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Volumes/Seagate Portable Drive/MolPsyReview/TransPsy/Submission2/"/>
    </mc:Choice>
  </mc:AlternateContent>
  <bookViews>
    <workbookView xWindow="30900" yWindow="2500" windowWidth="18360" windowHeight="17220" tabRatio="500" firstSheet="4" activeTab="13"/>
  </bookViews>
  <sheets>
    <sheet name="Table S1" sheetId="39" r:id="rId1"/>
    <sheet name="Table S2" sheetId="36" r:id="rId2"/>
    <sheet name="Table S3" sheetId="37" r:id="rId3"/>
    <sheet name="Table S4" sheetId="38" r:id="rId4"/>
    <sheet name="Table S5" sheetId="30" r:id="rId5"/>
    <sheet name="Table S6" sheetId="1" r:id="rId6"/>
    <sheet name="Table S7" sheetId="26" r:id="rId7"/>
    <sheet name="Table S8" sheetId="3" r:id="rId8"/>
    <sheet name="Table S9" sheetId="5" r:id="rId9"/>
    <sheet name="Table S10" sheetId="32" r:id="rId10"/>
    <sheet name="Table S11" sheetId="33" r:id="rId11"/>
    <sheet name="Table S12" sheetId="35" r:id="rId12"/>
    <sheet name="Table S13" sheetId="20" r:id="rId13"/>
    <sheet name="Table S14" sheetId="23" r:id="rId14"/>
  </sheets>
  <definedNames>
    <definedName name="gs_tabulate_20200709" localSheetId="4">'Table S5'!$A$3:$K$359</definedName>
    <definedName name="imagen_tabulate_20200709" localSheetId="3">'Table S4'!$A$3:$K$88</definedName>
    <definedName name="mssng_cnvs_per_iid_tabulate_20200709" localSheetId="0">'Table S1'!$A$3:$J$273</definedName>
    <definedName name="ssc_probands_tabulate_20200709" localSheetId="1">'Table S2'!$A$3:$K$316</definedName>
    <definedName name="ssc_siblings_tabulate_20200709" localSheetId="2">'Table S3'!$A$3:$K$140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3" l="1"/>
  <c r="C19" i="23"/>
  <c r="M18" i="1"/>
  <c r="P18" i="1"/>
  <c r="M19" i="1"/>
  <c r="P19" i="1"/>
  <c r="M20" i="1"/>
  <c r="P20" i="1"/>
  <c r="M21" i="1"/>
  <c r="P21" i="1"/>
  <c r="M17" i="1"/>
  <c r="P17" i="1"/>
  <c r="C21" i="26"/>
  <c r="F21" i="26"/>
  <c r="E15" i="5"/>
  <c r="Q17" i="1"/>
  <c r="M11" i="1"/>
  <c r="S19" i="1"/>
  <c r="T19" i="1"/>
  <c r="T18" i="1"/>
  <c r="S18" i="1"/>
  <c r="S13" i="1"/>
  <c r="S14" i="1"/>
  <c r="S15" i="1"/>
  <c r="T15" i="1"/>
  <c r="T12" i="1"/>
  <c r="T13" i="1"/>
  <c r="T14" i="1"/>
  <c r="AT21" i="1"/>
  <c r="AT20" i="1"/>
  <c r="AT19" i="1"/>
  <c r="AT18" i="1"/>
  <c r="AT15" i="1"/>
  <c r="AT14" i="1"/>
  <c r="AT13" i="1"/>
  <c r="AT12" i="1"/>
  <c r="AT9" i="1"/>
  <c r="AT8" i="1"/>
  <c r="AT7" i="1"/>
  <c r="AS21" i="1"/>
  <c r="AS19" i="1"/>
  <c r="AS20" i="1"/>
  <c r="AS18" i="1"/>
  <c r="AS15" i="1"/>
  <c r="AS14" i="1"/>
  <c r="AS13" i="1"/>
  <c r="AS12" i="1"/>
  <c r="AS9" i="1"/>
  <c r="AS8" i="1"/>
  <c r="AS7" i="1"/>
  <c r="AT6" i="1"/>
  <c r="AS6" i="1"/>
  <c r="AG21" i="1"/>
  <c r="AG20" i="1"/>
  <c r="AG19" i="1"/>
  <c r="AG18" i="1"/>
  <c r="AG12" i="1"/>
  <c r="AG13" i="1"/>
  <c r="AG15" i="1"/>
  <c r="AG14" i="1"/>
  <c r="AF21" i="1"/>
  <c r="AF20" i="1"/>
  <c r="AF19" i="1"/>
  <c r="AF18" i="1"/>
  <c r="AF15" i="1"/>
  <c r="AF14" i="1"/>
  <c r="AF13" i="1"/>
  <c r="AF12" i="1"/>
  <c r="AG9" i="1"/>
  <c r="AG8" i="1"/>
  <c r="AG7" i="1"/>
  <c r="AG6" i="1"/>
  <c r="AF9" i="1"/>
  <c r="AF8" i="1"/>
  <c r="AF7" i="1"/>
  <c r="AF6" i="1"/>
  <c r="T21" i="1"/>
  <c r="T20" i="1"/>
  <c r="S21" i="1"/>
  <c r="S20" i="1"/>
  <c r="S12" i="1"/>
  <c r="T9" i="1"/>
  <c r="T8" i="1"/>
  <c r="T7" i="1"/>
  <c r="T6" i="1"/>
  <c r="S9" i="1"/>
  <c r="S8" i="1"/>
  <c r="S7" i="1"/>
  <c r="S6" i="1"/>
  <c r="I21" i="1"/>
  <c r="J21" i="1"/>
  <c r="J20" i="1"/>
  <c r="J19" i="1"/>
  <c r="J18" i="1"/>
  <c r="J15" i="1"/>
  <c r="I15" i="1"/>
  <c r="I14" i="1"/>
  <c r="I13" i="1"/>
  <c r="J14" i="1"/>
  <c r="J13" i="1"/>
  <c r="J12" i="1"/>
  <c r="J9" i="1"/>
  <c r="J8" i="1"/>
  <c r="I20" i="1"/>
  <c r="I19" i="1"/>
  <c r="I18" i="1"/>
  <c r="I12" i="1"/>
  <c r="I9" i="1"/>
  <c r="I8" i="1"/>
  <c r="I7" i="1"/>
  <c r="J7" i="1"/>
  <c r="J6" i="1"/>
  <c r="I6" i="1"/>
  <c r="X17" i="1"/>
  <c r="AD17" i="1"/>
  <c r="X11" i="1"/>
  <c r="AD11" i="1"/>
  <c r="AK6" i="1"/>
  <c r="AQ6" i="1"/>
  <c r="AK7" i="1"/>
  <c r="AQ7" i="1"/>
  <c r="AK8" i="1"/>
  <c r="AQ8" i="1"/>
  <c r="AK9" i="1"/>
  <c r="AQ9" i="1"/>
  <c r="AK11" i="1"/>
  <c r="AQ11" i="1"/>
  <c r="AK12" i="1"/>
  <c r="AQ12" i="1"/>
  <c r="AK13" i="1"/>
  <c r="AQ13" i="1"/>
  <c r="AK14" i="1"/>
  <c r="AQ14" i="1"/>
  <c r="AK15" i="1"/>
  <c r="AQ15" i="1"/>
  <c r="AK17" i="1"/>
  <c r="AQ17" i="1"/>
  <c r="AK18" i="1"/>
  <c r="AQ18" i="1"/>
  <c r="AK19" i="1"/>
  <c r="AQ19" i="1"/>
  <c r="AK20" i="1"/>
  <c r="AQ20" i="1"/>
  <c r="AK21" i="1"/>
  <c r="AQ21" i="1"/>
  <c r="AK5" i="1"/>
  <c r="AQ5" i="1"/>
  <c r="AP11" i="1"/>
  <c r="Y5" i="1"/>
  <c r="X5" i="1"/>
  <c r="M5" i="1"/>
  <c r="X20" i="1"/>
  <c r="R18" i="5"/>
  <c r="R18" i="3"/>
  <c r="C21" i="1"/>
  <c r="C20" i="1"/>
  <c r="C11" i="1"/>
  <c r="C5" i="23"/>
  <c r="G5" i="23"/>
  <c r="C6" i="23"/>
  <c r="G6" i="23"/>
  <c r="C7" i="23"/>
  <c r="G7" i="23"/>
  <c r="C8" i="23"/>
  <c r="G8" i="23"/>
  <c r="C9" i="23"/>
  <c r="G9" i="23"/>
  <c r="C10" i="23"/>
  <c r="G10" i="23"/>
  <c r="C11" i="23"/>
  <c r="G11" i="23"/>
  <c r="C12" i="23"/>
  <c r="G12" i="23"/>
  <c r="C23" i="23"/>
  <c r="G23" i="23"/>
  <c r="C27" i="23"/>
  <c r="C28" i="23"/>
  <c r="C29" i="23"/>
  <c r="C30" i="23"/>
  <c r="C31" i="23"/>
  <c r="C32" i="23"/>
  <c r="C33" i="23"/>
  <c r="C34" i="23"/>
  <c r="D5" i="20"/>
  <c r="D18" i="20"/>
  <c r="E7" i="20"/>
  <c r="Q12" i="23"/>
  <c r="U12" i="23"/>
  <c r="T12" i="23"/>
  <c r="Q11" i="23"/>
  <c r="U11" i="23"/>
  <c r="T11" i="23"/>
  <c r="D11" i="20"/>
  <c r="E21" i="26"/>
  <c r="C16" i="26"/>
  <c r="E16" i="26"/>
  <c r="C11" i="26"/>
  <c r="E11" i="26"/>
  <c r="Y14" i="1"/>
  <c r="AP18" i="1"/>
  <c r="AP13" i="1"/>
  <c r="AP6" i="1"/>
  <c r="X19" i="1"/>
  <c r="AD19" i="1"/>
  <c r="X12" i="1"/>
  <c r="AD12" i="1"/>
  <c r="X7" i="1"/>
  <c r="AD7" i="1"/>
  <c r="X13" i="1"/>
  <c r="AD13" i="1"/>
  <c r="X14" i="1"/>
  <c r="AD14" i="1"/>
  <c r="X15" i="1"/>
  <c r="AD15" i="1"/>
  <c r="X18" i="1"/>
  <c r="AD18" i="1"/>
  <c r="AD20" i="1"/>
  <c r="X21" i="1"/>
  <c r="AD21" i="1"/>
  <c r="X9" i="1"/>
  <c r="AD9" i="1"/>
  <c r="AD5" i="1"/>
  <c r="AC15" i="1"/>
  <c r="AC11" i="1"/>
  <c r="AC12" i="1"/>
  <c r="AC13" i="1"/>
  <c r="AC14" i="1"/>
  <c r="AC17" i="1"/>
  <c r="AC18" i="1"/>
  <c r="AC19" i="1"/>
  <c r="AC20" i="1"/>
  <c r="AC21" i="1"/>
  <c r="AC9" i="1"/>
  <c r="X6" i="1"/>
  <c r="AC6" i="1"/>
  <c r="Y18" i="1"/>
  <c r="Y11" i="1"/>
  <c r="M14" i="1"/>
  <c r="P14" i="1"/>
  <c r="Q18" i="1"/>
  <c r="Q19" i="1"/>
  <c r="Q20" i="1"/>
  <c r="Q21" i="1"/>
  <c r="M15" i="1"/>
  <c r="Q15" i="1"/>
  <c r="P15" i="1"/>
  <c r="M12" i="1"/>
  <c r="P12" i="1"/>
  <c r="M13" i="1"/>
  <c r="M9" i="1"/>
  <c r="Q12" i="1"/>
  <c r="Q11" i="1"/>
  <c r="Q13" i="1"/>
  <c r="Q14" i="1"/>
  <c r="Q9" i="1"/>
  <c r="P11" i="1"/>
  <c r="P13" i="1"/>
  <c r="P9" i="1"/>
  <c r="P5" i="1"/>
  <c r="G11" i="1"/>
  <c r="C12" i="1"/>
  <c r="G12" i="1"/>
  <c r="C13" i="1"/>
  <c r="G13" i="1"/>
  <c r="C14" i="1"/>
  <c r="G14" i="1"/>
  <c r="C15" i="1"/>
  <c r="G15" i="1"/>
  <c r="C17" i="1"/>
  <c r="G17" i="1"/>
  <c r="C18" i="1"/>
  <c r="G18" i="1"/>
  <c r="C19" i="1"/>
  <c r="G19" i="1"/>
  <c r="G20" i="1"/>
  <c r="G21" i="1"/>
  <c r="C6" i="1"/>
  <c r="G6" i="1"/>
  <c r="F17" i="1"/>
  <c r="F18" i="1"/>
  <c r="F19" i="1"/>
  <c r="F20" i="1"/>
  <c r="F21" i="1"/>
  <c r="F14" i="1"/>
  <c r="F11" i="1"/>
  <c r="F12" i="1"/>
  <c r="F13" i="1"/>
  <c r="F15" i="1"/>
  <c r="C7" i="1"/>
  <c r="F7" i="1"/>
  <c r="C9" i="1"/>
  <c r="AP17" i="1"/>
  <c r="G9" i="1"/>
  <c r="F9" i="1"/>
  <c r="C5" i="1"/>
  <c r="F5" i="1"/>
  <c r="AP20" i="1"/>
  <c r="AP12" i="1"/>
  <c r="AP19" i="1"/>
  <c r="AP21" i="1"/>
  <c r="AP15" i="1"/>
  <c r="AP14" i="1"/>
  <c r="AP9" i="1"/>
  <c r="G8" i="35"/>
  <c r="G5" i="35"/>
  <c r="G6" i="35"/>
  <c r="G4" i="35"/>
  <c r="Y8" i="1"/>
  <c r="Y17" i="1"/>
  <c r="Y19" i="1"/>
  <c r="Y20" i="1"/>
  <c r="Y21" i="1"/>
  <c r="Y9" i="1"/>
  <c r="Y6" i="1"/>
  <c r="Y7" i="1"/>
  <c r="Y12" i="1"/>
  <c r="Y13" i="1"/>
  <c r="Y15" i="1"/>
  <c r="O6" i="5"/>
  <c r="O7" i="5"/>
  <c r="O8" i="5"/>
  <c r="O9" i="5"/>
  <c r="O11" i="5"/>
  <c r="O12" i="5"/>
  <c r="O13" i="5"/>
  <c r="O14" i="5"/>
  <c r="O15" i="5"/>
  <c r="O17" i="5"/>
  <c r="O18" i="5"/>
  <c r="O19" i="5"/>
  <c r="O20" i="5"/>
  <c r="O21" i="5"/>
  <c r="O5" i="5"/>
  <c r="O6" i="3"/>
  <c r="O7" i="3"/>
  <c r="O8" i="3"/>
  <c r="O9" i="3"/>
  <c r="O11" i="3"/>
  <c r="O12" i="3"/>
  <c r="O13" i="3"/>
  <c r="O14" i="3"/>
  <c r="O15" i="3"/>
  <c r="O17" i="3"/>
  <c r="O18" i="3"/>
  <c r="O19" i="3"/>
  <c r="O20" i="3"/>
  <c r="O21" i="3"/>
  <c r="O5" i="3"/>
  <c r="C7" i="26"/>
  <c r="C8" i="33"/>
  <c r="F8" i="33"/>
  <c r="C9" i="33"/>
  <c r="F9" i="33"/>
  <c r="E8" i="33"/>
  <c r="E9" i="33"/>
  <c r="C7" i="33"/>
  <c r="C4" i="33"/>
  <c r="E4" i="33"/>
  <c r="F4" i="33"/>
  <c r="D5" i="32"/>
  <c r="E5" i="32"/>
  <c r="D6" i="32"/>
  <c r="E6" i="32"/>
  <c r="D7" i="32"/>
  <c r="E7" i="32"/>
  <c r="D8" i="32"/>
  <c r="E8" i="32"/>
  <c r="D4" i="32"/>
  <c r="E4" i="32"/>
  <c r="F7" i="33"/>
  <c r="E7" i="33"/>
  <c r="C6" i="33"/>
  <c r="F6" i="33"/>
  <c r="E6" i="33"/>
  <c r="C5" i="33"/>
  <c r="F5" i="33"/>
  <c r="E5" i="33"/>
  <c r="Q23" i="26"/>
  <c r="T23" i="26"/>
  <c r="Q24" i="26"/>
  <c r="T24" i="26"/>
  <c r="Q25" i="26"/>
  <c r="T25" i="26"/>
  <c r="Q7" i="26"/>
  <c r="T7" i="26"/>
  <c r="Q8" i="26"/>
  <c r="T8" i="26"/>
  <c r="Q9" i="26"/>
  <c r="T9" i="26"/>
  <c r="Q10" i="26"/>
  <c r="T10" i="26"/>
  <c r="Q11" i="26"/>
  <c r="T11" i="26"/>
  <c r="Q13" i="26"/>
  <c r="T13" i="26"/>
  <c r="Q14" i="26"/>
  <c r="T14" i="26"/>
  <c r="Q15" i="26"/>
  <c r="T15" i="26"/>
  <c r="Q16" i="26"/>
  <c r="T16" i="26"/>
  <c r="Q17" i="26"/>
  <c r="T17" i="26"/>
  <c r="Q18" i="26"/>
  <c r="T18" i="26"/>
  <c r="Q20" i="26"/>
  <c r="T20" i="26"/>
  <c r="Q21" i="26"/>
  <c r="T21" i="26"/>
  <c r="Q22" i="26"/>
  <c r="T22" i="26"/>
  <c r="S7" i="26"/>
  <c r="S8" i="26"/>
  <c r="S9" i="26"/>
  <c r="S10" i="26"/>
  <c r="S11" i="26"/>
  <c r="S13" i="26"/>
  <c r="S14" i="26"/>
  <c r="S15" i="26"/>
  <c r="S16" i="26"/>
  <c r="S17" i="26"/>
  <c r="S18" i="26"/>
  <c r="S20" i="26"/>
  <c r="S21" i="26"/>
  <c r="S22" i="26"/>
  <c r="S23" i="26"/>
  <c r="S24" i="26"/>
  <c r="S25" i="26"/>
  <c r="Q6" i="26"/>
  <c r="T6" i="26"/>
  <c r="S6" i="26"/>
  <c r="J20" i="26"/>
  <c r="M20" i="26"/>
  <c r="J21" i="26"/>
  <c r="M21" i="26"/>
  <c r="J22" i="26"/>
  <c r="M22" i="26"/>
  <c r="J23" i="26"/>
  <c r="M23" i="26"/>
  <c r="J24" i="26"/>
  <c r="M24" i="26"/>
  <c r="J25" i="26"/>
  <c r="M25" i="26"/>
  <c r="J7" i="26"/>
  <c r="M7" i="26"/>
  <c r="J8" i="26"/>
  <c r="M8" i="26"/>
  <c r="J9" i="26"/>
  <c r="M9" i="26"/>
  <c r="J10" i="26"/>
  <c r="M10" i="26"/>
  <c r="J11" i="26"/>
  <c r="M11" i="26"/>
  <c r="J13" i="26"/>
  <c r="M13" i="26"/>
  <c r="J14" i="26"/>
  <c r="M14" i="26"/>
  <c r="J15" i="26"/>
  <c r="M15" i="26"/>
  <c r="J16" i="26"/>
  <c r="M16" i="26"/>
  <c r="J17" i="26"/>
  <c r="M17" i="26"/>
  <c r="J18" i="26"/>
  <c r="M18" i="26"/>
  <c r="L24" i="26"/>
  <c r="L25" i="26"/>
  <c r="L7" i="26"/>
  <c r="L8" i="26"/>
  <c r="L9" i="26"/>
  <c r="L10" i="26"/>
  <c r="L11" i="26"/>
  <c r="L13" i="26"/>
  <c r="L14" i="26"/>
  <c r="L15" i="26"/>
  <c r="L16" i="26"/>
  <c r="L17" i="26"/>
  <c r="L18" i="26"/>
  <c r="L20" i="26"/>
  <c r="L21" i="26"/>
  <c r="L22" i="26"/>
  <c r="L23" i="26"/>
  <c r="J6" i="26"/>
  <c r="M6" i="26"/>
  <c r="L6" i="26"/>
  <c r="C6" i="26"/>
  <c r="E6" i="26"/>
  <c r="Q6" i="23"/>
  <c r="U6" i="23"/>
  <c r="Q7" i="23"/>
  <c r="U7" i="23"/>
  <c r="Q8" i="23"/>
  <c r="U8" i="23"/>
  <c r="Q9" i="23"/>
  <c r="U9" i="23"/>
  <c r="Q10" i="23"/>
  <c r="U10" i="23"/>
  <c r="Q16" i="23"/>
  <c r="U16" i="23"/>
  <c r="Q17" i="23"/>
  <c r="U17" i="23"/>
  <c r="Q18" i="23"/>
  <c r="U18" i="23"/>
  <c r="Q19" i="23"/>
  <c r="U19" i="23"/>
  <c r="Q20" i="23"/>
  <c r="U20" i="23"/>
  <c r="Q21" i="23"/>
  <c r="U21" i="23"/>
  <c r="Q22" i="23"/>
  <c r="U22" i="23"/>
  <c r="Q23" i="23"/>
  <c r="U23" i="23"/>
  <c r="Q27" i="23"/>
  <c r="U27" i="23"/>
  <c r="Q28" i="23"/>
  <c r="U28" i="23"/>
  <c r="Q29" i="23"/>
  <c r="U29" i="23"/>
  <c r="Q30" i="23"/>
  <c r="U30" i="23"/>
  <c r="Q31" i="23"/>
  <c r="U31" i="23"/>
  <c r="Q32" i="23"/>
  <c r="U32" i="23"/>
  <c r="Q33" i="23"/>
  <c r="U33" i="23"/>
  <c r="Q34" i="23"/>
  <c r="U34" i="23"/>
  <c r="T6" i="23"/>
  <c r="T7" i="23"/>
  <c r="T8" i="23"/>
  <c r="T9" i="23"/>
  <c r="T10" i="23"/>
  <c r="T16" i="23"/>
  <c r="T17" i="23"/>
  <c r="T18" i="23"/>
  <c r="T19" i="23"/>
  <c r="T20" i="23"/>
  <c r="T21" i="23"/>
  <c r="T22" i="23"/>
  <c r="T23" i="23"/>
  <c r="T27" i="23"/>
  <c r="T28" i="23"/>
  <c r="T29" i="23"/>
  <c r="T30" i="23"/>
  <c r="T31" i="23"/>
  <c r="T32" i="23"/>
  <c r="T33" i="23"/>
  <c r="T34" i="23"/>
  <c r="Q5" i="23"/>
  <c r="U5" i="23"/>
  <c r="T5" i="23"/>
  <c r="E7" i="26"/>
  <c r="C25" i="26"/>
  <c r="F25" i="26"/>
  <c r="E25" i="26"/>
  <c r="C24" i="26"/>
  <c r="F24" i="26"/>
  <c r="E24" i="26"/>
  <c r="C23" i="26"/>
  <c r="F23" i="26"/>
  <c r="E23" i="26"/>
  <c r="C22" i="26"/>
  <c r="F22" i="26"/>
  <c r="E22" i="26"/>
  <c r="C20" i="26"/>
  <c r="F20" i="26"/>
  <c r="E20" i="26"/>
  <c r="C18" i="26"/>
  <c r="F18" i="26"/>
  <c r="E18" i="26"/>
  <c r="C17" i="26"/>
  <c r="F17" i="26"/>
  <c r="E17" i="26"/>
  <c r="F16" i="26"/>
  <c r="C15" i="26"/>
  <c r="F15" i="26"/>
  <c r="E15" i="26"/>
  <c r="C14" i="26"/>
  <c r="F14" i="26"/>
  <c r="E14" i="26"/>
  <c r="C13" i="26"/>
  <c r="F13" i="26"/>
  <c r="E13" i="26"/>
  <c r="F11" i="26"/>
  <c r="C10" i="26"/>
  <c r="F10" i="26"/>
  <c r="E10" i="26"/>
  <c r="C9" i="26"/>
  <c r="F9" i="26"/>
  <c r="E9" i="26"/>
  <c r="C8" i="26"/>
  <c r="F8" i="26"/>
  <c r="E8" i="26"/>
  <c r="F7" i="26"/>
  <c r="F6" i="26"/>
  <c r="Q7" i="20"/>
  <c r="P7" i="20"/>
  <c r="K7" i="20"/>
  <c r="J7" i="20"/>
  <c r="D7" i="20"/>
  <c r="Q17" i="20"/>
  <c r="P17" i="20"/>
  <c r="K17" i="20"/>
  <c r="J17" i="20"/>
  <c r="E17" i="20"/>
  <c r="D17" i="20"/>
  <c r="Q27" i="20"/>
  <c r="P27" i="20"/>
  <c r="K27" i="20"/>
  <c r="J27" i="20"/>
  <c r="E27" i="20"/>
  <c r="D27" i="20"/>
  <c r="Q11" i="20"/>
  <c r="Q15" i="20"/>
  <c r="Q16" i="20"/>
  <c r="Q18" i="20"/>
  <c r="Q19" i="20"/>
  <c r="Q20" i="20"/>
  <c r="Q21" i="20"/>
  <c r="Q25" i="20"/>
  <c r="Q26" i="20"/>
  <c r="Q28" i="20"/>
  <c r="Q29" i="20"/>
  <c r="Q30" i="20"/>
  <c r="P28" i="20"/>
  <c r="P29" i="20"/>
  <c r="P30" i="20"/>
  <c r="P11" i="20"/>
  <c r="P15" i="20"/>
  <c r="P16" i="20"/>
  <c r="P18" i="20"/>
  <c r="P19" i="20"/>
  <c r="P20" i="20"/>
  <c r="P21" i="20"/>
  <c r="P25" i="20"/>
  <c r="P26" i="20"/>
  <c r="P9" i="20"/>
  <c r="P5" i="20"/>
  <c r="Q10" i="20"/>
  <c r="P10" i="20"/>
  <c r="Q9" i="20"/>
  <c r="Q8" i="20"/>
  <c r="P8" i="20"/>
  <c r="Q6" i="20"/>
  <c r="P6" i="20"/>
  <c r="Q5" i="20"/>
  <c r="K6" i="20"/>
  <c r="K8" i="20"/>
  <c r="K9" i="20"/>
  <c r="K10" i="20"/>
  <c r="K11" i="20"/>
  <c r="K15" i="20"/>
  <c r="K16" i="20"/>
  <c r="K18" i="20"/>
  <c r="K19" i="20"/>
  <c r="K20" i="20"/>
  <c r="K21" i="20"/>
  <c r="K25" i="20"/>
  <c r="K26" i="20"/>
  <c r="K28" i="20"/>
  <c r="K29" i="20"/>
  <c r="K30" i="20"/>
  <c r="J6" i="20"/>
  <c r="J8" i="20"/>
  <c r="J9" i="20"/>
  <c r="J10" i="20"/>
  <c r="J11" i="20"/>
  <c r="J15" i="20"/>
  <c r="J16" i="20"/>
  <c r="J18" i="20"/>
  <c r="J19" i="20"/>
  <c r="J20" i="20"/>
  <c r="J21" i="20"/>
  <c r="J25" i="20"/>
  <c r="J26" i="20"/>
  <c r="J28" i="20"/>
  <c r="J29" i="20"/>
  <c r="J30" i="20"/>
  <c r="K5" i="20"/>
  <c r="J5" i="20"/>
  <c r="C16" i="23"/>
  <c r="G16" i="23"/>
  <c r="F5" i="23"/>
  <c r="F6" i="23"/>
  <c r="F7" i="23"/>
  <c r="F8" i="23"/>
  <c r="F9" i="23"/>
  <c r="F10" i="23"/>
  <c r="F11" i="23"/>
  <c r="F12" i="23"/>
  <c r="F16" i="23"/>
  <c r="E5" i="20"/>
  <c r="E6" i="20"/>
  <c r="E8" i="20"/>
  <c r="E9" i="20"/>
  <c r="E10" i="20"/>
  <c r="E11" i="20"/>
  <c r="D6" i="20"/>
  <c r="D8" i="20"/>
  <c r="D9" i="20"/>
  <c r="D10" i="20"/>
  <c r="D15" i="20"/>
  <c r="J5" i="23"/>
  <c r="J6" i="23"/>
  <c r="J7" i="23"/>
  <c r="J8" i="23"/>
  <c r="J9" i="23"/>
  <c r="J10" i="23"/>
  <c r="J11" i="23"/>
  <c r="J12" i="23"/>
  <c r="M9" i="23"/>
  <c r="N5" i="23"/>
  <c r="N6" i="23"/>
  <c r="N7" i="23"/>
  <c r="N8" i="23"/>
  <c r="N9" i="23"/>
  <c r="N10" i="23"/>
  <c r="N11" i="23"/>
  <c r="N12" i="23"/>
  <c r="M5" i="23"/>
  <c r="M6" i="23"/>
  <c r="M7" i="23"/>
  <c r="M8" i="23"/>
  <c r="M10" i="23"/>
  <c r="M11" i="23"/>
  <c r="M12" i="23"/>
  <c r="J16" i="23"/>
  <c r="M16" i="23"/>
  <c r="J19" i="23"/>
  <c r="N19" i="23"/>
  <c r="M19" i="23"/>
  <c r="J18" i="23"/>
  <c r="N18" i="23"/>
  <c r="M18" i="23"/>
  <c r="J17" i="23"/>
  <c r="N17" i="23"/>
  <c r="M17" i="23"/>
  <c r="N16" i="23"/>
  <c r="J29" i="23"/>
  <c r="N29" i="23"/>
  <c r="M29" i="23"/>
  <c r="J28" i="23"/>
  <c r="N28" i="23"/>
  <c r="M28" i="23"/>
  <c r="G29" i="23"/>
  <c r="F29" i="23"/>
  <c r="G28" i="23"/>
  <c r="F28" i="23"/>
  <c r="G27" i="23"/>
  <c r="F27" i="23"/>
  <c r="C17" i="23"/>
  <c r="G17" i="23"/>
  <c r="F17" i="23"/>
  <c r="G19" i="23"/>
  <c r="C20" i="23"/>
  <c r="F20" i="23"/>
  <c r="E25" i="20"/>
  <c r="E26" i="20"/>
  <c r="E28" i="20"/>
  <c r="E29" i="20"/>
  <c r="E30" i="20"/>
  <c r="E21" i="20"/>
  <c r="D25" i="20"/>
  <c r="D26" i="20"/>
  <c r="D28" i="20"/>
  <c r="D29" i="20"/>
  <c r="D30" i="20"/>
  <c r="D21" i="20"/>
  <c r="E16" i="20"/>
  <c r="E18" i="20"/>
  <c r="E19" i="20"/>
  <c r="E20" i="20"/>
  <c r="D16" i="20"/>
  <c r="D19" i="20"/>
  <c r="D20" i="20"/>
  <c r="E15" i="20"/>
  <c r="J34" i="23"/>
  <c r="N34" i="23"/>
  <c r="J20" i="23"/>
  <c r="N20" i="23"/>
  <c r="J21" i="23"/>
  <c r="N21" i="23"/>
  <c r="J22" i="23"/>
  <c r="N22" i="23"/>
  <c r="J23" i="23"/>
  <c r="N23" i="23"/>
  <c r="J27" i="23"/>
  <c r="N27" i="23"/>
  <c r="J30" i="23"/>
  <c r="N30" i="23"/>
  <c r="J31" i="23"/>
  <c r="N31" i="23"/>
  <c r="J32" i="23"/>
  <c r="N32" i="23"/>
  <c r="J33" i="23"/>
  <c r="N33" i="23"/>
  <c r="M20" i="23"/>
  <c r="M21" i="23"/>
  <c r="M22" i="23"/>
  <c r="M23" i="23"/>
  <c r="M27" i="23"/>
  <c r="M30" i="23"/>
  <c r="M31" i="23"/>
  <c r="M32" i="23"/>
  <c r="M33" i="23"/>
  <c r="M34" i="23"/>
  <c r="C18" i="23"/>
  <c r="G18" i="23"/>
  <c r="G20" i="23"/>
  <c r="C21" i="23"/>
  <c r="G21" i="23"/>
  <c r="C22" i="23"/>
  <c r="G22" i="23"/>
  <c r="G30" i="23"/>
  <c r="G31" i="23"/>
  <c r="G32" i="23"/>
  <c r="G33" i="23"/>
  <c r="G34" i="23"/>
  <c r="F18" i="23"/>
  <c r="F19" i="23"/>
  <c r="F21" i="23"/>
  <c r="F22" i="23"/>
  <c r="F23" i="23"/>
  <c r="F30" i="23"/>
  <c r="F31" i="23"/>
  <c r="F32" i="23"/>
  <c r="F33" i="23"/>
  <c r="F34" i="23"/>
  <c r="Y6" i="5"/>
  <c r="Y7" i="5"/>
  <c r="Y8" i="5"/>
  <c r="Y9" i="5"/>
  <c r="Y11" i="5"/>
  <c r="Y12" i="5"/>
  <c r="Y13" i="5"/>
  <c r="Y14" i="5"/>
  <c r="Y15" i="5"/>
  <c r="Y17" i="5"/>
  <c r="Y18" i="5"/>
  <c r="Y19" i="5"/>
  <c r="Y20" i="5"/>
  <c r="Y21" i="5"/>
  <c r="Y5" i="5"/>
  <c r="X6" i="5"/>
  <c r="X7" i="5"/>
  <c r="X8" i="5"/>
  <c r="X9" i="5"/>
  <c r="X11" i="5"/>
  <c r="X12" i="5"/>
  <c r="X13" i="5"/>
  <c r="X14" i="5"/>
  <c r="X15" i="5"/>
  <c r="X17" i="5"/>
  <c r="X18" i="5"/>
  <c r="X19" i="5"/>
  <c r="X20" i="5"/>
  <c r="X21" i="5"/>
  <c r="X5" i="5"/>
  <c r="S6" i="5"/>
  <c r="S7" i="5"/>
  <c r="S8" i="5"/>
  <c r="S9" i="5"/>
  <c r="S11" i="5"/>
  <c r="S12" i="5"/>
  <c r="S13" i="5"/>
  <c r="S14" i="5"/>
  <c r="S15" i="5"/>
  <c r="S17" i="5"/>
  <c r="S18" i="5"/>
  <c r="S19" i="5"/>
  <c r="S20" i="5"/>
  <c r="S21" i="5"/>
  <c r="R6" i="5"/>
  <c r="R7" i="5"/>
  <c r="R8" i="5"/>
  <c r="R9" i="5"/>
  <c r="R11" i="5"/>
  <c r="R12" i="5"/>
  <c r="R13" i="5"/>
  <c r="R14" i="5"/>
  <c r="R15" i="5"/>
  <c r="R17" i="5"/>
  <c r="R19" i="5"/>
  <c r="R20" i="5"/>
  <c r="R21" i="5"/>
  <c r="S5" i="5"/>
  <c r="R5" i="5"/>
  <c r="L6" i="5"/>
  <c r="L7" i="5"/>
  <c r="L8" i="5"/>
  <c r="L9" i="5"/>
  <c r="L11" i="5"/>
  <c r="L12" i="5"/>
  <c r="L13" i="5"/>
  <c r="L14" i="5"/>
  <c r="L15" i="5"/>
  <c r="L17" i="5"/>
  <c r="L18" i="5"/>
  <c r="L19" i="5"/>
  <c r="L20" i="5"/>
  <c r="L21" i="5"/>
  <c r="L5" i="5"/>
  <c r="K6" i="5"/>
  <c r="K7" i="5"/>
  <c r="K8" i="5"/>
  <c r="K9" i="5"/>
  <c r="K11" i="5"/>
  <c r="K12" i="5"/>
  <c r="K13" i="5"/>
  <c r="K14" i="5"/>
  <c r="K15" i="5"/>
  <c r="K17" i="5"/>
  <c r="K18" i="5"/>
  <c r="K19" i="5"/>
  <c r="K20" i="5"/>
  <c r="K21" i="5"/>
  <c r="K5" i="5"/>
  <c r="F6" i="5"/>
  <c r="F7" i="5"/>
  <c r="F8" i="5"/>
  <c r="F9" i="5"/>
  <c r="F11" i="5"/>
  <c r="F12" i="5"/>
  <c r="F13" i="5"/>
  <c r="F14" i="5"/>
  <c r="F15" i="5"/>
  <c r="F17" i="5"/>
  <c r="F18" i="5"/>
  <c r="F19" i="5"/>
  <c r="F20" i="5"/>
  <c r="F21" i="5"/>
  <c r="F5" i="5"/>
  <c r="E6" i="5"/>
  <c r="E7" i="5"/>
  <c r="E8" i="5"/>
  <c r="E9" i="5"/>
  <c r="E11" i="5"/>
  <c r="E12" i="5"/>
  <c r="E13" i="5"/>
  <c r="E14" i="5"/>
  <c r="E17" i="5"/>
  <c r="E18" i="5"/>
  <c r="E19" i="5"/>
  <c r="E20" i="5"/>
  <c r="E21" i="5"/>
  <c r="E5" i="5"/>
  <c r="Y12" i="3"/>
  <c r="Y13" i="3"/>
  <c r="Y14" i="3"/>
  <c r="Y15" i="3"/>
  <c r="Y17" i="3"/>
  <c r="Y18" i="3"/>
  <c r="Y19" i="3"/>
  <c r="Y20" i="3"/>
  <c r="Y21" i="3"/>
  <c r="Y11" i="3"/>
  <c r="X12" i="3"/>
  <c r="X13" i="3"/>
  <c r="X14" i="3"/>
  <c r="X15" i="3"/>
  <c r="X17" i="3"/>
  <c r="X18" i="3"/>
  <c r="X19" i="3"/>
  <c r="X20" i="3"/>
  <c r="X21" i="3"/>
  <c r="X11" i="3"/>
  <c r="S11" i="3"/>
  <c r="S12" i="3"/>
  <c r="S13" i="3"/>
  <c r="S14" i="3"/>
  <c r="S15" i="3"/>
  <c r="S17" i="3"/>
  <c r="S18" i="3"/>
  <c r="S19" i="3"/>
  <c r="S20" i="3"/>
  <c r="S21" i="3"/>
  <c r="R12" i="3"/>
  <c r="R13" i="3"/>
  <c r="R14" i="3"/>
  <c r="R15" i="3"/>
  <c r="R17" i="3"/>
  <c r="R19" i="3"/>
  <c r="R20" i="3"/>
  <c r="R21" i="3"/>
  <c r="R11" i="3"/>
  <c r="L12" i="3"/>
  <c r="L13" i="3"/>
  <c r="L14" i="3"/>
  <c r="L15" i="3"/>
  <c r="L17" i="3"/>
  <c r="L18" i="3"/>
  <c r="L19" i="3"/>
  <c r="L20" i="3"/>
  <c r="L21" i="3"/>
  <c r="L11" i="3"/>
  <c r="K12" i="3"/>
  <c r="K13" i="3"/>
  <c r="K14" i="3"/>
  <c r="K15" i="3"/>
  <c r="K17" i="3"/>
  <c r="K18" i="3"/>
  <c r="K19" i="3"/>
  <c r="K20" i="3"/>
  <c r="K21" i="3"/>
  <c r="K11" i="3"/>
  <c r="F12" i="3"/>
  <c r="F13" i="3"/>
  <c r="F14" i="3"/>
  <c r="F15" i="3"/>
  <c r="F17" i="3"/>
  <c r="F18" i="3"/>
  <c r="F19" i="3"/>
  <c r="F20" i="3"/>
  <c r="F21" i="3"/>
  <c r="E12" i="3"/>
  <c r="E13" i="3"/>
  <c r="E14" i="3"/>
  <c r="E15" i="3"/>
  <c r="E17" i="3"/>
  <c r="E18" i="3"/>
  <c r="E19" i="3"/>
  <c r="E20" i="3"/>
  <c r="E21" i="3"/>
  <c r="F11" i="3"/>
  <c r="E11" i="3"/>
  <c r="Y6" i="3"/>
  <c r="Y7" i="3"/>
  <c r="Y8" i="3"/>
  <c r="Y9" i="3"/>
  <c r="X6" i="3"/>
  <c r="X7" i="3"/>
  <c r="X8" i="3"/>
  <c r="X9" i="3"/>
  <c r="Y5" i="3"/>
  <c r="X5" i="3"/>
  <c r="S6" i="3"/>
  <c r="S7" i="3"/>
  <c r="S8" i="3"/>
  <c r="S9" i="3"/>
  <c r="R6" i="3"/>
  <c r="R7" i="3"/>
  <c r="R8" i="3"/>
  <c r="R9" i="3"/>
  <c r="S5" i="3"/>
  <c r="R5" i="3"/>
  <c r="L6" i="3"/>
  <c r="L7" i="3"/>
  <c r="L8" i="3"/>
  <c r="L9" i="3"/>
  <c r="L5" i="3"/>
  <c r="K6" i="3"/>
  <c r="K7" i="3"/>
  <c r="K8" i="3"/>
  <c r="K9" i="3"/>
  <c r="K5" i="3"/>
  <c r="F6" i="3"/>
  <c r="F7" i="3"/>
  <c r="F8" i="3"/>
  <c r="F9" i="3"/>
  <c r="E6" i="3"/>
  <c r="E7" i="3"/>
  <c r="E8" i="3"/>
  <c r="E9" i="3"/>
  <c r="F5" i="3"/>
  <c r="E5" i="3"/>
  <c r="AP7" i="1"/>
  <c r="AP5" i="1"/>
  <c r="AP8" i="1"/>
  <c r="AD6" i="1"/>
  <c r="X8" i="1"/>
  <c r="AD8" i="1"/>
  <c r="AC5" i="1"/>
  <c r="AC7" i="1"/>
  <c r="AC8" i="1"/>
  <c r="M6" i="1"/>
  <c r="Q6" i="1"/>
  <c r="M7" i="1"/>
  <c r="Q7" i="1"/>
  <c r="M8" i="1"/>
  <c r="Q8" i="1"/>
  <c r="Q5" i="1"/>
  <c r="P6" i="1"/>
  <c r="P7" i="1"/>
  <c r="P8" i="1"/>
  <c r="G7" i="1"/>
  <c r="C8" i="1"/>
  <c r="G8" i="1"/>
  <c r="G5" i="1"/>
  <c r="F6" i="1"/>
  <c r="F8" i="1"/>
  <c r="J4" i="35"/>
  <c r="I4" i="35"/>
  <c r="J6" i="35"/>
  <c r="I6" i="35"/>
  <c r="J5" i="35"/>
  <c r="I5" i="35"/>
  <c r="J8" i="35"/>
  <c r="I8" i="35"/>
</calcChain>
</file>

<file path=xl/sharedStrings.xml><?xml version="1.0" encoding="utf-8"?>
<sst xmlns="http://schemas.openxmlformats.org/spreadsheetml/2006/main" count="29433" uniqueCount="8189">
  <si>
    <t xml:space="preserve">Table S1. ASD (MSSNG) CNV descriptives </t>
  </si>
  <si>
    <t>Insomnia risk gene</t>
  </si>
  <si>
    <t>Clock gene</t>
  </si>
  <si>
    <t>Circadian gene</t>
  </si>
  <si>
    <t>SFARI gene</t>
  </si>
  <si>
    <t>Non Sleep Genes</t>
  </si>
  <si>
    <t>CHR</t>
  </si>
  <si>
    <t xml:space="preserve">DEL                  (0 =no; 1=yes)   </t>
  </si>
  <si>
    <t xml:space="preserve">DUP                  (0 =no; 1=yes)   </t>
  </si>
  <si>
    <t>denovo</t>
  </si>
  <si>
    <t>inherited</t>
  </si>
  <si>
    <t>unknown inheritance</t>
  </si>
  <si>
    <t>Total</t>
  </si>
  <si>
    <t>ZFHX3</t>
  </si>
  <si>
    <t>chr16</t>
  </si>
  <si>
    <t>UTS2R</t>
  </si>
  <si>
    <t>chr17</t>
  </si>
  <si>
    <t>UBE3A</t>
  </si>
  <si>
    <t>chr15</t>
  </si>
  <si>
    <t>UBC</t>
  </si>
  <si>
    <t>chr12</t>
  </si>
  <si>
    <t>TYMS</t>
  </si>
  <si>
    <t>chr18</t>
  </si>
  <si>
    <t>SLC9A3</t>
  </si>
  <si>
    <t>chr5</t>
  </si>
  <si>
    <t>SLC6A4</t>
  </si>
  <si>
    <t>SIN3A</t>
  </si>
  <si>
    <t>RYR3</t>
  </si>
  <si>
    <t>RYR2</t>
  </si>
  <si>
    <t>chr1</t>
  </si>
  <si>
    <t>RAI1</t>
  </si>
  <si>
    <t>PTGER3</t>
  </si>
  <si>
    <t>PTGDS</t>
  </si>
  <si>
    <t>chr9</t>
  </si>
  <si>
    <t>PSPC1</t>
  </si>
  <si>
    <t>chr13</t>
  </si>
  <si>
    <t>PRKACG</t>
  </si>
  <si>
    <t>PRKAB2</t>
  </si>
  <si>
    <t>PLCB1</t>
  </si>
  <si>
    <t>chr20</t>
  </si>
  <si>
    <t>OPRL1</t>
  </si>
  <si>
    <t>NTRK3</t>
  </si>
  <si>
    <t>NOS2</t>
  </si>
  <si>
    <t>NOS1AP</t>
  </si>
  <si>
    <t>NAGLU</t>
  </si>
  <si>
    <t>MYBBP1A</t>
  </si>
  <si>
    <t>MEF2C</t>
  </si>
  <si>
    <t>MAPK8</t>
  </si>
  <si>
    <t>chr10</t>
  </si>
  <si>
    <t>MAPK3</t>
  </si>
  <si>
    <t>MAGEL2</t>
  </si>
  <si>
    <t>LIPC</t>
  </si>
  <si>
    <t>KMT2A</t>
  </si>
  <si>
    <t>chr11</t>
  </si>
  <si>
    <t>KIAA1737</t>
  </si>
  <si>
    <t>chr14</t>
  </si>
  <si>
    <t>KDM5A</t>
  </si>
  <si>
    <t>KCNJ3</t>
  </si>
  <si>
    <t>chr2</t>
  </si>
  <si>
    <t>ID1</t>
  </si>
  <si>
    <t>HS3ST2</t>
  </si>
  <si>
    <t>HNRNPU</t>
  </si>
  <si>
    <t>HNF1B</t>
  </si>
  <si>
    <t>HELZ2</t>
  </si>
  <si>
    <t>GRIN2A</t>
  </si>
  <si>
    <t>GRIN1</t>
  </si>
  <si>
    <t>GNGT1</t>
  </si>
  <si>
    <t>chr7</t>
  </si>
  <si>
    <t>GNG7</t>
  </si>
  <si>
    <t>chr19</t>
  </si>
  <si>
    <t>GNG4</t>
  </si>
  <si>
    <t>GNG13</t>
  </si>
  <si>
    <t>GNG11</t>
  </si>
  <si>
    <t>GNB5</t>
  </si>
  <si>
    <t>FAS</t>
  </si>
  <si>
    <t>F7</t>
  </si>
  <si>
    <t>CSNK1E</t>
  </si>
  <si>
    <t>chr22</t>
  </si>
  <si>
    <t>CRTC3</t>
  </si>
  <si>
    <t>CRH</t>
  </si>
  <si>
    <t>chr8</t>
  </si>
  <si>
    <t>CREM</t>
  </si>
  <si>
    <t>CREBBP</t>
  </si>
  <si>
    <t>CLDN4</t>
  </si>
  <si>
    <t>CACNA1I</t>
  </si>
  <si>
    <t>BTRC</t>
  </si>
  <si>
    <t>BTBD9</t>
  </si>
  <si>
    <t>chr6</t>
  </si>
  <si>
    <t>ARNTL2</t>
  </si>
  <si>
    <t>AHR</t>
  </si>
  <si>
    <t>ADCYAP1</t>
  </si>
  <si>
    <t>ADCY9</t>
  </si>
  <si>
    <t>ADCY2</t>
  </si>
  <si>
    <t>ZBTB20</t>
  </si>
  <si>
    <t>chr3</t>
  </si>
  <si>
    <t>VPS13B</t>
  </si>
  <si>
    <t>TRIO</t>
  </si>
  <si>
    <t>TEK</t>
  </si>
  <si>
    <t>TAOK1</t>
  </si>
  <si>
    <t>TANC2</t>
  </si>
  <si>
    <t>SMARCA2</t>
  </si>
  <si>
    <t>SLC6A1</t>
  </si>
  <si>
    <t>SKI</t>
  </si>
  <si>
    <t>SHANK3</t>
  </si>
  <si>
    <t>SHANK2</t>
  </si>
  <si>
    <t>RFX3</t>
  </si>
  <si>
    <t>PPP2R5D</t>
  </si>
  <si>
    <t>PHF12</t>
  </si>
  <si>
    <t>NUP155</t>
  </si>
  <si>
    <t>NRXN3</t>
  </si>
  <si>
    <t>NRXN1</t>
  </si>
  <si>
    <t>NR4A2</t>
  </si>
  <si>
    <t>NF1</t>
  </si>
  <si>
    <t>MYT1L</t>
  </si>
  <si>
    <t>MED13L</t>
  </si>
  <si>
    <t>MBD5</t>
  </si>
  <si>
    <t>LZTR1</t>
  </si>
  <si>
    <t>LRRC4C</t>
  </si>
  <si>
    <t>KMT2C</t>
  </si>
  <si>
    <t>KANSL1</t>
  </si>
  <si>
    <t>IRF2BPL</t>
  </si>
  <si>
    <t>HDLBP</t>
  </si>
  <si>
    <t>GABRB3</t>
  </si>
  <si>
    <t>DYNC1H1</t>
  </si>
  <si>
    <t>DIP2A</t>
  </si>
  <si>
    <t>chr21</t>
  </si>
  <si>
    <t>CORO1A</t>
  </si>
  <si>
    <t>CHAMP1</t>
  </si>
  <si>
    <t>AUTS2</t>
  </si>
  <si>
    <t>ANKRD11</t>
  </si>
  <si>
    <t>ANK2</t>
  </si>
  <si>
    <t>chr4</t>
  </si>
  <si>
    <t>ACTB</t>
  </si>
  <si>
    <t>A1BG</t>
  </si>
  <si>
    <t>A4GNT</t>
  </si>
  <si>
    <t>AACS</t>
  </si>
  <si>
    <t>AADACL2</t>
  </si>
  <si>
    <t>AARSD1</t>
  </si>
  <si>
    <t>AATF</t>
  </si>
  <si>
    <t>AATK</t>
  </si>
  <si>
    <t>ABAT</t>
  </si>
  <si>
    <t>ABCA2</t>
  </si>
  <si>
    <t>ABCA5</t>
  </si>
  <si>
    <t>ABCB11</t>
  </si>
  <si>
    <t>ABCC1</t>
  </si>
  <si>
    <t>ABCC4</t>
  </si>
  <si>
    <t>ABCC6</t>
  </si>
  <si>
    <t>ABCG1</t>
  </si>
  <si>
    <t>ABCG2</t>
  </si>
  <si>
    <t>ABCG5</t>
  </si>
  <si>
    <t>ABCG8</t>
  </si>
  <si>
    <t>ABHD11</t>
  </si>
  <si>
    <t>ABHD15</t>
  </si>
  <si>
    <t>ABHD2</t>
  </si>
  <si>
    <t>ABHD4</t>
  </si>
  <si>
    <t>ABI3BP</t>
  </si>
  <si>
    <t>ABL1</t>
  </si>
  <si>
    <t>ABR</t>
  </si>
  <si>
    <t>ABTB2</t>
  </si>
  <si>
    <t>AC003101.1</t>
  </si>
  <si>
    <t>AC005481.5</t>
  </si>
  <si>
    <t>AC006132.1</t>
  </si>
  <si>
    <t>AC007040.11</t>
  </si>
  <si>
    <t>AC007952.5</t>
  </si>
  <si>
    <t>AC007952.6</t>
  </si>
  <si>
    <t>AC008060.7</t>
  </si>
  <si>
    <t>AC008132.13</t>
  </si>
  <si>
    <t>AC009403.2</t>
  </si>
  <si>
    <t>AC021218.2</t>
  </si>
  <si>
    <t>AC079612.1</t>
  </si>
  <si>
    <t>AC090616.2</t>
  </si>
  <si>
    <t>AC091801.1</t>
  </si>
  <si>
    <t>AC099552.4</t>
  </si>
  <si>
    <t>AC102948.2</t>
  </si>
  <si>
    <t>AC110781.3</t>
  </si>
  <si>
    <t>AC131097.4</t>
  </si>
  <si>
    <t>AC138969.4</t>
  </si>
  <si>
    <t>AC140481.2</t>
  </si>
  <si>
    <t>ACACA</t>
  </si>
  <si>
    <t>ACAD10</t>
  </si>
  <si>
    <t>ACAN</t>
  </si>
  <si>
    <t>ACAP2</t>
  </si>
  <si>
    <t>ACE</t>
  </si>
  <si>
    <t>ACER2</t>
  </si>
  <si>
    <t>ACKR3</t>
  </si>
  <si>
    <t>ACLY</t>
  </si>
  <si>
    <t>ACOT11</t>
  </si>
  <si>
    <t>ACOXL</t>
  </si>
  <si>
    <t>ACP1</t>
  </si>
  <si>
    <t>ACP6</t>
  </si>
  <si>
    <t>ACR</t>
  </si>
  <si>
    <t>ACSF3</t>
  </si>
  <si>
    <t>ACTA2</t>
  </si>
  <si>
    <t>ACTC1</t>
  </si>
  <si>
    <t>ACTG1</t>
  </si>
  <si>
    <t>ACTR2</t>
  </si>
  <si>
    <t>ACTRT2</t>
  </si>
  <si>
    <t>ACVR1</t>
  </si>
  <si>
    <t>ACVR1C</t>
  </si>
  <si>
    <t>ACVR2A</t>
  </si>
  <si>
    <t>ACYP2</t>
  </si>
  <si>
    <t>ADAD2</t>
  </si>
  <si>
    <t>ADAM10</t>
  </si>
  <si>
    <t>ADAM18</t>
  </si>
  <si>
    <t>ADAM22</t>
  </si>
  <si>
    <t>ADAM8</t>
  </si>
  <si>
    <t>ADAMTS17</t>
  </si>
  <si>
    <t>ADAMTS18</t>
  </si>
  <si>
    <t>ADAMTS2</t>
  </si>
  <si>
    <t>ADAMTSL1</t>
  </si>
  <si>
    <t>ADAMTSL3</t>
  </si>
  <si>
    <t>ADARB2</t>
  </si>
  <si>
    <t>ADC</t>
  </si>
  <si>
    <t>ADD2</t>
  </si>
  <si>
    <t>ADHFE1</t>
  </si>
  <si>
    <t>ADI1</t>
  </si>
  <si>
    <t>ADIPOR2</t>
  </si>
  <si>
    <t>ADM</t>
  </si>
  <si>
    <t>ADM2</t>
  </si>
  <si>
    <t>ADNP2</t>
  </si>
  <si>
    <t>ADPRHL1</t>
  </si>
  <si>
    <t>ADPRM</t>
  </si>
  <si>
    <t>ADRB3</t>
  </si>
  <si>
    <t>ADSS</t>
  </si>
  <si>
    <t>AE000662.92</t>
  </si>
  <si>
    <t>AEBP2</t>
  </si>
  <si>
    <t>AEN</t>
  </si>
  <si>
    <t>AF165138.7</t>
  </si>
  <si>
    <t>AFF1</t>
  </si>
  <si>
    <t>AGA</t>
  </si>
  <si>
    <t>AGAP10</t>
  </si>
  <si>
    <t>AGBL1</t>
  </si>
  <si>
    <t>AGBL4</t>
  </si>
  <si>
    <t>AGPAT2</t>
  </si>
  <si>
    <t>AGPAT3</t>
  </si>
  <si>
    <t>AGPAT5</t>
  </si>
  <si>
    <t>AGR2</t>
  </si>
  <si>
    <t>AGR3</t>
  </si>
  <si>
    <t>AGXT</t>
  </si>
  <si>
    <t>AGXT2</t>
  </si>
  <si>
    <t>AHRR</t>
  </si>
  <si>
    <t>AIFM3</t>
  </si>
  <si>
    <t>AIMP2</t>
  </si>
  <si>
    <t>AK2</t>
  </si>
  <si>
    <t>AK3</t>
  </si>
  <si>
    <t>AK8</t>
  </si>
  <si>
    <t>AK9</t>
  </si>
  <si>
    <t>AKAP10</t>
  </si>
  <si>
    <t>AKAP13</t>
  </si>
  <si>
    <t>AKAP6</t>
  </si>
  <si>
    <t>AKAP9</t>
  </si>
  <si>
    <t>AKNA</t>
  </si>
  <si>
    <t>AKR1B10</t>
  </si>
  <si>
    <t>AKR1B15</t>
  </si>
  <si>
    <t>AKR1C3</t>
  </si>
  <si>
    <t>AKR1C4</t>
  </si>
  <si>
    <t>ALDH1A3</t>
  </si>
  <si>
    <t>ALDH2</t>
  </si>
  <si>
    <t>ALDH3A1</t>
  </si>
  <si>
    <t>ALDH3A2</t>
  </si>
  <si>
    <t>ALDH6A1</t>
  </si>
  <si>
    <t>ALDOC</t>
  </si>
  <si>
    <t>ALG1</t>
  </si>
  <si>
    <t>ALG10</t>
  </si>
  <si>
    <t>ALG10B</t>
  </si>
  <si>
    <t>ALG8</t>
  </si>
  <si>
    <t>ALKBH8</t>
  </si>
  <si>
    <t>ALLC</t>
  </si>
  <si>
    <t>ALOX5</t>
  </si>
  <si>
    <t>ALPK1</t>
  </si>
  <si>
    <t>ALPK3</t>
  </si>
  <si>
    <t>ALPP</t>
  </si>
  <si>
    <t>ALPPL2</t>
  </si>
  <si>
    <t>ALYREF</t>
  </si>
  <si>
    <t>AMBP</t>
  </si>
  <si>
    <t>AMER3</t>
  </si>
  <si>
    <t>AMN</t>
  </si>
  <si>
    <t>AMPD3</t>
  </si>
  <si>
    <t>ANAPC1</t>
  </si>
  <si>
    <t>ANAPC11</t>
  </si>
  <si>
    <t>ANAPC2</t>
  </si>
  <si>
    <t>ANGEL1</t>
  </si>
  <si>
    <t>ANGPT1</t>
  </si>
  <si>
    <t>ANGPT2</t>
  </si>
  <si>
    <t>ANGPT4</t>
  </si>
  <si>
    <t>ANKLE2</t>
  </si>
  <si>
    <t>ANKRD13B</t>
  </si>
  <si>
    <t>ANKRD13C</t>
  </si>
  <si>
    <t>ANKRD17</t>
  </si>
  <si>
    <t>ANKRD22</t>
  </si>
  <si>
    <t>ANKRD27</t>
  </si>
  <si>
    <t>ANKRD28</t>
  </si>
  <si>
    <t>ANKRD29</t>
  </si>
  <si>
    <t>ANKRD33</t>
  </si>
  <si>
    <t>ANKRD33B</t>
  </si>
  <si>
    <t>ANKRD34A</t>
  </si>
  <si>
    <t>ANKRD35</t>
  </si>
  <si>
    <t>ANKRD53</t>
  </si>
  <si>
    <t>ANKRD61</t>
  </si>
  <si>
    <t>ANKRD65</t>
  </si>
  <si>
    <t>ANKRD9</t>
  </si>
  <si>
    <t>ANKS1A</t>
  </si>
  <si>
    <t>ANKS1B</t>
  </si>
  <si>
    <t>ANKS3</t>
  </si>
  <si>
    <t>ANO2</t>
  </si>
  <si>
    <t>ANO5</t>
  </si>
  <si>
    <t>ANPEP</t>
  </si>
  <si>
    <t>ANTXRL</t>
  </si>
  <si>
    <t>ANXA5</t>
  </si>
  <si>
    <t>ANXA8L1</t>
  </si>
  <si>
    <t>ANXA8L2</t>
  </si>
  <si>
    <t>AOC2</t>
  </si>
  <si>
    <t>AOC3</t>
  </si>
  <si>
    <t>AP000322.53</t>
  </si>
  <si>
    <t>AP000322.54</t>
  </si>
  <si>
    <t>AP000721.4</t>
  </si>
  <si>
    <t>AP000783.1</t>
  </si>
  <si>
    <t>AP1AR</t>
  </si>
  <si>
    <t>AP1B1</t>
  </si>
  <si>
    <t>AP3S2</t>
  </si>
  <si>
    <t>APBA2</t>
  </si>
  <si>
    <t>APLF</t>
  </si>
  <si>
    <t>APOBR</t>
  </si>
  <si>
    <t>APOD</t>
  </si>
  <si>
    <t>APOL1</t>
  </si>
  <si>
    <t>APOL2</t>
  </si>
  <si>
    <t>APOL3</t>
  </si>
  <si>
    <t>APOL4</t>
  </si>
  <si>
    <t>APOPT1</t>
  </si>
  <si>
    <t>APRT</t>
  </si>
  <si>
    <t>AQP12A</t>
  </si>
  <si>
    <t>AQP12B</t>
  </si>
  <si>
    <t>AQP2</t>
  </si>
  <si>
    <t>AQP3</t>
  </si>
  <si>
    <t>AQP5</t>
  </si>
  <si>
    <t>AQP6</t>
  </si>
  <si>
    <t>AQP7</t>
  </si>
  <si>
    <t>AQR</t>
  </si>
  <si>
    <t>ARCN1</t>
  </si>
  <si>
    <t>ARF4</t>
  </si>
  <si>
    <t>ARFGAP1</t>
  </si>
  <si>
    <t>ARFGEF1</t>
  </si>
  <si>
    <t>ARFRP1</t>
  </si>
  <si>
    <t>ARHGAP11A</t>
  </si>
  <si>
    <t>ARHGAP11B</t>
  </si>
  <si>
    <t>ARHGAP18</t>
  </si>
  <si>
    <t>ARHGAP22</t>
  </si>
  <si>
    <t>ARHGAP39</t>
  </si>
  <si>
    <t>ARHGAP42</t>
  </si>
  <si>
    <t>ARHGAP44</t>
  </si>
  <si>
    <t>ARHGAP5</t>
  </si>
  <si>
    <t>ARHGDIA</t>
  </si>
  <si>
    <t>ARHGDIG</t>
  </si>
  <si>
    <t>ARHGEF10</t>
  </si>
  <si>
    <t>ARHGEF15</t>
  </si>
  <si>
    <t>ARHGEF4</t>
  </si>
  <si>
    <t>ARID4B</t>
  </si>
  <si>
    <t>ARL15</t>
  </si>
  <si>
    <t>ARL16</t>
  </si>
  <si>
    <t>ARL4D</t>
  </si>
  <si>
    <t>ARL5A</t>
  </si>
  <si>
    <t>ARL6IP5</t>
  </si>
  <si>
    <t>ARL6IP6</t>
  </si>
  <si>
    <t>ARMC1</t>
  </si>
  <si>
    <t>ARPC5</t>
  </si>
  <si>
    <t>ARPP19</t>
  </si>
  <si>
    <t>ARPP21</t>
  </si>
  <si>
    <t>ARRDC2</t>
  </si>
  <si>
    <t>ARSA</t>
  </si>
  <si>
    <t>ARSK</t>
  </si>
  <si>
    <t>ARVCF</t>
  </si>
  <si>
    <t>ASAH2</t>
  </si>
  <si>
    <t>ASAP1</t>
  </si>
  <si>
    <t>ASB13</t>
  </si>
  <si>
    <t>ASB16</t>
  </si>
  <si>
    <t>ASB7</t>
  </si>
  <si>
    <t>ASIC2</t>
  </si>
  <si>
    <t>ASPA</t>
  </si>
  <si>
    <t>ASPSCR1</t>
  </si>
  <si>
    <t>ASUN</t>
  </si>
  <si>
    <t>ATAD3B</t>
  </si>
  <si>
    <t>ATAD3C</t>
  </si>
  <si>
    <t>ATF3</t>
  </si>
  <si>
    <t>ATF7IP2</t>
  </si>
  <si>
    <t>ATG3</t>
  </si>
  <si>
    <t>ATG4B</t>
  </si>
  <si>
    <t>ATHL1</t>
  </si>
  <si>
    <t>ATMIN</t>
  </si>
  <si>
    <t>ATP10A</t>
  </si>
  <si>
    <t>ATP10D</t>
  </si>
  <si>
    <t>ATP12A</t>
  </si>
  <si>
    <t>ATP13A2</t>
  </si>
  <si>
    <t>ATP13A3</t>
  </si>
  <si>
    <t>ATP2A1</t>
  </si>
  <si>
    <t>ATP2A3</t>
  </si>
  <si>
    <t>ATP2C2</t>
  </si>
  <si>
    <t>ATP5C1</t>
  </si>
  <si>
    <t>ATP5E</t>
  </si>
  <si>
    <t>ATP5I</t>
  </si>
  <si>
    <t>ATP6V0A1</t>
  </si>
  <si>
    <t>ATP6V0A2</t>
  </si>
  <si>
    <t>ATP6V1B1</t>
  </si>
  <si>
    <t>ATP6V1G1</t>
  </si>
  <si>
    <t>ATP8A2</t>
  </si>
  <si>
    <t>ATR</t>
  </si>
  <si>
    <t>ATRN</t>
  </si>
  <si>
    <t>ATXN2L</t>
  </si>
  <si>
    <t>ATXN7L3</t>
  </si>
  <si>
    <t>AURKAIP1</t>
  </si>
  <si>
    <t>AVEN</t>
  </si>
  <si>
    <t>AVPR1A</t>
  </si>
  <si>
    <t>AXDND1</t>
  </si>
  <si>
    <t>AXIN1</t>
  </si>
  <si>
    <t>AZI1</t>
  </si>
  <si>
    <t>B3GALNT2</t>
  </si>
  <si>
    <t>B3GNTL1</t>
  </si>
  <si>
    <t>B4GALNT3</t>
  </si>
  <si>
    <t>B9D1</t>
  </si>
  <si>
    <t>BAALC</t>
  </si>
  <si>
    <t>BACH1</t>
  </si>
  <si>
    <t>BAG1</t>
  </si>
  <si>
    <t>BAG5</t>
  </si>
  <si>
    <t>BAIAP2</t>
  </si>
  <si>
    <t>BAIAP3</t>
  </si>
  <si>
    <t>BAZ1B</t>
  </si>
  <si>
    <t>BBS7</t>
  </si>
  <si>
    <t>BCAR1</t>
  </si>
  <si>
    <t>BCAT1</t>
  </si>
  <si>
    <t>BCDIN3D</t>
  </si>
  <si>
    <t>BCL2L1</t>
  </si>
  <si>
    <t>BCL2L10</t>
  </si>
  <si>
    <t>BCL2L11</t>
  </si>
  <si>
    <t>BCL7B</t>
  </si>
  <si>
    <t>BCL9</t>
  </si>
  <si>
    <t>BCMO1</t>
  </si>
  <si>
    <t>BCO2</t>
  </si>
  <si>
    <t>BCR</t>
  </si>
  <si>
    <t>BDH1</t>
  </si>
  <si>
    <t>BDH2</t>
  </si>
  <si>
    <t>BECN1</t>
  </si>
  <si>
    <t>BEGAIN</t>
  </si>
  <si>
    <t>BEND3</t>
  </si>
  <si>
    <t>BEND6</t>
  </si>
  <si>
    <t>BET1L</t>
  </si>
  <si>
    <t>BGLAP</t>
  </si>
  <si>
    <t>BHLHE22</t>
  </si>
  <si>
    <t>BHLHE23</t>
  </si>
  <si>
    <t>BIN1</t>
  </si>
  <si>
    <t>BIRC6</t>
  </si>
  <si>
    <t>BIRC7</t>
  </si>
  <si>
    <t>BLACE</t>
  </si>
  <si>
    <t>BLK</t>
  </si>
  <si>
    <t>BLM</t>
  </si>
  <si>
    <t>BLMH</t>
  </si>
  <si>
    <t>BLZF1</t>
  </si>
  <si>
    <t>BMPR1A</t>
  </si>
  <si>
    <t>BMS1</t>
  </si>
  <si>
    <t>BNIP2</t>
  </si>
  <si>
    <t>BOD1L2</t>
  </si>
  <si>
    <t>BOK</t>
  </si>
  <si>
    <t>BOLA2</t>
  </si>
  <si>
    <t>BORA</t>
  </si>
  <si>
    <t>BPHL</t>
  </si>
  <si>
    <t>BPIFA1</t>
  </si>
  <si>
    <t>BPIFA2</t>
  </si>
  <si>
    <t>BPIFA3</t>
  </si>
  <si>
    <t>BRCA1</t>
  </si>
  <si>
    <t>BRDT</t>
  </si>
  <si>
    <t>BRF2</t>
  </si>
  <si>
    <t>BRI3BP</t>
  </si>
  <si>
    <t>BRSK1</t>
  </si>
  <si>
    <t>BSPH1</t>
  </si>
  <si>
    <t>BST1</t>
  </si>
  <si>
    <t>BTBD17</t>
  </si>
  <si>
    <t>BTBD2</t>
  </si>
  <si>
    <t>BTBD3</t>
  </si>
  <si>
    <t>BTBD8</t>
  </si>
  <si>
    <t>BTD</t>
  </si>
  <si>
    <t>BTLA</t>
  </si>
  <si>
    <t>BUB1</t>
  </si>
  <si>
    <t>C10orf10</t>
  </si>
  <si>
    <t>C10orf128</t>
  </si>
  <si>
    <t>C10orf25</t>
  </si>
  <si>
    <t>C10orf53</t>
  </si>
  <si>
    <t>C10orf71</t>
  </si>
  <si>
    <t>C10orf91</t>
  </si>
  <si>
    <t>C10orf99</t>
  </si>
  <si>
    <t>C11orf89</t>
  </si>
  <si>
    <t>C12orf52</t>
  </si>
  <si>
    <t>C12orf77</t>
  </si>
  <si>
    <t>C14orf166B</t>
  </si>
  <si>
    <t>C15orf38</t>
  </si>
  <si>
    <t>C15orf38-AP3S2</t>
  </si>
  <si>
    <t>C15orf39</t>
  </si>
  <si>
    <t>C15orf65</t>
  </si>
  <si>
    <t>C16orf45</t>
  </si>
  <si>
    <t>C16orf47</t>
  </si>
  <si>
    <t>C16orf52</t>
  </si>
  <si>
    <t>C16orf54</t>
  </si>
  <si>
    <t>C16orf71</t>
  </si>
  <si>
    <t>C16orf74</t>
  </si>
  <si>
    <t>C16orf87</t>
  </si>
  <si>
    <t>C16orf89</t>
  </si>
  <si>
    <t>C16orf90</t>
  </si>
  <si>
    <t>C16orf91</t>
  </si>
  <si>
    <t>C16orf92</t>
  </si>
  <si>
    <t>C16orf95</t>
  </si>
  <si>
    <t>C16orf96</t>
  </si>
  <si>
    <t>C16orf98</t>
  </si>
  <si>
    <t>C17orf102</t>
  </si>
  <si>
    <t>C17orf105</t>
  </si>
  <si>
    <t>C17orf112</t>
  </si>
  <si>
    <t>C17orf53</t>
  </si>
  <si>
    <t>C17orf70</t>
  </si>
  <si>
    <t>C17orf75</t>
  </si>
  <si>
    <t>C17orf77</t>
  </si>
  <si>
    <t>C17orf78</t>
  </si>
  <si>
    <t>C17orf89</t>
  </si>
  <si>
    <t>C17orf97</t>
  </si>
  <si>
    <t>C18orf42</t>
  </si>
  <si>
    <t>C18orf56</t>
  </si>
  <si>
    <t>C18orf8</t>
  </si>
  <si>
    <t>C19orf18</t>
  </si>
  <si>
    <t>C19orf68</t>
  </si>
  <si>
    <t>C19orf73</t>
  </si>
  <si>
    <t>C1GALT1</t>
  </si>
  <si>
    <t>C1orf100</t>
  </si>
  <si>
    <t>C1orf101</t>
  </si>
  <si>
    <t>C1orf106</t>
  </si>
  <si>
    <t>C1orf111</t>
  </si>
  <si>
    <t>C1orf198</t>
  </si>
  <si>
    <t>C1orf220</t>
  </si>
  <si>
    <t>C1orf226</t>
  </si>
  <si>
    <t>C1orf229</t>
  </si>
  <si>
    <t>C1orf233</t>
  </si>
  <si>
    <t>C1orf27</t>
  </si>
  <si>
    <t>C1orf61</t>
  </si>
  <si>
    <t>C1orf63</t>
  </si>
  <si>
    <t>C1orf85</t>
  </si>
  <si>
    <t>C1QL2</t>
  </si>
  <si>
    <t>C1QL4</t>
  </si>
  <si>
    <t>C1QTNF9</t>
  </si>
  <si>
    <t>C1QTNF9B</t>
  </si>
  <si>
    <t>C20orf141</t>
  </si>
  <si>
    <t>C20orf194</t>
  </si>
  <si>
    <t>C20orf195</t>
  </si>
  <si>
    <t>C20orf201</t>
  </si>
  <si>
    <t>C20orf202</t>
  </si>
  <si>
    <t>C20orf26</t>
  </si>
  <si>
    <t>C20orf96</t>
  </si>
  <si>
    <t>C21orf119</t>
  </si>
  <si>
    <t>C21orf128</t>
  </si>
  <si>
    <t>C21orf37</t>
  </si>
  <si>
    <t>C21orf58</t>
  </si>
  <si>
    <t>C22orf29</t>
  </si>
  <si>
    <t>C22orf31</t>
  </si>
  <si>
    <t>C22orf39</t>
  </si>
  <si>
    <t>C22orf43</t>
  </si>
  <si>
    <t>C2orf57</t>
  </si>
  <si>
    <t>C2orf76</t>
  </si>
  <si>
    <t>C2orf78</t>
  </si>
  <si>
    <t>C2orf83</t>
  </si>
  <si>
    <t>C2orf91</t>
  </si>
  <si>
    <t>C3orf38</t>
  </si>
  <si>
    <t>C4orf19</t>
  </si>
  <si>
    <t>C4orf21</t>
  </si>
  <si>
    <t>C4orf32</t>
  </si>
  <si>
    <t>C4orf40</t>
  </si>
  <si>
    <t>C4orf47</t>
  </si>
  <si>
    <t>C5orf42</t>
  </si>
  <si>
    <t>C5orf49</t>
  </si>
  <si>
    <t>C5orf55</t>
  </si>
  <si>
    <t>C6orf118</t>
  </si>
  <si>
    <t>C6orf120</t>
  </si>
  <si>
    <t>C6orf123</t>
  </si>
  <si>
    <t>C6orf203</t>
  </si>
  <si>
    <t>C6orf211</t>
  </si>
  <si>
    <t>C6orf222</t>
  </si>
  <si>
    <t>C6orf58</t>
  </si>
  <si>
    <t>C7orf10</t>
  </si>
  <si>
    <t>C7orf13</t>
  </si>
  <si>
    <t>C7orf62</t>
  </si>
  <si>
    <t>C7orf63</t>
  </si>
  <si>
    <t>C8G</t>
  </si>
  <si>
    <t>C8orf33</t>
  </si>
  <si>
    <t>C8orf37</t>
  </si>
  <si>
    <t>C8orf44</t>
  </si>
  <si>
    <t>C8orf44-SGK3</t>
  </si>
  <si>
    <t>C8orf46</t>
  </si>
  <si>
    <t>C8orf48</t>
  </si>
  <si>
    <t>C8orf56</t>
  </si>
  <si>
    <t>C8orf82</t>
  </si>
  <si>
    <t>C9orf139</t>
  </si>
  <si>
    <t>C9orf141</t>
  </si>
  <si>
    <t>C9orf142</t>
  </si>
  <si>
    <t>C9orf163</t>
  </si>
  <si>
    <t>C9orf169</t>
  </si>
  <si>
    <t>C9orf53</t>
  </si>
  <si>
    <t>C9orf62</t>
  </si>
  <si>
    <t>C9orf66</t>
  </si>
  <si>
    <t>C9orf69</t>
  </si>
  <si>
    <t>C9orf72</t>
  </si>
  <si>
    <t>C9orf91</t>
  </si>
  <si>
    <t>C9orf92</t>
  </si>
  <si>
    <t>CA2</t>
  </si>
  <si>
    <t>CA3</t>
  </si>
  <si>
    <t>CAAP1</t>
  </si>
  <si>
    <t>CABLES1</t>
  </si>
  <si>
    <t>CABP5</t>
  </si>
  <si>
    <t>CABS1</t>
  </si>
  <si>
    <t>CACNA1B</t>
  </si>
  <si>
    <t>CACNB4</t>
  </si>
  <si>
    <t>CAGE1</t>
  </si>
  <si>
    <t>CALB1</t>
  </si>
  <si>
    <t>CALN1</t>
  </si>
  <si>
    <t>CALY</t>
  </si>
  <si>
    <t>CAMKK1</t>
  </si>
  <si>
    <t>CAMSAP1</t>
  </si>
  <si>
    <t>CAMSAP2</t>
  </si>
  <si>
    <t>CAP2</t>
  </si>
  <si>
    <t>CAPN7</t>
  </si>
  <si>
    <t>CAPN9</t>
  </si>
  <si>
    <t>CAPNS1</t>
  </si>
  <si>
    <t>CAPS2</t>
  </si>
  <si>
    <t>CARD9</t>
  </si>
  <si>
    <t>CARHSP1</t>
  </si>
  <si>
    <t>CASC1</t>
  </si>
  <si>
    <t>CASQ2</t>
  </si>
  <si>
    <t>CASR</t>
  </si>
  <si>
    <t>CAT</t>
  </si>
  <si>
    <t>CATSPER2</t>
  </si>
  <si>
    <t>CAV3</t>
  </si>
  <si>
    <t>CBFA2T3</t>
  </si>
  <si>
    <t>CBR3</t>
  </si>
  <si>
    <t>CBWD1</t>
  </si>
  <si>
    <t>CBX3</t>
  </si>
  <si>
    <t>CCBL2</t>
  </si>
  <si>
    <t>CCDC101</t>
  </si>
  <si>
    <t>CCDC105</t>
  </si>
  <si>
    <t>CCDC110</t>
  </si>
  <si>
    <t>CCDC117</t>
  </si>
  <si>
    <t>CCDC126</t>
  </si>
  <si>
    <t>CCDC127</t>
  </si>
  <si>
    <t>CCDC129</t>
  </si>
  <si>
    <t>CCDC137</t>
  </si>
  <si>
    <t>CCDC15</t>
  </si>
  <si>
    <t>CCDC154</t>
  </si>
  <si>
    <t>CCDC170</t>
  </si>
  <si>
    <t>CCDC176</t>
  </si>
  <si>
    <t>CCDC27</t>
  </si>
  <si>
    <t>CCDC57</t>
  </si>
  <si>
    <t>CCDC63</t>
  </si>
  <si>
    <t>CCDC80</t>
  </si>
  <si>
    <t>CCDC88A</t>
  </si>
  <si>
    <t>CCDC89</t>
  </si>
  <si>
    <t>CCDC91</t>
  </si>
  <si>
    <t>CCL1</t>
  </si>
  <si>
    <t>CCL11</t>
  </si>
  <si>
    <t>CCL13</t>
  </si>
  <si>
    <t>CCL2</t>
  </si>
  <si>
    <t>CCL7</t>
  </si>
  <si>
    <t>CCL8</t>
  </si>
  <si>
    <t>CCNA2</t>
  </si>
  <si>
    <t>CCNB2</t>
  </si>
  <si>
    <t>CCNE2</t>
  </si>
  <si>
    <t>CCPG1</t>
  </si>
  <si>
    <t>CCR10</t>
  </si>
  <si>
    <t>CCR4</t>
  </si>
  <si>
    <t>CCR6</t>
  </si>
  <si>
    <t>CCSER2</t>
  </si>
  <si>
    <t>CCT2</t>
  </si>
  <si>
    <t>CCT3</t>
  </si>
  <si>
    <t>CCT5</t>
  </si>
  <si>
    <t>CCT6B</t>
  </si>
  <si>
    <t>CCZ1</t>
  </si>
  <si>
    <t>CCZ1B</t>
  </si>
  <si>
    <t>CD160</t>
  </si>
  <si>
    <t>CD164</t>
  </si>
  <si>
    <t>CD19</t>
  </si>
  <si>
    <t>CD207</t>
  </si>
  <si>
    <t>CD274</t>
  </si>
  <si>
    <t>CD300A</t>
  </si>
  <si>
    <t>CD300C</t>
  </si>
  <si>
    <t>CD300E</t>
  </si>
  <si>
    <t>CD300LB</t>
  </si>
  <si>
    <t>CD300LD</t>
  </si>
  <si>
    <t>CD300LF</t>
  </si>
  <si>
    <t>CD300LG</t>
  </si>
  <si>
    <t>CD36</t>
  </si>
  <si>
    <t>CD38</t>
  </si>
  <si>
    <t>CD7</t>
  </si>
  <si>
    <t>CDC16</t>
  </si>
  <si>
    <t>CDC37L1</t>
  </si>
  <si>
    <t>CDC42BPB</t>
  </si>
  <si>
    <t>CDC45</t>
  </si>
  <si>
    <t>CDCA2</t>
  </si>
  <si>
    <t>CDCA7L</t>
  </si>
  <si>
    <t>CDCP1</t>
  </si>
  <si>
    <t>CDH1</t>
  </si>
  <si>
    <t>CDH12</t>
  </si>
  <si>
    <t>CDH15</t>
  </si>
  <si>
    <t>CDH17</t>
  </si>
  <si>
    <t>CDH18</t>
  </si>
  <si>
    <t>CDH19</t>
  </si>
  <si>
    <t>CDH2</t>
  </si>
  <si>
    <t>CDH3</t>
  </si>
  <si>
    <t>CDH4</t>
  </si>
  <si>
    <t>CDH6</t>
  </si>
  <si>
    <t>CDHR1</t>
  </si>
  <si>
    <t>CDIP1</t>
  </si>
  <si>
    <t>CDK10</t>
  </si>
  <si>
    <t>CDK11A</t>
  </si>
  <si>
    <t>CDK13</t>
  </si>
  <si>
    <t>CDK5R1</t>
  </si>
  <si>
    <t>CDKN2A</t>
  </si>
  <si>
    <t>CDKN2B</t>
  </si>
  <si>
    <t>CDR2</t>
  </si>
  <si>
    <t>CDRT15</t>
  </si>
  <si>
    <t>CDRT4</t>
  </si>
  <si>
    <t>CDT1</t>
  </si>
  <si>
    <t>CDYL2</t>
  </si>
  <si>
    <t>CELA2A</t>
  </si>
  <si>
    <t>CELA2B</t>
  </si>
  <si>
    <t>CELF2</t>
  </si>
  <si>
    <t>CENPE</t>
  </si>
  <si>
    <t>CENPN</t>
  </si>
  <si>
    <t>CEP135</t>
  </si>
  <si>
    <t>CEP164</t>
  </si>
  <si>
    <t>CEP19</t>
  </si>
  <si>
    <t>CEP68</t>
  </si>
  <si>
    <t>CEP70</t>
  </si>
  <si>
    <t>CEP72</t>
  </si>
  <si>
    <t>CEP85L</t>
  </si>
  <si>
    <t>CERS3</t>
  </si>
  <si>
    <t>CETN1</t>
  </si>
  <si>
    <t>CETN3</t>
  </si>
  <si>
    <t>CFC1</t>
  </si>
  <si>
    <t>CFHR2</t>
  </si>
  <si>
    <t>CFHR4</t>
  </si>
  <si>
    <t>CGB7</t>
  </si>
  <si>
    <t>CH25H</t>
  </si>
  <si>
    <t>CHAF1B</t>
  </si>
  <si>
    <t>CHAT</t>
  </si>
  <si>
    <t>CHD1L</t>
  </si>
  <si>
    <t>CHFR</t>
  </si>
  <si>
    <t>CHKB</t>
  </si>
  <si>
    <t>CHL1</t>
  </si>
  <si>
    <t>CHMP1A</t>
  </si>
  <si>
    <t>CHMP2B</t>
  </si>
  <si>
    <t>CHMP5</t>
  </si>
  <si>
    <t>CHMP6</t>
  </si>
  <si>
    <t>CHRFAM7A</t>
  </si>
  <si>
    <t>CHRM5</t>
  </si>
  <si>
    <t>CHRNA2</t>
  </si>
  <si>
    <t>CHRNA4</t>
  </si>
  <si>
    <t>CHRNA6</t>
  </si>
  <si>
    <t>CHRNA7</t>
  </si>
  <si>
    <t>CHRNB3</t>
  </si>
  <si>
    <t>CHST3</t>
  </si>
  <si>
    <t>CHST8</t>
  </si>
  <si>
    <t>CHSY3</t>
  </si>
  <si>
    <t>CHTF18</t>
  </si>
  <si>
    <t>CHTF8</t>
  </si>
  <si>
    <t>CIB1</t>
  </si>
  <si>
    <t>CINP</t>
  </si>
  <si>
    <t>CIRH1A</t>
  </si>
  <si>
    <t>CKB</t>
  </si>
  <si>
    <t>CKM</t>
  </si>
  <si>
    <t>CKMT1A</t>
  </si>
  <si>
    <t>CKMT1B</t>
  </si>
  <si>
    <t>CKS2</t>
  </si>
  <si>
    <t>CLCA4</t>
  </si>
  <si>
    <t>CLCN7</t>
  </si>
  <si>
    <t>CLDN23</t>
  </si>
  <si>
    <t>CLDN3</t>
  </si>
  <si>
    <t>CLDN5</t>
  </si>
  <si>
    <t>CLEC11A</t>
  </si>
  <si>
    <t>CLEC1A</t>
  </si>
  <si>
    <t>CLEC3A</t>
  </si>
  <si>
    <t>CLEC3B</t>
  </si>
  <si>
    <t>CLEC4C</t>
  </si>
  <si>
    <t>CLEC4F</t>
  </si>
  <si>
    <t>CLEC7A</t>
  </si>
  <si>
    <t>CLEC9A</t>
  </si>
  <si>
    <t>CLIC3</t>
  </si>
  <si>
    <t>CLIP2</t>
  </si>
  <si>
    <t>CLN3</t>
  </si>
  <si>
    <t>CLN8</t>
  </si>
  <si>
    <t>CLSTN2</t>
  </si>
  <si>
    <t>CLTCL1</t>
  </si>
  <si>
    <t>CLUAP1</t>
  </si>
  <si>
    <t>CLUL1</t>
  </si>
  <si>
    <t>CLYBL</t>
  </si>
  <si>
    <t>CMA1</t>
  </si>
  <si>
    <t>CMBL</t>
  </si>
  <si>
    <t>CMC2</t>
  </si>
  <si>
    <t>CMIP</t>
  </si>
  <si>
    <t>CMPK2</t>
  </si>
  <si>
    <t>CNGB1</t>
  </si>
  <si>
    <t>CNOT11</t>
  </si>
  <si>
    <t>CNP</t>
  </si>
  <si>
    <t>CNPY1</t>
  </si>
  <si>
    <t>CNPY3</t>
  </si>
  <si>
    <t>CNRIP1</t>
  </si>
  <si>
    <t>CNST</t>
  </si>
  <si>
    <t>CNTD1</t>
  </si>
  <si>
    <t>CNTN4</t>
  </si>
  <si>
    <t>CNTN6</t>
  </si>
  <si>
    <t>CNTNAP1</t>
  </si>
  <si>
    <t>CNTNAP2</t>
  </si>
  <si>
    <t>CNTNAP4</t>
  </si>
  <si>
    <t>COA3</t>
  </si>
  <si>
    <t>COA6</t>
  </si>
  <si>
    <t>COASY</t>
  </si>
  <si>
    <t>COBLL1</t>
  </si>
  <si>
    <t>COG7</t>
  </si>
  <si>
    <t>COL18A1</t>
  </si>
  <si>
    <t>COL20A1</t>
  </si>
  <si>
    <t>COL21A1</t>
  </si>
  <si>
    <t>COL22A1</t>
  </si>
  <si>
    <t>COL27A1</t>
  </si>
  <si>
    <t>COL28A1</t>
  </si>
  <si>
    <t>COL6A1</t>
  </si>
  <si>
    <t>COL6A2</t>
  </si>
  <si>
    <t>COLEC11</t>
  </si>
  <si>
    <t>COLEC12</t>
  </si>
  <si>
    <t>COLQ</t>
  </si>
  <si>
    <t>COMMD4</t>
  </si>
  <si>
    <t>COMMD5</t>
  </si>
  <si>
    <t>COMMD8</t>
  </si>
  <si>
    <t>COMT</t>
  </si>
  <si>
    <t>COPRS</t>
  </si>
  <si>
    <t>COPS2</t>
  </si>
  <si>
    <t>COPS5</t>
  </si>
  <si>
    <t>CORO6</t>
  </si>
  <si>
    <t>CORO7</t>
  </si>
  <si>
    <t>CORO7-PAM16</t>
  </si>
  <si>
    <t>COTL1</t>
  </si>
  <si>
    <t>COX10</t>
  </si>
  <si>
    <t>COX18</t>
  </si>
  <si>
    <t>COX20</t>
  </si>
  <si>
    <t>COX4I2</t>
  </si>
  <si>
    <t>COX6B2</t>
  </si>
  <si>
    <t>COX7A1</t>
  </si>
  <si>
    <t>COX7B2</t>
  </si>
  <si>
    <t>COX7C</t>
  </si>
  <si>
    <t>COX8A</t>
  </si>
  <si>
    <t>CPEB2</t>
  </si>
  <si>
    <t>CPED1</t>
  </si>
  <si>
    <t>CPLX1</t>
  </si>
  <si>
    <t>CPPED1</t>
  </si>
  <si>
    <t>CPT1B</t>
  </si>
  <si>
    <t>CPXM1</t>
  </si>
  <si>
    <t>CRBN</t>
  </si>
  <si>
    <t>CREBZF</t>
  </si>
  <si>
    <t>CREG2</t>
  </si>
  <si>
    <t>CRHR1</t>
  </si>
  <si>
    <t>CRISPLD2</t>
  </si>
  <si>
    <t>CRK</t>
  </si>
  <si>
    <t>CRKL</t>
  </si>
  <si>
    <t>CRNKL1</t>
  </si>
  <si>
    <t>CRNN</t>
  </si>
  <si>
    <t>CROCC</t>
  </si>
  <si>
    <t>CRYBA1</t>
  </si>
  <si>
    <t>CRYL1</t>
  </si>
  <si>
    <t>CSGALNACT1</t>
  </si>
  <si>
    <t>CSGALNACT2</t>
  </si>
  <si>
    <t>CSMD2</t>
  </si>
  <si>
    <t>CSNK1G3</t>
  </si>
  <si>
    <t>CSNK2A1</t>
  </si>
  <si>
    <t>CSPG4</t>
  </si>
  <si>
    <t>CSPP1</t>
  </si>
  <si>
    <t>CSTA</t>
  </si>
  <si>
    <t>CSTB</t>
  </si>
  <si>
    <t>CSTF3</t>
  </si>
  <si>
    <t>CTAGE15</t>
  </si>
  <si>
    <t>CTAGE6</t>
  </si>
  <si>
    <t>CTB-167G5.5</t>
  </si>
  <si>
    <t>CTBP1</t>
  </si>
  <si>
    <t>CTD-2054N24.2</t>
  </si>
  <si>
    <t>CTD-2144E22.5</t>
  </si>
  <si>
    <t>CTD-2228K2.5</t>
  </si>
  <si>
    <t>CTDP1</t>
  </si>
  <si>
    <t>CTH</t>
  </si>
  <si>
    <t>CTHRC1</t>
  </si>
  <si>
    <t>CTNND2</t>
  </si>
  <si>
    <t>CTNS</t>
  </si>
  <si>
    <t>CTRB1</t>
  </si>
  <si>
    <t>CTRB2</t>
  </si>
  <si>
    <t>CTRC</t>
  </si>
  <si>
    <t>CTSB</t>
  </si>
  <si>
    <t>CTSD</t>
  </si>
  <si>
    <t>CTSZ</t>
  </si>
  <si>
    <t>CTU2</t>
  </si>
  <si>
    <t>CUBN</t>
  </si>
  <si>
    <t>CUL2</t>
  </si>
  <si>
    <t>CWF19L2</t>
  </si>
  <si>
    <t>CWH43</t>
  </si>
  <si>
    <t>CXXC11</t>
  </si>
  <si>
    <t>CYB5B</t>
  </si>
  <si>
    <t>CYBA</t>
  </si>
  <si>
    <t>CYBRD1</t>
  </si>
  <si>
    <t>CYFIP1</t>
  </si>
  <si>
    <t>CYGB</t>
  </si>
  <si>
    <t>CYHR1</t>
  </si>
  <si>
    <t>CYLC2</t>
  </si>
  <si>
    <t>CYP19A1</t>
  </si>
  <si>
    <t>CYP1B1</t>
  </si>
  <si>
    <t>CYP26B1</t>
  </si>
  <si>
    <t>CYP27C1</t>
  </si>
  <si>
    <t>CYP2C18</t>
  </si>
  <si>
    <t>CYP2C8</t>
  </si>
  <si>
    <t>CYP2E1</t>
  </si>
  <si>
    <t>CYP2U1</t>
  </si>
  <si>
    <t>CYP4A11</t>
  </si>
  <si>
    <t>CYP4A22</t>
  </si>
  <si>
    <t>CYP4F12</t>
  </si>
  <si>
    <t>CYP4V2</t>
  </si>
  <si>
    <t>CYP4X1</t>
  </si>
  <si>
    <t>CYP4Z1</t>
  </si>
  <si>
    <t>CYP51A1</t>
  </si>
  <si>
    <t>CYP7B1</t>
  </si>
  <si>
    <t>CYTH3</t>
  </si>
  <si>
    <t>CYTIP</t>
  </si>
  <si>
    <t>D2HGDH</t>
  </si>
  <si>
    <t>DAB2IP</t>
  </si>
  <si>
    <t>DAD1</t>
  </si>
  <si>
    <t>DAP</t>
  </si>
  <si>
    <t>DBI</t>
  </si>
  <si>
    <t>DCAF13</t>
  </si>
  <si>
    <t>DCAF4</t>
  </si>
  <si>
    <t>DCHS2</t>
  </si>
  <si>
    <t>DCPS</t>
  </si>
  <si>
    <t>DCT</t>
  </si>
  <si>
    <t>DCUN1D2</t>
  </si>
  <si>
    <t>DCUN1D5</t>
  </si>
  <si>
    <t>DCXR</t>
  </si>
  <si>
    <t>DDX10</t>
  </si>
  <si>
    <t>DDX4</t>
  </si>
  <si>
    <t>DDX51</t>
  </si>
  <si>
    <t>DDX52</t>
  </si>
  <si>
    <t>DDX6</t>
  </si>
  <si>
    <t>DECR1</t>
  </si>
  <si>
    <t>DECR2</t>
  </si>
  <si>
    <t>DEFA4</t>
  </si>
  <si>
    <t>DEFA6</t>
  </si>
  <si>
    <t>DEFB1</t>
  </si>
  <si>
    <t>DEFB116</t>
  </si>
  <si>
    <t>DEFB118</t>
  </si>
  <si>
    <t>DEFB119</t>
  </si>
  <si>
    <t>DEFB121</t>
  </si>
  <si>
    <t>DEFB123</t>
  </si>
  <si>
    <t>DEFB125</t>
  </si>
  <si>
    <t>DEFB126</t>
  </si>
  <si>
    <t>DEFB127</t>
  </si>
  <si>
    <t>DEFB128</t>
  </si>
  <si>
    <t>DEFB129</t>
  </si>
  <si>
    <t>DEFB132</t>
  </si>
  <si>
    <t>DEFB134</t>
  </si>
  <si>
    <t>DEFB135</t>
  </si>
  <si>
    <t>DEFB136</t>
  </si>
  <si>
    <t>DENND4C</t>
  </si>
  <si>
    <t>DENND6A</t>
  </si>
  <si>
    <t>DENND6B</t>
  </si>
  <si>
    <t>DEPDC1B</t>
  </si>
  <si>
    <t>DEPTOR</t>
  </si>
  <si>
    <t>DESI2</t>
  </si>
  <si>
    <t>DET1</t>
  </si>
  <si>
    <t>DFNB31</t>
  </si>
  <si>
    <t>DGCR14</t>
  </si>
  <si>
    <t>DGCR2</t>
  </si>
  <si>
    <t>DGCR6</t>
  </si>
  <si>
    <t>DGCR6L</t>
  </si>
  <si>
    <t>DGCR8</t>
  </si>
  <si>
    <t>DGKQ</t>
  </si>
  <si>
    <t>DHRS11</t>
  </si>
  <si>
    <t>DHTKD1</t>
  </si>
  <si>
    <t>DHX15</t>
  </si>
  <si>
    <t>DHX37</t>
  </si>
  <si>
    <t>DHX58</t>
  </si>
  <si>
    <t>DHX8</t>
  </si>
  <si>
    <t>DIDO1</t>
  </si>
  <si>
    <t>DIRC1</t>
  </si>
  <si>
    <t>DIS3</t>
  </si>
  <si>
    <t>DIS3L2</t>
  </si>
  <si>
    <t>DISC1</t>
  </si>
  <si>
    <t>DLC1</t>
  </si>
  <si>
    <t>DLG1</t>
  </si>
  <si>
    <t>DLG5</t>
  </si>
  <si>
    <t>DLGAP1</t>
  </si>
  <si>
    <t>DLGAP2</t>
  </si>
  <si>
    <t>DMRT1</t>
  </si>
  <si>
    <t>DMRT2</t>
  </si>
  <si>
    <t>DMRT3</t>
  </si>
  <si>
    <t>DMRTA1</t>
  </si>
  <si>
    <t>DMXL1</t>
  </si>
  <si>
    <t>DNAAF1</t>
  </si>
  <si>
    <t>DNAH12</t>
  </si>
  <si>
    <t>DNAH14</t>
  </si>
  <si>
    <t>DNAH5</t>
  </si>
  <si>
    <t>DNAH8</t>
  </si>
  <si>
    <t>DNAI2</t>
  </si>
  <si>
    <t>DNAJA3</t>
  </si>
  <si>
    <t>DNAJB6</t>
  </si>
  <si>
    <t>DNAJC15</t>
  </si>
  <si>
    <t>DNAJC22</t>
  </si>
  <si>
    <t>DNAJC30</t>
  </si>
  <si>
    <t>DNAJC5B</t>
  </si>
  <si>
    <t>DNAJC6</t>
  </si>
  <si>
    <t>DNAJC7</t>
  </si>
  <si>
    <t>DNASE1</t>
  </si>
  <si>
    <t>DNLZ</t>
  </si>
  <si>
    <t>DNM1L</t>
  </si>
  <si>
    <t>DNM3</t>
  </si>
  <si>
    <t>DNTTIP2</t>
  </si>
  <si>
    <t>DOCK5</t>
  </si>
  <si>
    <t>DOCK8</t>
  </si>
  <si>
    <t>DOPEY2</t>
  </si>
  <si>
    <t>DPEP1</t>
  </si>
  <si>
    <t>DPH3</t>
  </si>
  <si>
    <t>DPH5</t>
  </si>
  <si>
    <t>DPH6</t>
  </si>
  <si>
    <t>DPP10</t>
  </si>
  <si>
    <t>DPP6</t>
  </si>
  <si>
    <t>DPP7</t>
  </si>
  <si>
    <t>DPRX</t>
  </si>
  <si>
    <t>DPY19L4</t>
  </si>
  <si>
    <t>DPYD</t>
  </si>
  <si>
    <t>DPYSL4</t>
  </si>
  <si>
    <t>DRGX</t>
  </si>
  <si>
    <t>DSCAML1</t>
  </si>
  <si>
    <t>DSCC1</t>
  </si>
  <si>
    <t>DSG3</t>
  </si>
  <si>
    <t>DSG4</t>
  </si>
  <si>
    <t>DTWD2</t>
  </si>
  <si>
    <t>DTYMK</t>
  </si>
  <si>
    <t>DUS1L</t>
  </si>
  <si>
    <t>DUSP11</t>
  </si>
  <si>
    <t>DUSP14</t>
  </si>
  <si>
    <t>DUSP22</t>
  </si>
  <si>
    <t>DUSP3</t>
  </si>
  <si>
    <t>DUT</t>
  </si>
  <si>
    <t>DYNC2H1</t>
  </si>
  <si>
    <t>DYSF</t>
  </si>
  <si>
    <t>DYX1C1</t>
  </si>
  <si>
    <t>DZIP1L</t>
  </si>
  <si>
    <t>EAF1</t>
  </si>
  <si>
    <t>EAPP</t>
  </si>
  <si>
    <t>EARS2</t>
  </si>
  <si>
    <t>EBF4</t>
  </si>
  <si>
    <t>ECHS1</t>
  </si>
  <si>
    <t>ECT2</t>
  </si>
  <si>
    <t>EDARADD</t>
  </si>
  <si>
    <t>EDF1</t>
  </si>
  <si>
    <t>EDIL3</t>
  </si>
  <si>
    <t>EDNRA</t>
  </si>
  <si>
    <t>EEF1A2</t>
  </si>
  <si>
    <t>EEF2K</t>
  </si>
  <si>
    <t>EFCAB11</t>
  </si>
  <si>
    <t>EFCAB2</t>
  </si>
  <si>
    <t>EFCAB5</t>
  </si>
  <si>
    <t>EFHD2</t>
  </si>
  <si>
    <t>EGFL7</t>
  </si>
  <si>
    <t>EGFLAM</t>
  </si>
  <si>
    <t>EGLN3</t>
  </si>
  <si>
    <t>EHF</t>
  </si>
  <si>
    <t>EID3</t>
  </si>
  <si>
    <t>EIF1</t>
  </si>
  <si>
    <t>EIF2AK1</t>
  </si>
  <si>
    <t>EIF2B1</t>
  </si>
  <si>
    <t>EIF3B</t>
  </si>
  <si>
    <t>EIF3C</t>
  </si>
  <si>
    <t>EIF3H</t>
  </si>
  <si>
    <t>EIF4EBP1</t>
  </si>
  <si>
    <t>EIF4H</t>
  </si>
  <si>
    <t>EIF5</t>
  </si>
  <si>
    <t>ELAC2</t>
  </si>
  <si>
    <t>ELAVL2</t>
  </si>
  <si>
    <t>ELAVL4</t>
  </si>
  <si>
    <t>ELF5</t>
  </si>
  <si>
    <t>ELL3</t>
  </si>
  <si>
    <t>ELN</t>
  </si>
  <si>
    <t>ELOVL6</t>
  </si>
  <si>
    <t>ELOVL7</t>
  </si>
  <si>
    <t>ELSPBP1</t>
  </si>
  <si>
    <t>ELTD1</t>
  </si>
  <si>
    <t>EMC4</t>
  </si>
  <si>
    <t>EMC7</t>
  </si>
  <si>
    <t>EMID1</t>
  </si>
  <si>
    <t>EML2</t>
  </si>
  <si>
    <t>EML5</t>
  </si>
  <si>
    <t>EML6</t>
  </si>
  <si>
    <t>EMR1</t>
  </si>
  <si>
    <t>EN2</t>
  </si>
  <si>
    <t>ENOSF1</t>
  </si>
  <si>
    <t>ENOX1</t>
  </si>
  <si>
    <t>ENPEP</t>
  </si>
  <si>
    <t>ENPP2</t>
  </si>
  <si>
    <t>ENPP6</t>
  </si>
  <si>
    <t>ENTHD2</t>
  </si>
  <si>
    <t>ENTPD2</t>
  </si>
  <si>
    <t>EOGT</t>
  </si>
  <si>
    <t>EP400NL</t>
  </si>
  <si>
    <t>EPB41L4A</t>
  </si>
  <si>
    <t>EPHA1</t>
  </si>
  <si>
    <t>EPHA3</t>
  </si>
  <si>
    <t>EPHA5</t>
  </si>
  <si>
    <t>EPHA7</t>
  </si>
  <si>
    <t>EPHX2</t>
  </si>
  <si>
    <t>EPHX4</t>
  </si>
  <si>
    <t>EPN2</t>
  </si>
  <si>
    <t>EPSTI1</t>
  </si>
  <si>
    <t>EQTN</t>
  </si>
  <si>
    <t>ERBB4</t>
  </si>
  <si>
    <t>ERC1</t>
  </si>
  <si>
    <t>ERCC1</t>
  </si>
  <si>
    <t>ERCC2</t>
  </si>
  <si>
    <t>ERCC3</t>
  </si>
  <si>
    <t>ERCC6</t>
  </si>
  <si>
    <t>ERCC6-PGBD3</t>
  </si>
  <si>
    <t>ERCC8</t>
  </si>
  <si>
    <t>ERICH1</t>
  </si>
  <si>
    <t>ERMN</t>
  </si>
  <si>
    <t>ERMP1</t>
  </si>
  <si>
    <t>ERVMER34-1</t>
  </si>
  <si>
    <t>ERVV-1</t>
  </si>
  <si>
    <t>ERVV-2</t>
  </si>
  <si>
    <t>ESF1</t>
  </si>
  <si>
    <t>ESPNL</t>
  </si>
  <si>
    <t>ESRP1</t>
  </si>
  <si>
    <t>ESYT2</t>
  </si>
  <si>
    <t>ETV4</t>
  </si>
  <si>
    <t>ETV7</t>
  </si>
  <si>
    <t>EVA1C</t>
  </si>
  <si>
    <t>EVI2A</t>
  </si>
  <si>
    <t>EVI2B</t>
  </si>
  <si>
    <t>EWSR1</t>
  </si>
  <si>
    <t>EXOC1</t>
  </si>
  <si>
    <t>EXOC2</t>
  </si>
  <si>
    <t>EXOC3</t>
  </si>
  <si>
    <t>EXOC3L4</t>
  </si>
  <si>
    <t>EXOC6B</t>
  </si>
  <si>
    <t>EXOSC2</t>
  </si>
  <si>
    <t>EXOSC9</t>
  </si>
  <si>
    <t>EXTL2</t>
  </si>
  <si>
    <t>EYA4</t>
  </si>
  <si>
    <t>EZH1</t>
  </si>
  <si>
    <t>F10</t>
  </si>
  <si>
    <t>F13A1</t>
  </si>
  <si>
    <t>F2RL2</t>
  </si>
  <si>
    <t>F3</t>
  </si>
  <si>
    <t>FABP1</t>
  </si>
  <si>
    <t>FABP2</t>
  </si>
  <si>
    <t>FABP5</t>
  </si>
  <si>
    <t>FAIM</t>
  </si>
  <si>
    <t>FAIM2</t>
  </si>
  <si>
    <t>FAM110A</t>
  </si>
  <si>
    <t>FAM110C</t>
  </si>
  <si>
    <t>FAM115A</t>
  </si>
  <si>
    <t>FAM115C</t>
  </si>
  <si>
    <t>FAM118B</t>
  </si>
  <si>
    <t>FAM120B</t>
  </si>
  <si>
    <t>FAM132B</t>
  </si>
  <si>
    <t>FAM134C</t>
  </si>
  <si>
    <t>FAM135B</t>
  </si>
  <si>
    <t>FAM13A</t>
  </si>
  <si>
    <t>FAM149A</t>
  </si>
  <si>
    <t>FAM150A</t>
  </si>
  <si>
    <t>FAM150B</t>
  </si>
  <si>
    <t>FAM154A</t>
  </si>
  <si>
    <t>FAM166A</t>
  </si>
  <si>
    <t>FAM168A</t>
  </si>
  <si>
    <t>FAM168B</t>
  </si>
  <si>
    <t>FAM170B</t>
  </si>
  <si>
    <t>FAM173B</t>
  </si>
  <si>
    <t>FAM174A</t>
  </si>
  <si>
    <t>FAM178B</t>
  </si>
  <si>
    <t>FAM184A</t>
  </si>
  <si>
    <t>FAM189A1</t>
  </si>
  <si>
    <t>FAM189A2</t>
  </si>
  <si>
    <t>FAM195B</t>
  </si>
  <si>
    <t>FAM19A1</t>
  </si>
  <si>
    <t>FAM19A4</t>
  </si>
  <si>
    <t>FAM200B</t>
  </si>
  <si>
    <t>FAM208B</t>
  </si>
  <si>
    <t>FAM20C</t>
  </si>
  <si>
    <t>FAM210A</t>
  </si>
  <si>
    <t>FAM211A</t>
  </si>
  <si>
    <t>FAM213B</t>
  </si>
  <si>
    <t>FAM214A</t>
  </si>
  <si>
    <t>FAM215A</t>
  </si>
  <si>
    <t>FAM221A</t>
  </si>
  <si>
    <t>FAM230A</t>
  </si>
  <si>
    <t>FAM25B</t>
  </si>
  <si>
    <t>FAM43A</t>
  </si>
  <si>
    <t>FAM57A</t>
  </si>
  <si>
    <t>FAM63B</t>
  </si>
  <si>
    <t>FAM69B</t>
  </si>
  <si>
    <t>FAM69C</t>
  </si>
  <si>
    <t>FAM71E2</t>
  </si>
  <si>
    <t>FAM78A</t>
  </si>
  <si>
    <t>FAM81A</t>
  </si>
  <si>
    <t>FAM81B</t>
  </si>
  <si>
    <t>FAM83E</t>
  </si>
  <si>
    <t>FAM83F</t>
  </si>
  <si>
    <t>FAM83G</t>
  </si>
  <si>
    <t>FAM84B</t>
  </si>
  <si>
    <t>FAM8A1</t>
  </si>
  <si>
    <t>FAM92A1</t>
  </si>
  <si>
    <t>FAN1</t>
  </si>
  <si>
    <t>FARP2</t>
  </si>
  <si>
    <t>FARS2</t>
  </si>
  <si>
    <t>FASN</t>
  </si>
  <si>
    <t>FASTKD3</t>
  </si>
  <si>
    <t>FAT4</t>
  </si>
  <si>
    <t>FBLIM1</t>
  </si>
  <si>
    <t>FBLN2</t>
  </si>
  <si>
    <t>FBLN7</t>
  </si>
  <si>
    <t>FBN1</t>
  </si>
  <si>
    <t>FBRSL1</t>
  </si>
  <si>
    <t>FBXL14</t>
  </si>
  <si>
    <t>FBXL18</t>
  </si>
  <si>
    <t>FBXL5</t>
  </si>
  <si>
    <t>FBXL7</t>
  </si>
  <si>
    <t>FBXO25</t>
  </si>
  <si>
    <t>FBXO31</t>
  </si>
  <si>
    <t>FBXO39</t>
  </si>
  <si>
    <t>FBXO45</t>
  </si>
  <si>
    <t>FBXO48</t>
  </si>
  <si>
    <t>FBXW10</t>
  </si>
  <si>
    <t>FBXW5</t>
  </si>
  <si>
    <t>FGF10</t>
  </si>
  <si>
    <t>FGFRL1</t>
  </si>
  <si>
    <t>FGGY</t>
  </si>
  <si>
    <t>FHIT</t>
  </si>
  <si>
    <t>FHL5</t>
  </si>
  <si>
    <t>FHOD3</t>
  </si>
  <si>
    <t>FIG4</t>
  </si>
  <si>
    <t>FIGLA</t>
  </si>
  <si>
    <t>FKBP10</t>
  </si>
  <si>
    <t>FKBP5</t>
  </si>
  <si>
    <t>FKBP6</t>
  </si>
  <si>
    <t>FLCN</t>
  </si>
  <si>
    <t>FLG</t>
  </si>
  <si>
    <t>FLG2</t>
  </si>
  <si>
    <t>FLRT2</t>
  </si>
  <si>
    <t>FLRT3</t>
  </si>
  <si>
    <t>FLVCR1</t>
  </si>
  <si>
    <t>FMN1</t>
  </si>
  <si>
    <t>FMNL2</t>
  </si>
  <si>
    <t>FMO5</t>
  </si>
  <si>
    <t>FNDC5</t>
  </si>
  <si>
    <t>FNTA</t>
  </si>
  <si>
    <t>FOCAD</t>
  </si>
  <si>
    <t>FOLR4</t>
  </si>
  <si>
    <t>FOPNL</t>
  </si>
  <si>
    <t>FOSB</t>
  </si>
  <si>
    <t>FOXC1</t>
  </si>
  <si>
    <t>FOXC2</t>
  </si>
  <si>
    <t>FOXD4</t>
  </si>
  <si>
    <t>FOXF1</t>
  </si>
  <si>
    <t>FOXF2</t>
  </si>
  <si>
    <t>FOXH1</t>
  </si>
  <si>
    <t>FOXL1</t>
  </si>
  <si>
    <t>FOXN1</t>
  </si>
  <si>
    <t>FOXQ1</t>
  </si>
  <si>
    <t>FOXRED1</t>
  </si>
  <si>
    <t>FOXRED2</t>
  </si>
  <si>
    <t>FPGT</t>
  </si>
  <si>
    <t>FPR2</t>
  </si>
  <si>
    <t>FPR3</t>
  </si>
  <si>
    <t>FRAS1</t>
  </si>
  <si>
    <t>FRG2B</t>
  </si>
  <si>
    <t>FRMD1</t>
  </si>
  <si>
    <t>FRMD4B</t>
  </si>
  <si>
    <t>FRMD5</t>
  </si>
  <si>
    <t>FRMPD2</t>
  </si>
  <si>
    <t>FRS2</t>
  </si>
  <si>
    <t>FRYL</t>
  </si>
  <si>
    <t>FSBP</t>
  </si>
  <si>
    <t>FSCN1</t>
  </si>
  <si>
    <t>FSCN2</t>
  </si>
  <si>
    <t>FSTL4</t>
  </si>
  <si>
    <t>FTCD</t>
  </si>
  <si>
    <t>FTSJ2</t>
  </si>
  <si>
    <t>FUBP3</t>
  </si>
  <si>
    <t>FUOM</t>
  </si>
  <si>
    <t>FUS</t>
  </si>
  <si>
    <t>FUT7</t>
  </si>
  <si>
    <t>FUT9</t>
  </si>
  <si>
    <t>FXN</t>
  </si>
  <si>
    <t>FXYD4</t>
  </si>
  <si>
    <t>FYTTD1</t>
  </si>
  <si>
    <t>FZD6</t>
  </si>
  <si>
    <t>FZD9</t>
  </si>
  <si>
    <t>G6PC</t>
  </si>
  <si>
    <t>G6PC2</t>
  </si>
  <si>
    <t>G6PC3</t>
  </si>
  <si>
    <t>GAB2</t>
  </si>
  <si>
    <t>GABARAPL1</t>
  </si>
  <si>
    <t>GABRA2</t>
  </si>
  <si>
    <t>GABRA5</t>
  </si>
  <si>
    <t>GABRB1</t>
  </si>
  <si>
    <t>GABRG3</t>
  </si>
  <si>
    <t>GADL1</t>
  </si>
  <si>
    <t>GAK</t>
  </si>
  <si>
    <t>GAL</t>
  </si>
  <si>
    <t>GAL3ST2</t>
  </si>
  <si>
    <t>GALK2</t>
  </si>
  <si>
    <t>GALNS</t>
  </si>
  <si>
    <t>GALNT13</t>
  </si>
  <si>
    <t>GALNT15</t>
  </si>
  <si>
    <t>GALNT5</t>
  </si>
  <si>
    <t>GALNT9</t>
  </si>
  <si>
    <t>GALR1</t>
  </si>
  <si>
    <t>GAS2L1</t>
  </si>
  <si>
    <t>GAS6</t>
  </si>
  <si>
    <t>GAS7</t>
  </si>
  <si>
    <t>GAST</t>
  </si>
  <si>
    <t>GATA3</t>
  </si>
  <si>
    <t>GATA6</t>
  </si>
  <si>
    <t>GBE1</t>
  </si>
  <si>
    <t>GBGT1</t>
  </si>
  <si>
    <t>GBP1</t>
  </si>
  <si>
    <t>GBP2</t>
  </si>
  <si>
    <t>GBP3</t>
  </si>
  <si>
    <t>GBP4</t>
  </si>
  <si>
    <t>GBP7</t>
  </si>
  <si>
    <t>GCC2</t>
  </si>
  <si>
    <t>GCGR</t>
  </si>
  <si>
    <t>GCLM</t>
  </si>
  <si>
    <t>GCNT2</t>
  </si>
  <si>
    <t>GCNT3</t>
  </si>
  <si>
    <t>GDPGP1</t>
  </si>
  <si>
    <t>GEM</t>
  </si>
  <si>
    <t>GEMIN4</t>
  </si>
  <si>
    <t>GFRAL</t>
  </si>
  <si>
    <t>GGA2</t>
  </si>
  <si>
    <t>GGNBP2</t>
  </si>
  <si>
    <t>GGPS1</t>
  </si>
  <si>
    <t>GGT2</t>
  </si>
  <si>
    <t>GGT6</t>
  </si>
  <si>
    <t>GGTLC2</t>
  </si>
  <si>
    <t>GGTLC3</t>
  </si>
  <si>
    <t>GHDC</t>
  </si>
  <si>
    <t>GHITM</t>
  </si>
  <si>
    <t>GID8</t>
  </si>
  <si>
    <t>GIMAP2</t>
  </si>
  <si>
    <t>GIMAP4</t>
  </si>
  <si>
    <t>GIMAP6</t>
  </si>
  <si>
    <t>GINS2</t>
  </si>
  <si>
    <t>GINS3</t>
  </si>
  <si>
    <t>GIPR</t>
  </si>
  <si>
    <t>GIT1</t>
  </si>
  <si>
    <t>GJA3</t>
  </si>
  <si>
    <t>GJA5</t>
  </si>
  <si>
    <t>GJA8</t>
  </si>
  <si>
    <t>GJB2</t>
  </si>
  <si>
    <t>GJB6</t>
  </si>
  <si>
    <t>GJD2</t>
  </si>
  <si>
    <t>GK5</t>
  </si>
  <si>
    <t>GLB1</t>
  </si>
  <si>
    <t>GLB1L2</t>
  </si>
  <si>
    <t>GLB1L3</t>
  </si>
  <si>
    <t>GLCCI1</t>
  </si>
  <si>
    <t>GLDC</t>
  </si>
  <si>
    <t>GLDN</t>
  </si>
  <si>
    <t>GLIPR1</t>
  </si>
  <si>
    <t>GLIPR1L1</t>
  </si>
  <si>
    <t>GLIPR1L2</t>
  </si>
  <si>
    <t>GLIS2</t>
  </si>
  <si>
    <t>GLOD4</t>
  </si>
  <si>
    <t>GLP1R</t>
  </si>
  <si>
    <t>GLRA1</t>
  </si>
  <si>
    <t>GLYR1</t>
  </si>
  <si>
    <t>GMDS</t>
  </si>
  <si>
    <t>GMEB2</t>
  </si>
  <si>
    <t>GMNC</t>
  </si>
  <si>
    <t>GNAT3</t>
  </si>
  <si>
    <t>GNAZ</t>
  </si>
  <si>
    <t>GNB1L</t>
  </si>
  <si>
    <t>GNMT</t>
  </si>
  <si>
    <t>GNPDA1</t>
  </si>
  <si>
    <t>GNPDA2</t>
  </si>
  <si>
    <t>GNPTG</t>
  </si>
  <si>
    <t>GNRH1</t>
  </si>
  <si>
    <t>GOLGA3</t>
  </si>
  <si>
    <t>GOLGA6C</t>
  </si>
  <si>
    <t>GOLGA6D</t>
  </si>
  <si>
    <t>GOLGA6L1</t>
  </si>
  <si>
    <t>GOLGA6L2</t>
  </si>
  <si>
    <t>GOLGA6L4</t>
  </si>
  <si>
    <t>GOLGA8A</t>
  </si>
  <si>
    <t>GOLGA8B</t>
  </si>
  <si>
    <t>GOLGA8F</t>
  </si>
  <si>
    <t>GOLGA8G</t>
  </si>
  <si>
    <t>GOLGA8H</t>
  </si>
  <si>
    <t>GOLGA8I</t>
  </si>
  <si>
    <t>GOLGA8J</t>
  </si>
  <si>
    <t>GOLGA8K</t>
  </si>
  <si>
    <t>GOLGA8M</t>
  </si>
  <si>
    <t>GOLGA8N</t>
  </si>
  <si>
    <t>GOLGA8O</t>
  </si>
  <si>
    <t>GOLGA8Q</t>
  </si>
  <si>
    <t>GOLGA8R</t>
  </si>
  <si>
    <t>GOLGA8T</t>
  </si>
  <si>
    <t>GOSR1</t>
  </si>
  <si>
    <t>GOT1L1</t>
  </si>
  <si>
    <t>GP1BB</t>
  </si>
  <si>
    <t>GPC5</t>
  </si>
  <si>
    <t>GPC6</t>
  </si>
  <si>
    <t>GPD2</t>
  </si>
  <si>
    <t>GPR123</t>
  </si>
  <si>
    <t>GPR124</t>
  </si>
  <si>
    <t>GPR128</t>
  </si>
  <si>
    <t>GPR142</t>
  </si>
  <si>
    <t>GPR148</t>
  </si>
  <si>
    <t>GPR150</t>
  </si>
  <si>
    <t>GPR25</t>
  </si>
  <si>
    <t>GPR31</t>
  </si>
  <si>
    <t>GPR37L1</t>
  </si>
  <si>
    <t>GPR4</t>
  </si>
  <si>
    <t>GPR45</t>
  </si>
  <si>
    <t>GPR63</t>
  </si>
  <si>
    <t>GPR89A</t>
  </si>
  <si>
    <t>GPR89B</t>
  </si>
  <si>
    <t>GPR89C</t>
  </si>
  <si>
    <t>GPR98</t>
  </si>
  <si>
    <t>GPRC5C</t>
  </si>
  <si>
    <t>GPRIN2</t>
  </si>
  <si>
    <t>GPRIN3</t>
  </si>
  <si>
    <t>GPS1</t>
  </si>
  <si>
    <t>GPSM1</t>
  </si>
  <si>
    <t>GPT</t>
  </si>
  <si>
    <t>GPT2</t>
  </si>
  <si>
    <t>GPX5</t>
  </si>
  <si>
    <t>GPX6</t>
  </si>
  <si>
    <t>GRAP</t>
  </si>
  <si>
    <t>GRAP2</t>
  </si>
  <si>
    <t>GRAPL</t>
  </si>
  <si>
    <t>GREM1</t>
  </si>
  <si>
    <t>GRID2</t>
  </si>
  <si>
    <t>GRIK1</t>
  </si>
  <si>
    <t>GRK1</t>
  </si>
  <si>
    <t>GRM7</t>
  </si>
  <si>
    <t>GRM8</t>
  </si>
  <si>
    <t>GSC2</t>
  </si>
  <si>
    <t>GSE1</t>
  </si>
  <si>
    <t>GSTZ1</t>
  </si>
  <si>
    <t>GTF2A2</t>
  </si>
  <si>
    <t>GTF2H3</t>
  </si>
  <si>
    <t>GTF2H5</t>
  </si>
  <si>
    <t>GTF2I</t>
  </si>
  <si>
    <t>GTF2IRD1</t>
  </si>
  <si>
    <t>GTPBP4</t>
  </si>
  <si>
    <t>GTSF1L</t>
  </si>
  <si>
    <t>GUF1</t>
  </si>
  <si>
    <t>GULP1</t>
  </si>
  <si>
    <t>GXYLT1</t>
  </si>
  <si>
    <t>H6PD</t>
  </si>
  <si>
    <t>HACL1</t>
  </si>
  <si>
    <t>HAP1</t>
  </si>
  <si>
    <t>HAPLN3</t>
  </si>
  <si>
    <t>HAS3</t>
  </si>
  <si>
    <t>HCN1</t>
  </si>
  <si>
    <t>HCRT</t>
  </si>
  <si>
    <t>HDAC10</t>
  </si>
  <si>
    <t>HDAC5</t>
  </si>
  <si>
    <t>HDDC3</t>
  </si>
  <si>
    <t>HERC2</t>
  </si>
  <si>
    <t>HES5</t>
  </si>
  <si>
    <t>HEY2</t>
  </si>
  <si>
    <t>HFE2</t>
  </si>
  <si>
    <t>HGS</t>
  </si>
  <si>
    <t>HGSNAT</t>
  </si>
  <si>
    <t>HHAT</t>
  </si>
  <si>
    <t>HHLA3</t>
  </si>
  <si>
    <t>HIC2</t>
  </si>
  <si>
    <t>HIF3A</t>
  </si>
  <si>
    <t>HIPK3</t>
  </si>
  <si>
    <t>HIRA</t>
  </si>
  <si>
    <t>HIRIP3</t>
  </si>
  <si>
    <t>HIST1H1B</t>
  </si>
  <si>
    <t>HIST1H2AA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</si>
  <si>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</si>
  <si>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</si>
  <si>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</si>
  <si>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</si>
  <si>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</si>
  <si>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</si>
  <si>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</si>
  <si>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</si>
  <si>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HIST1H2BJ</t>
  </si>
  <si>
    <t>HIST1H2BK</t>
  </si>
  <si>
    <t>HIST1H2BL</t>
  </si>
  <si>
    <t>HIST1H2BM</t>
  </si>
  <si>
    <t>HIST1H2BN</t>
  </si>
  <si>
    <t>HIST1H2BO</t>
  </si>
  <si>
    <t>HIST1H3H</t>
  </si>
  <si>
    <t>HIST1H3I</t>
  </si>
  <si>
    <t>HIST1H3J</t>
  </si>
  <si>
    <t>HIST1H4I</t>
  </si>
  <si>
    <t>HIST1H4J</t>
  </si>
  <si>
    <t>HIST1H4K</t>
  </si>
  <si>
    <t>HIST1H4L</t>
  </si>
  <si>
    <t>HIST3H2A</t>
  </si>
  <si>
    <t>HIST3H2BB</t>
  </si>
  <si>
    <t>HIST3H3</t>
  </si>
  <si>
    <t>HK2</t>
  </si>
  <si>
    <t>HM13</t>
  </si>
  <si>
    <t>HMGB4</t>
  </si>
  <si>
    <t>HMGCLL1</t>
  </si>
  <si>
    <t>HMOX1</t>
  </si>
  <si>
    <t>HMOX2</t>
  </si>
  <si>
    <t>HNRNPA3</t>
  </si>
  <si>
    <t>HNRNPF</t>
  </si>
  <si>
    <t>HOOK3</t>
  </si>
  <si>
    <t>HPCA</t>
  </si>
  <si>
    <t>HPSE2</t>
  </si>
  <si>
    <t>HRC</t>
  </si>
  <si>
    <t>HRH1</t>
  </si>
  <si>
    <t>HS3ST3B1</t>
  </si>
  <si>
    <t>HS3ST5</t>
  </si>
  <si>
    <t>HSD17B1</t>
  </si>
  <si>
    <t>HSD17B2</t>
  </si>
  <si>
    <t>HSDL1</t>
  </si>
  <si>
    <t>HSP90AA1</t>
  </si>
  <si>
    <t>HSPB3</t>
  </si>
  <si>
    <t>HSPB9</t>
  </si>
  <si>
    <t>HTR5A</t>
  </si>
  <si>
    <t>HTR5A-AS1</t>
  </si>
  <si>
    <t>HTR6</t>
  </si>
  <si>
    <t>HTT</t>
  </si>
  <si>
    <t>HUNK</t>
  </si>
  <si>
    <t>HUS1B</t>
  </si>
  <si>
    <t>HYPK</t>
  </si>
  <si>
    <t>ICA1</t>
  </si>
  <si>
    <t>IDH2</t>
  </si>
  <si>
    <t>IDI1</t>
  </si>
  <si>
    <t>IDI2</t>
  </si>
  <si>
    <t>IDUA</t>
  </si>
  <si>
    <t>IFI35</t>
  </si>
  <si>
    <t>IFI44</t>
  </si>
  <si>
    <t>IFI44L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</si>
  <si>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</si>
  <si>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</si>
  <si>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</si>
  <si>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</si>
  <si>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</si>
  <si>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</si>
  <si>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</si>
  <si>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</si>
  <si>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</si>
  <si>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</si>
  <si>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</si>
  <si>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</si>
  <si>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</si>
  <si>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</si>
  <si>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</si>
  <si>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</si>
  <si>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</si>
  <si>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</si>
  <si>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</si>
  <si>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</si>
  <si>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</si>
  <si>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</si>
  <si>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</si>
  <si>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IFNB1</t>
  </si>
  <si>
    <t>IFNE</t>
  </si>
  <si>
    <t>IFNK</t>
  </si>
  <si>
    <t>IFNW1</t>
  </si>
  <si>
    <t>IFT20</t>
  </si>
  <si>
    <t>IFT46</t>
  </si>
  <si>
    <t>IFT52</t>
  </si>
  <si>
    <t>IFT74</t>
  </si>
  <si>
    <t>IFT88</t>
  </si>
  <si>
    <t>IGFL1</t>
  </si>
  <si>
    <t>IGFL2</t>
  </si>
  <si>
    <t>IGLL1</t>
  </si>
  <si>
    <t>IGLL5</t>
  </si>
  <si>
    <t>IGSF11</t>
  </si>
  <si>
    <t>IGSF6</t>
  </si>
  <si>
    <t>IL11</t>
  </si>
  <si>
    <t>IL17D</t>
  </si>
  <si>
    <t>IL18</t>
  </si>
  <si>
    <t>IL1RAP</t>
  </si>
  <si>
    <t>IL27</t>
  </si>
  <si>
    <t>IL33</t>
  </si>
  <si>
    <t>IL5RA</t>
  </si>
  <si>
    <t>ILKAP</t>
  </si>
  <si>
    <t>IMMP2L</t>
  </si>
  <si>
    <t>IMMT</t>
  </si>
  <si>
    <t>IMP3</t>
  </si>
  <si>
    <t>ING5</t>
  </si>
  <si>
    <t>INIP</t>
  </si>
  <si>
    <t>INPP5E</t>
  </si>
  <si>
    <t>INPP5K</t>
  </si>
  <si>
    <t>INSIG1</t>
  </si>
  <si>
    <t>INSL4</t>
  </si>
  <si>
    <t>INSL6</t>
  </si>
  <si>
    <t>INTS8</t>
  </si>
  <si>
    <t>INTS9</t>
  </si>
  <si>
    <t>IPCEF1</t>
  </si>
  <si>
    <t>IPP</t>
  </si>
  <si>
    <t>IQCA1</t>
  </si>
  <si>
    <t>IQCD</t>
  </si>
  <si>
    <t>IQCG</t>
  </si>
  <si>
    <t>IQCJ</t>
  </si>
  <si>
    <t>IQCJ-SCHIP1</t>
  </si>
  <si>
    <t>IQGAP1</t>
  </si>
  <si>
    <t>IQGAP2</t>
  </si>
  <si>
    <t>IRAK3</t>
  </si>
  <si>
    <t>IRF4</t>
  </si>
  <si>
    <t>IRGM</t>
  </si>
  <si>
    <t>ISG20</t>
  </si>
  <si>
    <t>ISOC1</t>
  </si>
  <si>
    <t>ISOC2</t>
  </si>
  <si>
    <t>ISPD</t>
  </si>
  <si>
    <t>IST1</t>
  </si>
  <si>
    <t>ITFG3</t>
  </si>
  <si>
    <t>ITGA10</t>
  </si>
  <si>
    <t>ITGA9</t>
  </si>
  <si>
    <t>ITGAM</t>
  </si>
  <si>
    <t>ITGAX</t>
  </si>
  <si>
    <t>ITIH2</t>
  </si>
  <si>
    <t>ITIH5</t>
  </si>
  <si>
    <t>IZUMO3</t>
  </si>
  <si>
    <t>IZUMO4</t>
  </si>
  <si>
    <t>JAK2</t>
  </si>
  <si>
    <t>JAKMIP3</t>
  </si>
  <si>
    <t>JUP</t>
  </si>
  <si>
    <t>KANK1</t>
  </si>
  <si>
    <t>KAT2A</t>
  </si>
  <si>
    <t>KAT6B</t>
  </si>
  <si>
    <t>KATNBL1</t>
  </si>
  <si>
    <t>KAZN</t>
  </si>
  <si>
    <t>KB-1980E6.3</t>
  </si>
  <si>
    <t>KBTBD11</t>
  </si>
  <si>
    <t>KBTBD8</t>
  </si>
  <si>
    <t>KCNA7</t>
  </si>
  <si>
    <t>KCNC2</t>
  </si>
  <si>
    <t>KCNE1</t>
  </si>
  <si>
    <t>KCNE2</t>
  </si>
  <si>
    <t>KCNG2</t>
  </si>
  <si>
    <t>KCNG4</t>
  </si>
  <si>
    <t>KCNH1</t>
  </si>
  <si>
    <t>KCNH4</t>
  </si>
  <si>
    <t>KCNH8</t>
  </si>
  <si>
    <t>KCNMA1</t>
  </si>
  <si>
    <t>KCNN1</t>
  </si>
  <si>
    <t>KCNN2</t>
  </si>
  <si>
    <t>KCNN4</t>
  </si>
  <si>
    <t>KCNQ2</t>
  </si>
  <si>
    <t>KCNV2</t>
  </si>
  <si>
    <t>KCTD15</t>
  </si>
  <si>
    <t>KCTD21</t>
  </si>
  <si>
    <t>KCTD9</t>
  </si>
  <si>
    <t>KDM4C</t>
  </si>
  <si>
    <t>KDR</t>
  </si>
  <si>
    <t>KHDRBS2</t>
  </si>
  <si>
    <t>KIAA0020</t>
  </si>
  <si>
    <t>KIAA0100</t>
  </si>
  <si>
    <t>KIAA0226</t>
  </si>
  <si>
    <t>KIAA0430</t>
  </si>
  <si>
    <t>KIAA0513</t>
  </si>
  <si>
    <t>KIAA1107</t>
  </si>
  <si>
    <t>KIAA1328</t>
  </si>
  <si>
    <t>KIAA1429</t>
  </si>
  <si>
    <t>KIAA1432</t>
  </si>
  <si>
    <t>KIAA1456</t>
  </si>
  <si>
    <t>KIAA1522</t>
  </si>
  <si>
    <t>KIAA1586</t>
  </si>
  <si>
    <t>KIAA1958</t>
  </si>
  <si>
    <t>KIAA1984</t>
  </si>
  <si>
    <t>KIAA2026</t>
  </si>
  <si>
    <t>KIF12</t>
  </si>
  <si>
    <t>KIF13A</t>
  </si>
  <si>
    <t>KIF19</t>
  </si>
  <si>
    <t>KIF1A</t>
  </si>
  <si>
    <t>KIF22</t>
  </si>
  <si>
    <t>KIF25</t>
  </si>
  <si>
    <t>KIF26B</t>
  </si>
  <si>
    <t>KIF7</t>
  </si>
  <si>
    <t>KIFC2</t>
  </si>
  <si>
    <t>KIN</t>
  </si>
  <si>
    <t>KIRREL3</t>
  </si>
  <si>
    <t>KITLG</t>
  </si>
  <si>
    <t>KL</t>
  </si>
  <si>
    <t>KLB</t>
  </si>
  <si>
    <t>KLC3</t>
  </si>
  <si>
    <t>KLF13</t>
  </si>
  <si>
    <t>KLF4</t>
  </si>
  <si>
    <t>KLF5</t>
  </si>
  <si>
    <t>KLHDC7B</t>
  </si>
  <si>
    <t>KLHL10</t>
  </si>
  <si>
    <t>KLHL11</t>
  </si>
  <si>
    <t>KLHL22</t>
  </si>
  <si>
    <t>KLHL29</t>
  </si>
  <si>
    <t>KLHL32</t>
  </si>
  <si>
    <t>KLHL36</t>
  </si>
  <si>
    <t>KLHL8</t>
  </si>
  <si>
    <t>KLHL9</t>
  </si>
  <si>
    <t>KNDC1</t>
  </si>
  <si>
    <t>KRAS</t>
  </si>
  <si>
    <t>KREMEN1</t>
  </si>
  <si>
    <t>KRR1</t>
  </si>
  <si>
    <t>KRT13</t>
  </si>
  <si>
    <t>KRT14</t>
  </si>
  <si>
    <t>KRT15</t>
  </si>
  <si>
    <t>KRT16</t>
  </si>
  <si>
    <t>KRT17</t>
  </si>
  <si>
    <t>KRT19</t>
  </si>
  <si>
    <t>KRT32</t>
  </si>
  <si>
    <t>KRT35</t>
  </si>
  <si>
    <t>KRT36</t>
  </si>
  <si>
    <t>KRT38</t>
  </si>
  <si>
    <t>KRT6A</t>
  </si>
  <si>
    <t>KRT6B</t>
  </si>
  <si>
    <t>KRT6C</t>
  </si>
  <si>
    <t>KRT75</t>
  </si>
  <si>
    <t>KRT82</t>
  </si>
  <si>
    <t>KRT83</t>
  </si>
  <si>
    <t>KRT84</t>
  </si>
  <si>
    <t>KRT85</t>
  </si>
  <si>
    <t>KRT86</t>
  </si>
  <si>
    <t>KRT9</t>
  </si>
  <si>
    <t>KRTAP10-5</t>
  </si>
  <si>
    <t>KRTAP10-6</t>
  </si>
  <si>
    <t>KRTAP10-7</t>
  </si>
  <si>
    <t>KRTAP10-8</t>
  </si>
  <si>
    <t>KRTAP10-9</t>
  </si>
  <si>
    <t>KSR1</t>
  </si>
  <si>
    <t>KYNU</t>
  </si>
  <si>
    <t>L3MBTL1</t>
  </si>
  <si>
    <t>LAMA1</t>
  </si>
  <si>
    <t>LAMA2</t>
  </si>
  <si>
    <t>LAMA3</t>
  </si>
  <si>
    <t>LAMA4</t>
  </si>
  <si>
    <t>LARGE</t>
  </si>
  <si>
    <t>LARP7</t>
  </si>
  <si>
    <t>LAT</t>
  </si>
  <si>
    <t>LAT2</t>
  </si>
  <si>
    <t>LATS2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</si>
  <si>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</si>
  <si>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</si>
  <si>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</si>
  <si>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</si>
  <si>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</si>
  <si>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</si>
  <si>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</si>
  <si>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</si>
  <si>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LCLAT1</t>
  </si>
  <si>
    <t>LCN10</t>
  </si>
  <si>
    <t>LCN12</t>
  </si>
  <si>
    <t>LCN15</t>
  </si>
  <si>
    <t>LCN6</t>
  </si>
  <si>
    <t>LCN8</t>
  </si>
  <si>
    <t>LCNL1</t>
  </si>
  <si>
    <t>LDHAL6B</t>
  </si>
  <si>
    <t>LDLRAD4</t>
  </si>
  <si>
    <t>LDLRAP1</t>
  </si>
  <si>
    <t>LDOC1L</t>
  </si>
  <si>
    <t>LEPR</t>
  </si>
  <si>
    <t>LEPREL4</t>
  </si>
  <si>
    <t>LEPROT</t>
  </si>
  <si>
    <t>LGALS9</t>
  </si>
  <si>
    <t>LGALS9B</t>
  </si>
  <si>
    <t>LGR5</t>
  </si>
  <si>
    <t>LHX1</t>
  </si>
  <si>
    <t>LHX5</t>
  </si>
  <si>
    <t>LIAS</t>
  </si>
  <si>
    <t>LIFR</t>
  </si>
  <si>
    <t>LIG1</t>
  </si>
  <si>
    <t>LIG3</t>
  </si>
  <si>
    <t>LILRA3</t>
  </si>
  <si>
    <t>LILRA4</t>
  </si>
  <si>
    <t>LILRA5</t>
  </si>
  <si>
    <t>LILRA6</t>
  </si>
  <si>
    <t>LILRB2</t>
  </si>
  <si>
    <t>LILRB3</t>
  </si>
  <si>
    <t>LILRB5</t>
  </si>
  <si>
    <t>LIME1</t>
  </si>
  <si>
    <t>LIMK1</t>
  </si>
  <si>
    <t>LIN52</t>
  </si>
  <si>
    <t>LIN7A</t>
  </si>
  <si>
    <t>LIN7B</t>
  </si>
  <si>
    <t>LINC00692</t>
  </si>
  <si>
    <t>LINS</t>
  </si>
  <si>
    <t>LIPA</t>
  </si>
  <si>
    <t>LIPK</t>
  </si>
  <si>
    <t>LIPM</t>
  </si>
  <si>
    <t>LIPN</t>
  </si>
  <si>
    <t>LITAF</t>
  </si>
  <si>
    <t>LIX1L</t>
  </si>
  <si>
    <t>LL22NC03-63E9.3</t>
  </si>
  <si>
    <t>LLGL2</t>
  </si>
  <si>
    <t>LLPH</t>
  </si>
  <si>
    <t>LMBR1</t>
  </si>
  <si>
    <t>LMF1</t>
  </si>
  <si>
    <t>LMF2</t>
  </si>
  <si>
    <t>LMLN</t>
  </si>
  <si>
    <t>LMNA</t>
  </si>
  <si>
    <t>LMO2</t>
  </si>
  <si>
    <t>LMOD3</t>
  </si>
  <si>
    <t>LPA</t>
  </si>
  <si>
    <t>LPCAT4</t>
  </si>
  <si>
    <t>LPP</t>
  </si>
  <si>
    <t>LRAT</t>
  </si>
  <si>
    <t>LRBA</t>
  </si>
  <si>
    <t>LRCH3</t>
  </si>
  <si>
    <t>LRIG1</t>
  </si>
  <si>
    <t>LRIG2</t>
  </si>
  <si>
    <t>LRIT1</t>
  </si>
  <si>
    <t>LRIT2</t>
  </si>
  <si>
    <t>LRMP</t>
  </si>
  <si>
    <t>LRP1B</t>
  </si>
  <si>
    <t>LRP2BP</t>
  </si>
  <si>
    <t>LRRC1</t>
  </si>
  <si>
    <t>LRRC14</t>
  </si>
  <si>
    <t>LRRC14B</t>
  </si>
  <si>
    <t>LRRC16A</t>
  </si>
  <si>
    <t>LRRC18</t>
  </si>
  <si>
    <t>LRRC19</t>
  </si>
  <si>
    <t>LRRC24</t>
  </si>
  <si>
    <t>LRRC26</t>
  </si>
  <si>
    <t>LRRC27</t>
  </si>
  <si>
    <t>LRRC28</t>
  </si>
  <si>
    <t>LRRC30</t>
  </si>
  <si>
    <t>LRRC37B</t>
  </si>
  <si>
    <t>LRRC40</t>
  </si>
  <si>
    <t>LRRC45</t>
  </si>
  <si>
    <t>LRRC47</t>
  </si>
  <si>
    <t>LRRC7</t>
  </si>
  <si>
    <t>LRRC70</t>
  </si>
  <si>
    <t>LRRD1</t>
  </si>
  <si>
    <t>LRRIQ3</t>
  </si>
  <si>
    <t>LRRK1</t>
  </si>
  <si>
    <t>LRRN3</t>
  </si>
  <si>
    <t>LRRTM3</t>
  </si>
  <si>
    <t>LSG1</t>
  </si>
  <si>
    <t>LSM12</t>
  </si>
  <si>
    <t>LSP1</t>
  </si>
  <si>
    <t>LSS</t>
  </si>
  <si>
    <t>LST3</t>
  </si>
  <si>
    <t>LTBP1</t>
  </si>
  <si>
    <t>LTF</t>
  </si>
  <si>
    <t>LURAP1L</t>
  </si>
  <si>
    <t>LYPD5</t>
  </si>
  <si>
    <t>LYRM5</t>
  </si>
  <si>
    <t>LYRM9</t>
  </si>
  <si>
    <t>LYSMD3</t>
  </si>
  <si>
    <t>LYST</t>
  </si>
  <si>
    <t>LYVE1</t>
  </si>
  <si>
    <t>MACROD1</t>
  </si>
  <si>
    <t>MAD2L1</t>
  </si>
  <si>
    <t>MAFG</t>
  </si>
  <si>
    <t>MAGI1</t>
  </si>
  <si>
    <t>MAL</t>
  </si>
  <si>
    <t>MALL</t>
  </si>
  <si>
    <t>MALT1</t>
  </si>
  <si>
    <t>MAMDC4</t>
  </si>
  <si>
    <t>MAN1A1</t>
  </si>
  <si>
    <t>MAN1B1</t>
  </si>
  <si>
    <t>MAN2A2</t>
  </si>
  <si>
    <t>MAN2C1</t>
  </si>
  <si>
    <t>MANEA</t>
  </si>
  <si>
    <t>MAP1LC3B</t>
  </si>
  <si>
    <t>MAP3K2</t>
  </si>
  <si>
    <t>MAPK11</t>
  </si>
  <si>
    <t>MAPK12</t>
  </si>
  <si>
    <t>MAPK6</t>
  </si>
  <si>
    <t>MAPK7</t>
  </si>
  <si>
    <t>MAPK8IP2</t>
  </si>
  <si>
    <t>MAPKAPK5</t>
  </si>
  <si>
    <t>MAPT</t>
  </si>
  <si>
    <t>MARCO</t>
  </si>
  <si>
    <t>MARK2</t>
  </si>
  <si>
    <t>MARK3</t>
  </si>
  <si>
    <t>MARK4</t>
  </si>
  <si>
    <t>MAST2</t>
  </si>
  <si>
    <t>MAZ</t>
  </si>
  <si>
    <t>MBD3L2</t>
  </si>
  <si>
    <t>MBD3L3</t>
  </si>
  <si>
    <t>MBD3L4</t>
  </si>
  <si>
    <t>MBD3L5</t>
  </si>
  <si>
    <t>MBLAC2</t>
  </si>
  <si>
    <t>MBTPS1</t>
  </si>
  <si>
    <t>MC2R</t>
  </si>
  <si>
    <t>MC5R</t>
  </si>
  <si>
    <t>MCEE</t>
  </si>
  <si>
    <t>MCF2L</t>
  </si>
  <si>
    <t>MCHR2</t>
  </si>
  <si>
    <t>MCM3AP</t>
  </si>
  <si>
    <t>MCM5</t>
  </si>
  <si>
    <t>MCMDC2</t>
  </si>
  <si>
    <t>MCPH1</t>
  </si>
  <si>
    <t>ME3</t>
  </si>
  <si>
    <t>MED15</t>
  </si>
  <si>
    <t>MEF2A</t>
  </si>
  <si>
    <t>MEGF6</t>
  </si>
  <si>
    <t>MEI4</t>
  </si>
  <si>
    <t>MEOX1</t>
  </si>
  <si>
    <t>MEOX2</t>
  </si>
  <si>
    <t>MERTK</t>
  </si>
  <si>
    <t>MESP1</t>
  </si>
  <si>
    <t>MESP2</t>
  </si>
  <si>
    <t>METRNL</t>
  </si>
  <si>
    <t>METTL13</t>
  </si>
  <si>
    <t>METTL14</t>
  </si>
  <si>
    <t>METTL22</t>
  </si>
  <si>
    <t>METTL4</t>
  </si>
  <si>
    <t>METTL6</t>
  </si>
  <si>
    <t>METTL9</t>
  </si>
  <si>
    <t>MFAP1</t>
  </si>
  <si>
    <t>MFAP2</t>
  </si>
  <si>
    <t>MFAP4</t>
  </si>
  <si>
    <t>MFGE8</t>
  </si>
  <si>
    <t>MFHAS1</t>
  </si>
  <si>
    <t>MFI2</t>
  </si>
  <si>
    <t>MFSD3</t>
  </si>
  <si>
    <t>MFSD7</t>
  </si>
  <si>
    <t>MGARP</t>
  </si>
  <si>
    <t>MGAT1</t>
  </si>
  <si>
    <t>MGRN1</t>
  </si>
  <si>
    <t>MIB1</t>
  </si>
  <si>
    <t>MIB2</t>
  </si>
  <si>
    <t>MICAL1</t>
  </si>
  <si>
    <t>MIER2</t>
  </si>
  <si>
    <t>MIOS</t>
  </si>
  <si>
    <t>MIOX</t>
  </si>
  <si>
    <t>MIPEP</t>
  </si>
  <si>
    <t>MISP</t>
  </si>
  <si>
    <t>MITF</t>
  </si>
  <si>
    <t>MKNK2</t>
  </si>
  <si>
    <t>MKRN3</t>
  </si>
  <si>
    <t>MLANA</t>
  </si>
  <si>
    <t>MLC1</t>
  </si>
  <si>
    <t>MLIP</t>
  </si>
  <si>
    <t>MLLT3</t>
  </si>
  <si>
    <t>MLLT4</t>
  </si>
  <si>
    <t>MLX</t>
  </si>
  <si>
    <t>MLXIPL</t>
  </si>
  <si>
    <t>MLYCD</t>
  </si>
  <si>
    <t>MME</t>
  </si>
  <si>
    <t>MMEL1</t>
  </si>
  <si>
    <t>MMP15</t>
  </si>
  <si>
    <t>MMP23B</t>
  </si>
  <si>
    <t>MMRN2</t>
  </si>
  <si>
    <t>MNDA</t>
  </si>
  <si>
    <t>MNX1</t>
  </si>
  <si>
    <t>MOB3A</t>
  </si>
  <si>
    <t>MOB3B</t>
  </si>
  <si>
    <t>MOK</t>
  </si>
  <si>
    <t>MORC3</t>
  </si>
  <si>
    <t>MORN1</t>
  </si>
  <si>
    <t>MOV10L1</t>
  </si>
  <si>
    <t>MPG</t>
  </si>
  <si>
    <t>MPHOSPH10</t>
  </si>
  <si>
    <t>MPHOSPH6</t>
  </si>
  <si>
    <t>MPHOSPH8</t>
  </si>
  <si>
    <t>MPLKIP</t>
  </si>
  <si>
    <t>MPP2</t>
  </si>
  <si>
    <t>MPP3</t>
  </si>
  <si>
    <t>MPRIP</t>
  </si>
  <si>
    <t>MPV17L</t>
  </si>
  <si>
    <t>MPZL1</t>
  </si>
  <si>
    <t>MRAP</t>
  </si>
  <si>
    <t>MRM1</t>
  </si>
  <si>
    <t>MROH2A</t>
  </si>
  <si>
    <t>MRPL1</t>
  </si>
  <si>
    <t>MRPL12</t>
  </si>
  <si>
    <t>MRPL28</t>
  </si>
  <si>
    <t>MRPL35</t>
  </si>
  <si>
    <t>MRPL36</t>
  </si>
  <si>
    <t>MRPL40</t>
  </si>
  <si>
    <t>MRPL46</t>
  </si>
  <si>
    <t>MRPS11</t>
  </si>
  <si>
    <t>MRVI1</t>
  </si>
  <si>
    <t>MSANTD1</t>
  </si>
  <si>
    <t>MSLN</t>
  </si>
  <si>
    <t>MSR1</t>
  </si>
  <si>
    <t>MTAP</t>
  </si>
  <si>
    <t>MTBP</t>
  </si>
  <si>
    <t>MTERF</t>
  </si>
  <si>
    <t>MTFR1</t>
  </si>
  <si>
    <t>MTG1</t>
  </si>
  <si>
    <t>MTHFD1L</t>
  </si>
  <si>
    <t>MTHFSD</t>
  </si>
  <si>
    <t>MTMR10</t>
  </si>
  <si>
    <t>MTMR7</t>
  </si>
  <si>
    <t>MTRNR2L11</t>
  </si>
  <si>
    <t>MTRNR2L12</t>
  </si>
  <si>
    <t>MTRNR2L13</t>
  </si>
  <si>
    <t>MTRNR2L4</t>
  </si>
  <si>
    <t>MTRNR2L8</t>
  </si>
  <si>
    <t>MTRNR2L9</t>
  </si>
  <si>
    <t>MTRR</t>
  </si>
  <si>
    <t>MTUS1</t>
  </si>
  <si>
    <t>MUC16</t>
  </si>
  <si>
    <t>MUC4</t>
  </si>
  <si>
    <t>MVD</t>
  </si>
  <si>
    <t>MYADML2</t>
  </si>
  <si>
    <t>MYBL1</t>
  </si>
  <si>
    <t>MYBL2</t>
  </si>
  <si>
    <t>MYF5</t>
  </si>
  <si>
    <t>MYF6</t>
  </si>
  <si>
    <t>MYH1</t>
  </si>
  <si>
    <t>MYH10</t>
  </si>
  <si>
    <t>MYH11</t>
  </si>
  <si>
    <t>MYH13</t>
  </si>
  <si>
    <t>MYH2</t>
  </si>
  <si>
    <t>MYH3</t>
  </si>
  <si>
    <t>MYH4</t>
  </si>
  <si>
    <t>MYH8</t>
  </si>
  <si>
    <t>MYH9</t>
  </si>
  <si>
    <t>MYL12A</t>
  </si>
  <si>
    <t>MYL12B</t>
  </si>
  <si>
    <t>MYL5</t>
  </si>
  <si>
    <t>MYLK3</t>
  </si>
  <si>
    <t>MYO10</t>
  </si>
  <si>
    <t>MYO19</t>
  </si>
  <si>
    <t>MYO1C</t>
  </si>
  <si>
    <t>MYO1D</t>
  </si>
  <si>
    <t>MYO1E</t>
  </si>
  <si>
    <t>MYO5A</t>
  </si>
  <si>
    <t>MYO5C</t>
  </si>
  <si>
    <t>MYOM1</t>
  </si>
  <si>
    <t>MYOM2</t>
  </si>
  <si>
    <t>MYOZ2</t>
  </si>
  <si>
    <t>MYT1</t>
  </si>
  <si>
    <t>MZT1</t>
  </si>
  <si>
    <t>N4BP2</t>
  </si>
  <si>
    <t>NAA20</t>
  </si>
  <si>
    <t>NAA40</t>
  </si>
  <si>
    <t>NAA60</t>
  </si>
  <si>
    <t>NACC2</t>
  </si>
  <si>
    <t>NADK2</t>
  </si>
  <si>
    <t>NAGK</t>
  </si>
  <si>
    <t>NAGPA</t>
  </si>
  <si>
    <t>NAGS</t>
  </si>
  <si>
    <t>NANOG</t>
  </si>
  <si>
    <t>NANOGNB</t>
  </si>
  <si>
    <t>NAT14</t>
  </si>
  <si>
    <t>NBPF10</t>
  </si>
  <si>
    <t>NBPF12</t>
  </si>
  <si>
    <t>NBPF24</t>
  </si>
  <si>
    <t>NBPF4</t>
  </si>
  <si>
    <t>NBR1</t>
  </si>
  <si>
    <t>NCAM2</t>
  </si>
  <si>
    <t>NCAPG2</t>
  </si>
  <si>
    <t>NCAPH2</t>
  </si>
  <si>
    <t>NCBP2</t>
  </si>
  <si>
    <t>NCF1</t>
  </si>
  <si>
    <t>NCF2</t>
  </si>
  <si>
    <t>NCKAP5L</t>
  </si>
  <si>
    <t>NCOA7</t>
  </si>
  <si>
    <t>NDC80</t>
  </si>
  <si>
    <t>NDE1</t>
  </si>
  <si>
    <t>NDN</t>
  </si>
  <si>
    <t>NDNF</t>
  </si>
  <si>
    <t>NDNL2</t>
  </si>
  <si>
    <t>NDOR1</t>
  </si>
  <si>
    <t>NDRG4</t>
  </si>
  <si>
    <t>NDST1</t>
  </si>
  <si>
    <t>NDST3</t>
  </si>
  <si>
    <t>NDST4</t>
  </si>
  <si>
    <t>NDUFA10</t>
  </si>
  <si>
    <t>NDUFAB1</t>
  </si>
  <si>
    <t>NDUFAF2</t>
  </si>
  <si>
    <t>NDUFAF4</t>
  </si>
  <si>
    <t>NDUFAF5</t>
  </si>
  <si>
    <t>NDUFAF6</t>
  </si>
  <si>
    <t>NDUFS4</t>
  </si>
  <si>
    <t>NDUFS6</t>
  </si>
  <si>
    <t>NDUFV3</t>
  </si>
  <si>
    <t>NEB</t>
  </si>
  <si>
    <t>NECAB2</t>
  </si>
  <si>
    <t>NEDD9</t>
  </si>
  <si>
    <t>NEFH</t>
  </si>
  <si>
    <t>NEIL1</t>
  </si>
  <si>
    <t>NEIL3</t>
  </si>
  <si>
    <t>NEK8</t>
  </si>
  <si>
    <t>NELFB</t>
  </si>
  <si>
    <t>NELL1</t>
  </si>
  <si>
    <t>NEU4</t>
  </si>
  <si>
    <t>NEURL1B</t>
  </si>
  <si>
    <t>NEUROG2</t>
  </si>
  <si>
    <t>NFAM1</t>
  </si>
  <si>
    <t>NFATC1</t>
  </si>
  <si>
    <t>NFATC2IP</t>
  </si>
  <si>
    <t>NFE2L2</t>
  </si>
  <si>
    <t>NFIA</t>
  </si>
  <si>
    <t>NFX1</t>
  </si>
  <si>
    <t>NFYB</t>
  </si>
  <si>
    <t>NGB</t>
  </si>
  <si>
    <t>NGRN</t>
  </si>
  <si>
    <t>NHLH2</t>
  </si>
  <si>
    <t>NHLRC3</t>
  </si>
  <si>
    <t>NINJ2</t>
  </si>
  <si>
    <t>NIPA1</t>
  </si>
  <si>
    <t>NIPA2</t>
  </si>
  <si>
    <t>NIT2</t>
  </si>
  <si>
    <t>NKAIN4</t>
  </si>
  <si>
    <t>NKIRAS2</t>
  </si>
  <si>
    <t>NLK</t>
  </si>
  <si>
    <t>NLRP1</t>
  </si>
  <si>
    <t>NLRP12</t>
  </si>
  <si>
    <t>NLRP2</t>
  </si>
  <si>
    <t>NLRP5</t>
  </si>
  <si>
    <t>NLRP6</t>
  </si>
  <si>
    <t>NLRP7</t>
  </si>
  <si>
    <t>NLRP8</t>
  </si>
  <si>
    <t>NMB</t>
  </si>
  <si>
    <t>NMD3</t>
  </si>
  <si>
    <t>NME7</t>
  </si>
  <si>
    <t>NMRAL1</t>
  </si>
  <si>
    <t>NMUR1</t>
  </si>
  <si>
    <t>NNT</t>
  </si>
  <si>
    <t>NOC4L</t>
  </si>
  <si>
    <t>NOL6</t>
  </si>
  <si>
    <t>NOM1</t>
  </si>
  <si>
    <t>NOMO1</t>
  </si>
  <si>
    <t>NOMO3</t>
  </si>
  <si>
    <t>NOP10</t>
  </si>
  <si>
    <t>NOSTRIN</t>
  </si>
  <si>
    <t>NOTCH1</t>
  </si>
  <si>
    <t>NOTCH2NL</t>
  </si>
  <si>
    <t>NOTUM</t>
  </si>
  <si>
    <t>NOX4</t>
  </si>
  <si>
    <t>NOXRED1</t>
  </si>
  <si>
    <t>NPAP1</t>
  </si>
  <si>
    <t>NPB</t>
  </si>
  <si>
    <t>NPBWR1</t>
  </si>
  <si>
    <t>NPBWR2</t>
  </si>
  <si>
    <t>NPC1</t>
  </si>
  <si>
    <t>NPDC1</t>
  </si>
  <si>
    <t>NPHP1</t>
  </si>
  <si>
    <t>NPIPA1</t>
  </si>
  <si>
    <t>NPIPA2</t>
  </si>
  <si>
    <t>NPIPA5</t>
  </si>
  <si>
    <t>NPIPA7</t>
  </si>
  <si>
    <t>NPIPB5</t>
  </si>
  <si>
    <t>NPIPB7</t>
  </si>
  <si>
    <t>NPIPB8</t>
  </si>
  <si>
    <t>NPIPB9</t>
  </si>
  <si>
    <t>NPLOC4</t>
  </si>
  <si>
    <t>NPY4R</t>
  </si>
  <si>
    <t>NQO2</t>
  </si>
  <si>
    <t>NRARP</t>
  </si>
  <si>
    <t>NRCAM</t>
  </si>
  <si>
    <t>NRP1</t>
  </si>
  <si>
    <t>NRROS</t>
  </si>
  <si>
    <t>NRSN2</t>
  </si>
  <si>
    <t>NSRP1</t>
  </si>
  <si>
    <t>NSUN3</t>
  </si>
  <si>
    <t>NSUN5</t>
  </si>
  <si>
    <t>NSUN7</t>
  </si>
  <si>
    <t>NT5C3B</t>
  </si>
  <si>
    <t>NTAN1</t>
  </si>
  <si>
    <t>NTF4</t>
  </si>
  <si>
    <t>NTSR1</t>
  </si>
  <si>
    <t>NUBP1</t>
  </si>
  <si>
    <t>NUDT1</t>
  </si>
  <si>
    <t>NUDT16L1</t>
  </si>
  <si>
    <t>NUDT17</t>
  </si>
  <si>
    <t>NUDT19</t>
  </si>
  <si>
    <t>NUDT7</t>
  </si>
  <si>
    <t>NUFIP2</t>
  </si>
  <si>
    <t>NUP153</t>
  </si>
  <si>
    <t>NUP214</t>
  </si>
  <si>
    <t>NUPR1</t>
  </si>
  <si>
    <t>NUTM1</t>
  </si>
  <si>
    <t>NXN</t>
  </si>
  <si>
    <t>NXPH1</t>
  </si>
  <si>
    <t>OBP2B</t>
  </si>
  <si>
    <t>OCA2</t>
  </si>
  <si>
    <t>OCIAD1</t>
  </si>
  <si>
    <t>OCIAD2</t>
  </si>
  <si>
    <t>OCLM</t>
  </si>
  <si>
    <t>OCM</t>
  </si>
  <si>
    <t>ODAM</t>
  </si>
  <si>
    <t>ODF3</t>
  </si>
  <si>
    <t>ODF3B</t>
  </si>
  <si>
    <t>ODF4</t>
  </si>
  <si>
    <t>OGDHL</t>
  </si>
  <si>
    <t>OGFOD3</t>
  </si>
  <si>
    <t>OLFM1</t>
  </si>
  <si>
    <t>OLR1</t>
  </si>
  <si>
    <t>OMG</t>
  </si>
  <si>
    <t>ONECUT1</t>
  </si>
  <si>
    <t>OPA3</t>
  </si>
  <si>
    <t>OR10A2</t>
  </si>
  <si>
    <t>OR10A4</t>
  </si>
  <si>
    <t>OR10AG1</t>
  </si>
  <si>
    <t>OR10D3</t>
  </si>
  <si>
    <t>OR10J5</t>
  </si>
  <si>
    <t>OR10Q1</t>
  </si>
  <si>
    <t>OR10W1</t>
  </si>
  <si>
    <t>OR10X1</t>
  </si>
  <si>
    <t>OR10Z1</t>
  </si>
  <si>
    <t>OR11L1</t>
  </si>
  <si>
    <t>OR13G1</t>
  </si>
  <si>
    <t>OR14A16</t>
  </si>
  <si>
    <t>OR14A2</t>
  </si>
  <si>
    <t>OR14C36</t>
  </si>
  <si>
    <t>OR14K1</t>
  </si>
  <si>
    <t>OR1A1</t>
  </si>
  <si>
    <t>OR1A2</t>
  </si>
  <si>
    <t>OR1C1</t>
  </si>
  <si>
    <t>OR1D2</t>
  </si>
  <si>
    <t>OR1D5</t>
  </si>
  <si>
    <t>OR1E1</t>
  </si>
  <si>
    <t>OR1E2</t>
  </si>
  <si>
    <t>OR1G1</t>
  </si>
  <si>
    <t>OR1S1</t>
  </si>
  <si>
    <t>OR1S2</t>
  </si>
  <si>
    <t>OR2A12</t>
  </si>
  <si>
    <t>OR2A14</t>
  </si>
  <si>
    <t>OR2A2</t>
  </si>
  <si>
    <t>OR2A25</t>
  </si>
  <si>
    <t>OR2A5</t>
  </si>
  <si>
    <t>OR2AJ1</t>
  </si>
  <si>
    <t>OR2AK2</t>
  </si>
  <si>
    <t>OR2B2</t>
  </si>
  <si>
    <t>OR2B6</t>
  </si>
  <si>
    <t>OR2D2</t>
  </si>
  <si>
    <t>OR2F1</t>
  </si>
  <si>
    <t>OR2F2</t>
  </si>
  <si>
    <t>OR2G6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</si>
  <si>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</si>
  <si>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</si>
  <si>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</si>
  <si>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</si>
  <si>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</si>
  <si>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</si>
  <si>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</si>
  <si>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</si>
  <si>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</si>
  <si>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</si>
  <si>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OR2T1</t>
  </si>
  <si>
    <t>OR2T10</t>
  </si>
  <si>
    <t>OR2T12</t>
  </si>
  <si>
    <t>OR2T2</t>
  </si>
  <si>
    <t>OR2T29</t>
  </si>
  <si>
    <t>OR2T3</t>
  </si>
  <si>
    <t>OR2T33</t>
  </si>
  <si>
    <t>OR2T34</t>
  </si>
  <si>
    <t>OR2T4</t>
  </si>
  <si>
    <t>OR2T5</t>
  </si>
  <si>
    <t>OR2T6</t>
  </si>
  <si>
    <t>OR2T7</t>
  </si>
  <si>
    <t>OR2T8</t>
  </si>
  <si>
    <t>OR2V1</t>
  </si>
  <si>
    <t>OR2V2</t>
  </si>
  <si>
    <t>OR2W3</t>
  </si>
  <si>
    <t>OR2Y1</t>
  </si>
  <si>
    <t>OR3A1</t>
  </si>
  <si>
    <t>OR3A2</t>
  </si>
  <si>
    <t>OR3A3</t>
  </si>
  <si>
    <t>OR4A15</t>
  </si>
  <si>
    <t>OR4A16</t>
  </si>
  <si>
    <t>OR4A47</t>
  </si>
  <si>
    <t>OR4C11</t>
  </si>
  <si>
    <t>OR4C15</t>
  </si>
  <si>
    <t>OR4C16</t>
  </si>
  <si>
    <t>OR4C5</t>
  </si>
  <si>
    <t>OR4C6</t>
  </si>
  <si>
    <t>OR4D10</t>
  </si>
  <si>
    <t>OR4D11</t>
  </si>
  <si>
    <t>OR4D6</t>
  </si>
  <si>
    <t>OR4D9</t>
  </si>
  <si>
    <t>OR4F15</t>
  </si>
  <si>
    <t>OR4F4</t>
  </si>
  <si>
    <t>OR4F6</t>
  </si>
  <si>
    <t>OR4P4</t>
  </si>
  <si>
    <t>OR4S2</t>
  </si>
  <si>
    <t>OR51F2</t>
  </si>
  <si>
    <t>OR51H1P</t>
  </si>
  <si>
    <t>OR51I1</t>
  </si>
  <si>
    <t>OR51I2</t>
  </si>
  <si>
    <t>OR51Q1</t>
  </si>
  <si>
    <t>OR51S1</t>
  </si>
  <si>
    <t>OR51T1</t>
  </si>
  <si>
    <t>OR52B4</t>
  </si>
  <si>
    <t>OR52E4</t>
  </si>
  <si>
    <t>OR52K1</t>
  </si>
  <si>
    <t>OR52K2</t>
  </si>
  <si>
    <t>OR52M1</t>
  </si>
  <si>
    <t>OR52R1</t>
  </si>
  <si>
    <t>OR5A1</t>
  </si>
  <si>
    <t>OR5A2</t>
  </si>
  <si>
    <t>OR5AK2</t>
  </si>
  <si>
    <t>OR5AN1</t>
  </si>
  <si>
    <t>OR5AP2</t>
  </si>
  <si>
    <t>OR5AR1</t>
  </si>
  <si>
    <t>OR5AS1</t>
  </si>
  <si>
    <t>OR5B12</t>
  </si>
  <si>
    <t>OR5B17</t>
  </si>
  <si>
    <t>OR5B2</t>
  </si>
  <si>
    <t>OR5B3</t>
  </si>
  <si>
    <t>OR5D13</t>
  </si>
  <si>
    <t>OR5D14</t>
  </si>
  <si>
    <t>OR5D16</t>
  </si>
  <si>
    <t>OR5D18</t>
  </si>
  <si>
    <t>OR5F1</t>
  </si>
  <si>
    <t>OR5H6</t>
  </si>
  <si>
    <t>OR5I1</t>
  </si>
  <si>
    <t>OR5J2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</si>
  <si>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</si>
  <si>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</si>
  <si>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</si>
  <si>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</si>
  <si>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</si>
  <si>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</si>
  <si>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</si>
  <si>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</si>
  <si>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</si>
  <si>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</si>
  <si>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</si>
  <si>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</si>
  <si>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</si>
  <si>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</si>
  <si>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OR5W2</t>
  </si>
  <si>
    <t>OR6B1</t>
  </si>
  <si>
    <t>OR6F1</t>
  </si>
  <si>
    <t>OR6J1</t>
  </si>
  <si>
    <t>OR6K2</t>
  </si>
  <si>
    <t>OR6K3</t>
  </si>
  <si>
    <t>OR6K6</t>
  </si>
  <si>
    <t>OR6N1</t>
  </si>
  <si>
    <t>OR6N2</t>
  </si>
  <si>
    <t>OR8H1</t>
  </si>
  <si>
    <t>OR8H2</t>
  </si>
  <si>
    <t>OR8H3</t>
  </si>
  <si>
    <t>OR8J1</t>
  </si>
  <si>
    <t>OR8J3</t>
  </si>
  <si>
    <t>OR8K1</t>
  </si>
  <si>
    <t>OR8K3</t>
  </si>
  <si>
    <t>OR8K5</t>
  </si>
  <si>
    <t>OR8U1</t>
  </si>
  <si>
    <t>OR9G1</t>
  </si>
  <si>
    <t>OR9G4</t>
  </si>
  <si>
    <t>OR9Q1</t>
  </si>
  <si>
    <t>OR9Q2</t>
  </si>
  <si>
    <t>ORC4</t>
  </si>
  <si>
    <t>ORC6</t>
  </si>
  <si>
    <t>ORM1</t>
  </si>
  <si>
    <t>ORM2</t>
  </si>
  <si>
    <t>OSBPL11</t>
  </si>
  <si>
    <t>OSBPL6</t>
  </si>
  <si>
    <t>OSGIN1</t>
  </si>
  <si>
    <t>OSTN</t>
  </si>
  <si>
    <t>OTOA</t>
  </si>
  <si>
    <t>OTOGL</t>
  </si>
  <si>
    <t>OTOL1</t>
  </si>
  <si>
    <t>OTUB1</t>
  </si>
  <si>
    <t>OTUD7A</t>
  </si>
  <si>
    <t>OVOL3</t>
  </si>
  <si>
    <t>OXA1L</t>
  </si>
  <si>
    <t>OXLD1</t>
  </si>
  <si>
    <t>OXNAD1</t>
  </si>
  <si>
    <t>OXSR1</t>
  </si>
  <si>
    <t>P2RX1</t>
  </si>
  <si>
    <t>P2RX2</t>
  </si>
  <si>
    <t>P2RX6</t>
  </si>
  <si>
    <t>P4HB</t>
  </si>
  <si>
    <t>PABPC4L</t>
  </si>
  <si>
    <t>PABPN1L</t>
  </si>
  <si>
    <t>PADI1</t>
  </si>
  <si>
    <t>PADI2</t>
  </si>
  <si>
    <t>PADI3</t>
  </si>
  <si>
    <t>PADI4</t>
  </si>
  <si>
    <t>PAG1</t>
  </si>
  <si>
    <t>PAGR1</t>
  </si>
  <si>
    <t>PAIP2B</t>
  </si>
  <si>
    <t>PAK2</t>
  </si>
  <si>
    <t>PAK7</t>
  </si>
  <si>
    <t>PALM</t>
  </si>
  <si>
    <t>PALM2</t>
  </si>
  <si>
    <t>PALM2-AKAP2</t>
  </si>
  <si>
    <t>PAM16</t>
  </si>
  <si>
    <t>PANK4</t>
  </si>
  <si>
    <t>PANX2</t>
  </si>
  <si>
    <t>PAOX</t>
  </si>
  <si>
    <t>PAPPA</t>
  </si>
  <si>
    <t>PAPSS1</t>
  </si>
  <si>
    <t>PAQR6</t>
  </si>
  <si>
    <t>PARD3</t>
  </si>
  <si>
    <t>PARD3B</t>
  </si>
  <si>
    <t>PARS2</t>
  </si>
  <si>
    <t>PAX2</t>
  </si>
  <si>
    <t>PAXIP1</t>
  </si>
  <si>
    <t>PAXIP1-AS2</t>
  </si>
  <si>
    <t>PCBP3</t>
  </si>
  <si>
    <t>PCCA</t>
  </si>
  <si>
    <t>PCDH15</t>
  </si>
  <si>
    <t>PCDH17</t>
  </si>
  <si>
    <t>PCGF3</t>
  </si>
  <si>
    <t>PCNT</t>
  </si>
  <si>
    <t>PCSK1</t>
  </si>
  <si>
    <t>PCYT1A</t>
  </si>
  <si>
    <t>PCYT2</t>
  </si>
  <si>
    <t>PDC</t>
  </si>
  <si>
    <t>PDCD1</t>
  </si>
  <si>
    <t>PDCD1LG2</t>
  </si>
  <si>
    <t>PDCD2</t>
  </si>
  <si>
    <t>PDCD6</t>
  </si>
  <si>
    <t>PDE10A</t>
  </si>
  <si>
    <t>PDE12</t>
  </si>
  <si>
    <t>PDE1C</t>
  </si>
  <si>
    <t>PDE4D</t>
  </si>
  <si>
    <t>PDE4DIP</t>
  </si>
  <si>
    <t>PDE5A</t>
  </si>
  <si>
    <t>PDE6B</t>
  </si>
  <si>
    <t>PDE6G</t>
  </si>
  <si>
    <t>PDE7A</t>
  </si>
  <si>
    <t>PDE8A</t>
  </si>
  <si>
    <t>PDE9A</t>
  </si>
  <si>
    <t>PDGFD</t>
  </si>
  <si>
    <t>PDIA3</t>
  </si>
  <si>
    <t>PDLIM3</t>
  </si>
  <si>
    <t>PDP1</t>
  </si>
  <si>
    <t>PDS5B</t>
  </si>
  <si>
    <t>PDXDC1</t>
  </si>
  <si>
    <t>PDXK</t>
  </si>
  <si>
    <t>PDZD9</t>
  </si>
  <si>
    <t>PDZK1</t>
  </si>
  <si>
    <t>PEX10</t>
  </si>
  <si>
    <t>PEX11A</t>
  </si>
  <si>
    <t>PEX11B</t>
  </si>
  <si>
    <t>PEX5L</t>
  </si>
  <si>
    <t>PEX6</t>
  </si>
  <si>
    <t>PFKFB3</t>
  </si>
  <si>
    <t>PFKP</t>
  </si>
  <si>
    <t>PGAM5</t>
  </si>
  <si>
    <t>PGBD3</t>
  </si>
  <si>
    <t>PGBD4</t>
  </si>
  <si>
    <t>PGM5</t>
  </si>
  <si>
    <t>PGPEP1L</t>
  </si>
  <si>
    <t>PHACTR1</t>
  </si>
  <si>
    <t>PHC2</t>
  </si>
  <si>
    <t>PHF10</t>
  </si>
  <si>
    <t>PHF17</t>
  </si>
  <si>
    <t>PHLDB1</t>
  </si>
  <si>
    <t>PHPT1</t>
  </si>
  <si>
    <t>PI4KA</t>
  </si>
  <si>
    <t>PIAS2</t>
  </si>
  <si>
    <t>PIAS3</t>
  </si>
  <si>
    <t>PIBF1</t>
  </si>
  <si>
    <t>PIEZO1</t>
  </si>
  <si>
    <t>PIGB</t>
  </si>
  <si>
    <t>PIGG</t>
  </si>
  <si>
    <t>PIGS</t>
  </si>
  <si>
    <t>PIGW</t>
  </si>
  <si>
    <t>PIGX</t>
  </si>
  <si>
    <t>PIGZ</t>
  </si>
  <si>
    <t>PIK3C2G</t>
  </si>
  <si>
    <t>PIK3C3</t>
  </si>
  <si>
    <t>PINX1</t>
  </si>
  <si>
    <t>PIP5K1B</t>
  </si>
  <si>
    <t>PIPOX</t>
  </si>
  <si>
    <t>PITPNA</t>
  </si>
  <si>
    <t>PITX2</t>
  </si>
  <si>
    <t>PKIB</t>
  </si>
  <si>
    <t>PKNOX1</t>
  </si>
  <si>
    <t>PKNOX2</t>
  </si>
  <si>
    <t>PKP2</t>
  </si>
  <si>
    <t>PLA2G4C</t>
  </si>
  <si>
    <t>PLAA</t>
  </si>
  <si>
    <t>PLBD2</t>
  </si>
  <si>
    <t>PLCG2</t>
  </si>
  <si>
    <t>PLCH2</t>
  </si>
  <si>
    <t>PLD6</t>
  </si>
  <si>
    <t>PLEK</t>
  </si>
  <si>
    <t>PLEKHA5</t>
  </si>
  <si>
    <t>PLEKHB2</t>
  </si>
  <si>
    <t>PLEKHF2</t>
  </si>
  <si>
    <t>PLEKHG1</t>
  </si>
  <si>
    <t>PLEKHG4B</t>
  </si>
  <si>
    <t>PLEKHH3</t>
  </si>
  <si>
    <t>PLGRKT</t>
  </si>
  <si>
    <t>PLIN1</t>
  </si>
  <si>
    <t>PLIN2</t>
  </si>
  <si>
    <t>PLN</t>
  </si>
  <si>
    <t>PLOD2</t>
  </si>
  <si>
    <t>PLS1</t>
  </si>
  <si>
    <t>PLSCR4</t>
  </si>
  <si>
    <t>PLXNA4</t>
  </si>
  <si>
    <t>PLXNB2</t>
  </si>
  <si>
    <t>PMF1</t>
  </si>
  <si>
    <t>PMF1-BGLAP</t>
  </si>
  <si>
    <t>PMM2</t>
  </si>
  <si>
    <t>PMP22</t>
  </si>
  <si>
    <t>PMPCA</t>
  </si>
  <si>
    <t>PMS2</t>
  </si>
  <si>
    <t>PNLIPRP3</t>
  </si>
  <si>
    <t>PNPLA1</t>
  </si>
  <si>
    <t>PNPT1</t>
  </si>
  <si>
    <t>POLE</t>
  </si>
  <si>
    <t>POLE4</t>
  </si>
  <si>
    <t>POLL</t>
  </si>
  <si>
    <t>POLR1A</t>
  </si>
  <si>
    <t>POLR2I</t>
  </si>
  <si>
    <t>POLR3C</t>
  </si>
  <si>
    <t>POLR3E</t>
  </si>
  <si>
    <t>POLR3G</t>
  </si>
  <si>
    <t>POLR3GL</t>
  </si>
  <si>
    <t>POLR3K</t>
  </si>
  <si>
    <t>POM121L7</t>
  </si>
  <si>
    <t>POMK</t>
  </si>
  <si>
    <t>POMT2</t>
  </si>
  <si>
    <t>PON1</t>
  </si>
  <si>
    <t>PON2</t>
  </si>
  <si>
    <t>PON3</t>
  </si>
  <si>
    <t>POTEC</t>
  </si>
  <si>
    <t>POTEJ</t>
  </si>
  <si>
    <t>POU1F1</t>
  </si>
  <si>
    <t>PPAP2A</t>
  </si>
  <si>
    <t>PPAP2C</t>
  </si>
  <si>
    <t>PPAPDC2</t>
  </si>
  <si>
    <t>PPAPDC3</t>
  </si>
  <si>
    <t>PPDPF</t>
  </si>
  <si>
    <t>PPFIA3</t>
  </si>
  <si>
    <t>PPFIBP1</t>
  </si>
  <si>
    <t>PPHLN1</t>
  </si>
  <si>
    <t>PPIL6</t>
  </si>
  <si>
    <t>PPIP5K1</t>
  </si>
  <si>
    <t>PPL</t>
  </si>
  <si>
    <t>PPM1K</t>
  </si>
  <si>
    <t>PPM1N</t>
  </si>
  <si>
    <t>PPP1R13B</t>
  </si>
  <si>
    <t>PPP1R16A</t>
  </si>
  <si>
    <t>PPP1R17</t>
  </si>
  <si>
    <t>PPP1R2</t>
  </si>
  <si>
    <t>PPP1R27</t>
  </si>
  <si>
    <t>PPP1R3B</t>
  </si>
  <si>
    <t>PPP1R42</t>
  </si>
  <si>
    <t>PPP1R9A</t>
  </si>
  <si>
    <t>PPP2R5C</t>
  </si>
  <si>
    <t>PPP2R5E</t>
  </si>
  <si>
    <t>PPP6R2</t>
  </si>
  <si>
    <t>PPP6R3</t>
  </si>
  <si>
    <t>PPY</t>
  </si>
  <si>
    <t>PQLC1</t>
  </si>
  <si>
    <t>PRAME</t>
  </si>
  <si>
    <t>PRAP1</t>
  </si>
  <si>
    <t>PRC1</t>
  </si>
  <si>
    <t>PRDM12</t>
  </si>
  <si>
    <t>PRDM16</t>
  </si>
  <si>
    <t>PRDM5</t>
  </si>
  <si>
    <t>PREPL</t>
  </si>
  <si>
    <t>PRICKLE1</t>
  </si>
  <si>
    <t>PRKCE</t>
  </si>
  <si>
    <t>PRKCQ</t>
  </si>
  <si>
    <t>PRLHR</t>
  </si>
  <si>
    <t>PRLR</t>
  </si>
  <si>
    <t>PRMT10</t>
  </si>
  <si>
    <t>PRMT2</t>
  </si>
  <si>
    <t>PRMT8</t>
  </si>
  <si>
    <t>PRNT</t>
  </si>
  <si>
    <t>PRODH</t>
  </si>
  <si>
    <t>PROL1</t>
  </si>
  <si>
    <t>PROSER1</t>
  </si>
  <si>
    <t>PROSER2</t>
  </si>
  <si>
    <t>PRPF40A</t>
  </si>
  <si>
    <t>PRPH</t>
  </si>
  <si>
    <t>PRPSAP2</t>
  </si>
  <si>
    <t>PRR18</t>
  </si>
  <si>
    <t>PRR25</t>
  </si>
  <si>
    <t>PRRC2B</t>
  </si>
  <si>
    <t>PRRT2</t>
  </si>
  <si>
    <t>PRRX2</t>
  </si>
  <si>
    <t>PRSS12</t>
  </si>
  <si>
    <t>PRSS48</t>
  </si>
  <si>
    <t>PRSS58</t>
  </si>
  <si>
    <t>PRTG</t>
  </si>
  <si>
    <t>PSAP</t>
  </si>
  <si>
    <t>PSD3</t>
  </si>
  <si>
    <t>PSMB1</t>
  </si>
  <si>
    <t>PSMC3IP</t>
  </si>
  <si>
    <t>PSMD11</t>
  </si>
  <si>
    <t>PSMD13</t>
  </si>
  <si>
    <t>PSME3</t>
  </si>
  <si>
    <t>PSMF1</t>
  </si>
  <si>
    <t>PTBP1</t>
  </si>
  <si>
    <t>PTCD3</t>
  </si>
  <si>
    <t>PTCHD2</t>
  </si>
  <si>
    <t>PTCHD3</t>
  </si>
  <si>
    <t>PTCRA</t>
  </si>
  <si>
    <t>PTGES</t>
  </si>
  <si>
    <t>PTGES3L</t>
  </si>
  <si>
    <t>PTGES3L-AARSD1</t>
  </si>
  <si>
    <t>PTGFR</t>
  </si>
  <si>
    <t>PTK2B</t>
  </si>
  <si>
    <t>PTK6</t>
  </si>
  <si>
    <t>PTPLAD2</t>
  </si>
  <si>
    <t>PTPN21</t>
  </si>
  <si>
    <t>PTPN9</t>
  </si>
  <si>
    <t>PTPRK</t>
  </si>
  <si>
    <t>PTPRN2</t>
  </si>
  <si>
    <t>PTPRT</t>
  </si>
  <si>
    <t>PTRF</t>
  </si>
  <si>
    <t>PTS</t>
  </si>
  <si>
    <t>PVRL1</t>
  </si>
  <si>
    <t>PWWP2B</t>
  </si>
  <si>
    <t>PXDN</t>
  </si>
  <si>
    <t>PXMP2</t>
  </si>
  <si>
    <t>PYCARD</t>
  </si>
  <si>
    <t>PYCR1</t>
  </si>
  <si>
    <t>PYDC1</t>
  </si>
  <si>
    <t>PYY</t>
  </si>
  <si>
    <t>QPCTL</t>
  </si>
  <si>
    <t>QPRT</t>
  </si>
  <si>
    <t>QRFPR</t>
  </si>
  <si>
    <t>RAB11FIP1</t>
  </si>
  <si>
    <t>RAB11FIP4</t>
  </si>
  <si>
    <t>RAB1A</t>
  </si>
  <si>
    <t>RAB21</t>
  </si>
  <si>
    <t>RAB27A</t>
  </si>
  <si>
    <t>RAB34</t>
  </si>
  <si>
    <t>RAB36</t>
  </si>
  <si>
    <t>RAB37</t>
  </si>
  <si>
    <t>RAB40B</t>
  </si>
  <si>
    <t>RAB5C</t>
  </si>
  <si>
    <t>RABEP2</t>
  </si>
  <si>
    <t>RABL2B</t>
  </si>
  <si>
    <t>RABL6</t>
  </si>
  <si>
    <t>RAC3</t>
  </si>
  <si>
    <t>RACGAP1</t>
  </si>
  <si>
    <t>RAD21L1</t>
  </si>
  <si>
    <t>RAD23B</t>
  </si>
  <si>
    <t>RAD51AP2</t>
  </si>
  <si>
    <t>RAD51L3-RFFL</t>
  </si>
  <si>
    <t>RAD54B</t>
  </si>
  <si>
    <t>RAF1</t>
  </si>
  <si>
    <t>RALGDS</t>
  </si>
  <si>
    <t>RALGPS2</t>
  </si>
  <si>
    <t>RAMP1</t>
  </si>
  <si>
    <t>RAMP2</t>
  </si>
  <si>
    <t>RANBP1</t>
  </si>
  <si>
    <t>RANBP3L</t>
  </si>
  <si>
    <t>RANBP6</t>
  </si>
  <si>
    <t>RASA3</t>
  </si>
  <si>
    <t>RASAL2</t>
  </si>
  <si>
    <t>RASEF</t>
  </si>
  <si>
    <t>RASGEF1B</t>
  </si>
  <si>
    <t>RASL10A</t>
  </si>
  <si>
    <t>RASSF2</t>
  </si>
  <si>
    <t>RASSF4</t>
  </si>
  <si>
    <t>RB1CC1</t>
  </si>
  <si>
    <t>RBBP4</t>
  </si>
  <si>
    <t>RBCK1</t>
  </si>
  <si>
    <t>RBM12B</t>
  </si>
  <si>
    <t>RBM17</t>
  </si>
  <si>
    <t>RBM19</t>
  </si>
  <si>
    <t>RBM25</t>
  </si>
  <si>
    <t>RBM33</t>
  </si>
  <si>
    <t>RBM34</t>
  </si>
  <si>
    <t>RBM44</t>
  </si>
  <si>
    <t>RBM8A</t>
  </si>
  <si>
    <t>RBMXL1</t>
  </si>
  <si>
    <t>RCAN1</t>
  </si>
  <si>
    <t>RCC2</t>
  </si>
  <si>
    <t>RCCD1</t>
  </si>
  <si>
    <t>RCL1</t>
  </si>
  <si>
    <t>RCOR1</t>
  </si>
  <si>
    <t>RCOR2</t>
  </si>
  <si>
    <t>RCSD1</t>
  </si>
  <si>
    <t>RDX</t>
  </si>
  <si>
    <t>RECQL5</t>
  </si>
  <si>
    <t>REEP1</t>
  </si>
  <si>
    <t>RELL1</t>
  </si>
  <si>
    <t>REM1</t>
  </si>
  <si>
    <t>RER1</t>
  </si>
  <si>
    <t>RERGL</t>
  </si>
  <si>
    <t>REXO1L1</t>
  </si>
  <si>
    <t>RFC2</t>
  </si>
  <si>
    <t>RFESD</t>
  </si>
  <si>
    <t>RFFL</t>
  </si>
  <si>
    <t>RFNG</t>
  </si>
  <si>
    <t>RFPL1</t>
  </si>
  <si>
    <t>RFPL4B</t>
  </si>
  <si>
    <t>RFTN1</t>
  </si>
  <si>
    <t>RGPD4</t>
  </si>
  <si>
    <t>RGR</t>
  </si>
  <si>
    <t>RGS1</t>
  </si>
  <si>
    <t>RGS11</t>
  </si>
  <si>
    <t>RGS12</t>
  </si>
  <si>
    <t>RGS19</t>
  </si>
  <si>
    <t>RGS9BP</t>
  </si>
  <si>
    <t>RHBDD3</t>
  </si>
  <si>
    <t>RHBDF1</t>
  </si>
  <si>
    <t>RHBDL3</t>
  </si>
  <si>
    <t>RHBG</t>
  </si>
  <si>
    <t>RHCE</t>
  </si>
  <si>
    <t>RHCG</t>
  </si>
  <si>
    <t>RHD</t>
  </si>
  <si>
    <t>RHOH</t>
  </si>
  <si>
    <t>RHOT1</t>
  </si>
  <si>
    <t>RIC8A</t>
  </si>
  <si>
    <t>RIMBP3</t>
  </si>
  <si>
    <t>RIMBP3B</t>
  </si>
  <si>
    <t>RIMS2</t>
  </si>
  <si>
    <t>RIN2</t>
  </si>
  <si>
    <t>RIOK3</t>
  </si>
  <si>
    <t>RIPK1</t>
  </si>
  <si>
    <t>RLBP1</t>
  </si>
  <si>
    <t>RLN1</t>
  </si>
  <si>
    <t>RLN2</t>
  </si>
  <si>
    <t>RMDN2</t>
  </si>
  <si>
    <t>RMND1</t>
  </si>
  <si>
    <t>RNASEH1</t>
  </si>
  <si>
    <t>RND2</t>
  </si>
  <si>
    <t>RNF111</t>
  </si>
  <si>
    <t>RNF112</t>
  </si>
  <si>
    <t>RNF114</t>
  </si>
  <si>
    <t>RNF115</t>
  </si>
  <si>
    <t>RNF135</t>
  </si>
  <si>
    <t>RNF141</t>
  </si>
  <si>
    <t>RNF144A</t>
  </si>
  <si>
    <t>RNF149</t>
  </si>
  <si>
    <t>RNF166</t>
  </si>
  <si>
    <t>RNF168</t>
  </si>
  <si>
    <t>RNF170</t>
  </si>
  <si>
    <t>RNF187</t>
  </si>
  <si>
    <t>RNF19B</t>
  </si>
  <si>
    <t>RNF208</t>
  </si>
  <si>
    <t>RNF212</t>
  </si>
  <si>
    <t>RNF213</t>
  </si>
  <si>
    <t>RNF216</t>
  </si>
  <si>
    <t>RNF32</t>
  </si>
  <si>
    <t>RNGTT</t>
  </si>
  <si>
    <t>RNMT</t>
  </si>
  <si>
    <t>RNMTL1</t>
  </si>
  <si>
    <t>ROGDI</t>
  </si>
  <si>
    <t>ROPN1L</t>
  </si>
  <si>
    <t>RP11-105C20.2</t>
  </si>
  <si>
    <t>RP11-108K14.8</t>
  </si>
  <si>
    <t>RP11-10A14.4</t>
  </si>
  <si>
    <t>RP11-1220K2.2</t>
  </si>
  <si>
    <t>RP11-156E8.1</t>
  </si>
  <si>
    <t>RP11-159G9.5</t>
  </si>
  <si>
    <t>RP11-187E13.1</t>
  </si>
  <si>
    <t>RP11-187E13.2</t>
  </si>
  <si>
    <t>RP11-192H23.4</t>
  </si>
  <si>
    <t>RP11-1C1.5</t>
  </si>
  <si>
    <t>RP11-272B17.2</t>
  </si>
  <si>
    <t>RP11-279O9.4</t>
  </si>
  <si>
    <t>RP11-345J4.3</t>
  </si>
  <si>
    <t>RP11-347C12.3</t>
  </si>
  <si>
    <t>RP11-368I7.4</t>
  </si>
  <si>
    <t>RP11-385D13.1</t>
  </si>
  <si>
    <t>RP11-389E17.1</t>
  </si>
  <si>
    <t>RP11-429E11.3</t>
  </si>
  <si>
    <t>RP11-481A20.11</t>
  </si>
  <si>
    <t>RP11-497E19.2</t>
  </si>
  <si>
    <t>RP11-595B24.2</t>
  </si>
  <si>
    <t>RP11-676J12.7</t>
  </si>
  <si>
    <t>RP11-683L23.1</t>
  </si>
  <si>
    <t>RP11-712L6.5</t>
  </si>
  <si>
    <t>RP11-73M18.2</t>
  </si>
  <si>
    <t>RP11-758M4.1</t>
  </si>
  <si>
    <t>RP11-763F8.1</t>
  </si>
  <si>
    <t>RP11-80A15.1</t>
  </si>
  <si>
    <t>RP11-830F9.6</t>
  </si>
  <si>
    <t>RP11-89K11.1</t>
  </si>
  <si>
    <t>RP11-9B6.1</t>
  </si>
  <si>
    <t>RP1-32I10.10</t>
  </si>
  <si>
    <t>RP1-66C13.4</t>
  </si>
  <si>
    <t>RP4-576H24.4</t>
  </si>
  <si>
    <t>RP4-758J18.2</t>
  </si>
  <si>
    <t>RP5-850E9.3</t>
  </si>
  <si>
    <t>RPA3</t>
  </si>
  <si>
    <t>RPA3-AS1</t>
  </si>
  <si>
    <t>RPH3AL</t>
  </si>
  <si>
    <t>RPL23A</t>
  </si>
  <si>
    <t>RPL27</t>
  </si>
  <si>
    <t>RPL28</t>
  </si>
  <si>
    <t>RPL35A</t>
  </si>
  <si>
    <t>RPL38</t>
  </si>
  <si>
    <t>RPL8</t>
  </si>
  <si>
    <t>RPL9</t>
  </si>
  <si>
    <t>RPRM</t>
  </si>
  <si>
    <t>RPS3A</t>
  </si>
  <si>
    <t>RPS5</t>
  </si>
  <si>
    <t>RPS6</t>
  </si>
  <si>
    <t>RPS7</t>
  </si>
  <si>
    <t>RPSAP58</t>
  </si>
  <si>
    <t>RPUSD1</t>
  </si>
  <si>
    <t>RREB1</t>
  </si>
  <si>
    <t>RRN3</t>
  </si>
  <si>
    <t>RRP1</t>
  </si>
  <si>
    <t>RRP7A</t>
  </si>
  <si>
    <t>RRS1</t>
  </si>
  <si>
    <t>RSAD2</t>
  </si>
  <si>
    <t>RSPH10B</t>
  </si>
  <si>
    <t>RSPO4</t>
  </si>
  <si>
    <t>RSU1</t>
  </si>
  <si>
    <t>RTDR1</t>
  </si>
  <si>
    <t>RTEL1</t>
  </si>
  <si>
    <t>RTN2</t>
  </si>
  <si>
    <t>RTN4R</t>
  </si>
  <si>
    <t>RTP3</t>
  </si>
  <si>
    <t>RTP4</t>
  </si>
  <si>
    <t>RUNDC1</t>
  </si>
  <si>
    <t>RUNDC3A</t>
  </si>
  <si>
    <t>RXFP2</t>
  </si>
  <si>
    <t>S100B</t>
  </si>
  <si>
    <t>S100PBP</t>
  </si>
  <si>
    <t>SACS</t>
  </si>
  <si>
    <t>SALL3</t>
  </si>
  <si>
    <t>SAMD15</t>
  </si>
  <si>
    <t>SAP30BP</t>
  </si>
  <si>
    <t>SAPCD2</t>
  </si>
  <si>
    <t>SARM1</t>
  </si>
  <si>
    <t>SBF1</t>
  </si>
  <si>
    <t>SBF2</t>
  </si>
  <si>
    <t>SCAPER</t>
  </si>
  <si>
    <t>SCARB1</t>
  </si>
  <si>
    <t>SCARF2</t>
  </si>
  <si>
    <t>SCCPDH</t>
  </si>
  <si>
    <t>SCG5</t>
  </si>
  <si>
    <t>SCGB1C1</t>
  </si>
  <si>
    <t>SCGN</t>
  </si>
  <si>
    <t>SCLT1</t>
  </si>
  <si>
    <t>SCLY</t>
  </si>
  <si>
    <t>SCN4B</t>
  </si>
  <si>
    <t>SCNN1B</t>
  </si>
  <si>
    <t>SCNN1G</t>
  </si>
  <si>
    <t>SCO1</t>
  </si>
  <si>
    <t>SCO2</t>
  </si>
  <si>
    <t>SCRT2</t>
  </si>
  <si>
    <t>SCTR</t>
  </si>
  <si>
    <t>SDCBP2</t>
  </si>
  <si>
    <t>SDCCAG3</t>
  </si>
  <si>
    <t>SDF2</t>
  </si>
  <si>
    <t>SDHA</t>
  </si>
  <si>
    <t>SDHB</t>
  </si>
  <si>
    <t>SDR42E1</t>
  </si>
  <si>
    <t>SDS</t>
  </si>
  <si>
    <t>SDSL</t>
  </si>
  <si>
    <t>SEC11A</t>
  </si>
  <si>
    <t>SEC14L5</t>
  </si>
  <si>
    <t>SEC16A</t>
  </si>
  <si>
    <t>SEC16B</t>
  </si>
  <si>
    <t>SEC24D</t>
  </si>
  <si>
    <t>SECISBP2</t>
  </si>
  <si>
    <t>SECTM1</t>
  </si>
  <si>
    <t>SEL1L2</t>
  </si>
  <si>
    <t>SELO</t>
  </si>
  <si>
    <t>SEMA3A</t>
  </si>
  <si>
    <t>SEMA3D</t>
  </si>
  <si>
    <t>SEMA4A</t>
  </si>
  <si>
    <t>SEMA4B</t>
  </si>
  <si>
    <t>SEMA4D</t>
  </si>
  <si>
    <t>SEMA5A</t>
  </si>
  <si>
    <t>SENP5</t>
  </si>
  <si>
    <t>SERF2</t>
  </si>
  <si>
    <t>SERHL2</t>
  </si>
  <si>
    <t>SERINC4</t>
  </si>
  <si>
    <t>SERINC5</t>
  </si>
  <si>
    <t>SERPINA11</t>
  </si>
  <si>
    <t>SERPINA12</t>
  </si>
  <si>
    <t>SERPINA3</t>
  </si>
  <si>
    <t>SERPINA4</t>
  </si>
  <si>
    <t>SERPINA5</t>
  </si>
  <si>
    <t>SERPINA9</t>
  </si>
  <si>
    <t>SERPINB1</t>
  </si>
  <si>
    <t>SERPINB6</t>
  </si>
  <si>
    <t>SERPINB9</t>
  </si>
  <si>
    <t>SERPIND1</t>
  </si>
  <si>
    <t>SETMAR</t>
  </si>
  <si>
    <t>SEZ6</t>
  </si>
  <si>
    <t>SEZ6L2</t>
  </si>
  <si>
    <t>SFMBT2</t>
  </si>
  <si>
    <t>SFSWAP</t>
  </si>
  <si>
    <t>SFTPD</t>
  </si>
  <si>
    <t>SGCG</t>
  </si>
  <si>
    <t>SGCZ</t>
  </si>
  <si>
    <t>SGK2</t>
  </si>
  <si>
    <t>SGK3</t>
  </si>
  <si>
    <t>SGK494</t>
  </si>
  <si>
    <t>SGMS1</t>
  </si>
  <si>
    <t>SGMS2</t>
  </si>
  <si>
    <t>SH2B1</t>
  </si>
  <si>
    <t>SH2D1B</t>
  </si>
  <si>
    <t>SH2D4A</t>
  </si>
  <si>
    <t>SH3BP5</t>
  </si>
  <si>
    <t>SH3BP5L</t>
  </si>
  <si>
    <t>SH3D19</t>
  </si>
  <si>
    <t>SH3YL1</t>
  </si>
  <si>
    <t>SHANK1</t>
  </si>
  <si>
    <t>SHCBP1</t>
  </si>
  <si>
    <t>SHH</t>
  </si>
  <si>
    <t>SHISA7</t>
  </si>
  <si>
    <t>SHPK</t>
  </si>
  <si>
    <t>SI</t>
  </si>
  <si>
    <t>SIRPB1</t>
  </si>
  <si>
    <t>SIRPD</t>
  </si>
  <si>
    <t>SIRPG</t>
  </si>
  <si>
    <t>SIRT3</t>
  </si>
  <si>
    <t>SIRT7</t>
  </si>
  <si>
    <t>SKA1</t>
  </si>
  <si>
    <t>SKIV2L2</t>
  </si>
  <si>
    <t>SLC12A6</t>
  </si>
  <si>
    <t>SLC12A7</t>
  </si>
  <si>
    <t>SLC13A2</t>
  </si>
  <si>
    <t>SLC16A1</t>
  </si>
  <si>
    <t>SLC16A12</t>
  </si>
  <si>
    <t>SLC16A3</t>
  </si>
  <si>
    <t>SLC17A6</t>
  </si>
  <si>
    <t>SLC17A9</t>
  </si>
  <si>
    <t>SLC18A3</t>
  </si>
  <si>
    <t>SLC19A1</t>
  </si>
  <si>
    <t>SLC1A1</t>
  </si>
  <si>
    <t>SLC1A6</t>
  </si>
  <si>
    <t>SLC22A13</t>
  </si>
  <si>
    <t>SLC22A14</t>
  </si>
  <si>
    <t>SLC22A3</t>
  </si>
  <si>
    <t>SLC22A31</t>
  </si>
  <si>
    <t>SLC22A9</t>
  </si>
  <si>
    <t>SLC23A2</t>
  </si>
  <si>
    <t>SLC24A2</t>
  </si>
  <si>
    <t>SLC25A1</t>
  </si>
  <si>
    <t>SLC25A10</t>
  </si>
  <si>
    <t>SLC25A24</t>
  </si>
  <si>
    <t>SLC25A26</t>
  </si>
  <si>
    <t>SLC25A32</t>
  </si>
  <si>
    <t>SLC25A34</t>
  </si>
  <si>
    <t>SLC25A39</t>
  </si>
  <si>
    <t>SLC25A44</t>
  </si>
  <si>
    <t>SLC25A52</t>
  </si>
  <si>
    <t>SLC26A1</t>
  </si>
  <si>
    <t>SLC26A11</t>
  </si>
  <si>
    <t>SLC27A5</t>
  </si>
  <si>
    <t>SLC28A1</t>
  </si>
  <si>
    <t>SLC29A4</t>
  </si>
  <si>
    <t>SLC2A13</t>
  </si>
  <si>
    <t>SLC2A14</t>
  </si>
  <si>
    <t>SLC2A3</t>
  </si>
  <si>
    <t>SLC2A4RG</t>
  </si>
  <si>
    <t>SLC30A7</t>
  </si>
  <si>
    <t>SLC31A2</t>
  </si>
  <si>
    <t>SLC34A3</t>
  </si>
  <si>
    <t>SLC35A5</t>
  </si>
  <si>
    <t>SLC35E2B</t>
  </si>
  <si>
    <t>SLC35F3</t>
  </si>
  <si>
    <t>SLC37A1</t>
  </si>
  <si>
    <t>SLC37A2</t>
  </si>
  <si>
    <t>SLC38A10</t>
  </si>
  <si>
    <t>SLC38A8</t>
  </si>
  <si>
    <t>SLC38A9</t>
  </si>
  <si>
    <t>SLC3A1</t>
  </si>
  <si>
    <t>SLC43A2</t>
  </si>
  <si>
    <t>SLC47A1</t>
  </si>
  <si>
    <t>SLC47A2</t>
  </si>
  <si>
    <t>SLC4A1</t>
  </si>
  <si>
    <t>SLC51A</t>
  </si>
  <si>
    <t>SLC52A3</t>
  </si>
  <si>
    <t>SLC5A10</t>
  </si>
  <si>
    <t>SLC5A7</t>
  </si>
  <si>
    <t>SLC5A9</t>
  </si>
  <si>
    <t>SLC6A13</t>
  </si>
  <si>
    <t>SLC6A18</t>
  </si>
  <si>
    <t>SLC6A19</t>
  </si>
  <si>
    <t>SLC6A2</t>
  </si>
  <si>
    <t>SLC7A13</t>
  </si>
  <si>
    <t>SLC7A2</t>
  </si>
  <si>
    <t>SLC7A4</t>
  </si>
  <si>
    <t>SLC7A7</t>
  </si>
  <si>
    <t>SLC7A9</t>
  </si>
  <si>
    <t>SLC8A1</t>
  </si>
  <si>
    <t>SLC8B1</t>
  </si>
  <si>
    <t>SLC9A8</t>
  </si>
  <si>
    <t>SLC9A9</t>
  </si>
  <si>
    <t>SLC9B1</t>
  </si>
  <si>
    <t>SLC9B2</t>
  </si>
  <si>
    <t>SLCO1A2</t>
  </si>
  <si>
    <t>SLCO1B1</t>
  </si>
  <si>
    <t>SLCO1B3</t>
  </si>
  <si>
    <t>SLCO1B7</t>
  </si>
  <si>
    <t>SLFN11</t>
  </si>
  <si>
    <t>SLFN12</t>
  </si>
  <si>
    <t>SLFN13</t>
  </si>
  <si>
    <t>SLITRK1</t>
  </si>
  <si>
    <t>SLITRK6</t>
  </si>
  <si>
    <t>SLMAP</t>
  </si>
  <si>
    <t>SLMO2</t>
  </si>
  <si>
    <t>SLTM</t>
  </si>
  <si>
    <t>SLX1B</t>
  </si>
  <si>
    <t>SLX4</t>
  </si>
  <si>
    <t>SMAD6</t>
  </si>
  <si>
    <t>SMARCAL1</t>
  </si>
  <si>
    <t>SMC6</t>
  </si>
  <si>
    <t>SMCHD1</t>
  </si>
  <si>
    <t>SMCO1</t>
  </si>
  <si>
    <t>SMCO2</t>
  </si>
  <si>
    <t>SMG5</t>
  </si>
  <si>
    <t>SMG6</t>
  </si>
  <si>
    <t>SMG7</t>
  </si>
  <si>
    <t>SMIM1</t>
  </si>
  <si>
    <t>SMIM11</t>
  </si>
  <si>
    <t>SMIM14</t>
  </si>
  <si>
    <t>SMIM15</t>
  </si>
  <si>
    <t>SMIM22</t>
  </si>
  <si>
    <t>SMIM3</t>
  </si>
  <si>
    <t>SMIM5</t>
  </si>
  <si>
    <t>SMIM6</t>
  </si>
  <si>
    <t>SMPD2</t>
  </si>
  <si>
    <t>SMR3A</t>
  </si>
  <si>
    <t>SMR3B</t>
  </si>
  <si>
    <t>SMYD1</t>
  </si>
  <si>
    <t>SMYD3</t>
  </si>
  <si>
    <t>SNAI1</t>
  </si>
  <si>
    <t>SNAI3</t>
  </si>
  <si>
    <t>SNAP29</t>
  </si>
  <si>
    <t>SNAPC4</t>
  </si>
  <si>
    <t>SNN</t>
  </si>
  <si>
    <t>SNPH</t>
  </si>
  <si>
    <t>SNRNP25</t>
  </si>
  <si>
    <t>SNRNP70</t>
  </si>
  <si>
    <t>SNRPD2</t>
  </si>
  <si>
    <t>SNRPN</t>
  </si>
  <si>
    <t>SNTB1</t>
  </si>
  <si>
    <t>SNTB2</t>
  </si>
  <si>
    <t>SNTG2</t>
  </si>
  <si>
    <t>SNUPN</t>
  </si>
  <si>
    <t>SNURF</t>
  </si>
  <si>
    <t>SNX10</t>
  </si>
  <si>
    <t>SNX18</t>
  </si>
  <si>
    <t>SNX25</t>
  </si>
  <si>
    <t>SNX30</t>
  </si>
  <si>
    <t>SNX33</t>
  </si>
  <si>
    <t>SNX4</t>
  </si>
  <si>
    <t>SNX8</t>
  </si>
  <si>
    <t>SOAT1</t>
  </si>
  <si>
    <t>SOST</t>
  </si>
  <si>
    <t>SOX11</t>
  </si>
  <si>
    <t>SOX12</t>
  </si>
  <si>
    <t>SOX18</t>
  </si>
  <si>
    <t>SOX7</t>
  </si>
  <si>
    <t>SOX8</t>
  </si>
  <si>
    <t>SP110</t>
  </si>
  <si>
    <t>SP140</t>
  </si>
  <si>
    <t>SPACA3</t>
  </si>
  <si>
    <t>SPACA4</t>
  </si>
  <si>
    <t>SPAG16</t>
  </si>
  <si>
    <t>SPATA13</t>
  </si>
  <si>
    <t>SPATA2</t>
  </si>
  <si>
    <t>SPATA22</t>
  </si>
  <si>
    <t>SPATA2L</t>
  </si>
  <si>
    <t>SPATA33</t>
  </si>
  <si>
    <t>SPATA6</t>
  </si>
  <si>
    <t>SPATA6L</t>
  </si>
  <si>
    <t>SPATA7</t>
  </si>
  <si>
    <t>SPATA9</t>
  </si>
  <si>
    <t>SPATC1L</t>
  </si>
  <si>
    <t>SPATS2</t>
  </si>
  <si>
    <t>SPC25</t>
  </si>
  <si>
    <t>SPECC1</t>
  </si>
  <si>
    <t>SPIDR</t>
  </si>
  <si>
    <t>SPINK4</t>
  </si>
  <si>
    <t>SPINK5</t>
  </si>
  <si>
    <t>SPN</t>
  </si>
  <si>
    <t>SPNS1</t>
  </si>
  <si>
    <t>SPNS2</t>
  </si>
  <si>
    <t>SPNS3</t>
  </si>
  <si>
    <t>SPOCK3</t>
  </si>
  <si>
    <t>SPON2</t>
  </si>
  <si>
    <t>SPPL2C</t>
  </si>
  <si>
    <t>SPRED2</t>
  </si>
  <si>
    <t>SPRN</t>
  </si>
  <si>
    <t>SPSB1</t>
  </si>
  <si>
    <t>SPSB4</t>
  </si>
  <si>
    <t>SPTA1</t>
  </si>
  <si>
    <t>SPTLC3</t>
  </si>
  <si>
    <t>SPTSSA</t>
  </si>
  <si>
    <t>SPTSSB</t>
  </si>
  <si>
    <t>SRBD1</t>
  </si>
  <si>
    <t>SRGAP3</t>
  </si>
  <si>
    <t>SRL</t>
  </si>
  <si>
    <t>SRMS</t>
  </si>
  <si>
    <t>SRPR</t>
  </si>
  <si>
    <t>SRSF11</t>
  </si>
  <si>
    <t>SRSF6</t>
  </si>
  <si>
    <t>SRXN1</t>
  </si>
  <si>
    <t>SSBP2</t>
  </si>
  <si>
    <t>SSC5D</t>
  </si>
  <si>
    <t>SSH2</t>
  </si>
  <si>
    <t>SSNA1</t>
  </si>
  <si>
    <t>SSR1</t>
  </si>
  <si>
    <t>SSUH2</t>
  </si>
  <si>
    <t>ST18</t>
  </si>
  <si>
    <t>ST3GAL4</t>
  </si>
  <si>
    <t>ST6GAL2</t>
  </si>
  <si>
    <t>ST6GALNAC1</t>
  </si>
  <si>
    <t>ST6GALNAC2</t>
  </si>
  <si>
    <t>ST6GALNAC5</t>
  </si>
  <si>
    <t>ST8SIA4</t>
  </si>
  <si>
    <t>ST8SIA5</t>
  </si>
  <si>
    <t>STAB2</t>
  </si>
  <si>
    <t>STAM2</t>
  </si>
  <si>
    <t>STAMBPL1</t>
  </si>
  <si>
    <t>STAT3</t>
  </si>
  <si>
    <t>STAT5A</t>
  </si>
  <si>
    <t>STAT5B</t>
  </si>
  <si>
    <t>STEAP1</t>
  </si>
  <si>
    <t>STEAP2</t>
  </si>
  <si>
    <t>STEAP3</t>
  </si>
  <si>
    <t>STH</t>
  </si>
  <si>
    <t>STK31</t>
  </si>
  <si>
    <t>STK32C</t>
  </si>
  <si>
    <t>STK38L</t>
  </si>
  <si>
    <t>STMN3</t>
  </si>
  <si>
    <t>STOML3</t>
  </si>
  <si>
    <t>STON2</t>
  </si>
  <si>
    <t>STPG2</t>
  </si>
  <si>
    <t>STRA13</t>
  </si>
  <si>
    <t>STRC</t>
  </si>
  <si>
    <t>STX18</t>
  </si>
  <si>
    <t>STX1A</t>
  </si>
  <si>
    <t>STX8</t>
  </si>
  <si>
    <t>SUCLG2</t>
  </si>
  <si>
    <t>SULF2</t>
  </si>
  <si>
    <t>SULT1A1</t>
  </si>
  <si>
    <t>SULT1A2</t>
  </si>
  <si>
    <t>SULT1A4</t>
  </si>
  <si>
    <t>SULT1C2</t>
  </si>
  <si>
    <t>SULT1C3</t>
  </si>
  <si>
    <t>SULT1C4</t>
  </si>
  <si>
    <t>SULT2B1</t>
  </si>
  <si>
    <t>SUMF1</t>
  </si>
  <si>
    <t>SUPT6H</t>
  </si>
  <si>
    <t>SUV420H2</t>
  </si>
  <si>
    <t>SUZ12</t>
  </si>
  <si>
    <t>SV2B</t>
  </si>
  <si>
    <t>SVEP1</t>
  </si>
  <si>
    <t>SYCE1</t>
  </si>
  <si>
    <t>SYCE3</t>
  </si>
  <si>
    <t>SYK</t>
  </si>
  <si>
    <t>SYNC</t>
  </si>
  <si>
    <t>SYNM</t>
  </si>
  <si>
    <t>SYNPO2</t>
  </si>
  <si>
    <t>SYNRG</t>
  </si>
  <si>
    <t>SYT10</t>
  </si>
  <si>
    <t>SYT15</t>
  </si>
  <si>
    <t>SYT8</t>
  </si>
  <si>
    <t>TAB2</t>
  </si>
  <si>
    <t>TACR3</t>
  </si>
  <si>
    <t>TADA2A</t>
  </si>
  <si>
    <t>TAF1C</t>
  </si>
  <si>
    <t>TAF2</t>
  </si>
  <si>
    <t>TAF3</t>
  </si>
  <si>
    <t>TAMM41</t>
  </si>
  <si>
    <t>TANGO2</t>
  </si>
  <si>
    <t>TANGO6</t>
  </si>
  <si>
    <t>TAP2</t>
  </si>
  <si>
    <t>TARBP1</t>
  </si>
  <si>
    <t>TARSL2</t>
  </si>
  <si>
    <t>TAS2R1</t>
  </si>
  <si>
    <t>TAS2R16</t>
  </si>
  <si>
    <t>TAS2R41</t>
  </si>
  <si>
    <t>TAS2R60</t>
  </si>
  <si>
    <t>TASP1</t>
  </si>
  <si>
    <t>TBC1D15</t>
  </si>
  <si>
    <t>TBC1D20</t>
  </si>
  <si>
    <t>TBC1D22A</t>
  </si>
  <si>
    <t>TBC1D23</t>
  </si>
  <si>
    <t>TBC1D3</t>
  </si>
  <si>
    <t>TBC1D3F</t>
  </si>
  <si>
    <t>TBC1D3G</t>
  </si>
  <si>
    <t>TBC1D3H</t>
  </si>
  <si>
    <t>TBC1D5</t>
  </si>
  <si>
    <t>TBC1D7</t>
  </si>
  <si>
    <t>TBCB</t>
  </si>
  <si>
    <t>TBCD</t>
  </si>
  <si>
    <t>TBCE</t>
  </si>
  <si>
    <t>TBP</t>
  </si>
  <si>
    <t>TBX1</t>
  </si>
  <si>
    <t>TCEA2</t>
  </si>
  <si>
    <t>TCERG1L</t>
  </si>
  <si>
    <t>TCF15</t>
  </si>
  <si>
    <t>TCF24</t>
  </si>
  <si>
    <t>TCFL5</t>
  </si>
  <si>
    <t>TCP10</t>
  </si>
  <si>
    <t>TCP10L2</t>
  </si>
  <si>
    <t>TCTEX1D2</t>
  </si>
  <si>
    <t>TCTN2</t>
  </si>
  <si>
    <t>TDP1</t>
  </si>
  <si>
    <t>TDRD12</t>
  </si>
  <si>
    <t>TDRP</t>
  </si>
  <si>
    <t>TECPR2</t>
  </si>
  <si>
    <t>TEKT1</t>
  </si>
  <si>
    <t>TEKT3</t>
  </si>
  <si>
    <t>TEKT5</t>
  </si>
  <si>
    <t>TEPP</t>
  </si>
  <si>
    <t>TERT</t>
  </si>
  <si>
    <t>TEX101</t>
  </si>
  <si>
    <t>TEX12</t>
  </si>
  <si>
    <t>TEX19</t>
  </si>
  <si>
    <t>TEX261</t>
  </si>
  <si>
    <t>TEX35</t>
  </si>
  <si>
    <t>TFAP4</t>
  </si>
  <si>
    <t>TFB2M</t>
  </si>
  <si>
    <t>TFDP2</t>
  </si>
  <si>
    <t>TFG</t>
  </si>
  <si>
    <t>TFPI2</t>
  </si>
  <si>
    <t>TFRC</t>
  </si>
  <si>
    <t>TGFBR3</t>
  </si>
  <si>
    <t>TGFBRAP1</t>
  </si>
  <si>
    <t>TGIF1</t>
  </si>
  <si>
    <t>THAP1</t>
  </si>
  <si>
    <t>THAP4</t>
  </si>
  <si>
    <t>THAP7</t>
  </si>
  <si>
    <t>THAP8</t>
  </si>
  <si>
    <t>THBS2</t>
  </si>
  <si>
    <t>THBS4</t>
  </si>
  <si>
    <t>THEMIS</t>
  </si>
  <si>
    <t>THOC1</t>
  </si>
  <si>
    <t>THSD7B</t>
  </si>
  <si>
    <t>TIAF1</t>
  </si>
  <si>
    <t>TIAM1</t>
  </si>
  <si>
    <t>TICRR</t>
  </si>
  <si>
    <t>TIFA</t>
  </si>
  <si>
    <t>TIGD2</t>
  </si>
  <si>
    <t>TIMM22</t>
  </si>
  <si>
    <t>TINAG</t>
  </si>
  <si>
    <t>TIRAP</t>
  </si>
  <si>
    <t>TJP1</t>
  </si>
  <si>
    <t>TJP2</t>
  </si>
  <si>
    <t>TLCD1</t>
  </si>
  <si>
    <t>TLDC1</t>
  </si>
  <si>
    <t>TLR3</t>
  </si>
  <si>
    <t>TM2D3</t>
  </si>
  <si>
    <t>TM4SF19</t>
  </si>
  <si>
    <t>TMBIM4</t>
  </si>
  <si>
    <t>TMCO3</t>
  </si>
  <si>
    <t>TMCO4</t>
  </si>
  <si>
    <t>TMED8</t>
  </si>
  <si>
    <t>TMEFF2</t>
  </si>
  <si>
    <t>TMEM101</t>
  </si>
  <si>
    <t>TMEM105</t>
  </si>
  <si>
    <t>TMEM106A</t>
  </si>
  <si>
    <t>TMEM126A</t>
  </si>
  <si>
    <t>TMEM126B</t>
  </si>
  <si>
    <t>TMEM131</t>
  </si>
  <si>
    <t>TMEM132B</t>
  </si>
  <si>
    <t>TMEM132D</t>
  </si>
  <si>
    <t>TMEM132E</t>
  </si>
  <si>
    <t>TMEM141</t>
  </si>
  <si>
    <t>TMEM150B</t>
  </si>
  <si>
    <t>TMEM155</t>
  </si>
  <si>
    <t>TMEM175</t>
  </si>
  <si>
    <t>TMEM18</t>
  </si>
  <si>
    <t>TMEM184C</t>
  </si>
  <si>
    <t>TMEM186</t>
  </si>
  <si>
    <t>TMEM190</t>
  </si>
  <si>
    <t>TMEM199</t>
  </si>
  <si>
    <t>TMEM203</t>
  </si>
  <si>
    <t>TMEM210</t>
  </si>
  <si>
    <t>TMEM218</t>
  </si>
  <si>
    <t>TMEM220</t>
  </si>
  <si>
    <t>TMEM238</t>
  </si>
  <si>
    <t>TMEM239</t>
  </si>
  <si>
    <t>TMEM241</t>
  </si>
  <si>
    <t>TMEM25</t>
  </si>
  <si>
    <t>TMEM252</t>
  </si>
  <si>
    <t>TMEM254</t>
  </si>
  <si>
    <t>TMEM255B</t>
  </si>
  <si>
    <t>TMEM261</t>
  </si>
  <si>
    <t>TMEM37</t>
  </si>
  <si>
    <t>TMEM40</t>
  </si>
  <si>
    <t>TMEM41B</t>
  </si>
  <si>
    <t>TMEM50A</t>
  </si>
  <si>
    <t>TMEM52B</t>
  </si>
  <si>
    <t>TMEM54</t>
  </si>
  <si>
    <t>TMEM57</t>
  </si>
  <si>
    <t>TMEM63C</t>
  </si>
  <si>
    <t>TMEM67</t>
  </si>
  <si>
    <t>TMEM69</t>
  </si>
  <si>
    <t>TMEM72</t>
  </si>
  <si>
    <t>TMEM74</t>
  </si>
  <si>
    <t>TMEM74B</t>
  </si>
  <si>
    <t>TMEM79</t>
  </si>
  <si>
    <t>TMEM82</t>
  </si>
  <si>
    <t>TMEM87B</t>
  </si>
  <si>
    <t>TMEM88B</t>
  </si>
  <si>
    <t>TMEM8A</t>
  </si>
  <si>
    <t>TMEM97</t>
  </si>
  <si>
    <t>TMEM98</t>
  </si>
  <si>
    <t>TMF1</t>
  </si>
  <si>
    <t>TMIGD1</t>
  </si>
  <si>
    <t>TMPRSS15</t>
  </si>
  <si>
    <t>TMPRSS4</t>
  </si>
  <si>
    <t>TMUB2</t>
  </si>
  <si>
    <t>TNFAIP1</t>
  </si>
  <si>
    <t>TNFAIP2</t>
  </si>
  <si>
    <t>TNFRSF14</t>
  </si>
  <si>
    <t>TNFRSF17</t>
  </si>
  <si>
    <t>TNFRSF19</t>
  </si>
  <si>
    <t>TNFRSF6B</t>
  </si>
  <si>
    <t>TNIP3</t>
  </si>
  <si>
    <t>TNK2</t>
  </si>
  <si>
    <t>TNKS</t>
  </si>
  <si>
    <t>TNNI2</t>
  </si>
  <si>
    <t>TNNT3</t>
  </si>
  <si>
    <t>TNR</t>
  </si>
  <si>
    <t>TNRC18</t>
  </si>
  <si>
    <t>TNS3</t>
  </si>
  <si>
    <t>TOMM20</t>
  </si>
  <si>
    <t>TOMM70A</t>
  </si>
  <si>
    <t>TOP2B</t>
  </si>
  <si>
    <t>TOP3B</t>
  </si>
  <si>
    <t>TOR1A</t>
  </si>
  <si>
    <t>TOR1B</t>
  </si>
  <si>
    <t>TOR4A</t>
  </si>
  <si>
    <t>TP53I13</t>
  </si>
  <si>
    <t>TP53INP1</t>
  </si>
  <si>
    <t>TP73</t>
  </si>
  <si>
    <t>TPCN1</t>
  </si>
  <si>
    <t>TPD52L3</t>
  </si>
  <si>
    <t>TPGS2</t>
  </si>
  <si>
    <t>TPO</t>
  </si>
  <si>
    <t>TPPP</t>
  </si>
  <si>
    <t>TPR</t>
  </si>
  <si>
    <t>TPRG1L</t>
  </si>
  <si>
    <t>TPRKB</t>
  </si>
  <si>
    <t>TPRN</t>
  </si>
  <si>
    <t>TPX2</t>
  </si>
  <si>
    <t>TRABD</t>
  </si>
  <si>
    <t>TRABD2B</t>
  </si>
  <si>
    <t>TRAF2</t>
  </si>
  <si>
    <t>TRAF3</t>
  </si>
  <si>
    <t>TRAK1</t>
  </si>
  <si>
    <t>TRAM1L1</t>
  </si>
  <si>
    <t>TRAP1</t>
  </si>
  <si>
    <t>TRAPPC12</t>
  </si>
  <si>
    <t>TRAPPC2L</t>
  </si>
  <si>
    <t>TRAPPC8</t>
  </si>
  <si>
    <t>TREH</t>
  </si>
  <si>
    <t>TRHR</t>
  </si>
  <si>
    <t>TRIB3</t>
  </si>
  <si>
    <t>TRIM16L</t>
  </si>
  <si>
    <t>TRIM17</t>
  </si>
  <si>
    <t>TRIM21</t>
  </si>
  <si>
    <t>TRIM32</t>
  </si>
  <si>
    <t>TRIM42</t>
  </si>
  <si>
    <t>TRIM5</t>
  </si>
  <si>
    <t>TRIM50</t>
  </si>
  <si>
    <t>TRIM51</t>
  </si>
  <si>
    <t>TRIM55</t>
  </si>
  <si>
    <t>TRIM58</t>
  </si>
  <si>
    <t>TRIM62</t>
  </si>
  <si>
    <t>TRIM72</t>
  </si>
  <si>
    <t>TRIML1</t>
  </si>
  <si>
    <t>TRIML2</t>
  </si>
  <si>
    <t>TRMT2A</t>
  </si>
  <si>
    <t>TRMT61A</t>
  </si>
  <si>
    <t>TRNT1</t>
  </si>
  <si>
    <t>TROAP</t>
  </si>
  <si>
    <t>TRPC1</t>
  </si>
  <si>
    <t>TRPC3</t>
  </si>
  <si>
    <t>TRPC4</t>
  </si>
  <si>
    <t>TRPM1</t>
  </si>
  <si>
    <t>TRPM4</t>
  </si>
  <si>
    <t>TRPV1</t>
  </si>
  <si>
    <t>TRPV3</t>
  </si>
  <si>
    <t>TSACC</t>
  </si>
  <si>
    <t>TSEN54</t>
  </si>
  <si>
    <t>TSLP</t>
  </si>
  <si>
    <t>TSPAN8</t>
  </si>
  <si>
    <t>TSPYL6</t>
  </si>
  <si>
    <t>TSR3</t>
  </si>
  <si>
    <t>TSSC1</t>
  </si>
  <si>
    <t>TSSK2</t>
  </si>
  <si>
    <t>TTC23</t>
  </si>
  <si>
    <t>TTC27</t>
  </si>
  <si>
    <t>TTC34</t>
  </si>
  <si>
    <t>TTC37</t>
  </si>
  <si>
    <t>TTC39C</t>
  </si>
  <si>
    <t>TTC4</t>
  </si>
  <si>
    <t>TTC40</t>
  </si>
  <si>
    <t>TTC8</t>
  </si>
  <si>
    <t>TTLL13</t>
  </si>
  <si>
    <t>TTLL2</t>
  </si>
  <si>
    <t>TTN</t>
  </si>
  <si>
    <t>TTYH2</t>
  </si>
  <si>
    <t>TUBA1A</t>
  </si>
  <si>
    <t>TUBA1C</t>
  </si>
  <si>
    <t>TUBB1</t>
  </si>
  <si>
    <t>TUBB2A</t>
  </si>
  <si>
    <t>TUBB2B</t>
  </si>
  <si>
    <t>TUBB4B</t>
  </si>
  <si>
    <t>TUBG1</t>
  </si>
  <si>
    <t>TUBG2</t>
  </si>
  <si>
    <t>TUBGCP2</t>
  </si>
  <si>
    <t>TUBGCP5</t>
  </si>
  <si>
    <t>TUBGCP6</t>
  </si>
  <si>
    <t>TUFM</t>
  </si>
  <si>
    <t>TUSC1</t>
  </si>
  <si>
    <t>TUSC3</t>
  </si>
  <si>
    <t>TVP23A</t>
  </si>
  <si>
    <t>TVP23B</t>
  </si>
  <si>
    <t>TVP23C</t>
  </si>
  <si>
    <t>TVP23C-CDRT4</t>
  </si>
  <si>
    <t>TXN2</t>
  </si>
  <si>
    <t>TXNDC11</t>
  </si>
  <si>
    <t>TXNDC8</t>
  </si>
  <si>
    <t>TXNIP</t>
  </si>
  <si>
    <t>TXNRD1</t>
  </si>
  <si>
    <t>TXNRD2</t>
  </si>
  <si>
    <t>TXNRD3</t>
  </si>
  <si>
    <t>TYMP</t>
  </si>
  <si>
    <t>UAP1</t>
  </si>
  <si>
    <t>UAP1L1</t>
  </si>
  <si>
    <t>UBA3</t>
  </si>
  <si>
    <t>UBAC1</t>
  </si>
  <si>
    <t>UBALD1</t>
  </si>
  <si>
    <t>UBAP2</t>
  </si>
  <si>
    <t>UBASH3B</t>
  </si>
  <si>
    <t>UBE2F</t>
  </si>
  <si>
    <t>UBE2G1</t>
  </si>
  <si>
    <t>UBE2I</t>
  </si>
  <si>
    <t>UBE2K</t>
  </si>
  <si>
    <t>UBE2R2</t>
  </si>
  <si>
    <t>UBE2S</t>
  </si>
  <si>
    <t>UBE3C</t>
  </si>
  <si>
    <t>UBFD1</t>
  </si>
  <si>
    <t>UBN1</t>
  </si>
  <si>
    <t>UBTF</t>
  </si>
  <si>
    <t>UBXN7</t>
  </si>
  <si>
    <t>UFD1L</t>
  </si>
  <si>
    <t>UFL1</t>
  </si>
  <si>
    <t>UFSP2</t>
  </si>
  <si>
    <t>UGDH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</si>
  <si>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</si>
  <si>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</si>
  <si>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</si>
  <si>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</si>
  <si>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</si>
  <si>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</si>
  <si>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</si>
  <si>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</si>
  <si>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</si>
  <si>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UGT2B10</t>
  </si>
  <si>
    <t>UGT2B15</t>
  </si>
  <si>
    <t>UHMK1</t>
  </si>
  <si>
    <t>UHRF1BP1L</t>
  </si>
  <si>
    <t>UHRF2</t>
  </si>
  <si>
    <t>ULK2</t>
  </si>
  <si>
    <t>ULK4</t>
  </si>
  <si>
    <t>UMODL1</t>
  </si>
  <si>
    <t>UNC119</t>
  </si>
  <si>
    <t>UNC45A</t>
  </si>
  <si>
    <t>UNC93A</t>
  </si>
  <si>
    <t>UNKL</t>
  </si>
  <si>
    <t>UPF2</t>
  </si>
  <si>
    <t>UPF3A</t>
  </si>
  <si>
    <t>UPP2</t>
  </si>
  <si>
    <t>UQCRC2</t>
  </si>
  <si>
    <t>URB1</t>
  </si>
  <si>
    <t>USB1</t>
  </si>
  <si>
    <t>USP10</t>
  </si>
  <si>
    <t>USP13</t>
  </si>
  <si>
    <t>USP14</t>
  </si>
  <si>
    <t>USP18</t>
  </si>
  <si>
    <t>USP31</t>
  </si>
  <si>
    <t>USP34</t>
  </si>
  <si>
    <t>USP35</t>
  </si>
  <si>
    <t>USP42</t>
  </si>
  <si>
    <t>USP43</t>
  </si>
  <si>
    <t>USP46</t>
  </si>
  <si>
    <t>USP53</t>
  </si>
  <si>
    <t>USP7</t>
  </si>
  <si>
    <t>UTP23</t>
  </si>
  <si>
    <t>UTP6</t>
  </si>
  <si>
    <t>UTS2B</t>
  </si>
  <si>
    <t>VAMP4</t>
  </si>
  <si>
    <t>VANGL1</t>
  </si>
  <si>
    <t>VASH1</t>
  </si>
  <si>
    <t>VASH2</t>
  </si>
  <si>
    <t>VASN</t>
  </si>
  <si>
    <t>VASP</t>
  </si>
  <si>
    <t>VAT1</t>
  </si>
  <si>
    <t>VAT1L</t>
  </si>
  <si>
    <t>VAV2</t>
  </si>
  <si>
    <t>VAV3</t>
  </si>
  <si>
    <t>VAX2</t>
  </si>
  <si>
    <t>VCAM1</t>
  </si>
  <si>
    <t>VCPIP1</t>
  </si>
  <si>
    <t>VGLL4</t>
  </si>
  <si>
    <t>VHLL</t>
  </si>
  <si>
    <t>VIPR2</t>
  </si>
  <si>
    <t>VLDLR</t>
  </si>
  <si>
    <t>VPREB1</t>
  </si>
  <si>
    <t>VPS13A</t>
  </si>
  <si>
    <t>VPS25</t>
  </si>
  <si>
    <t>VPS35</t>
  </si>
  <si>
    <t>VPS37D</t>
  </si>
  <si>
    <t>VPS53</t>
  </si>
  <si>
    <t>VSNL1</t>
  </si>
  <si>
    <t>VSTM2B</t>
  </si>
  <si>
    <t>VSTM4</t>
  </si>
  <si>
    <t>VTN</t>
  </si>
  <si>
    <t>VWA3A</t>
  </si>
  <si>
    <t>VWA3B</t>
  </si>
  <si>
    <t>VWA5A</t>
  </si>
  <si>
    <t>VWDE</t>
  </si>
  <si>
    <t>VWF</t>
  </si>
  <si>
    <t>WBSCR17</t>
  </si>
  <si>
    <t>WBSCR22</t>
  </si>
  <si>
    <t>WBSCR27</t>
  </si>
  <si>
    <t>WBSCR28</t>
  </si>
  <si>
    <t>WDFY4</t>
  </si>
  <si>
    <t>WDR16</t>
  </si>
  <si>
    <t>WDR20</t>
  </si>
  <si>
    <t>WDR25</t>
  </si>
  <si>
    <t>WDR27</t>
  </si>
  <si>
    <t>WDR37</t>
  </si>
  <si>
    <t>WDR4</t>
  </si>
  <si>
    <t>WDR41</t>
  </si>
  <si>
    <t>WDR45B</t>
  </si>
  <si>
    <t>WDR53</t>
  </si>
  <si>
    <t>WDR59</t>
  </si>
  <si>
    <t>WDR60</t>
  </si>
  <si>
    <t>WDR62</t>
  </si>
  <si>
    <t>WDR7</t>
  </si>
  <si>
    <t>WDR70</t>
  </si>
  <si>
    <t>WDR72</t>
  </si>
  <si>
    <t>WDR73</t>
  </si>
  <si>
    <t>WDR76</t>
  </si>
  <si>
    <t>WDR93</t>
  </si>
  <si>
    <t>WFDC1</t>
  </si>
  <si>
    <t>WIPI2</t>
  </si>
  <si>
    <t>WNK4</t>
  </si>
  <si>
    <t>WNT11</t>
  </si>
  <si>
    <t>WRAP73</t>
  </si>
  <si>
    <t>WSB1</t>
  </si>
  <si>
    <t>WSCD1</t>
  </si>
  <si>
    <t>WWOX</t>
  </si>
  <si>
    <t>XAF1</t>
  </si>
  <si>
    <t>XBP1</t>
  </si>
  <si>
    <t>XDH</t>
  </si>
  <si>
    <t>XKR3</t>
  </si>
  <si>
    <t>XKR6</t>
  </si>
  <si>
    <t>XPO1</t>
  </si>
  <si>
    <t>XRCC3</t>
  </si>
  <si>
    <t>XRN1</t>
  </si>
  <si>
    <t>XXYLT1</t>
  </si>
  <si>
    <t>XYLT1</t>
  </si>
  <si>
    <t>YAF2</t>
  </si>
  <si>
    <t>YARS</t>
  </si>
  <si>
    <t>YARS2</t>
  </si>
  <si>
    <t>YBEY</t>
  </si>
  <si>
    <t>YES1</t>
  </si>
  <si>
    <t>YTHDF1</t>
  </si>
  <si>
    <t>ZBTB18</t>
  </si>
  <si>
    <t>ZBTB24</t>
  </si>
  <si>
    <t>ZBTB46</t>
  </si>
  <si>
    <t>ZBTB8A</t>
  </si>
  <si>
    <t>ZBTB8B</t>
  </si>
  <si>
    <t>ZBTB8OS</t>
  </si>
  <si>
    <t>ZC3H12D</t>
  </si>
  <si>
    <t>ZC3H14</t>
  </si>
  <si>
    <t>ZC3H18</t>
  </si>
  <si>
    <t>ZC3H6</t>
  </si>
  <si>
    <t>ZC3H8</t>
  </si>
  <si>
    <t>ZCCHC14</t>
  </si>
  <si>
    <t>ZCCHC3</t>
  </si>
  <si>
    <t>ZCWPW2</t>
  </si>
  <si>
    <t>ZDHHC19</t>
  </si>
  <si>
    <t>ZDHHC22</t>
  </si>
  <si>
    <t>ZDHHC7</t>
  </si>
  <si>
    <t>ZDHHC8</t>
  </si>
  <si>
    <t>ZFAND4</t>
  </si>
  <si>
    <t>ZFP42</t>
  </si>
  <si>
    <t>ZFP90</t>
  </si>
  <si>
    <t>ZFPM1</t>
  </si>
  <si>
    <t>ZFYVE1</t>
  </si>
  <si>
    <t>ZFYVE20</t>
  </si>
  <si>
    <t>ZFYVE21</t>
  </si>
  <si>
    <t>ZG16</t>
  </si>
  <si>
    <t>ZGPAT</t>
  </si>
  <si>
    <t>ZMAT3</t>
  </si>
  <si>
    <t>ZMYM2</t>
  </si>
  <si>
    <t>ZMYM5</t>
  </si>
  <si>
    <t>ZNF107</t>
  </si>
  <si>
    <t>ZNF114</t>
  </si>
  <si>
    <t>ZNF124</t>
  </si>
  <si>
    <t>ZNF132</t>
  </si>
  <si>
    <t>ZNF141</t>
  </si>
  <si>
    <t>ZNF146</t>
  </si>
  <si>
    <t>ZNF148</t>
  </si>
  <si>
    <t>ZNF16</t>
  </si>
  <si>
    <t>ZNF174</t>
  </si>
  <si>
    <t>ZNF180</t>
  </si>
  <si>
    <t>ZNF207</t>
  </si>
  <si>
    <t>ZNF208</t>
  </si>
  <si>
    <t>ZNF22</t>
  </si>
  <si>
    <t>ZNF229</t>
  </si>
  <si>
    <t>ZNF236</t>
  </si>
  <si>
    <t>ZNF250</t>
  </si>
  <si>
    <t>ZNF251</t>
  </si>
  <si>
    <t>ZNF254</t>
  </si>
  <si>
    <t>ZNF256</t>
  </si>
  <si>
    <t>ZNF257</t>
  </si>
  <si>
    <t>ZNF28</t>
  </si>
  <si>
    <t>ZNF280A</t>
  </si>
  <si>
    <t>ZNF280B</t>
  </si>
  <si>
    <t>ZNF283</t>
  </si>
  <si>
    <t>ZNF285</t>
  </si>
  <si>
    <t>ZNF286B</t>
  </si>
  <si>
    <t>ZNF287</t>
  </si>
  <si>
    <t>ZNF300</t>
  </si>
  <si>
    <t>ZNF319</t>
  </si>
  <si>
    <t>ZNF320</t>
  </si>
  <si>
    <t>ZNF321P</t>
  </si>
  <si>
    <t>ZNF324</t>
  </si>
  <si>
    <t>ZNF324B</t>
  </si>
  <si>
    <t>ZNF331</t>
  </si>
  <si>
    <t>ZNF34</t>
  </si>
  <si>
    <t>ZNF350</t>
  </si>
  <si>
    <t>ZNF404</t>
  </si>
  <si>
    <t>ZNF417</t>
  </si>
  <si>
    <t>ZNF418</t>
  </si>
  <si>
    <t>ZNF43</t>
  </si>
  <si>
    <t>ZNF432</t>
  </si>
  <si>
    <t>ZNF438</t>
  </si>
  <si>
    <t>ZNF446</t>
  </si>
  <si>
    <t>ZNF451</t>
  </si>
  <si>
    <t>ZNF468</t>
  </si>
  <si>
    <t>ZNF486</t>
  </si>
  <si>
    <t>ZNF487</t>
  </si>
  <si>
    <t>ZNF492</t>
  </si>
  <si>
    <t>ZNF497</t>
  </si>
  <si>
    <t>ZNF500</t>
  </si>
  <si>
    <t>ZNF511</t>
  </si>
  <si>
    <t>ZNF517</t>
  </si>
  <si>
    <t>ZNF519</t>
  </si>
  <si>
    <t>ZNF557</t>
  </si>
  <si>
    <t>ZNF565</t>
  </si>
  <si>
    <t>ZNF57</t>
  </si>
  <si>
    <t>ZNF577</t>
  </si>
  <si>
    <t>ZNF584</t>
  </si>
  <si>
    <t>ZNF587</t>
  </si>
  <si>
    <t>ZNF587B</t>
  </si>
  <si>
    <t>ZNF592</t>
  </si>
  <si>
    <t>ZNF595</t>
  </si>
  <si>
    <t>ZNF596</t>
  </si>
  <si>
    <t>ZNF597</t>
  </si>
  <si>
    <t>ZNF600</t>
  </si>
  <si>
    <t>ZNF606</t>
  </si>
  <si>
    <t>ZNF611</t>
  </si>
  <si>
    <t>ZNF613</t>
  </si>
  <si>
    <t>ZNF614</t>
  </si>
  <si>
    <t>ZNF615</t>
  </si>
  <si>
    <t>ZNF616</t>
  </si>
  <si>
    <t>ZNF626</t>
  </si>
  <si>
    <t>ZNF628</t>
  </si>
  <si>
    <t>ZNF638</t>
  </si>
  <si>
    <t>ZNF649</t>
  </si>
  <si>
    <t>ZNF654</t>
  </si>
  <si>
    <t>ZNF66</t>
  </si>
  <si>
    <t>ZNF669</t>
  </si>
  <si>
    <t>ZNF670</t>
  </si>
  <si>
    <t>ZNF672</t>
  </si>
  <si>
    <t>ZNF675</t>
  </si>
  <si>
    <t>ZNF676</t>
  </si>
  <si>
    <t>ZNF680</t>
  </si>
  <si>
    <t>ZNF681</t>
  </si>
  <si>
    <t>ZNF682</t>
  </si>
  <si>
    <t>ZNF692</t>
  </si>
  <si>
    <t>ZNF695</t>
  </si>
  <si>
    <t>ZNF7</t>
  </si>
  <si>
    <t>ZNF701</t>
  </si>
  <si>
    <t>ZNF710</t>
  </si>
  <si>
    <t>ZNF721</t>
  </si>
  <si>
    <t>ZNF724P</t>
  </si>
  <si>
    <t>ZNF726</t>
  </si>
  <si>
    <t>ZNF728</t>
  </si>
  <si>
    <t>ZNF729</t>
  </si>
  <si>
    <t>ZNF730</t>
  </si>
  <si>
    <t>ZNF737</t>
  </si>
  <si>
    <t>ZNF74</t>
  </si>
  <si>
    <t>ZNF77</t>
  </si>
  <si>
    <t>ZNF770</t>
  </si>
  <si>
    <t>ZNF774</t>
  </si>
  <si>
    <t>ZNF778</t>
  </si>
  <si>
    <t>ZNF8</t>
  </si>
  <si>
    <t>ZNF804A</t>
  </si>
  <si>
    <t>ZNF804B</t>
  </si>
  <si>
    <t>ZNF814</t>
  </si>
  <si>
    <t>ZNF816</t>
  </si>
  <si>
    <t>ZNF83</t>
  </si>
  <si>
    <t>ZNF830</t>
  </si>
  <si>
    <t>ZNF837</t>
  </si>
  <si>
    <t>ZNF839</t>
  </si>
  <si>
    <t>ZNF841</t>
  </si>
  <si>
    <t>ZNF90</t>
  </si>
  <si>
    <t>ZNF91</t>
  </si>
  <si>
    <t>ZNF92</t>
  </si>
  <si>
    <t>ZNF98</t>
  </si>
  <si>
    <t>ZNF99</t>
  </si>
  <si>
    <t>ZNHIT3</t>
  </si>
  <si>
    <t>ZNRF3</t>
  </si>
  <si>
    <t>ZP4</t>
  </si>
  <si>
    <t>ZRANB2</t>
  </si>
  <si>
    <t>ZSCAN2</t>
  </si>
  <si>
    <t>ZSCAN20</t>
  </si>
  <si>
    <t>ZSCAN22</t>
  </si>
  <si>
    <t>ZSCAN32</t>
  </si>
  <si>
    <t>ZSWIM6</t>
  </si>
  <si>
    <t>ZYX</t>
  </si>
  <si>
    <t>ZZEF1</t>
  </si>
  <si>
    <t>ZNFX1</t>
  </si>
  <si>
    <t>ZNF512B</t>
  </si>
  <si>
    <t>YPEL3</t>
  </si>
  <si>
    <t>XPO4</t>
  </si>
  <si>
    <t>WSB2</t>
  </si>
  <si>
    <t>WFIKKN1</t>
  </si>
  <si>
    <t>WDR90</t>
  </si>
  <si>
    <t>WDR24</t>
  </si>
  <si>
    <t>VWA1</t>
  </si>
  <si>
    <t>VSIG10</t>
  </si>
  <si>
    <t>VPS33B</t>
  </si>
  <si>
    <t>VDAC2</t>
  </si>
  <si>
    <t>UHRF1BP1</t>
  </si>
  <si>
    <t>UGGT2</t>
  </si>
  <si>
    <t>UCP2</t>
  </si>
  <si>
    <t>UCKL1</t>
  </si>
  <si>
    <t>TTC36</t>
  </si>
  <si>
    <t>TRAF4</t>
  </si>
  <si>
    <t>TPD52L2</t>
  </si>
  <si>
    <t>TNNI3K</t>
  </si>
  <si>
    <t>TMEM64</t>
  </si>
  <si>
    <t>TMEM240</t>
  </si>
  <si>
    <t>TMEM219</t>
  </si>
  <si>
    <t>TEFM</t>
  </si>
  <si>
    <t>TBX6</t>
  </si>
  <si>
    <t>TBL2</t>
  </si>
  <si>
    <t>TBC1D29</t>
  </si>
  <si>
    <t>TAOK2</t>
  </si>
  <si>
    <t>TAF11</t>
  </si>
  <si>
    <t>SYCE1L</t>
  </si>
  <si>
    <t>SULT1A3</t>
  </si>
  <si>
    <t>STUB1</t>
  </si>
  <si>
    <t>SSU72</t>
  </si>
  <si>
    <t>SPAG5</t>
  </si>
  <si>
    <t>SP4</t>
  </si>
  <si>
    <t>SORBS2</t>
  </si>
  <si>
    <t>SNX29</t>
  </si>
  <si>
    <t>SNRPC</t>
  </si>
  <si>
    <t>SLX1A</t>
  </si>
  <si>
    <t>SLC35E2</t>
  </si>
  <si>
    <t>SLC22A23</t>
  </si>
  <si>
    <t>SDK1</t>
  </si>
  <si>
    <t>SCAND3</t>
  </si>
  <si>
    <t>SAMD10</t>
  </si>
  <si>
    <t>RP11-347C12.1</t>
  </si>
  <si>
    <t>RHOT2</t>
  </si>
  <si>
    <t>RHBDL1</t>
  </si>
  <si>
    <t>RFC5</t>
  </si>
  <si>
    <t>RET</t>
  </si>
  <si>
    <t>RBFOX1</t>
  </si>
  <si>
    <t>RASGEF1A</t>
  </si>
  <si>
    <t>RARB</t>
  </si>
  <si>
    <t>RAB40C</t>
  </si>
  <si>
    <t>QSOX2</t>
  </si>
  <si>
    <t>PTPRD</t>
  </si>
  <si>
    <t>PRPF6</t>
  </si>
  <si>
    <t>PROCA1</t>
  </si>
  <si>
    <t>PPP4C</t>
  </si>
  <si>
    <t>PPIP5K2</t>
  </si>
  <si>
    <t>POLG</t>
  </si>
  <si>
    <t>PLEKHM2</t>
  </si>
  <si>
    <t>PLEKHB1</t>
  </si>
  <si>
    <t>PKP4</t>
  </si>
  <si>
    <t>PDIA2</t>
  </si>
  <si>
    <t>PCMTD2</t>
  </si>
  <si>
    <t>PCDH9</t>
  </si>
  <si>
    <t>PARK2</t>
  </si>
  <si>
    <t>PACRG</t>
  </si>
  <si>
    <t>PAAF1</t>
  </si>
  <si>
    <t>NRG3</t>
  </si>
  <si>
    <t>NPIPB11</t>
  </si>
  <si>
    <t>NPAS3</t>
  </si>
  <si>
    <t>NME4</t>
  </si>
  <si>
    <t>NEGR1</t>
  </si>
  <si>
    <t>NARFL</t>
  </si>
  <si>
    <t>NADK</t>
  </si>
  <si>
    <t>N6AMT2</t>
  </si>
  <si>
    <t>MYO18A</t>
  </si>
  <si>
    <t>MXRA8</t>
  </si>
  <si>
    <t>MVP</t>
  </si>
  <si>
    <t>MRPL20</t>
  </si>
  <si>
    <t>MON1B</t>
  </si>
  <si>
    <t>MMS22L</t>
  </si>
  <si>
    <t>MMRN1</t>
  </si>
  <si>
    <t>MICB</t>
  </si>
  <si>
    <t>MICA</t>
  </si>
  <si>
    <t>METRN</t>
  </si>
  <si>
    <t>MAD1L1</t>
  </si>
  <si>
    <t>MACROD2</t>
  </si>
  <si>
    <t>LRPPRC</t>
  </si>
  <si>
    <t>LINGO2</t>
  </si>
  <si>
    <t>LHX3</t>
  </si>
  <si>
    <t>KSR2</t>
  </si>
  <si>
    <t>KLHL30</t>
  </si>
  <si>
    <t>KLC1</t>
  </si>
  <si>
    <t>KIAA0825</t>
  </si>
  <si>
    <t>KCTD13</t>
  </si>
  <si>
    <t>JMJD8</t>
  </si>
  <si>
    <t>IPO11</t>
  </si>
  <si>
    <t>INO80E</t>
  </si>
  <si>
    <t>IGF1R</t>
  </si>
  <si>
    <t>HTR1F</t>
  </si>
  <si>
    <t>HS6ST3</t>
  </si>
  <si>
    <t>HLA-DQB2</t>
  </si>
  <si>
    <t>HLA-DQA2</t>
  </si>
  <si>
    <t>HLA-DOB</t>
  </si>
  <si>
    <t>HAGHL</t>
  </si>
  <si>
    <t>GRIK2</t>
  </si>
  <si>
    <t>GLIS3</t>
  </si>
  <si>
    <t>GDPD3</t>
  </si>
  <si>
    <t>FURIN</t>
  </si>
  <si>
    <t>FPGT-TNNI3K</t>
  </si>
  <si>
    <t>FLOT2</t>
  </si>
  <si>
    <t>FES</t>
  </si>
  <si>
    <t>FBXL16</t>
  </si>
  <si>
    <t>FANCI</t>
  </si>
  <si>
    <t>FAM57B</t>
  </si>
  <si>
    <t>FAM222B</t>
  </si>
  <si>
    <t>FAM195A</t>
  </si>
  <si>
    <t>FAM173A</t>
  </si>
  <si>
    <t>EYS</t>
  </si>
  <si>
    <t>EXD3</t>
  </si>
  <si>
    <t>ERAL1</t>
  </si>
  <si>
    <t>DVL1</t>
  </si>
  <si>
    <t>DUPD1</t>
  </si>
  <si>
    <t>DOC2A</t>
  </si>
  <si>
    <t>DNAJC5</t>
  </si>
  <si>
    <t>DNAJB13</t>
  </si>
  <si>
    <t>DNAH11</t>
  </si>
  <si>
    <t>DLG2</t>
  </si>
  <si>
    <t>DIAPH3</t>
  </si>
  <si>
    <t>DHRS13</t>
  </si>
  <si>
    <t>DEFB124</t>
  </si>
  <si>
    <t>DEFB115</t>
  </si>
  <si>
    <t>CYB5D2</t>
  </si>
  <si>
    <t>CYB561</t>
  </si>
  <si>
    <t>CTNNA3</t>
  </si>
  <si>
    <t>CSMD1</t>
  </si>
  <si>
    <t>CRLF3</t>
  </si>
  <si>
    <t>CPNE7</t>
  </si>
  <si>
    <t>CPD</t>
  </si>
  <si>
    <t>COMTD1</t>
  </si>
  <si>
    <t>CNTNAP5</t>
  </si>
  <si>
    <t>CNTN5</t>
  </si>
  <si>
    <t>CHCHD3</t>
  </si>
  <si>
    <t>CGNL1</t>
  </si>
  <si>
    <t>CGGBP1</t>
  </si>
  <si>
    <t>CDIPT</t>
  </si>
  <si>
    <t>CDH13</t>
  </si>
  <si>
    <t>CCSER1</t>
  </si>
  <si>
    <t>CCNL2</t>
  </si>
  <si>
    <t>CCDC78</t>
  </si>
  <si>
    <t>CCDC148</t>
  </si>
  <si>
    <t>CAMKMT</t>
  </si>
  <si>
    <t>CALB2</t>
  </si>
  <si>
    <t>C5orf30</t>
  </si>
  <si>
    <t>C16orf72</t>
  </si>
  <si>
    <t>C16orf13</t>
  </si>
  <si>
    <t>BOLA2B</t>
  </si>
  <si>
    <t>BANK1</t>
  </si>
  <si>
    <t>B3GAT1</t>
  </si>
  <si>
    <t>ATG7</t>
  </si>
  <si>
    <t>ATAD5</t>
  </si>
  <si>
    <t>ATAD3A</t>
  </si>
  <si>
    <t>ASTN2</t>
  </si>
  <si>
    <t>ASPHD1</t>
  </si>
  <si>
    <t>ARHGAP10</t>
  </si>
  <si>
    <t>ANKFY1</t>
  </si>
  <si>
    <t>ALDOA</t>
  </si>
  <si>
    <t>ADAP2</t>
  </si>
  <si>
    <t>AC016757.3</t>
  </si>
  <si>
    <t>ABHD16B</t>
  </si>
  <si>
    <t xml:space="preserve">Table S2. ASD (SSC) CNV descriptives </t>
  </si>
  <si>
    <t>UBB</t>
  </si>
  <si>
    <t>TIMELESS</t>
  </si>
  <si>
    <t>TGS1</t>
  </si>
  <si>
    <t>TBL1XR1</t>
  </si>
  <si>
    <t>SREBF1</t>
  </si>
  <si>
    <t>SIK1</t>
  </si>
  <si>
    <t>SFPQ</t>
  </si>
  <si>
    <t>RORB</t>
  </si>
  <si>
    <t>RASD1</t>
  </si>
  <si>
    <t>PROK2</t>
  </si>
  <si>
    <t>PRKG2</t>
  </si>
  <si>
    <t>PRKG1</t>
  </si>
  <si>
    <t>PPARGC1A</t>
  </si>
  <si>
    <t>PPARG</t>
  </si>
  <si>
    <t>PHLPP1</t>
  </si>
  <si>
    <t>PER2</t>
  </si>
  <si>
    <t>OPN3</t>
  </si>
  <si>
    <t>NLGN1</t>
  </si>
  <si>
    <t>NCOR1</t>
  </si>
  <si>
    <t>NCOA6</t>
  </si>
  <si>
    <t>MTNR1A</t>
  </si>
  <si>
    <t>MAPK1</t>
  </si>
  <si>
    <t>KLF9</t>
  </si>
  <si>
    <t>KCNJ5</t>
  </si>
  <si>
    <t>ITPR1</t>
  </si>
  <si>
    <t>HDAC1</t>
  </si>
  <si>
    <t>HCRTR1</t>
  </si>
  <si>
    <t>GPR157</t>
  </si>
  <si>
    <t>GNB4</t>
  </si>
  <si>
    <t>DDC</t>
  </si>
  <si>
    <t>CACNA1H</t>
  </si>
  <si>
    <t>BHLHE41</t>
  </si>
  <si>
    <t>BHLHE40</t>
  </si>
  <si>
    <t>ATF5</t>
  </si>
  <si>
    <t>AHCY</t>
  </si>
  <si>
    <t>ADORA2A</t>
  </si>
  <si>
    <t>AANAT</t>
  </si>
  <si>
    <t>TRIP12</t>
  </si>
  <si>
    <t>TM9SF4</t>
  </si>
  <si>
    <t>TLK2</t>
  </si>
  <si>
    <t>TCF7L2</t>
  </si>
  <si>
    <t>SOX5</t>
  </si>
  <si>
    <t>SETD5</t>
  </si>
  <si>
    <t>POGZ</t>
  </si>
  <si>
    <t>PHF21A</t>
  </si>
  <si>
    <t>PHF2</t>
  </si>
  <si>
    <t>NLGN2</t>
  </si>
  <si>
    <t>NIPBL</t>
  </si>
  <si>
    <t>MBOAT7</t>
  </si>
  <si>
    <t>KMT2E</t>
  </si>
  <si>
    <t>KDM3B</t>
  </si>
  <si>
    <t>FOXP1</t>
  </si>
  <si>
    <t>EHMT1</t>
  </si>
  <si>
    <t>EBF3</t>
  </si>
  <si>
    <t>DLG4</t>
  </si>
  <si>
    <t>CNOT3</t>
  </si>
  <si>
    <t>CACNA2D3</t>
  </si>
  <si>
    <t>BCKDK</t>
  </si>
  <si>
    <t>BAZ2B</t>
  </si>
  <si>
    <t>ARID1B</t>
  </si>
  <si>
    <t>ALDH5A1</t>
  </si>
  <si>
    <t>ADSL</t>
  </si>
  <si>
    <t>ZSWIM7</t>
  </si>
  <si>
    <t>ZSWIM2</t>
  </si>
  <si>
    <t>ZSCAN5C</t>
  </si>
  <si>
    <t>ZSCAN5B</t>
  </si>
  <si>
    <t>ZSCAN5A</t>
  </si>
  <si>
    <t>ZSCAN4</t>
  </si>
  <si>
    <t>ZSCAN18</t>
  </si>
  <si>
    <t>ZP3</t>
  </si>
  <si>
    <t>ZNRF4</t>
  </si>
  <si>
    <t>ZNF93</t>
  </si>
  <si>
    <t>ZNF880</t>
  </si>
  <si>
    <t>ZNF835</t>
  </si>
  <si>
    <t>ZNF821</t>
  </si>
  <si>
    <t>ZNF787</t>
  </si>
  <si>
    <t>ZNF776</t>
  </si>
  <si>
    <t>ZNF750</t>
  </si>
  <si>
    <t>ZNF71</t>
  </si>
  <si>
    <t>ZNF70</t>
  </si>
  <si>
    <t>ZNF697</t>
  </si>
  <si>
    <t>ZNF696</t>
  </si>
  <si>
    <t>ZNF671</t>
  </si>
  <si>
    <t>ZNF668</t>
  </si>
  <si>
    <t>ZNF667</t>
  </si>
  <si>
    <t>ZNF646</t>
  </si>
  <si>
    <t>ZNF639</t>
  </si>
  <si>
    <t>ZNF624</t>
  </si>
  <si>
    <t>ZNF621</t>
  </si>
  <si>
    <t>ZNF610</t>
  </si>
  <si>
    <t>ZNF586</t>
  </si>
  <si>
    <t>ZNF583</t>
  </si>
  <si>
    <t>ZNF582</t>
  </si>
  <si>
    <t>ZNF578</t>
  </si>
  <si>
    <t>ZNF556</t>
  </si>
  <si>
    <t>ZNF555</t>
  </si>
  <si>
    <t>ZNF554</t>
  </si>
  <si>
    <t>ZNF552</t>
  </si>
  <si>
    <t>ZNF551</t>
  </si>
  <si>
    <t>ZNF550</t>
  </si>
  <si>
    <t>ZNF549</t>
  </si>
  <si>
    <t>ZNF548</t>
  </si>
  <si>
    <t>ZNF547</t>
  </si>
  <si>
    <t>ZNF543</t>
  </si>
  <si>
    <t>ZNF534</t>
  </si>
  <si>
    <t>ZNF530</t>
  </si>
  <si>
    <t>ZNF528</t>
  </si>
  <si>
    <t>ZNF518B</t>
  </si>
  <si>
    <t>ZNF496</t>
  </si>
  <si>
    <t>ZNF488</t>
  </si>
  <si>
    <t>ZNF484</t>
  </si>
  <si>
    <t>ZNF473</t>
  </si>
  <si>
    <t>ZNF471</t>
  </si>
  <si>
    <t>ZNF470</t>
  </si>
  <si>
    <t>ZNF469</t>
  </si>
  <si>
    <t>ZNF444</t>
  </si>
  <si>
    <t>ZNF416</t>
  </si>
  <si>
    <t>ZNF408</t>
  </si>
  <si>
    <t>ZNF365</t>
  </si>
  <si>
    <t>ZNF362</t>
  </si>
  <si>
    <t>ZNF341</t>
  </si>
  <si>
    <t>ZNF329</t>
  </si>
  <si>
    <t>ZNF304</t>
  </si>
  <si>
    <t>ZNF286A</t>
  </si>
  <si>
    <t>ZNF276</t>
  </si>
  <si>
    <t>ZNF273</t>
  </si>
  <si>
    <t>ZNF253</t>
  </si>
  <si>
    <t>ZNF235</t>
  </si>
  <si>
    <t>ZNF233</t>
  </si>
  <si>
    <t>ZNF23</t>
  </si>
  <si>
    <t>ZNF227</t>
  </si>
  <si>
    <t>ZNF219</t>
  </si>
  <si>
    <t>ZNF211</t>
  </si>
  <si>
    <t>ZNF19</t>
  </si>
  <si>
    <t>ZNF17</t>
  </si>
  <si>
    <t>ZNF154</t>
  </si>
  <si>
    <t>ZNF134</t>
  </si>
  <si>
    <t>ZNF133</t>
  </si>
  <si>
    <t>ZNF117</t>
  </si>
  <si>
    <t>ZMYND11</t>
  </si>
  <si>
    <t>ZMYM6NB</t>
  </si>
  <si>
    <t>ZMYM6</t>
  </si>
  <si>
    <t>ZMYM4</t>
  </si>
  <si>
    <t>ZMYM1</t>
  </si>
  <si>
    <t>ZMAT5</t>
  </si>
  <si>
    <t>ZIM3</t>
  </si>
  <si>
    <t>ZIM2</t>
  </si>
  <si>
    <t>ZIK1</t>
  </si>
  <si>
    <t>ZHX3</t>
  </si>
  <si>
    <t>ZG16B</t>
  </si>
  <si>
    <t>ZFYVE26</t>
  </si>
  <si>
    <t>ZFP91</t>
  </si>
  <si>
    <t>ZFP41</t>
  </si>
  <si>
    <t>ZFP28</t>
  </si>
  <si>
    <t>ZFAND5</t>
  </si>
  <si>
    <t>ZFAND1</t>
  </si>
  <si>
    <t>ZDHHC14</t>
  </si>
  <si>
    <t>ZDHHC11B</t>
  </si>
  <si>
    <t>ZDHHC11</t>
  </si>
  <si>
    <t>ZCRB1</t>
  </si>
  <si>
    <t>ZCCHC9</t>
  </si>
  <si>
    <t>ZCCHC8</t>
  </si>
  <si>
    <t>ZCCHC17</t>
  </si>
  <si>
    <t>ZC3H3</t>
  </si>
  <si>
    <t>ZC2HC1A</t>
  </si>
  <si>
    <t>ZBTB40</t>
  </si>
  <si>
    <t>ZBED4</t>
  </si>
  <si>
    <t>ZBED3</t>
  </si>
  <si>
    <t>ZACN</t>
  </si>
  <si>
    <t>YWHAG</t>
  </si>
  <si>
    <t>YWHAE</t>
  </si>
  <si>
    <t>YEATS2</t>
  </si>
  <si>
    <t>YBX2</t>
  </si>
  <si>
    <t>XPO6</t>
  </si>
  <si>
    <t>XKR7</t>
  </si>
  <si>
    <t>XCL2</t>
  </si>
  <si>
    <t>XCL1</t>
  </si>
  <si>
    <t>WWP2</t>
  </si>
  <si>
    <t>WWP1</t>
  </si>
  <si>
    <t>WNT5B</t>
  </si>
  <si>
    <t>WNT4</t>
  </si>
  <si>
    <t>WNT2B</t>
  </si>
  <si>
    <t>WIZ</t>
  </si>
  <si>
    <t>WIPF1</t>
  </si>
  <si>
    <t>WHAMM</t>
  </si>
  <si>
    <t>WDR89</t>
  </si>
  <si>
    <t>WDR35</t>
  </si>
  <si>
    <t>WDR34</t>
  </si>
  <si>
    <t>WDR33</t>
  </si>
  <si>
    <t>WDR1</t>
  </si>
  <si>
    <t>WDFY2</t>
  </si>
  <si>
    <t>WBP2</t>
  </si>
  <si>
    <t>WASL</t>
  </si>
  <si>
    <t>WARS2</t>
  </si>
  <si>
    <t>VTI1B</t>
  </si>
  <si>
    <t>VTI1A</t>
  </si>
  <si>
    <t>VRK3</t>
  </si>
  <si>
    <t>VPS9D1</t>
  </si>
  <si>
    <t>VPS26B</t>
  </si>
  <si>
    <t>VPREB3</t>
  </si>
  <si>
    <t>VKORC1</t>
  </si>
  <si>
    <t>VENTX</t>
  </si>
  <si>
    <t>VAC14</t>
  </si>
  <si>
    <t>UXS1</t>
  </si>
  <si>
    <t>UVRAG</t>
  </si>
  <si>
    <t>UTF1</t>
  </si>
  <si>
    <t>USP6NL</t>
  </si>
  <si>
    <t>USP48</t>
  </si>
  <si>
    <t>USP29</t>
  </si>
  <si>
    <t>USH2A</t>
  </si>
  <si>
    <t>USH1C</t>
  </si>
  <si>
    <t>URM1</t>
  </si>
  <si>
    <t>UQCC1</t>
  </si>
  <si>
    <t>UPK3B</t>
  </si>
  <si>
    <t>UPK1B</t>
  </si>
  <si>
    <t>UPB1</t>
  </si>
  <si>
    <t>UNK</t>
  </si>
  <si>
    <t>UNCX</t>
  </si>
  <si>
    <t>UNC13D</t>
  </si>
  <si>
    <t>UNC13C</t>
  </si>
  <si>
    <t>UMOD</t>
  </si>
  <si>
    <t>UGT3A2</t>
  </si>
  <si>
    <t>UGT3A1</t>
  </si>
  <si>
    <t>UGGT1</t>
  </si>
  <si>
    <t>UCK1</t>
  </si>
  <si>
    <t>UBXN2A</t>
  </si>
  <si>
    <t>UBL7</t>
  </si>
  <si>
    <t>UBL3</t>
  </si>
  <si>
    <t>UBE2O</t>
  </si>
  <si>
    <t>UBE2L6</t>
  </si>
  <si>
    <t>UBE2E2</t>
  </si>
  <si>
    <t>UBALD2</t>
  </si>
  <si>
    <t>UACA</t>
  </si>
  <si>
    <t>TXNL4B</t>
  </si>
  <si>
    <t>TXNL4A</t>
  </si>
  <si>
    <t>TXNDC17</t>
  </si>
  <si>
    <t>TXN</t>
  </si>
  <si>
    <t>TXLNA</t>
  </si>
  <si>
    <t>TWSG1</t>
  </si>
  <si>
    <t>TWISTNB</t>
  </si>
  <si>
    <t>TUSC5</t>
  </si>
  <si>
    <t>TULP4</t>
  </si>
  <si>
    <t>TULP1</t>
  </si>
  <si>
    <t>TUBB8</t>
  </si>
  <si>
    <t>TUBB3</t>
  </si>
  <si>
    <t>TUBA3C</t>
  </si>
  <si>
    <t>TTYH3</t>
  </si>
  <si>
    <t>TTLL12</t>
  </si>
  <si>
    <t>TTC19</t>
  </si>
  <si>
    <t>TTC13</t>
  </si>
  <si>
    <t>TSSK3</t>
  </si>
  <si>
    <t>TSPO</t>
  </si>
  <si>
    <t>TSPAN32</t>
  </si>
  <si>
    <t>TSPAN17</t>
  </si>
  <si>
    <t>TSNAX</t>
  </si>
  <si>
    <t>TSGA10</t>
  </si>
  <si>
    <t>TSEN2</t>
  </si>
  <si>
    <t>TRUB2</t>
  </si>
  <si>
    <t>TRPV2</t>
  </si>
  <si>
    <t>TRPM6</t>
  </si>
  <si>
    <t>TRPM3</t>
  </si>
  <si>
    <t>TRPM2</t>
  </si>
  <si>
    <t>TRPC4AP</t>
  </si>
  <si>
    <t>TRMT12</t>
  </si>
  <si>
    <t>TRIT1</t>
  </si>
  <si>
    <t>TRIP13</t>
  </si>
  <si>
    <t>TRIOBP</t>
  </si>
  <si>
    <t>TRIM67</t>
  </si>
  <si>
    <t>TRIM65</t>
  </si>
  <si>
    <t>TRIM61</t>
  </si>
  <si>
    <t>TRIM60</t>
  </si>
  <si>
    <t>TRIM47</t>
  </si>
  <si>
    <t>TRIM38</t>
  </si>
  <si>
    <t>TRIM16</t>
  </si>
  <si>
    <t>TRIM14</t>
  </si>
  <si>
    <t>TRHDE</t>
  </si>
  <si>
    <t>TREM1</t>
  </si>
  <si>
    <t>TRAPPC5</t>
  </si>
  <si>
    <t>TRAPPC2P1</t>
  </si>
  <si>
    <t>TRAPPC11</t>
  </si>
  <si>
    <t>TRANK1</t>
  </si>
  <si>
    <t>TRA2B</t>
  </si>
  <si>
    <t>TPTE2</t>
  </si>
  <si>
    <t>TPST1</t>
  </si>
  <si>
    <t>TPSG1</t>
  </si>
  <si>
    <t>TPSD1</t>
  </si>
  <si>
    <t>TPSAB1</t>
  </si>
  <si>
    <t>TPPP2</t>
  </si>
  <si>
    <t>TPD52L1</t>
  </si>
  <si>
    <t>TP53INP2</t>
  </si>
  <si>
    <t>TP53I3</t>
  </si>
  <si>
    <t>TP53AIP1</t>
  </si>
  <si>
    <t>TOP1MT</t>
  </si>
  <si>
    <t>TOM1L2</t>
  </si>
  <si>
    <t>TNRC6C</t>
  </si>
  <si>
    <t>TNRC6B</t>
  </si>
  <si>
    <t>TNNT1</t>
  </si>
  <si>
    <t>TNNI3</t>
  </si>
  <si>
    <t>TNNI1</t>
  </si>
  <si>
    <t>TNN</t>
  </si>
  <si>
    <t>TNKS1BP1</t>
  </si>
  <si>
    <t>TNK1</t>
  </si>
  <si>
    <t>TNIP2</t>
  </si>
  <si>
    <t>TNFRSF18</t>
  </si>
  <si>
    <t>TNFRSF13C</t>
  </si>
  <si>
    <t>TNFRSF13B</t>
  </si>
  <si>
    <t>TNFRSF12A</t>
  </si>
  <si>
    <t>TMX4</t>
  </si>
  <si>
    <t>TMX3</t>
  </si>
  <si>
    <t>TMTC1</t>
  </si>
  <si>
    <t>TMEM95</t>
  </si>
  <si>
    <t>TMEM86B</t>
  </si>
  <si>
    <t>TMEM68</t>
  </si>
  <si>
    <t>TMEM65</t>
  </si>
  <si>
    <t>TMEM55A</t>
  </si>
  <si>
    <t>TMEM39B</t>
  </si>
  <si>
    <t>TMEM256-PLSCR3</t>
  </si>
  <si>
    <t>TMEM256</t>
  </si>
  <si>
    <t>TMEM253</t>
  </si>
  <si>
    <t>TMEM246</t>
  </si>
  <si>
    <t>TMEM242</t>
  </si>
  <si>
    <t>TMEM234</t>
  </si>
  <si>
    <t>TMEM231</t>
  </si>
  <si>
    <t>TMEM202</t>
  </si>
  <si>
    <t>TMEM200C</t>
  </si>
  <si>
    <t>TMEM2</t>
  </si>
  <si>
    <t>TMEM192</t>
  </si>
  <si>
    <t>TMEM179</t>
  </si>
  <si>
    <t>TMEM17</t>
  </si>
  <si>
    <t>TMEM135</t>
  </si>
  <si>
    <t>TMEM127</t>
  </si>
  <si>
    <t>TMEM117</t>
  </si>
  <si>
    <t>TMEM102</t>
  </si>
  <si>
    <t>TMC8</t>
  </si>
  <si>
    <t>TMC6</t>
  </si>
  <si>
    <t>TMC4</t>
  </si>
  <si>
    <t>TMC1</t>
  </si>
  <si>
    <t>TM7SF3</t>
  </si>
  <si>
    <t>TLE3</t>
  </si>
  <si>
    <t>TLDC2</t>
  </si>
  <si>
    <t>TLCD2</t>
  </si>
  <si>
    <t>TINAGL1</t>
  </si>
  <si>
    <t>TIMM23B</t>
  </si>
  <si>
    <t>TIMM23</t>
  </si>
  <si>
    <t>THYN1</t>
  </si>
  <si>
    <t>THUMPD3</t>
  </si>
  <si>
    <t>THSD7A</t>
  </si>
  <si>
    <t>THSD4</t>
  </si>
  <si>
    <t>THOC7</t>
  </si>
  <si>
    <t>THOC6</t>
  </si>
  <si>
    <t>THOC3</t>
  </si>
  <si>
    <t>THEGL</t>
  </si>
  <si>
    <t>THAP10</t>
  </si>
  <si>
    <t>TGM2</t>
  </si>
  <si>
    <t>TGIF2-C20orf24</t>
  </si>
  <si>
    <t>TGIF2</t>
  </si>
  <si>
    <t>TFPT</t>
  </si>
  <si>
    <t>TFPI</t>
  </si>
  <si>
    <t>TFEC</t>
  </si>
  <si>
    <t>TFAP2E</t>
  </si>
  <si>
    <t>TEX36</t>
  </si>
  <si>
    <t>TEX2</t>
  </si>
  <si>
    <t>TES</t>
  </si>
  <si>
    <t>TERF2IP</t>
  </si>
  <si>
    <t>TENM4</t>
  </si>
  <si>
    <t>TEN1</t>
  </si>
  <si>
    <t>TDGF1</t>
  </si>
  <si>
    <t>TCP10L</t>
  </si>
  <si>
    <t>TCN1</t>
  </si>
  <si>
    <t>TCF25</t>
  </si>
  <si>
    <t>TCEA1</t>
  </si>
  <si>
    <t>TBX15</t>
  </si>
  <si>
    <t>TBCCD1</t>
  </si>
  <si>
    <t>TBC1D8</t>
  </si>
  <si>
    <t>TBC1D4</t>
  </si>
  <si>
    <t>TBC1D3B</t>
  </si>
  <si>
    <t>TBC1D32</t>
  </si>
  <si>
    <t>TBC1D26</t>
  </si>
  <si>
    <t>TBC1D2</t>
  </si>
  <si>
    <t>TATDN1</t>
  </si>
  <si>
    <t>TAT</t>
  </si>
  <si>
    <t>TAS1R3</t>
  </si>
  <si>
    <t>TARM1</t>
  </si>
  <si>
    <t>TAPBPL</t>
  </si>
  <si>
    <t>TANC1</t>
  </si>
  <si>
    <t>TAF15</t>
  </si>
  <si>
    <t>TACO1</t>
  </si>
  <si>
    <t>SYTL2</t>
  </si>
  <si>
    <t>SYT9</t>
  </si>
  <si>
    <t>SYT5</t>
  </si>
  <si>
    <t>SYNPR</t>
  </si>
  <si>
    <t>SYDE1</t>
  </si>
  <si>
    <t>SYCN</t>
  </si>
  <si>
    <t>SWI5</t>
  </si>
  <si>
    <t>SVIP</t>
  </si>
  <si>
    <t>SUSD3</t>
  </si>
  <si>
    <t>SUSD2</t>
  </si>
  <si>
    <t>SUN5</t>
  </si>
  <si>
    <t>STYXL1</t>
  </si>
  <si>
    <t>STX4</t>
  </si>
  <si>
    <t>STX3</t>
  </si>
  <si>
    <t>STX1B</t>
  </si>
  <si>
    <t>STX19</t>
  </si>
  <si>
    <t>STRADA</t>
  </si>
  <si>
    <t>STRA6</t>
  </si>
  <si>
    <t>STK32B</t>
  </si>
  <si>
    <t>STAT2</t>
  </si>
  <si>
    <t>STARD7</t>
  </si>
  <si>
    <t>STARD13</t>
  </si>
  <si>
    <t>ST8SIA1</t>
  </si>
  <si>
    <t>ST7L</t>
  </si>
  <si>
    <t>ST6GALNAC3</t>
  </si>
  <si>
    <t>ST3GAL6</t>
  </si>
  <si>
    <t>ST3GAL2</t>
  </si>
  <si>
    <t>ST14</t>
  </si>
  <si>
    <t>SSTR5</t>
  </si>
  <si>
    <t>SSTR3</t>
  </si>
  <si>
    <t>SSRP1</t>
  </si>
  <si>
    <t>SSPN</t>
  </si>
  <si>
    <t>SS18</t>
  </si>
  <si>
    <t>SRRM3</t>
  </si>
  <si>
    <t>SRP72</t>
  </si>
  <si>
    <t>SRP68</t>
  </si>
  <si>
    <t>SRP54</t>
  </si>
  <si>
    <t>SREK1</t>
  </si>
  <si>
    <t>SRCRB4D</t>
  </si>
  <si>
    <t>SQRDL</t>
  </si>
  <si>
    <t>SPTLC1</t>
  </si>
  <si>
    <t>SPTAN1</t>
  </si>
  <si>
    <t>SPRTN</t>
  </si>
  <si>
    <t>SPOCD1</t>
  </si>
  <si>
    <t>SPIRE2</t>
  </si>
  <si>
    <t>SPHK1</t>
  </si>
  <si>
    <t>SPESP1</t>
  </si>
  <si>
    <t>SPEM1</t>
  </si>
  <si>
    <t>SPECC1L</t>
  </si>
  <si>
    <t>SPATA19</t>
  </si>
  <si>
    <t>SPATA17</t>
  </si>
  <si>
    <t>SPAG4</t>
  </si>
  <si>
    <t>SP140L</t>
  </si>
  <si>
    <t>SOWAHC</t>
  </si>
  <si>
    <t>SORL1</t>
  </si>
  <si>
    <t>SOGA1</t>
  </si>
  <si>
    <t>SNX16</t>
  </si>
  <si>
    <t>SNTN</t>
  </si>
  <si>
    <t>SNTA1</t>
  </si>
  <si>
    <t>SNRPD3</t>
  </si>
  <si>
    <t>SNRNP40</t>
  </si>
  <si>
    <t>SNRNP200</t>
  </si>
  <si>
    <t>SNCB</t>
  </si>
  <si>
    <t>SNAPIN</t>
  </si>
  <si>
    <t>SMIM17</t>
  </si>
  <si>
    <t>SMIM12</t>
  </si>
  <si>
    <t>SMC5</t>
  </si>
  <si>
    <t>SMARCD2</t>
  </si>
  <si>
    <t>SMARCB1</t>
  </si>
  <si>
    <t>SMAD7</t>
  </si>
  <si>
    <t>SLN</t>
  </si>
  <si>
    <t>SLCO6A1</t>
  </si>
  <si>
    <t>SLCO4C1</t>
  </si>
  <si>
    <t>SLCO1C1</t>
  </si>
  <si>
    <t>SLC6A12</t>
  </si>
  <si>
    <t>SLC6A11</t>
  </si>
  <si>
    <t>SLC5A4</t>
  </si>
  <si>
    <t>SLC5A12</t>
  </si>
  <si>
    <t>SLC4A7</t>
  </si>
  <si>
    <t>SLC4A4</t>
  </si>
  <si>
    <t>SLC43A3</t>
  </si>
  <si>
    <t>SLC43A1</t>
  </si>
  <si>
    <t>SLC39A2</t>
  </si>
  <si>
    <t>SLC39A12</t>
  </si>
  <si>
    <t>SLC37A3</t>
  </si>
  <si>
    <t>SLC35F2</t>
  </si>
  <si>
    <t>SLC35F1</t>
  </si>
  <si>
    <t>SLC32A1</t>
  </si>
  <si>
    <t>SLC30A10</t>
  </si>
  <si>
    <t>SLC2A9</t>
  </si>
  <si>
    <t>SLC2A7</t>
  </si>
  <si>
    <t>SLC2A5</t>
  </si>
  <si>
    <t>SLC2A4</t>
  </si>
  <si>
    <t>SLC2A11</t>
  </si>
  <si>
    <t>SLC27A4</t>
  </si>
  <si>
    <t>SLC26A9</t>
  </si>
  <si>
    <t>SLC26A7</t>
  </si>
  <si>
    <t>SLC25A15</t>
  </si>
  <si>
    <t>SLC1A3</t>
  </si>
  <si>
    <t>SLC18A1</t>
  </si>
  <si>
    <t>SLC16A7</t>
  </si>
  <si>
    <t>SLC16A13</t>
  </si>
  <si>
    <t>SLC16A11</t>
  </si>
  <si>
    <t>SLC13A5</t>
  </si>
  <si>
    <t>SLC10A5</t>
  </si>
  <si>
    <t>SLA2</t>
  </si>
  <si>
    <t>SKP2</t>
  </si>
  <si>
    <t>SIRPA</t>
  </si>
  <si>
    <t>SIMC1</t>
  </si>
  <si>
    <t>SIGLEC11</t>
  </si>
  <si>
    <t>SH3BP4</t>
  </si>
  <si>
    <t>SH3BP2</t>
  </si>
  <si>
    <t>SH3BP1</t>
  </si>
  <si>
    <t>SGSM3</t>
  </si>
  <si>
    <t>SGPL1</t>
  </si>
  <si>
    <t>SFXN4</t>
  </si>
  <si>
    <t>SFT2D3</t>
  </si>
  <si>
    <t>SF3B3</t>
  </si>
  <si>
    <t>SF3B14</t>
  </si>
  <si>
    <t>SETDB2</t>
  </si>
  <si>
    <t>SETD1A</t>
  </si>
  <si>
    <t>SET</t>
  </si>
  <si>
    <t>SESN2</t>
  </si>
  <si>
    <t>SERPINA6</t>
  </si>
  <si>
    <t>SERPINA10</t>
  </si>
  <si>
    <t>SERPINA1</t>
  </si>
  <si>
    <t>SERINC2</t>
  </si>
  <si>
    <t>SERAC1</t>
  </si>
  <si>
    <t>SENP8</t>
  </si>
  <si>
    <t>SENP6</t>
  </si>
  <si>
    <t>SEMA7A</t>
  </si>
  <si>
    <t>SEMA4F</t>
  </si>
  <si>
    <t>SEMA4C</t>
  </si>
  <si>
    <t>SEMA3E</t>
  </si>
  <si>
    <t>SEMA3C</t>
  </si>
  <si>
    <t>SELENBP1</t>
  </si>
  <si>
    <t>SEH1L</t>
  </si>
  <si>
    <t>SEC23B</t>
  </si>
  <si>
    <t>SEC14L1</t>
  </si>
  <si>
    <t>SDC3</t>
  </si>
  <si>
    <t>SCN4A</t>
  </si>
  <si>
    <t>SCIN</t>
  </si>
  <si>
    <t>SCGB2B2</t>
  </si>
  <si>
    <t>SCARF1</t>
  </si>
  <si>
    <t>SCAND1</t>
  </si>
  <si>
    <t>SBK2</t>
  </si>
  <si>
    <t>SAP130</t>
  </si>
  <si>
    <t>SAMHD1</t>
  </si>
  <si>
    <t>SAFB2</t>
  </si>
  <si>
    <t>SAFB</t>
  </si>
  <si>
    <t>RUNX1T1</t>
  </si>
  <si>
    <t>RTN4RL2</t>
  </si>
  <si>
    <t>RSRC2</t>
  </si>
  <si>
    <t>RSL24D1</t>
  </si>
  <si>
    <t>RRM2</t>
  </si>
  <si>
    <t>RPLP1</t>
  </si>
  <si>
    <t>RPL37A</t>
  </si>
  <si>
    <t>RPL36</t>
  </si>
  <si>
    <t>RP11-998D10.1</t>
  </si>
  <si>
    <t>RP11-96O20.4</t>
  </si>
  <si>
    <t>RP11-865B13.1</t>
  </si>
  <si>
    <t>RP11-861L17.3</t>
  </si>
  <si>
    <t>RP11-723G8.2</t>
  </si>
  <si>
    <t>RP11-661C8.3</t>
  </si>
  <si>
    <t>RP11-467N20.5</t>
  </si>
  <si>
    <t>RP11-408E5.4</t>
  </si>
  <si>
    <t>RP11-404P21.8</t>
  </si>
  <si>
    <t>RP11-219B4.5</t>
  </si>
  <si>
    <t>RP11-122A3.2</t>
  </si>
  <si>
    <t>RP11-1105G2.3</t>
  </si>
  <si>
    <t>RP11-1085N6.3</t>
  </si>
  <si>
    <t>ROR2</t>
  </si>
  <si>
    <t>ROMO1</t>
  </si>
  <si>
    <t>ROCK1</t>
  </si>
  <si>
    <t>ROBO1</t>
  </si>
  <si>
    <t>RNPEPL1</t>
  </si>
  <si>
    <t>RNF44</t>
  </si>
  <si>
    <t>RNF223</t>
  </si>
  <si>
    <t>RNF217</t>
  </si>
  <si>
    <t>RNF20</t>
  </si>
  <si>
    <t>RNF186</t>
  </si>
  <si>
    <t>RNF17</t>
  </si>
  <si>
    <t>RNF157</t>
  </si>
  <si>
    <t>RNF139</t>
  </si>
  <si>
    <t>RNF138</t>
  </si>
  <si>
    <t>RNF125</t>
  </si>
  <si>
    <t>RNASEK</t>
  </si>
  <si>
    <t>RNASEH2B</t>
  </si>
  <si>
    <t>RNASE8</t>
  </si>
  <si>
    <t>RNASE7</t>
  </si>
  <si>
    <t>RNASE3</t>
  </si>
  <si>
    <t>RNASE2</t>
  </si>
  <si>
    <t>RNASE13</t>
  </si>
  <si>
    <t>RNASE10</t>
  </si>
  <si>
    <t>RMND5B</t>
  </si>
  <si>
    <t>RMND5A</t>
  </si>
  <si>
    <t>RMDN1</t>
  </si>
  <si>
    <t>RIPK2</t>
  </si>
  <si>
    <t>RILP</t>
  </si>
  <si>
    <t>RHPN1</t>
  </si>
  <si>
    <t>RHOU</t>
  </si>
  <si>
    <t>RHOJ</t>
  </si>
  <si>
    <t>RHOC</t>
  </si>
  <si>
    <t>RHBDF2</t>
  </si>
  <si>
    <t>RHBDD2</t>
  </si>
  <si>
    <t>RGS7</t>
  </si>
  <si>
    <t>RGS20</t>
  </si>
  <si>
    <t>RGPD6</t>
  </si>
  <si>
    <t>RGPD3</t>
  </si>
  <si>
    <t>RGMB</t>
  </si>
  <si>
    <t>RGL4</t>
  </si>
  <si>
    <t>RGL1</t>
  </si>
  <si>
    <t>RFPL2</t>
  </si>
  <si>
    <t>RFC3</t>
  </si>
  <si>
    <t>RETN</t>
  </si>
  <si>
    <t>REP15</t>
  </si>
  <si>
    <t>REG4</t>
  </si>
  <si>
    <t>REEP2</t>
  </si>
  <si>
    <t>RECQL</t>
  </si>
  <si>
    <t>RDM1</t>
  </si>
  <si>
    <t>RDH13</t>
  </si>
  <si>
    <t>RDH12</t>
  </si>
  <si>
    <t>RDH11</t>
  </si>
  <si>
    <t>RCVRN</t>
  </si>
  <si>
    <t>RCBTB1</t>
  </si>
  <si>
    <t>RBP3</t>
  </si>
  <si>
    <t>RBMS2</t>
  </si>
  <si>
    <t>RBM12</t>
  </si>
  <si>
    <t>RBL1</t>
  </si>
  <si>
    <t>RBFA</t>
  </si>
  <si>
    <t>RBBP9</t>
  </si>
  <si>
    <t>RBAK-RBAKDN</t>
  </si>
  <si>
    <t>RBAK</t>
  </si>
  <si>
    <t>RASSF8</t>
  </si>
  <si>
    <t>RASD2</t>
  </si>
  <si>
    <t>RASAL3</t>
  </si>
  <si>
    <t>RARRES3</t>
  </si>
  <si>
    <t>RARRES1</t>
  </si>
  <si>
    <t>RAPGEF1</t>
  </si>
  <si>
    <t>RAP1GAP</t>
  </si>
  <si>
    <t>RANBP2</t>
  </si>
  <si>
    <t>RALYL</t>
  </si>
  <si>
    <t>RALY</t>
  </si>
  <si>
    <t>RALBP1</t>
  </si>
  <si>
    <t>RADIL</t>
  </si>
  <si>
    <t>RAD18</t>
  </si>
  <si>
    <t>RAC2</t>
  </si>
  <si>
    <t>RABL5</t>
  </si>
  <si>
    <t>RABGGTB</t>
  </si>
  <si>
    <t>RAB39A</t>
  </si>
  <si>
    <t>RAB20</t>
  </si>
  <si>
    <t>QRICH2</t>
  </si>
  <si>
    <t>PYROXD1</t>
  </si>
  <si>
    <t>PXMP4</t>
  </si>
  <si>
    <t>PUSL1</t>
  </si>
  <si>
    <t>PUM1</t>
  </si>
  <si>
    <t>PTTG1IP</t>
  </si>
  <si>
    <t>PTPRH</t>
  </si>
  <si>
    <t>PTPRG</t>
  </si>
  <si>
    <t>PTPRE</t>
  </si>
  <si>
    <t>PTPRA</t>
  </si>
  <si>
    <t>PTPN20B</t>
  </si>
  <si>
    <t>PTPDC1</t>
  </si>
  <si>
    <t>PTP4A2</t>
  </si>
  <si>
    <t>PTHLH</t>
  </si>
  <si>
    <t>PTGIS</t>
  </si>
  <si>
    <t>PTGES2</t>
  </si>
  <si>
    <t>PTER</t>
  </si>
  <si>
    <t>PTAR1</t>
  </si>
  <si>
    <t>PSMD7</t>
  </si>
  <si>
    <t>PSMD6</t>
  </si>
  <si>
    <t>PSMC5</t>
  </si>
  <si>
    <t>PSMB4</t>
  </si>
  <si>
    <t>PSMB2</t>
  </si>
  <si>
    <t>PSKH2</t>
  </si>
  <si>
    <t>PSAT1</t>
  </si>
  <si>
    <t>PRSS8</t>
  </si>
  <si>
    <t>PRSS53</t>
  </si>
  <si>
    <t>PRSS36</t>
  </si>
  <si>
    <t>PRSS35</t>
  </si>
  <si>
    <t>PRSS23</t>
  </si>
  <si>
    <t>PRSS22</t>
  </si>
  <si>
    <t>PRSS21</t>
  </si>
  <si>
    <t>PRSS1</t>
  </si>
  <si>
    <t>PRR16</t>
  </si>
  <si>
    <t>PRPSAP1</t>
  </si>
  <si>
    <t>PRPF8</t>
  </si>
  <si>
    <t>PRPF31</t>
  </si>
  <si>
    <t>PROS1</t>
  </si>
  <si>
    <t>PROP1</t>
  </si>
  <si>
    <t>PROCR</t>
  </si>
  <si>
    <t>PRLH</t>
  </si>
  <si>
    <t>PRICKLE2</t>
  </si>
  <si>
    <t>PRG3</t>
  </si>
  <si>
    <t>PRG2</t>
  </si>
  <si>
    <t>PREX2</t>
  </si>
  <si>
    <t>PRDX3</t>
  </si>
  <si>
    <t>PRDM6</t>
  </si>
  <si>
    <t>PRCD</t>
  </si>
  <si>
    <t>PPP6R1</t>
  </si>
  <si>
    <t>PPP4R4</t>
  </si>
  <si>
    <t>PPP4R1</t>
  </si>
  <si>
    <t>PPP3R2</t>
  </si>
  <si>
    <t>PPP2R3C</t>
  </si>
  <si>
    <t>PPP1R12C</t>
  </si>
  <si>
    <t>PPM1L</t>
  </si>
  <si>
    <t>PPM1J</t>
  </si>
  <si>
    <t>PPM1B</t>
  </si>
  <si>
    <t>PPIE</t>
  </si>
  <si>
    <t>PPARGC1B</t>
  </si>
  <si>
    <t>PPAPDC1A</t>
  </si>
  <si>
    <t>POU3F3</t>
  </si>
  <si>
    <t>POTEB2</t>
  </si>
  <si>
    <t>POTEB</t>
  </si>
  <si>
    <t>POR</t>
  </si>
  <si>
    <t>POMZP3</t>
  </si>
  <si>
    <t>POMT1</t>
  </si>
  <si>
    <t>POM121C</t>
  </si>
  <si>
    <t>POLR3F</t>
  </si>
  <si>
    <t>POLR2D</t>
  </si>
  <si>
    <t>POLI</t>
  </si>
  <si>
    <t>POFUT2</t>
  </si>
  <si>
    <t>PNP</t>
  </si>
  <si>
    <t>PMS1</t>
  </si>
  <si>
    <t>PMFBP1</t>
  </si>
  <si>
    <t>PLXNC1</t>
  </si>
  <si>
    <t>PLXNA1</t>
  </si>
  <si>
    <t>PLSCR2</t>
  </si>
  <si>
    <t>PLEKHH1</t>
  </si>
  <si>
    <t>PLEKHG7</t>
  </si>
  <si>
    <t>PLCZ1</t>
  </si>
  <si>
    <t>PLCE1</t>
  </si>
  <si>
    <t>PLAC9</t>
  </si>
  <si>
    <t>PLAC1L</t>
  </si>
  <si>
    <t>PLA2G16</t>
  </si>
  <si>
    <t>PLA2G10</t>
  </si>
  <si>
    <t>PKN3</t>
  </si>
  <si>
    <t>PKMYT1</t>
  </si>
  <si>
    <t>PKM</t>
  </si>
  <si>
    <t>PKHD1</t>
  </si>
  <si>
    <t>PITRM1</t>
  </si>
  <si>
    <t>PITPNM3</t>
  </si>
  <si>
    <t>PIM3</t>
  </si>
  <si>
    <t>PIK3CA</t>
  </si>
  <si>
    <t>PIGU</t>
  </si>
  <si>
    <t>PIGL</t>
  </si>
  <si>
    <t>PIGH</t>
  </si>
  <si>
    <t>PIEZO2</t>
  </si>
  <si>
    <t>PI16</t>
  </si>
  <si>
    <t>PI15</t>
  </si>
  <si>
    <t>PHYKPL</t>
  </si>
  <si>
    <t>PHOSPHO2</t>
  </si>
  <si>
    <t>PHLPP2</t>
  </si>
  <si>
    <t>PHLDA3</t>
  </si>
  <si>
    <t>PHKB</t>
  </si>
  <si>
    <t>PHGDH</t>
  </si>
  <si>
    <t>PHF23</t>
  </si>
  <si>
    <t>PHF20</t>
  </si>
  <si>
    <t>PHF11</t>
  </si>
  <si>
    <t>PHACTR4</t>
  </si>
  <si>
    <t>PGM2L1</t>
  </si>
  <si>
    <t>PGLYRP2</t>
  </si>
  <si>
    <t>PGBD5</t>
  </si>
  <si>
    <t>PFN4</t>
  </si>
  <si>
    <t>PFKL</t>
  </si>
  <si>
    <t>PEMT</t>
  </si>
  <si>
    <t>PEG3</t>
  </si>
  <si>
    <t>PEF1</t>
  </si>
  <si>
    <t>PEBP1</t>
  </si>
  <si>
    <t>PDZD2</t>
  </si>
  <si>
    <t>PDYN</t>
  </si>
  <si>
    <t>PDXP</t>
  </si>
  <si>
    <t>PDSS2</t>
  </si>
  <si>
    <t>PDRG1</t>
  </si>
  <si>
    <t>PDPR</t>
  </si>
  <si>
    <t>PDILT</t>
  </si>
  <si>
    <t>PDHA2</t>
  </si>
  <si>
    <t>PDE8B</t>
  </si>
  <si>
    <t>PDE6A</t>
  </si>
  <si>
    <t>PDE3A</t>
  </si>
  <si>
    <t>PDE11A</t>
  </si>
  <si>
    <t>PDCL</t>
  </si>
  <si>
    <t>PCSK5</t>
  </si>
  <si>
    <t>PCNXL2</t>
  </si>
  <si>
    <t>PCED1B</t>
  </si>
  <si>
    <t>PCDH10</t>
  </si>
  <si>
    <t>PCBD1</t>
  </si>
  <si>
    <t>PAX7</t>
  </si>
  <si>
    <t>PATL1</t>
  </si>
  <si>
    <t>PARP8</t>
  </si>
  <si>
    <t>PARP6</t>
  </si>
  <si>
    <t>PARN</t>
  </si>
  <si>
    <t>PARL</t>
  </si>
  <si>
    <t>PAQR5</t>
  </si>
  <si>
    <t>PAQR4</t>
  </si>
  <si>
    <t>PAPOLB</t>
  </si>
  <si>
    <t>PAPD4</t>
  </si>
  <si>
    <t>PANK2</t>
  </si>
  <si>
    <t>PAN2</t>
  </si>
  <si>
    <t>PACSIN2</t>
  </si>
  <si>
    <t>P2RY1</t>
  </si>
  <si>
    <t>OXTR</t>
  </si>
  <si>
    <t>OXCT2</t>
  </si>
  <si>
    <t>OVCH1-AS1</t>
  </si>
  <si>
    <t>OVCH1</t>
  </si>
  <si>
    <t>OVCA2</t>
  </si>
  <si>
    <t>OTOG</t>
  </si>
  <si>
    <t>OSTF1</t>
  </si>
  <si>
    <t>OSGIN2</t>
  </si>
  <si>
    <t>OSGEPL1</t>
  </si>
  <si>
    <t>OSCAR</t>
  </si>
  <si>
    <t>OSBPL3</t>
  </si>
  <si>
    <t>OSBP</t>
  </si>
  <si>
    <t>ORMDL1</t>
  </si>
  <si>
    <t>OR9I1</t>
  </si>
  <si>
    <t>OR8G5</t>
  </si>
  <si>
    <t>OR8D2</t>
  </si>
  <si>
    <t>OR8D1</t>
  </si>
  <si>
    <t>OR7C2</t>
  </si>
  <si>
    <t>OR7A17</t>
  </si>
  <si>
    <t>OR6Q1</t>
  </si>
  <si>
    <t>OR5K4</t>
  </si>
  <si>
    <t>OR5K3</t>
  </si>
  <si>
    <t>OR5K2</t>
  </si>
  <si>
    <t>OR5K1</t>
  </si>
  <si>
    <t>OR5H2</t>
  </si>
  <si>
    <t>OR5H15</t>
  </si>
  <si>
    <t>OR5H14</t>
  </si>
  <si>
    <t>OR5H1</t>
  </si>
  <si>
    <t>OR5B21</t>
  </si>
  <si>
    <t>OR5AU1</t>
  </si>
  <si>
    <t>OR5AC2</t>
  </si>
  <si>
    <t>OR52J3</t>
  </si>
  <si>
    <t>OR52E2</t>
  </si>
  <si>
    <t>OR52A5</t>
  </si>
  <si>
    <t>OR52A1</t>
  </si>
  <si>
    <t>OR51L1</t>
  </si>
  <si>
    <t>OR51A4</t>
  </si>
  <si>
    <t>OR51A2</t>
  </si>
  <si>
    <t>OR4N4</t>
  </si>
  <si>
    <t>OR4M2</t>
  </si>
  <si>
    <t>OR4E2</t>
  </si>
  <si>
    <t>OR4C46</t>
  </si>
  <si>
    <t>OR4A5</t>
  </si>
  <si>
    <t>OR2T35</t>
  </si>
  <si>
    <t>OR2T11</t>
  </si>
  <si>
    <t>OR2G3</t>
  </si>
  <si>
    <t>OR2G2</t>
  </si>
  <si>
    <t>OR2C3</t>
  </si>
  <si>
    <t>OR2B11</t>
  </si>
  <si>
    <t>OR2AG2</t>
  </si>
  <si>
    <t>OR2AG1</t>
  </si>
  <si>
    <t>OR1I1</t>
  </si>
  <si>
    <t>OR10V1</t>
  </si>
  <si>
    <t>OR10H3</t>
  </si>
  <si>
    <t>OR10H2</t>
  </si>
  <si>
    <t>OPCML</t>
  </si>
  <si>
    <t>OMD</t>
  </si>
  <si>
    <t>OIP5</t>
  </si>
  <si>
    <t>OGN</t>
  </si>
  <si>
    <t>ODF2</t>
  </si>
  <si>
    <t>NUTM2E</t>
  </si>
  <si>
    <t>NUSAP1</t>
  </si>
  <si>
    <t>NUP98</t>
  </si>
  <si>
    <t>NUP62</t>
  </si>
  <si>
    <t>NUP205</t>
  </si>
  <si>
    <t>NTPCR</t>
  </si>
  <si>
    <t>NT5M</t>
  </si>
  <si>
    <t>NSMCE1</t>
  </si>
  <si>
    <t>NRN1</t>
  </si>
  <si>
    <t>NPVF</t>
  </si>
  <si>
    <t>NPTX1</t>
  </si>
  <si>
    <t>NPTN</t>
  </si>
  <si>
    <t>NPR1</t>
  </si>
  <si>
    <t>NPIPA3</t>
  </si>
  <si>
    <t>NPFFR1</t>
  </si>
  <si>
    <t>NOX5</t>
  </si>
  <si>
    <t>NOTCH3</t>
  </si>
  <si>
    <t>NOTCH2</t>
  </si>
  <si>
    <t>NOP16</t>
  </si>
  <si>
    <t>NOP14</t>
  </si>
  <si>
    <t>NOL8</t>
  </si>
  <si>
    <t>NOL12</t>
  </si>
  <si>
    <t>NMRK1</t>
  </si>
  <si>
    <t>NME5</t>
  </si>
  <si>
    <t>NMBR</t>
  </si>
  <si>
    <t>NLRP4</t>
  </si>
  <si>
    <t>NLRP3</t>
  </si>
  <si>
    <t>NLRP13</t>
  </si>
  <si>
    <t>NLRP11</t>
  </si>
  <si>
    <t>NKX6-2</t>
  </si>
  <si>
    <t>NKD2</t>
  </si>
  <si>
    <t>NKAIN1</t>
  </si>
  <si>
    <t>NINL</t>
  </si>
  <si>
    <t>NINJ1</t>
  </si>
  <si>
    <t>NHP2</t>
  </si>
  <si>
    <t>NHLRC4</t>
  </si>
  <si>
    <t>NFXL1</t>
  </si>
  <si>
    <t>NFS1</t>
  </si>
  <si>
    <t>NFATC2</t>
  </si>
  <si>
    <t>NF2</t>
  </si>
  <si>
    <t>NEURL4</t>
  </si>
  <si>
    <t>NEO1</t>
  </si>
  <si>
    <t>NEK10</t>
  </si>
  <si>
    <t>NECAB3</t>
  </si>
  <si>
    <t>NECAB1</t>
  </si>
  <si>
    <t>NDUFB9</t>
  </si>
  <si>
    <t>NDUFA3</t>
  </si>
  <si>
    <t>NDRG3</t>
  </si>
  <si>
    <t>NDRG2</t>
  </si>
  <si>
    <t>NCR2</t>
  </si>
  <si>
    <t>NCOR2</t>
  </si>
  <si>
    <t>NCOA4</t>
  </si>
  <si>
    <t>NCKAP5</t>
  </si>
  <si>
    <t>NCK2</t>
  </si>
  <si>
    <t>NCDN</t>
  </si>
  <si>
    <t>NCCRP1</t>
  </si>
  <si>
    <t>NCAPH</t>
  </si>
  <si>
    <t>NCAPD3</t>
  </si>
  <si>
    <t>NBPF3</t>
  </si>
  <si>
    <t>NBPF11</t>
  </si>
  <si>
    <t>NBN</t>
  </si>
  <si>
    <t>NAT2</t>
  </si>
  <si>
    <t>NARS2</t>
  </si>
  <si>
    <t>NANS</t>
  </si>
  <si>
    <t>NANP</t>
  </si>
  <si>
    <t>NANOS1</t>
  </si>
  <si>
    <t>NAA16</t>
  </si>
  <si>
    <t>N4BP3</t>
  </si>
  <si>
    <t>MYOD1</t>
  </si>
  <si>
    <t>MYOCD</t>
  </si>
  <si>
    <t>MYO9A</t>
  </si>
  <si>
    <t>MYO6</t>
  </si>
  <si>
    <t>MYO3A</t>
  </si>
  <si>
    <t>MYO18B</t>
  </si>
  <si>
    <t>MYLK4</t>
  </si>
  <si>
    <t>MYLK2</t>
  </si>
  <si>
    <t>MYL9</t>
  </si>
  <si>
    <t>MYH7B</t>
  </si>
  <si>
    <t>MUSK</t>
  </si>
  <si>
    <t>MUC15</t>
  </si>
  <si>
    <t>MTSS1L</t>
  </si>
  <si>
    <t>MTSS1</t>
  </si>
  <si>
    <t>MTRNR2L6</t>
  </si>
  <si>
    <t>MTRF1</t>
  </si>
  <si>
    <t>MTMR3</t>
  </si>
  <si>
    <t>MTMR14</t>
  </si>
  <si>
    <t>MTCH1</t>
  </si>
  <si>
    <t>MSX1</t>
  </si>
  <si>
    <t>MSTN</t>
  </si>
  <si>
    <t>MSMB</t>
  </si>
  <si>
    <t>MSH4</t>
  </si>
  <si>
    <t>MS4A7</t>
  </si>
  <si>
    <t>MS4A6E</t>
  </si>
  <si>
    <t>MS4A6A</t>
  </si>
  <si>
    <t>MS4A5</t>
  </si>
  <si>
    <t>MS4A4E</t>
  </si>
  <si>
    <t>MS4A4A</t>
  </si>
  <si>
    <t>MS4A3</t>
  </si>
  <si>
    <t>MS4A2</t>
  </si>
  <si>
    <t>MS4A14</t>
  </si>
  <si>
    <t>MS4A1</t>
  </si>
  <si>
    <t>MRPS9</t>
  </si>
  <si>
    <t>MRPS35</t>
  </si>
  <si>
    <t>MRPS31</t>
  </si>
  <si>
    <t>MRPL39</t>
  </si>
  <si>
    <t>MRPL38</t>
  </si>
  <si>
    <t>MRPL30</t>
  </si>
  <si>
    <t>MRPL19</t>
  </si>
  <si>
    <t>MRPL16</t>
  </si>
  <si>
    <t>MRPL15</t>
  </si>
  <si>
    <t>MROH7</t>
  </si>
  <si>
    <t>MPPED2</t>
  </si>
  <si>
    <t>MPEG1</t>
  </si>
  <si>
    <t>MOV10</t>
  </si>
  <si>
    <t>MOGAT2</t>
  </si>
  <si>
    <t>MOCOS</t>
  </si>
  <si>
    <t>MN1</t>
  </si>
  <si>
    <t>MMP7</t>
  </si>
  <si>
    <t>MMP26</t>
  </si>
  <si>
    <t>MMP25</t>
  </si>
  <si>
    <t>MMP24</t>
  </si>
  <si>
    <t>MMP16</t>
  </si>
  <si>
    <t>MMP11</t>
  </si>
  <si>
    <t>MMD2</t>
  </si>
  <si>
    <t>MLPH</t>
  </si>
  <si>
    <t>MKRN2</t>
  </si>
  <si>
    <t>MKL2</t>
  </si>
  <si>
    <t>MKL1</t>
  </si>
  <si>
    <t>MKI67</t>
  </si>
  <si>
    <t>MITD1</t>
  </si>
  <si>
    <t>MIP</t>
  </si>
  <si>
    <t>MINOS1-NBL1</t>
  </si>
  <si>
    <t>MINOS1</t>
  </si>
  <si>
    <t>MINA</t>
  </si>
  <si>
    <t>MIF</t>
  </si>
  <si>
    <t>MICALL1</t>
  </si>
  <si>
    <t>MGMT</t>
  </si>
  <si>
    <t>MGAT5B</t>
  </si>
  <si>
    <t>MGAT4C</t>
  </si>
  <si>
    <t>MFSD2B</t>
  </si>
  <si>
    <t>MFSD10</t>
  </si>
  <si>
    <t>MFN1</t>
  </si>
  <si>
    <t>METTL2A</t>
  </si>
  <si>
    <t>METTL17</t>
  </si>
  <si>
    <t>METTL15</t>
  </si>
  <si>
    <t>MET</t>
  </si>
  <si>
    <t>MED9</t>
  </si>
  <si>
    <t>MED31</t>
  </si>
  <si>
    <t>MED21</t>
  </si>
  <si>
    <t>MED18</t>
  </si>
  <si>
    <t>MDK</t>
  </si>
  <si>
    <t>MDH2</t>
  </si>
  <si>
    <t>MCTP2</t>
  </si>
  <si>
    <t>MCC</t>
  </si>
  <si>
    <t>MCAT</t>
  </si>
  <si>
    <t>MC1R</t>
  </si>
  <si>
    <t>MBP</t>
  </si>
  <si>
    <t>MBOAT4</t>
  </si>
  <si>
    <t>MBL2</t>
  </si>
  <si>
    <t>MBD2</t>
  </si>
  <si>
    <t>MB</t>
  </si>
  <si>
    <t>MAVS</t>
  </si>
  <si>
    <t>MATN3</t>
  </si>
  <si>
    <t>MATN1</t>
  </si>
  <si>
    <t>MAST4</t>
  </si>
  <si>
    <t>MARVELD3</t>
  </si>
  <si>
    <t>MARCKSL1</t>
  </si>
  <si>
    <t>MAPRE1</t>
  </si>
  <si>
    <t>MAP6D1</t>
  </si>
  <si>
    <t>MAP3K3</t>
  </si>
  <si>
    <t>MAP3K1</t>
  </si>
  <si>
    <t>MAP1LC3A</t>
  </si>
  <si>
    <t>MANSC4</t>
  </si>
  <si>
    <t>MAMDC2</t>
  </si>
  <si>
    <t>MAFA</t>
  </si>
  <si>
    <t>MAEA</t>
  </si>
  <si>
    <t>LYZL6</t>
  </si>
  <si>
    <t>LYRM7</t>
  </si>
  <si>
    <t>LYPLA1</t>
  </si>
  <si>
    <t>LYPD1</t>
  </si>
  <si>
    <t>LYN</t>
  </si>
  <si>
    <t>LY86</t>
  </si>
  <si>
    <t>LUC7L</t>
  </si>
  <si>
    <t>LTN1</t>
  </si>
  <si>
    <t>LTBR</t>
  </si>
  <si>
    <t>LSM6</t>
  </si>
  <si>
    <t>LRRCC1</t>
  </si>
  <si>
    <t>LRRC69</t>
  </si>
  <si>
    <t>LRRC55</t>
  </si>
  <si>
    <t>LRRC49</t>
  </si>
  <si>
    <t>LRRC48</t>
  </si>
  <si>
    <t>LRRC20</t>
  </si>
  <si>
    <t>LRRC2</t>
  </si>
  <si>
    <t>LRPAP1</t>
  </si>
  <si>
    <t>LRFN2</t>
  </si>
  <si>
    <t>LPXN</t>
  </si>
  <si>
    <t>LPIN3</t>
  </si>
  <si>
    <t>LONRF1</t>
  </si>
  <si>
    <t>LONP1</t>
  </si>
  <si>
    <t>LMOD2</t>
  </si>
  <si>
    <t>LMCD1</t>
  </si>
  <si>
    <t>LMBRD2</t>
  </si>
  <si>
    <t>LMAN2L</t>
  </si>
  <si>
    <t>LL22NC03-75H12.2</t>
  </si>
  <si>
    <t>LIPT1</t>
  </si>
  <si>
    <t>LINC00955</t>
  </si>
  <si>
    <t>LIMS2</t>
  </si>
  <si>
    <t>LIMS1</t>
  </si>
  <si>
    <t>LIMD2</t>
  </si>
  <si>
    <t>LHFPL4</t>
  </si>
  <si>
    <t>LGALS8</t>
  </si>
  <si>
    <t>LGALS2</t>
  </si>
  <si>
    <t>LGALS12</t>
  </si>
  <si>
    <t>LGALS1</t>
  </si>
  <si>
    <t>LFNG</t>
  </si>
  <si>
    <t>LEPROTL1</t>
  </si>
  <si>
    <t>LENG1</t>
  </si>
  <si>
    <t>LEMD1</t>
  </si>
  <si>
    <t>LDLRAD2</t>
  </si>
  <si>
    <t>LDHB</t>
  </si>
  <si>
    <t>LCN2</t>
  </si>
  <si>
    <t>LCK</t>
  </si>
  <si>
    <t>LCE5A</t>
  </si>
  <si>
    <t>LARP6</t>
  </si>
  <si>
    <t>LARP4B</t>
  </si>
  <si>
    <t>LAPTM5</t>
  </si>
  <si>
    <t>LAPTM4A</t>
  </si>
  <si>
    <t>LANCL1</t>
  </si>
  <si>
    <t>L3MBTL4</t>
  </si>
  <si>
    <t>KRT77</t>
  </si>
  <si>
    <t>KREMEN2</t>
  </si>
  <si>
    <t>KPNA6</t>
  </si>
  <si>
    <t>KPNA3</t>
  </si>
  <si>
    <t>KNTC1</t>
  </si>
  <si>
    <t>KNG1</t>
  </si>
  <si>
    <t>KMO</t>
  </si>
  <si>
    <t>KLKB1</t>
  </si>
  <si>
    <t>KLHL42</t>
  </si>
  <si>
    <t>KLHL23</t>
  </si>
  <si>
    <t>KLHL2</t>
  </si>
  <si>
    <t>KLHL1</t>
  </si>
  <si>
    <t>KLHDC8A</t>
  </si>
  <si>
    <t>KLF11</t>
  </si>
  <si>
    <t>KIF23</t>
  </si>
  <si>
    <t>KIF20A</t>
  </si>
  <si>
    <t>KIAA1755</t>
  </si>
  <si>
    <t>KIAA1551</t>
  </si>
  <si>
    <t>KIAA1324</t>
  </si>
  <si>
    <t>KIAA1191</t>
  </si>
  <si>
    <t>KIAA1109</t>
  </si>
  <si>
    <t>KIAA0753</t>
  </si>
  <si>
    <t>KIAA0556</t>
  </si>
  <si>
    <t>KIAA0391</t>
  </si>
  <si>
    <t>KIAA0319L</t>
  </si>
  <si>
    <t>KIAA0195</t>
  </si>
  <si>
    <t>KHDRBS1</t>
  </si>
  <si>
    <t>KDM8</t>
  </si>
  <si>
    <t>KCTD4</t>
  </si>
  <si>
    <t>KCTD11</t>
  </si>
  <si>
    <t>KCNS3</t>
  </si>
  <si>
    <t>KCNMB3</t>
  </si>
  <si>
    <t>KCNJ8</t>
  </si>
  <si>
    <t>KCNJ1</t>
  </si>
  <si>
    <t>KCNH6</t>
  </si>
  <si>
    <t>KCNH5</t>
  </si>
  <si>
    <t>KCNE3</t>
  </si>
  <si>
    <t>KBTBD7</t>
  </si>
  <si>
    <t>KBTBD6</t>
  </si>
  <si>
    <t>KAT8</t>
  </si>
  <si>
    <t>KARS</t>
  </si>
  <si>
    <t>KANSL3</t>
  </si>
  <si>
    <t>JAM3</t>
  </si>
  <si>
    <t>JAM2</t>
  </si>
  <si>
    <t>JAG2</t>
  </si>
  <si>
    <t>ITPRIPL1</t>
  </si>
  <si>
    <t>ITPR2</t>
  </si>
  <si>
    <t>ITGB4</t>
  </si>
  <si>
    <t>ITGB2</t>
  </si>
  <si>
    <t>ITGAV</t>
  </si>
  <si>
    <t>ITFG1</t>
  </si>
  <si>
    <t>ITCH</t>
  </si>
  <si>
    <t>ISM1</t>
  </si>
  <si>
    <t>ISLR</t>
  </si>
  <si>
    <t>ISG15</t>
  </si>
  <si>
    <t>IRX2</t>
  </si>
  <si>
    <t>IRF8</t>
  </si>
  <si>
    <t>IQSEC3</t>
  </si>
  <si>
    <t>IQSEC1</t>
  </si>
  <si>
    <t>IQCE</t>
  </si>
  <si>
    <t>IQCC</t>
  </si>
  <si>
    <t>IPPK</t>
  </si>
  <si>
    <t>INTS3</t>
  </si>
  <si>
    <t>INSR</t>
  </si>
  <si>
    <t>INPP5A</t>
  </si>
  <si>
    <t>ING3</t>
  </si>
  <si>
    <t>IMMP1L</t>
  </si>
  <si>
    <t>ILVBL</t>
  </si>
  <si>
    <t>ILF2</t>
  </si>
  <si>
    <t>IL7</t>
  </si>
  <si>
    <t>IL4R</t>
  </si>
  <si>
    <t>IL4I1</t>
  </si>
  <si>
    <t>IL34</t>
  </si>
  <si>
    <t>IL2RA</t>
  </si>
  <si>
    <t>IL21R</t>
  </si>
  <si>
    <t>IL17REL</t>
  </si>
  <si>
    <t>IKZF1</t>
  </si>
  <si>
    <t>IGSF9B</t>
  </si>
  <si>
    <t>IGFBP5</t>
  </si>
  <si>
    <t>IGFBP2</t>
  </si>
  <si>
    <t>IFNL3</t>
  </si>
  <si>
    <t>IFNL2</t>
  </si>
  <si>
    <t>IFLTD1</t>
  </si>
  <si>
    <t>ICAM2</t>
  </si>
  <si>
    <t>IARS</t>
  </si>
  <si>
    <t>IAPP</t>
  </si>
  <si>
    <t>HYDIN</t>
  </si>
  <si>
    <t>HSPH1</t>
  </si>
  <si>
    <t>HSPG2</t>
  </si>
  <si>
    <t>HSPBP1</t>
  </si>
  <si>
    <t>HSPB1</t>
  </si>
  <si>
    <t>HSPA9</t>
  </si>
  <si>
    <t>HSD3B7</t>
  </si>
  <si>
    <t>HSD3B2</t>
  </si>
  <si>
    <t>HSD3B1</t>
  </si>
  <si>
    <t>HSD11B1L</t>
  </si>
  <si>
    <t>HSBP1L1</t>
  </si>
  <si>
    <t>HSBP1</t>
  </si>
  <si>
    <t>HS6ST1</t>
  </si>
  <si>
    <t>HRG</t>
  </si>
  <si>
    <t>HRASLS5</t>
  </si>
  <si>
    <t>HRASLS2</t>
  </si>
  <si>
    <t>HPR</t>
  </si>
  <si>
    <t>HP</t>
  </si>
  <si>
    <t>HORMAD2</t>
  </si>
  <si>
    <t>HOPX</t>
  </si>
  <si>
    <t>HOMER1</t>
  </si>
  <si>
    <t>HNRNPAB</t>
  </si>
  <si>
    <t>HMX3</t>
  </si>
  <si>
    <t>HMX2</t>
  </si>
  <si>
    <t>HMGCS2</t>
  </si>
  <si>
    <t>HIST1H4G</t>
  </si>
  <si>
    <t>HIST1H4F</t>
  </si>
  <si>
    <t>HIST1H4E</t>
  </si>
  <si>
    <t>HIST1H4D</t>
  </si>
  <si>
    <t>HIST1H4C</t>
  </si>
  <si>
    <t>HIST1H4B</t>
  </si>
  <si>
    <t>HIST1H4A</t>
  </si>
  <si>
    <t>HIST1H3G</t>
  </si>
  <si>
    <t>HIST1H3F</t>
  </si>
  <si>
    <t>HIST1H3E</t>
  </si>
  <si>
    <t>HIST1H3D</t>
  </si>
  <si>
    <t>HIST1H3C</t>
  </si>
  <si>
    <t>HIST1H3B</t>
  </si>
  <si>
    <t>HIST1H3A</t>
  </si>
  <si>
    <t>HIST1H2BI</t>
  </si>
  <si>
    <t>HIST1H2BH</t>
  </si>
  <si>
    <t>HIST1H2BG</t>
  </si>
  <si>
    <t>HIST1H2BF</t>
  </si>
  <si>
    <t>HIST1H2BE</t>
  </si>
  <si>
    <t>HIST1H2BD</t>
  </si>
  <si>
    <t>HIST1H2BC</t>
  </si>
  <si>
    <t>HIST1H2BB</t>
  </si>
  <si>
    <t>HIST1H2AE</t>
  </si>
  <si>
    <t>HIST1H2AD</t>
  </si>
  <si>
    <t>HIST1H2AC</t>
  </si>
  <si>
    <t>HIST1H2AB</t>
  </si>
  <si>
    <t>HIST1H1T</t>
  </si>
  <si>
    <t>HIST1H1E</t>
  </si>
  <si>
    <t>HIST1H1D</t>
  </si>
  <si>
    <t>HIST1H1C</t>
  </si>
  <si>
    <t>HIST1H1A</t>
  </si>
  <si>
    <t>HIP1</t>
  </si>
  <si>
    <t>HINT1</t>
  </si>
  <si>
    <t>HIGD2B</t>
  </si>
  <si>
    <t>HIGD2A</t>
  </si>
  <si>
    <t>HIC1</t>
  </si>
  <si>
    <t>HGFAC</t>
  </si>
  <si>
    <t>HFE</t>
  </si>
  <si>
    <t>HEXA</t>
  </si>
  <si>
    <t>HERPUD2</t>
  </si>
  <si>
    <t>HECW2</t>
  </si>
  <si>
    <t>HEATR1</t>
  </si>
  <si>
    <t>HDDC2</t>
  </si>
  <si>
    <t>HCN4</t>
  </si>
  <si>
    <t>HCLS1</t>
  </si>
  <si>
    <t>HCFC1R1</t>
  </si>
  <si>
    <t>HBZ</t>
  </si>
  <si>
    <t>HBQ1</t>
  </si>
  <si>
    <t>HBM</t>
  </si>
  <si>
    <t>HBA2</t>
  </si>
  <si>
    <t>HBA1</t>
  </si>
  <si>
    <t>HAS1</t>
  </si>
  <si>
    <t>HARBI1</t>
  </si>
  <si>
    <t>HAO2</t>
  </si>
  <si>
    <t>HAO1</t>
  </si>
  <si>
    <t>H3F3B</t>
  </si>
  <si>
    <t>H1F0</t>
  </si>
  <si>
    <t>GZMK</t>
  </si>
  <si>
    <t>GZMA</t>
  </si>
  <si>
    <t>GYS2</t>
  </si>
  <si>
    <t>GUCD1</t>
  </si>
  <si>
    <t>GTPBP8</t>
  </si>
  <si>
    <t>GTF3C1</t>
  </si>
  <si>
    <t>GTF2F2</t>
  </si>
  <si>
    <t>GSTT2B</t>
  </si>
  <si>
    <t>GSTT2</t>
  </si>
  <si>
    <t>GSTT1</t>
  </si>
  <si>
    <t>GSS</t>
  </si>
  <si>
    <t>GSC</t>
  </si>
  <si>
    <t>GRM4</t>
  </si>
  <si>
    <t>GRK5</t>
  </si>
  <si>
    <t>GRK4</t>
  </si>
  <si>
    <t>GRIP1</t>
  </si>
  <si>
    <t>GRIN3A</t>
  </si>
  <si>
    <t>GRAMD2</t>
  </si>
  <si>
    <t>GPS2</t>
  </si>
  <si>
    <t>GPRIN1</t>
  </si>
  <si>
    <t>GPR39</t>
  </si>
  <si>
    <t>GPR27</t>
  </si>
  <si>
    <t>GPR15</t>
  </si>
  <si>
    <t>GPLD1</t>
  </si>
  <si>
    <t>GPIHBP1</t>
  </si>
  <si>
    <t>GPCPD1</t>
  </si>
  <si>
    <t>GPAT2</t>
  </si>
  <si>
    <t>GP6</t>
  </si>
  <si>
    <t>GOLT1B</t>
  </si>
  <si>
    <t>GOLPH3</t>
  </si>
  <si>
    <t>GOLGB1</t>
  </si>
  <si>
    <t>GOLGA8S</t>
  </si>
  <si>
    <t>GOLGA6L6</t>
  </si>
  <si>
    <t>GOLGA6B</t>
  </si>
  <si>
    <t>GOLGA4</t>
  </si>
  <si>
    <t>GOLGA2</t>
  </si>
  <si>
    <t>GNPAT</t>
  </si>
  <si>
    <t>GLYATL2</t>
  </si>
  <si>
    <t>GLYATL1</t>
  </si>
  <si>
    <t>GLYAT</t>
  </si>
  <si>
    <t>GLTPD1</t>
  </si>
  <si>
    <t>GLS2</t>
  </si>
  <si>
    <t>GLRX3</t>
  </si>
  <si>
    <t>GLI4</t>
  </si>
  <si>
    <t>GLE1</t>
  </si>
  <si>
    <t>GLCE</t>
  </si>
  <si>
    <t>GJB5</t>
  </si>
  <si>
    <t>GJB4</t>
  </si>
  <si>
    <t>GJB3</t>
  </si>
  <si>
    <t>GJA4</t>
  </si>
  <si>
    <t>GIF</t>
  </si>
  <si>
    <t>GID4</t>
  </si>
  <si>
    <t>GH2</t>
  </si>
  <si>
    <t>GH1</t>
  </si>
  <si>
    <t>GGTLC1</t>
  </si>
  <si>
    <t>GGT7</t>
  </si>
  <si>
    <t>GGT5</t>
  </si>
  <si>
    <t>GGT1</t>
  </si>
  <si>
    <t>GGA1</t>
  </si>
  <si>
    <t>GFRA3</t>
  </si>
  <si>
    <t>GDNF</t>
  </si>
  <si>
    <t>GDF5OS</t>
  </si>
  <si>
    <t>GDF5</t>
  </si>
  <si>
    <t>GDF2</t>
  </si>
  <si>
    <t>GDF10</t>
  </si>
  <si>
    <t>GDA</t>
  </si>
  <si>
    <t>GCSH</t>
  </si>
  <si>
    <t>GCSAML</t>
  </si>
  <si>
    <t>GCFC2</t>
  </si>
  <si>
    <t>GCAT</t>
  </si>
  <si>
    <t>GBX2</t>
  </si>
  <si>
    <t>GAS2</t>
  </si>
  <si>
    <t>GANC</t>
  </si>
  <si>
    <t>GAN</t>
  </si>
  <si>
    <t>GALR3</t>
  </si>
  <si>
    <t>GALR2</t>
  </si>
  <si>
    <t>GALP</t>
  </si>
  <si>
    <t>GALK1</t>
  </si>
  <si>
    <t>GAD2</t>
  </si>
  <si>
    <t>GABARAPL2</t>
  </si>
  <si>
    <t>GABARAP</t>
  </si>
  <si>
    <t>FUT8</t>
  </si>
  <si>
    <t>FUK</t>
  </si>
  <si>
    <t>FSTL5</t>
  </si>
  <si>
    <t>FSHR</t>
  </si>
  <si>
    <t>FSD2</t>
  </si>
  <si>
    <t>FSCB</t>
  </si>
  <si>
    <t>FREM3</t>
  </si>
  <si>
    <t>FPR1</t>
  </si>
  <si>
    <t>FOXS1</t>
  </si>
  <si>
    <t>FOXO1</t>
  </si>
  <si>
    <t>FOXK2</t>
  </si>
  <si>
    <t>FOXJ3</t>
  </si>
  <si>
    <t>FOXJ1</t>
  </si>
  <si>
    <t>FOXI2</t>
  </si>
  <si>
    <t>FOXD4L5</t>
  </si>
  <si>
    <t>FOXD4L4</t>
  </si>
  <si>
    <t>FOXD4L3</t>
  </si>
  <si>
    <t>FN3KRP</t>
  </si>
  <si>
    <t>FN3K</t>
  </si>
  <si>
    <t>FLYWCH2</t>
  </si>
  <si>
    <t>FLYWCH1</t>
  </si>
  <si>
    <t>FLI1</t>
  </si>
  <si>
    <t>FKBP1B</t>
  </si>
  <si>
    <t>FIGNL1</t>
  </si>
  <si>
    <t>FHL2</t>
  </si>
  <si>
    <t>FH</t>
  </si>
  <si>
    <t>FGFR1OP2</t>
  </si>
  <si>
    <t>FGF5</t>
  </si>
  <si>
    <t>FGF11</t>
  </si>
  <si>
    <t>FGD3</t>
  </si>
  <si>
    <t>FEZF2</t>
  </si>
  <si>
    <t>FEZF1</t>
  </si>
  <si>
    <t>FETUB</t>
  </si>
  <si>
    <t>FER1L6</t>
  </si>
  <si>
    <t>FCER2</t>
  </si>
  <si>
    <t>FBXO40</t>
  </si>
  <si>
    <t>FBF1</t>
  </si>
  <si>
    <t>FAT1</t>
  </si>
  <si>
    <t>FAR2</t>
  </si>
  <si>
    <t>FANCF</t>
  </si>
  <si>
    <t>FANCA</t>
  </si>
  <si>
    <t>FAM89A</t>
  </si>
  <si>
    <t>FAM86A</t>
  </si>
  <si>
    <t>FAM83C</t>
  </si>
  <si>
    <t>FAM72A</t>
  </si>
  <si>
    <t>FAM64A</t>
  </si>
  <si>
    <t>FAM53C</t>
  </si>
  <si>
    <t>FAM45A</t>
  </si>
  <si>
    <t>FAM229A</t>
  </si>
  <si>
    <t>FAM228B</t>
  </si>
  <si>
    <t>FAM228A</t>
  </si>
  <si>
    <t>FAM21D</t>
  </si>
  <si>
    <t>FAM21A</t>
  </si>
  <si>
    <t>FAM218A</t>
  </si>
  <si>
    <t>FAM216B</t>
  </si>
  <si>
    <t>FAM211B</t>
  </si>
  <si>
    <t>FAM207A</t>
  </si>
  <si>
    <t>FAM19A5</t>
  </si>
  <si>
    <t>FAM19A3</t>
  </si>
  <si>
    <t>FAM196A</t>
  </si>
  <si>
    <t>FAM193A</t>
  </si>
  <si>
    <t>FAM177A1</t>
  </si>
  <si>
    <t>FAM171B</t>
  </si>
  <si>
    <t>FAM169B</t>
  </si>
  <si>
    <t>FAM167B</t>
  </si>
  <si>
    <t>FAM161A</t>
  </si>
  <si>
    <t>FAM153C</t>
  </si>
  <si>
    <t>FAM151A</t>
  </si>
  <si>
    <t>FAM132A</t>
  </si>
  <si>
    <t>FAM122A</t>
  </si>
  <si>
    <t>FAM117B</t>
  </si>
  <si>
    <t>FAM111B</t>
  </si>
  <si>
    <t>FAM111A</t>
  </si>
  <si>
    <t>FAHD2B</t>
  </si>
  <si>
    <t>FAF2</t>
  </si>
  <si>
    <t>FABP3</t>
  </si>
  <si>
    <t>F2</t>
  </si>
  <si>
    <t>F11</t>
  </si>
  <si>
    <t>EXOSC6</t>
  </si>
  <si>
    <t>EXOC8</t>
  </si>
  <si>
    <t>EXOC7</t>
  </si>
  <si>
    <t>EXOC4</t>
  </si>
  <si>
    <t>EVPL</t>
  </si>
  <si>
    <t>EVA1A</t>
  </si>
  <si>
    <t>ETNK1</t>
  </si>
  <si>
    <t>ETF1</t>
  </si>
  <si>
    <t>ERV3-1</t>
  </si>
  <si>
    <t>ERN1</t>
  </si>
  <si>
    <t>ERGIC3</t>
  </si>
  <si>
    <t>ERGIC2</t>
  </si>
  <si>
    <t>ERCC4</t>
  </si>
  <si>
    <t>EPS8L1</t>
  </si>
  <si>
    <t>EPHX3</t>
  </si>
  <si>
    <t>EPHB2</t>
  </si>
  <si>
    <t>EPHA8</t>
  </si>
  <si>
    <t>EPHA6</t>
  </si>
  <si>
    <t>EPCAM</t>
  </si>
  <si>
    <t>EPB41L1</t>
  </si>
  <si>
    <t>ENDOV</t>
  </si>
  <si>
    <t>EN1</t>
  </si>
  <si>
    <t>EMILIN3</t>
  </si>
  <si>
    <t>EMC8</t>
  </si>
  <si>
    <t>ELP5</t>
  </si>
  <si>
    <t>ELP4</t>
  </si>
  <si>
    <t>ELF1</t>
  </si>
  <si>
    <t>EIF6</t>
  </si>
  <si>
    <t>EIF5A</t>
  </si>
  <si>
    <t>EIF4E1B</t>
  </si>
  <si>
    <t>EIF3L</t>
  </si>
  <si>
    <t>EIF3I</t>
  </si>
  <si>
    <t>EIF3D</t>
  </si>
  <si>
    <t>EIF3A</t>
  </si>
  <si>
    <t>EIF2S2</t>
  </si>
  <si>
    <t>EHBP1</t>
  </si>
  <si>
    <t>EGR1</t>
  </si>
  <si>
    <t>EGLN1</t>
  </si>
  <si>
    <t>EFCAB3</t>
  </si>
  <si>
    <t>EED</t>
  </si>
  <si>
    <t>EEA1</t>
  </si>
  <si>
    <t>EDEM2</t>
  </si>
  <si>
    <t>EDEM1</t>
  </si>
  <si>
    <t>EDAR</t>
  </si>
  <si>
    <t>ECM2</t>
  </si>
  <si>
    <t>EBPL</t>
  </si>
  <si>
    <t>E2F5</t>
  </si>
  <si>
    <t>E2F1</t>
  </si>
  <si>
    <t>DZANK1</t>
  </si>
  <si>
    <t>DYNLRB2</t>
  </si>
  <si>
    <t>DYNLRB1</t>
  </si>
  <si>
    <t>DYNC2LI1</t>
  </si>
  <si>
    <t>DVL2</t>
  </si>
  <si>
    <t>DUXA</t>
  </si>
  <si>
    <t>DUSP28</t>
  </si>
  <si>
    <t>DUSP2</t>
  </si>
  <si>
    <t>DTX4</t>
  </si>
  <si>
    <t>DTX2</t>
  </si>
  <si>
    <t>DTNB</t>
  </si>
  <si>
    <t>DSN1</t>
  </si>
  <si>
    <t>DPT</t>
  </si>
  <si>
    <t>DPH1</t>
  </si>
  <si>
    <t>DOK7</t>
  </si>
  <si>
    <t>DOK6</t>
  </si>
  <si>
    <t>DOCK1</t>
  </si>
  <si>
    <t>DOC2B</t>
  </si>
  <si>
    <t>DNER</t>
  </si>
  <si>
    <t>DNAJC8</t>
  </si>
  <si>
    <t>DNAJC24</t>
  </si>
  <si>
    <t>DNAJB11</t>
  </si>
  <si>
    <t>DNAH10OS</t>
  </si>
  <si>
    <t>DNAAF3</t>
  </si>
  <si>
    <t>DLGAP4</t>
  </si>
  <si>
    <t>DLGAP3</t>
  </si>
  <si>
    <t>DLEU7</t>
  </si>
  <si>
    <t>DKK1</t>
  </si>
  <si>
    <t>DKFZP434O1614</t>
  </si>
  <si>
    <t>DIP2C</t>
  </si>
  <si>
    <t>DHX38</t>
  </si>
  <si>
    <t>DHRS3</t>
  </si>
  <si>
    <t>DHODH</t>
  </si>
  <si>
    <t>DGKZ</t>
  </si>
  <si>
    <t>DGAT2</t>
  </si>
  <si>
    <t>DERL3</t>
  </si>
  <si>
    <t>DEPDC5</t>
  </si>
  <si>
    <t>DENND2D</t>
  </si>
  <si>
    <t>DEFA5</t>
  </si>
  <si>
    <t>DEFA3</t>
  </si>
  <si>
    <t>DEFA1B</t>
  </si>
  <si>
    <t>DEFA1</t>
  </si>
  <si>
    <t>DDX42</t>
  </si>
  <si>
    <t>DDX19B</t>
  </si>
  <si>
    <t>DDX19A</t>
  </si>
  <si>
    <t>DDTL</t>
  </si>
  <si>
    <t>DDT</t>
  </si>
  <si>
    <t>DCTN6</t>
  </si>
  <si>
    <t>DCDC2B</t>
  </si>
  <si>
    <t>DCDC1</t>
  </si>
  <si>
    <t>DCD</t>
  </si>
  <si>
    <t>DCBLD2</t>
  </si>
  <si>
    <t>DCAF7</t>
  </si>
  <si>
    <t>DCAF4L2</t>
  </si>
  <si>
    <t>DAPP1</t>
  </si>
  <si>
    <t>DAPL1</t>
  </si>
  <si>
    <t>CYS1</t>
  </si>
  <si>
    <t>CYP4F3</t>
  </si>
  <si>
    <t>CYP4F22</t>
  </si>
  <si>
    <t>CYP2C19</t>
  </si>
  <si>
    <t>CYP2B6</t>
  </si>
  <si>
    <t>CYP11A1</t>
  </si>
  <si>
    <t>CYCS</t>
  </si>
  <si>
    <t>CYB5R3</t>
  </si>
  <si>
    <t>CYB5R2</t>
  </si>
  <si>
    <t>CXCR4</t>
  </si>
  <si>
    <t>CTTNBP2NL</t>
  </si>
  <si>
    <t>CTSE</t>
  </si>
  <si>
    <t>CTNNA1</t>
  </si>
  <si>
    <t>CTIF</t>
  </si>
  <si>
    <t>CTDNEP1</t>
  </si>
  <si>
    <t>CTD-3203P2.2</t>
  </si>
  <si>
    <t>CTC-241N9.1</t>
  </si>
  <si>
    <t>CTB-186H2.3</t>
  </si>
  <si>
    <t>CTA-299D3.8</t>
  </si>
  <si>
    <t>CT62</t>
  </si>
  <si>
    <t>CSTF2T</t>
  </si>
  <si>
    <t>CST9L</t>
  </si>
  <si>
    <t>CST9</t>
  </si>
  <si>
    <t>CST5</t>
  </si>
  <si>
    <t>CST4</t>
  </si>
  <si>
    <t>CST3</t>
  </si>
  <si>
    <t>CST2</t>
  </si>
  <si>
    <t>CST1</t>
  </si>
  <si>
    <t>CSRP2BP</t>
  </si>
  <si>
    <t>CSRP1</t>
  </si>
  <si>
    <t>CSRNP3</t>
  </si>
  <si>
    <t>CSHL1</t>
  </si>
  <si>
    <t>CSH1</t>
  </si>
  <si>
    <t>CS</t>
  </si>
  <si>
    <t>CRYGS</t>
  </si>
  <si>
    <t>CRYGB</t>
  </si>
  <si>
    <t>CRYGA</t>
  </si>
  <si>
    <t>CRYBG3</t>
  </si>
  <si>
    <t>CRTAM</t>
  </si>
  <si>
    <t>CRISPLD1</t>
  </si>
  <si>
    <t>CRHBP</t>
  </si>
  <si>
    <t>CRELD2</t>
  </si>
  <si>
    <t>CREG1</t>
  </si>
  <si>
    <t>CREB3L2</t>
  </si>
  <si>
    <t>CREB3L1</t>
  </si>
  <si>
    <t>CRCT1</t>
  </si>
  <si>
    <t>CRCP</t>
  </si>
  <si>
    <t>CPVL</t>
  </si>
  <si>
    <t>CPS1</t>
  </si>
  <si>
    <t>CPOX</t>
  </si>
  <si>
    <t>CPNE9</t>
  </si>
  <si>
    <t>CPNE3</t>
  </si>
  <si>
    <t>CPNE1</t>
  </si>
  <si>
    <t>CPLX2</t>
  </si>
  <si>
    <t>CPA6</t>
  </si>
  <si>
    <t>COX4I1</t>
  </si>
  <si>
    <t>CORO2A</t>
  </si>
  <si>
    <t>CORIN</t>
  </si>
  <si>
    <t>COQ4</t>
  </si>
  <si>
    <t>COPS8</t>
  </si>
  <si>
    <t>COPS3</t>
  </si>
  <si>
    <t>COMMD7</t>
  </si>
  <si>
    <t>COMMD10</t>
  </si>
  <si>
    <t>COMMD1</t>
  </si>
  <si>
    <t>COL8A1</t>
  </si>
  <si>
    <t>COL6A3</t>
  </si>
  <si>
    <t>COL4A2</t>
  </si>
  <si>
    <t>COL4A1</t>
  </si>
  <si>
    <t>COL16A1</t>
  </si>
  <si>
    <t>COG4</t>
  </si>
  <si>
    <t>COG2</t>
  </si>
  <si>
    <t>CNTF</t>
  </si>
  <si>
    <t>CNPY2</t>
  </si>
  <si>
    <t>CNOT4</t>
  </si>
  <si>
    <t>CNNM4</t>
  </si>
  <si>
    <t>CNNM3</t>
  </si>
  <si>
    <t>CNGB3</t>
  </si>
  <si>
    <t>CNBD2</t>
  </si>
  <si>
    <t>CNBD1</t>
  </si>
  <si>
    <t>CMTR2</t>
  </si>
  <si>
    <t>CMTM8</t>
  </si>
  <si>
    <t>CMTM7</t>
  </si>
  <si>
    <t>CMAS</t>
  </si>
  <si>
    <t>CLVS1</t>
  </si>
  <si>
    <t>CLTB</t>
  </si>
  <si>
    <t>CLSPN</t>
  </si>
  <si>
    <t>CLRN3</t>
  </si>
  <si>
    <t>CLIP1</t>
  </si>
  <si>
    <t>CLEC18C</t>
  </si>
  <si>
    <t>CLEC18A</t>
  </si>
  <si>
    <t>CLEC10A</t>
  </si>
  <si>
    <t>CLDND1</t>
  </si>
  <si>
    <t>CLDN9</t>
  </si>
  <si>
    <t>CLDN7</t>
  </si>
  <si>
    <t>CLDN6</t>
  </si>
  <si>
    <t>CKMT2</t>
  </si>
  <si>
    <t>CKAP5</t>
  </si>
  <si>
    <t>CIZ1</t>
  </si>
  <si>
    <t>CIAO1</t>
  </si>
  <si>
    <t>CHTOP</t>
  </si>
  <si>
    <t>CHST9</t>
  </si>
  <si>
    <t>CHST5</t>
  </si>
  <si>
    <t>CHST4</t>
  </si>
  <si>
    <t>CHRNB1</t>
  </si>
  <si>
    <t>CHRNA10</t>
  </si>
  <si>
    <t>CHRM4</t>
  </si>
  <si>
    <t>CHP1</t>
  </si>
  <si>
    <t>CHODL</t>
  </si>
  <si>
    <t>CHN2</t>
  </si>
  <si>
    <t>CHMP4C</t>
  </si>
  <si>
    <t>CHMP4B</t>
  </si>
  <si>
    <t>CHML</t>
  </si>
  <si>
    <t>CHIA</t>
  </si>
  <si>
    <t>CHI3L2</t>
  </si>
  <si>
    <t>CHD6</t>
  </si>
  <si>
    <t>CHD1</t>
  </si>
  <si>
    <t>CHCHD10</t>
  </si>
  <si>
    <t>CERCAM</t>
  </si>
  <si>
    <t>CEPT1</t>
  </si>
  <si>
    <t>CEP78</t>
  </si>
  <si>
    <t>CEP250</t>
  </si>
  <si>
    <t>CEP192</t>
  </si>
  <si>
    <t>CEP128</t>
  </si>
  <si>
    <t>CENPV</t>
  </si>
  <si>
    <t>CENPP</t>
  </si>
  <si>
    <t>CENPM</t>
  </si>
  <si>
    <t>CELF6</t>
  </si>
  <si>
    <t>CELA3B</t>
  </si>
  <si>
    <t>CELA3A</t>
  </si>
  <si>
    <t>CECR2</t>
  </si>
  <si>
    <t>CECR1</t>
  </si>
  <si>
    <t>CDRT1</t>
  </si>
  <si>
    <t>CDK5RAP1</t>
  </si>
  <si>
    <t>CDK3</t>
  </si>
  <si>
    <t>CDHR2</t>
  </si>
  <si>
    <t>CDC42SE2</t>
  </si>
  <si>
    <t>CDC42EP1</t>
  </si>
  <si>
    <t>CDC42</t>
  </si>
  <si>
    <t>CDC25C</t>
  </si>
  <si>
    <t>CDC23</t>
  </si>
  <si>
    <t>CDC20B</t>
  </si>
  <si>
    <t>CDADC1</t>
  </si>
  <si>
    <t>CD8B</t>
  </si>
  <si>
    <t>CD8A</t>
  </si>
  <si>
    <t>CD81</t>
  </si>
  <si>
    <t>CD79B</t>
  </si>
  <si>
    <t>CD6</t>
  </si>
  <si>
    <t>CD5</t>
  </si>
  <si>
    <t>CD276</t>
  </si>
  <si>
    <t>CD27</t>
  </si>
  <si>
    <t>CD200R1</t>
  </si>
  <si>
    <t>CD163L1</t>
  </si>
  <si>
    <t>CD163</t>
  </si>
  <si>
    <t>CCT4</t>
  </si>
  <si>
    <t>CCM2L</t>
  </si>
  <si>
    <t>CCL5</t>
  </si>
  <si>
    <t>CCL4</t>
  </si>
  <si>
    <t>CCL3L3</t>
  </si>
  <si>
    <t>CCL3</t>
  </si>
  <si>
    <t>CCL26</t>
  </si>
  <si>
    <t>CCL24</t>
  </si>
  <si>
    <t>CCL23</t>
  </si>
  <si>
    <t>CCL18</t>
  </si>
  <si>
    <t>CCL16</t>
  </si>
  <si>
    <t>CCL15</t>
  </si>
  <si>
    <t>CCL14</t>
  </si>
  <si>
    <t>CCDC83</t>
  </si>
  <si>
    <t>CCDC81</t>
  </si>
  <si>
    <t>CCDC64B</t>
  </si>
  <si>
    <t>CCDC54</t>
  </si>
  <si>
    <t>CCDC47</t>
  </si>
  <si>
    <t>CCDC33</t>
  </si>
  <si>
    <t>CCDC28B</t>
  </si>
  <si>
    <t>CCDC179</t>
  </si>
  <si>
    <t>CCDC173</t>
  </si>
  <si>
    <t>CCDC150</t>
  </si>
  <si>
    <t>CCDC147</t>
  </si>
  <si>
    <t>CCDC144NL</t>
  </si>
  <si>
    <t>CCDC144A</t>
  </si>
  <si>
    <t>CCDC138</t>
  </si>
  <si>
    <t>CCDC102B</t>
  </si>
  <si>
    <t>CBX7</t>
  </si>
  <si>
    <t>CBWD5</t>
  </si>
  <si>
    <t>CBWD3</t>
  </si>
  <si>
    <t>CBFA2T2</t>
  </si>
  <si>
    <t>CAV2</t>
  </si>
  <si>
    <t>CAV1</t>
  </si>
  <si>
    <t>CATSPERB</t>
  </si>
  <si>
    <t>CASP5</t>
  </si>
  <si>
    <t>CASP4</t>
  </si>
  <si>
    <t>CASP14</t>
  </si>
  <si>
    <t>CASP12</t>
  </si>
  <si>
    <t>CASP1</t>
  </si>
  <si>
    <t>CASKIN2</t>
  </si>
  <si>
    <t>CARS2</t>
  </si>
  <si>
    <t>CARKD</t>
  </si>
  <si>
    <t>CARD18</t>
  </si>
  <si>
    <t>CARD17</t>
  </si>
  <si>
    <t>CARD16</t>
  </si>
  <si>
    <t>CARD10</t>
  </si>
  <si>
    <t>CAPZA3</t>
  </si>
  <si>
    <t>CAPZA1</t>
  </si>
  <si>
    <t>CAPN3</t>
  </si>
  <si>
    <t>CAPN15</t>
  </si>
  <si>
    <t>CAND2</t>
  </si>
  <si>
    <t>CAMKK2</t>
  </si>
  <si>
    <t>CALCRL</t>
  </si>
  <si>
    <t>CADPS2</t>
  </si>
  <si>
    <t>CADPS</t>
  </si>
  <si>
    <t>CADM2</t>
  </si>
  <si>
    <t>CACUL1</t>
  </si>
  <si>
    <t>CACNA2D1</t>
  </si>
  <si>
    <t>CABP7</t>
  </si>
  <si>
    <t>CABIN1</t>
  </si>
  <si>
    <t>CAB39L</t>
  </si>
  <si>
    <t>CA5A</t>
  </si>
  <si>
    <t>CA13</t>
  </si>
  <si>
    <t>CA1</t>
  </si>
  <si>
    <t>C9orf89</t>
  </si>
  <si>
    <t>C9orf85</t>
  </si>
  <si>
    <t>C9orf57</t>
  </si>
  <si>
    <t>C9orf41</t>
  </si>
  <si>
    <t>C9orf40</t>
  </si>
  <si>
    <t>C9orf16</t>
  </si>
  <si>
    <t>C9orf152</t>
  </si>
  <si>
    <t>C9orf135</t>
  </si>
  <si>
    <t>C8orf59</t>
  </si>
  <si>
    <t>C8orf34</t>
  </si>
  <si>
    <t>C7orf31</t>
  </si>
  <si>
    <t>C6orf89</t>
  </si>
  <si>
    <t>C6orf195</t>
  </si>
  <si>
    <t>C5orf38</t>
  </si>
  <si>
    <t>C5orf17</t>
  </si>
  <si>
    <t>C4orf22</t>
  </si>
  <si>
    <t>C3orf83</t>
  </si>
  <si>
    <t>C3orf56</t>
  </si>
  <si>
    <t>C3orf49</t>
  </si>
  <si>
    <t>C3orf35</t>
  </si>
  <si>
    <t>C3orf30</t>
  </si>
  <si>
    <t>C3orf17</t>
  </si>
  <si>
    <t>C3orf14</t>
  </si>
  <si>
    <t>C2orf88</t>
  </si>
  <si>
    <t>C2orf80</t>
  </si>
  <si>
    <t>C2orf49</t>
  </si>
  <si>
    <t>C2orf44</t>
  </si>
  <si>
    <t>C2orf40</t>
  </si>
  <si>
    <t>C2ORF15</t>
  </si>
  <si>
    <t>C2CD5</t>
  </si>
  <si>
    <t>C2CD4B</t>
  </si>
  <si>
    <t>C22orf42</t>
  </si>
  <si>
    <t>C22orf34</t>
  </si>
  <si>
    <t>C22orf15</t>
  </si>
  <si>
    <t>C21orf67</t>
  </si>
  <si>
    <t>C21orf59</t>
  </si>
  <si>
    <t>C21orf2</t>
  </si>
  <si>
    <t>C20orf24</t>
  </si>
  <si>
    <t>C20orf173</t>
  </si>
  <si>
    <t>C20orf144</t>
  </si>
  <si>
    <t>C1QTNF8</t>
  </si>
  <si>
    <t>C1QTNF6</t>
  </si>
  <si>
    <t>C1QL3</t>
  </si>
  <si>
    <t>C1QC</t>
  </si>
  <si>
    <t>C1QB</t>
  </si>
  <si>
    <t>C1QA</t>
  </si>
  <si>
    <t>C1orf94</t>
  </si>
  <si>
    <t>C1orf216</t>
  </si>
  <si>
    <t>C1orf21</t>
  </si>
  <si>
    <t>C1orf186</t>
  </si>
  <si>
    <t>C1orf159</t>
  </si>
  <si>
    <t>C1orf131</t>
  </si>
  <si>
    <t>C19orf70</t>
  </si>
  <si>
    <t>C19orf59</t>
  </si>
  <si>
    <t>C17orf99</t>
  </si>
  <si>
    <t>C17orf74</t>
  </si>
  <si>
    <t>C17orf72</t>
  </si>
  <si>
    <t>C17orf66</t>
  </si>
  <si>
    <t>C17orf49</t>
  </si>
  <si>
    <t>C17orf100</t>
  </si>
  <si>
    <t>C16orf46</t>
  </si>
  <si>
    <t>C16orf11</t>
  </si>
  <si>
    <t>C15orf60</t>
  </si>
  <si>
    <t>C14orf180</t>
  </si>
  <si>
    <t>C12orf75</t>
  </si>
  <si>
    <t>C12orf71</t>
  </si>
  <si>
    <t>C12orf39</t>
  </si>
  <si>
    <t>C11orf73</t>
  </si>
  <si>
    <t>C11orf63</t>
  </si>
  <si>
    <t>C11orf45</t>
  </si>
  <si>
    <t>C11orf44</t>
  </si>
  <si>
    <t>C11orf21</t>
  </si>
  <si>
    <t>C10orf90</t>
  </si>
  <si>
    <t>C10orf85</t>
  </si>
  <si>
    <t>BUB3</t>
  </si>
  <si>
    <t>BTNL9</t>
  </si>
  <si>
    <t>BTBD18</t>
  </si>
  <si>
    <t>BSX</t>
  </si>
  <si>
    <t>BSDC1</t>
  </si>
  <si>
    <t>BRD9</t>
  </si>
  <si>
    <t>BRD8</t>
  </si>
  <si>
    <t>BRD4</t>
  </si>
  <si>
    <t>BRD1</t>
  </si>
  <si>
    <t>BRAT1</t>
  </si>
  <si>
    <t>BPIFB6</t>
  </si>
  <si>
    <t>BPIFB4</t>
  </si>
  <si>
    <t>BPIFB3</t>
  </si>
  <si>
    <t>BPIFB2</t>
  </si>
  <si>
    <t>BPIFB1</t>
  </si>
  <si>
    <t>BOD1</t>
  </si>
  <si>
    <t>BNIP3</t>
  </si>
  <si>
    <t>BMPER</t>
  </si>
  <si>
    <t>BMP8B</t>
  </si>
  <si>
    <t>BMP3</t>
  </si>
  <si>
    <t>BLID</t>
  </si>
  <si>
    <t>BIK</t>
  </si>
  <si>
    <t>BICD2</t>
  </si>
  <si>
    <t>BHLHA9</t>
  </si>
  <si>
    <t>BFAR</t>
  </si>
  <si>
    <t>BDKRB2</t>
  </si>
  <si>
    <t>BDKRB1</t>
  </si>
  <si>
    <t>BCL6B</t>
  </si>
  <si>
    <t>BBS4</t>
  </si>
  <si>
    <t>BARX1</t>
  </si>
  <si>
    <t>BAIAP2L1</t>
  </si>
  <si>
    <t>BAI2</t>
  </si>
  <si>
    <t>B4GALT4</t>
  </si>
  <si>
    <t>B4GALT1</t>
  </si>
  <si>
    <t>B3GNT2</t>
  </si>
  <si>
    <t>B3GALTL</t>
  </si>
  <si>
    <t>B3GALNT1</t>
  </si>
  <si>
    <t>AVPR1B</t>
  </si>
  <si>
    <t>ATXN7</t>
  </si>
  <si>
    <t>ATXN1L</t>
  </si>
  <si>
    <t>ATXN1</t>
  </si>
  <si>
    <t>ATPIF1</t>
  </si>
  <si>
    <t>ATPAF2</t>
  </si>
  <si>
    <t>ATP9B</t>
  </si>
  <si>
    <t>ATP9A</t>
  </si>
  <si>
    <t>ATP6V1H</t>
  </si>
  <si>
    <t>ATP6V1B2</t>
  </si>
  <si>
    <t>ATP6V0D2</t>
  </si>
  <si>
    <t>ATG2B</t>
  </si>
  <si>
    <t>ATG13</t>
  </si>
  <si>
    <t>ASTL</t>
  </si>
  <si>
    <t>ASPN</t>
  </si>
  <si>
    <t>ASPH</t>
  </si>
  <si>
    <t>ASNSD1</t>
  </si>
  <si>
    <t>ASIP</t>
  </si>
  <si>
    <t>ASGR2</t>
  </si>
  <si>
    <t>ASGR1</t>
  </si>
  <si>
    <t>ASCL2</t>
  </si>
  <si>
    <t>ASCC2</t>
  </si>
  <si>
    <t>ASB18</t>
  </si>
  <si>
    <t>ASB17</t>
  </si>
  <si>
    <t>ASB15</t>
  </si>
  <si>
    <t>ARV1</t>
  </si>
  <si>
    <t>ART5</t>
  </si>
  <si>
    <t>ART1</t>
  </si>
  <si>
    <t>ARSB</t>
  </si>
  <si>
    <t>ARL9</t>
  </si>
  <si>
    <t>ARL8B</t>
  </si>
  <si>
    <t>ARL6</t>
  </si>
  <si>
    <t>ARL4C</t>
  </si>
  <si>
    <t>ARL14EPL</t>
  </si>
  <si>
    <t>ARL13B</t>
  </si>
  <si>
    <t>ARL11</t>
  </si>
  <si>
    <t>ARL10</t>
  </si>
  <si>
    <t>ARIH1</t>
  </si>
  <si>
    <t>ARID5A</t>
  </si>
  <si>
    <t>ARHGEF40</t>
  </si>
  <si>
    <t>ARHGAP32</t>
  </si>
  <si>
    <t>ARHGAP28</t>
  </si>
  <si>
    <t>ARHGAP1</t>
  </si>
  <si>
    <t>ARGFX</t>
  </si>
  <si>
    <t>ARG2</t>
  </si>
  <si>
    <t>AQPEP</t>
  </si>
  <si>
    <t>AQP4</t>
  </si>
  <si>
    <t>APPL2</t>
  </si>
  <si>
    <t>APOF</t>
  </si>
  <si>
    <t>APOBEC4</t>
  </si>
  <si>
    <t>APOBEC3H</t>
  </si>
  <si>
    <t>APOBEC3G</t>
  </si>
  <si>
    <t>APOBEC3F</t>
  </si>
  <si>
    <t>APOBEC3D</t>
  </si>
  <si>
    <t>APOBEC3C</t>
  </si>
  <si>
    <t>APOBEC3B</t>
  </si>
  <si>
    <t>APOBEC3A</t>
  </si>
  <si>
    <t>APLP2</t>
  </si>
  <si>
    <t>APLNR</t>
  </si>
  <si>
    <t>APBB1IP</t>
  </si>
  <si>
    <t>APBA1</t>
  </si>
  <si>
    <t>AP5S1</t>
  </si>
  <si>
    <t>AP3S1</t>
  </si>
  <si>
    <t>AP1G1</t>
  </si>
  <si>
    <t>AP003774.4</t>
  </si>
  <si>
    <t>AP000350.4</t>
  </si>
  <si>
    <t>ANXA11</t>
  </si>
  <si>
    <t>ANXA1</t>
  </si>
  <si>
    <t>ANP32B</t>
  </si>
  <si>
    <t>ANP32A</t>
  </si>
  <si>
    <t>ANO3</t>
  </si>
  <si>
    <t>ANKRD54</t>
  </si>
  <si>
    <t>ANKRD50</t>
  </si>
  <si>
    <t>ANKRD39</t>
  </si>
  <si>
    <t>ANKRD36</t>
  </si>
  <si>
    <t>ANKRD23</t>
  </si>
  <si>
    <t>ANKRD12</t>
  </si>
  <si>
    <t>ANKMY1</t>
  </si>
  <si>
    <t>ANKAR</t>
  </si>
  <si>
    <t>ANAPC5</t>
  </si>
  <si>
    <t>AMMECR1L</t>
  </si>
  <si>
    <t>AMIGO2</t>
  </si>
  <si>
    <t>AMBRA1</t>
  </si>
  <si>
    <t>ALPL</t>
  </si>
  <si>
    <t>ALOXE3</t>
  </si>
  <si>
    <t>ALOX15B</t>
  </si>
  <si>
    <t>ALOX12B</t>
  </si>
  <si>
    <t>ALOX12</t>
  </si>
  <si>
    <t>ALG12</t>
  </si>
  <si>
    <t>ALDOB</t>
  </si>
  <si>
    <t>ALDH1A1</t>
  </si>
  <si>
    <t>AKAP8L</t>
  </si>
  <si>
    <t>AKAP8</t>
  </si>
  <si>
    <t>AKAP2</t>
  </si>
  <si>
    <t>AK4</t>
  </si>
  <si>
    <t>AIPL1</t>
  </si>
  <si>
    <t>AHSG</t>
  </si>
  <si>
    <t>AGTPBP1</t>
  </si>
  <si>
    <t>AGT</t>
  </si>
  <si>
    <t>AGRN</t>
  </si>
  <si>
    <t>AGO4</t>
  </si>
  <si>
    <t>AGGF1</t>
  </si>
  <si>
    <t>AGAP8</t>
  </si>
  <si>
    <t>AGAP7</t>
  </si>
  <si>
    <t>AGAP6</t>
  </si>
  <si>
    <t>ADTRP</t>
  </si>
  <si>
    <t>ADRA2C</t>
  </si>
  <si>
    <t>ADRA2B</t>
  </si>
  <si>
    <t>ADPGK</t>
  </si>
  <si>
    <t>ADORA2B</t>
  </si>
  <si>
    <t>ADH7</t>
  </si>
  <si>
    <t>ADH6</t>
  </si>
  <si>
    <t>ADH4</t>
  </si>
  <si>
    <t>ADD1</t>
  </si>
  <si>
    <t>ADAT1</t>
  </si>
  <si>
    <t>ADAMTS9</t>
  </si>
  <si>
    <t>ADAMTS5</t>
  </si>
  <si>
    <t>ADAMTS19</t>
  </si>
  <si>
    <t>ADAM30</t>
  </si>
  <si>
    <t>ACTR3B</t>
  </si>
  <si>
    <t>ACTL10</t>
  </si>
  <si>
    <t>ACSS2</t>
  </si>
  <si>
    <t>ACSM2B</t>
  </si>
  <si>
    <t>ACSM1</t>
  </si>
  <si>
    <t>ACOX1</t>
  </si>
  <si>
    <t>ACAP3</t>
  </si>
  <si>
    <t>ACAP1</t>
  </si>
  <si>
    <t>ACADVL</t>
  </si>
  <si>
    <t>ACADSB</t>
  </si>
  <si>
    <t>ACADM</t>
  </si>
  <si>
    <t>ACAD8</t>
  </si>
  <si>
    <t>ACACB</t>
  </si>
  <si>
    <t>AC129492.6</t>
  </si>
  <si>
    <t>AC114783.1</t>
  </si>
  <si>
    <t>AC112721.1</t>
  </si>
  <si>
    <t>AC112715.2</t>
  </si>
  <si>
    <t>AC064874.1</t>
  </si>
  <si>
    <t>AC027763.2</t>
  </si>
  <si>
    <t>AC018816.3</t>
  </si>
  <si>
    <t>AC011294.3</t>
  </si>
  <si>
    <t>AC006116.20</t>
  </si>
  <si>
    <t>ABHD17B</t>
  </si>
  <si>
    <t>ABCC9</t>
  </si>
  <si>
    <t>ABCA9</t>
  </si>
  <si>
    <t>ABCA8</t>
  </si>
  <si>
    <t>ABCA6</t>
  </si>
  <si>
    <t>ABCA13</t>
  </si>
  <si>
    <t>ABCA10</t>
  </si>
  <si>
    <t>AASS</t>
  </si>
  <si>
    <t>AARS</t>
  </si>
  <si>
    <t>AAR2</t>
  </si>
  <si>
    <t>A4GALT</t>
  </si>
  <si>
    <t>A3GALT2</t>
  </si>
  <si>
    <t>ZNF865</t>
  </si>
  <si>
    <t>ZNF784</t>
  </si>
  <si>
    <t>ZNF664</t>
  </si>
  <si>
    <t>ZNF581</t>
  </si>
  <si>
    <t>ZNF580</t>
  </si>
  <si>
    <t>ZNF579</t>
  </si>
  <si>
    <t>ZNF524</t>
  </si>
  <si>
    <t>ZDHHC5</t>
  </si>
  <si>
    <t>YPEL4</t>
  </si>
  <si>
    <t>YPEL1</t>
  </si>
  <si>
    <t>WNK2</t>
  </si>
  <si>
    <t>UBR5</t>
  </si>
  <si>
    <t>UBE2J2</t>
  </si>
  <si>
    <t>U2AF2</t>
  </si>
  <si>
    <t>TRAF3IP1</t>
  </si>
  <si>
    <t>TNFRSF4</t>
  </si>
  <si>
    <t>TMX2</t>
  </si>
  <si>
    <t>TMEM106B</t>
  </si>
  <si>
    <t>TIMM10</t>
  </si>
  <si>
    <t>TBC1D9B</t>
  </si>
  <si>
    <t>SORCS3</t>
  </si>
  <si>
    <t>SMTNL1</t>
  </si>
  <si>
    <t>SLC7A5</t>
  </si>
  <si>
    <t>SF3B1</t>
  </si>
  <si>
    <t>SERPING1</t>
  </si>
  <si>
    <t>SDF4</t>
  </si>
  <si>
    <t>SCNN1D</t>
  </si>
  <si>
    <t>RSRC1</t>
  </si>
  <si>
    <t>RRM2B</t>
  </si>
  <si>
    <t>RP11-410N8.4</t>
  </si>
  <si>
    <t>RNF130</t>
  </si>
  <si>
    <t>RFTN2</t>
  </si>
  <si>
    <t>RFPL4AL1</t>
  </si>
  <si>
    <t>RFPL4A</t>
  </si>
  <si>
    <t>RC3H2</t>
  </si>
  <si>
    <t>RBM39</t>
  </si>
  <si>
    <t>RASGRF2</t>
  </si>
  <si>
    <t>RAB6A</t>
  </si>
  <si>
    <t>RAB11FIP3</t>
  </si>
  <si>
    <t>PTN</t>
  </si>
  <si>
    <t>POFUT1</t>
  </si>
  <si>
    <t>PLCH1</t>
  </si>
  <si>
    <t>PLAGL2</t>
  </si>
  <si>
    <t>PIGQ</t>
  </si>
  <si>
    <t>PICALM</t>
  </si>
  <si>
    <t>PCLO</t>
  </si>
  <si>
    <t>P2RX3</t>
  </si>
  <si>
    <t>OTUD6B</t>
  </si>
  <si>
    <t>NTM</t>
  </si>
  <si>
    <t>NLRP9</t>
  </si>
  <si>
    <t>NAT1</t>
  </si>
  <si>
    <t>MRPL48</t>
  </si>
  <si>
    <t>MOB4</t>
  </si>
  <si>
    <t>MLF1</t>
  </si>
  <si>
    <t>MFSD1</t>
  </si>
  <si>
    <t>MED27</t>
  </si>
  <si>
    <t>MED19</t>
  </si>
  <si>
    <t>LXN</t>
  </si>
  <si>
    <t>LUZP2</t>
  </si>
  <si>
    <t>LRP4</t>
  </si>
  <si>
    <t>KIF3B</t>
  </si>
  <si>
    <t>KCNJ11</t>
  </si>
  <si>
    <t>KCNG3</t>
  </si>
  <si>
    <t>KCNC1</t>
  </si>
  <si>
    <t>IER3</t>
  </si>
  <si>
    <t>ICA1L</t>
  </si>
  <si>
    <t>HSPE1-MOB4</t>
  </si>
  <si>
    <t>HSPE1</t>
  </si>
  <si>
    <t>HSPD1</t>
  </si>
  <si>
    <t>HES6</t>
  </si>
  <si>
    <t>HELB</t>
  </si>
  <si>
    <t>HCK</t>
  </si>
  <si>
    <t>GYLTL1B</t>
  </si>
  <si>
    <t>GFM1</t>
  </si>
  <si>
    <t>GALNT2</t>
  </si>
  <si>
    <t>FTSJ3</t>
  </si>
  <si>
    <t>FLOT1</t>
  </si>
  <si>
    <t>FIZ1</t>
  </si>
  <si>
    <t>FAM120AOS</t>
  </si>
  <si>
    <t>FAM120A</t>
  </si>
  <si>
    <t>EPN1</t>
  </si>
  <si>
    <t>EML4</t>
  </si>
  <si>
    <t>EIF4E3</t>
  </si>
  <si>
    <t>DUSP15</t>
  </si>
  <si>
    <t>DNMT3B</t>
  </si>
  <si>
    <t>DNM1</t>
  </si>
  <si>
    <t>DNAH10</t>
  </si>
  <si>
    <t>DGKI</t>
  </si>
  <si>
    <t>CTNND1</t>
  </si>
  <si>
    <t>CSH2</t>
  </si>
  <si>
    <t>CPSF3L</t>
  </si>
  <si>
    <t>COQ10B</t>
  </si>
  <si>
    <t>CLP1</t>
  </si>
  <si>
    <t>CCDC92</t>
  </si>
  <si>
    <t>CCDC77</t>
  </si>
  <si>
    <t>CCDC178</t>
  </si>
  <si>
    <t>CCDC106</t>
  </si>
  <si>
    <t>C9orf129</t>
  </si>
  <si>
    <t>C5orf45</t>
  </si>
  <si>
    <t>C20orf112</t>
  </si>
  <si>
    <t>C15orf59</t>
  </si>
  <si>
    <t>C11orf49</t>
  </si>
  <si>
    <t>C11orf31</t>
  </si>
  <si>
    <t>B3GALT6</t>
  </si>
  <si>
    <t>ATP2B2</t>
  </si>
  <si>
    <t>ASXL1</t>
  </si>
  <si>
    <t>ASB1</t>
  </si>
  <si>
    <t>AGAP1</t>
  </si>
  <si>
    <t>ADARB1</t>
  </si>
  <si>
    <t>ACSM5</t>
  </si>
  <si>
    <t>ABCC8</t>
  </si>
  <si>
    <t xml:space="preserve">Table S3.  Unaffected siblings  (SSC) CNV descriptives </t>
  </si>
  <si>
    <t>BAI3</t>
  </si>
  <si>
    <t>BRINP3</t>
  </si>
  <si>
    <t>C16orf62</t>
  </si>
  <si>
    <t>CACNA2D2</t>
  </si>
  <si>
    <t>DDR1</t>
  </si>
  <si>
    <t>DOCK3</t>
  </si>
  <si>
    <t>IRF6</t>
  </si>
  <si>
    <t>LCTL</t>
  </si>
  <si>
    <t>LSAMP</t>
  </si>
  <si>
    <t>MAPKAPK3</t>
  </si>
  <si>
    <t>MUC21</t>
  </si>
  <si>
    <t>NKAIN2</t>
  </si>
  <si>
    <t>NPY</t>
  </si>
  <si>
    <t>PAX5</t>
  </si>
  <si>
    <t>PRMT6</t>
  </si>
  <si>
    <t>SFTA2</t>
  </si>
  <si>
    <t>SNW1</t>
  </si>
  <si>
    <t>TRAF3IP3</t>
  </si>
  <si>
    <t>TRDN</t>
  </si>
  <si>
    <t>ZWILCH</t>
  </si>
  <si>
    <t>RYR1</t>
  </si>
  <si>
    <t>PRL</t>
  </si>
  <si>
    <t>MTNR1B</t>
  </si>
  <si>
    <t>CRX</t>
  </si>
  <si>
    <t>ARNTL</t>
  </si>
  <si>
    <t>ARNT</t>
  </si>
  <si>
    <t>KIAA0125</t>
  </si>
  <si>
    <t>SLC35F5</t>
  </si>
  <si>
    <t>RBFOX2</t>
  </si>
  <si>
    <t>METTL11B</t>
  </si>
  <si>
    <t>SLC25A16</t>
  </si>
  <si>
    <t>DNA2</t>
  </si>
  <si>
    <t>MYOC</t>
  </si>
  <si>
    <t>ZNF808</t>
  </si>
  <si>
    <t>TXK</t>
  </si>
  <si>
    <t>GABRG1</t>
  </si>
  <si>
    <t>TEC</t>
  </si>
  <si>
    <t>NIPAL1</t>
  </si>
  <si>
    <t>GABRA4</t>
  </si>
  <si>
    <t>CNGA1</t>
  </si>
  <si>
    <t>AHCTF1</t>
  </si>
  <si>
    <t>CD180</t>
  </si>
  <si>
    <t>C1orf180</t>
  </si>
  <si>
    <t>CTBS</t>
  </si>
  <si>
    <t>SLC16A14</t>
  </si>
  <si>
    <t>FBXO36</t>
  </si>
  <si>
    <t>CCDC82</t>
  </si>
  <si>
    <t>JRKL</t>
  </si>
  <si>
    <t>CD2AP</t>
  </si>
  <si>
    <t>ZNF14</t>
  </si>
  <si>
    <t>ZCCHC6</t>
  </si>
  <si>
    <t>GDPD1</t>
  </si>
  <si>
    <t>YPEL2</t>
  </si>
  <si>
    <t>ETFA</t>
  </si>
  <si>
    <t>C15orf27</t>
  </si>
  <si>
    <t>ISL2</t>
  </si>
  <si>
    <t>CDH10</t>
  </si>
  <si>
    <t>PRDM9</t>
  </si>
  <si>
    <t>EMB</t>
  </si>
  <si>
    <t>TBXAS1</t>
  </si>
  <si>
    <t>ATP5L2</t>
  </si>
  <si>
    <t>C7orf50</t>
  </si>
  <si>
    <t>ZFAND2A</t>
  </si>
  <si>
    <t>PRR26</t>
  </si>
  <si>
    <t>RNASE6</t>
  </si>
  <si>
    <t>RNASE1</t>
  </si>
  <si>
    <t>EDDM3B</t>
  </si>
  <si>
    <t>CLEC4E</t>
  </si>
  <si>
    <t>AICDA</t>
  </si>
  <si>
    <t>CLEC4D</t>
  </si>
  <si>
    <t>CLEC6A</t>
  </si>
  <si>
    <t>GALNTL6</t>
  </si>
  <si>
    <t>TRIM48</t>
  </si>
  <si>
    <t>TTC22</t>
  </si>
  <si>
    <t>OR2T27</t>
  </si>
  <si>
    <t>GAP43</t>
  </si>
  <si>
    <t>HAVCR1</t>
  </si>
  <si>
    <t>CDKAL1</t>
  </si>
  <si>
    <t>TPMT</t>
  </si>
  <si>
    <t>NHLRC1</t>
  </si>
  <si>
    <t>KDM1B</t>
  </si>
  <si>
    <t>NAALADL2</t>
  </si>
  <si>
    <t>NACA2</t>
  </si>
  <si>
    <t>RP11-15E18.4</t>
  </si>
  <si>
    <t>C17orf64</t>
  </si>
  <si>
    <t>USP32</t>
  </si>
  <si>
    <t>BRIP1</t>
  </si>
  <si>
    <t>TBX4</t>
  </si>
  <si>
    <t>BCAS3</t>
  </si>
  <si>
    <t>INTS2</t>
  </si>
  <si>
    <t>CA4</t>
  </si>
  <si>
    <t>C17orf82</t>
  </si>
  <si>
    <t>HEATR6</t>
  </si>
  <si>
    <t>PPM1D</t>
  </si>
  <si>
    <t>MED13</t>
  </si>
  <si>
    <t>TBX2</t>
  </si>
  <si>
    <t>APPBP2</t>
  </si>
  <si>
    <t>BBOX1</t>
  </si>
  <si>
    <t>FIBIN</t>
  </si>
  <si>
    <t>AZU1</t>
  </si>
  <si>
    <t>POLRMT</t>
  </si>
  <si>
    <t>PRTN3</t>
  </si>
  <si>
    <t>HCN2</t>
  </si>
  <si>
    <t>R3HDM4</t>
  </si>
  <si>
    <t>FSTL3</t>
  </si>
  <si>
    <t>MED16</t>
  </si>
  <si>
    <t>LPPR3</t>
  </si>
  <si>
    <t>RNF126</t>
  </si>
  <si>
    <t>CFD</t>
  </si>
  <si>
    <t>PRSS57</t>
  </si>
  <si>
    <t>FGF22</t>
  </si>
  <si>
    <t>ELANE</t>
  </si>
  <si>
    <t>KISS1R</t>
  </si>
  <si>
    <t>ITGA8</t>
  </si>
  <si>
    <t>FAM188A</t>
  </si>
  <si>
    <t>ELMO1</t>
  </si>
  <si>
    <t>CYB5R4</t>
  </si>
  <si>
    <t>KIAA1009</t>
  </si>
  <si>
    <t>RIPPLY2</t>
  </si>
  <si>
    <t>SNAP91</t>
  </si>
  <si>
    <t>MRAP2</t>
  </si>
  <si>
    <t>NPHP4</t>
  </si>
  <si>
    <t>PLD5</t>
  </si>
  <si>
    <t>NBAS</t>
  </si>
  <si>
    <t>MACC1</t>
  </si>
  <si>
    <t>BMP6</t>
  </si>
  <si>
    <t>PCP4</t>
  </si>
  <si>
    <t>DSCAM</t>
  </si>
  <si>
    <t>UGT2B4</t>
  </si>
  <si>
    <t>BRF1</t>
  </si>
  <si>
    <t>PLD4</t>
  </si>
  <si>
    <t>CDCA4</t>
  </si>
  <si>
    <t>BTBD6</t>
  </si>
  <si>
    <t>GPR132</t>
  </si>
  <si>
    <t>CEP170B</t>
  </si>
  <si>
    <t>C14orf79</t>
  </si>
  <si>
    <t>AHNAK2</t>
  </si>
  <si>
    <t>ZPLD1</t>
  </si>
  <si>
    <t>NUDT14</t>
  </si>
  <si>
    <t>C8orf22</t>
  </si>
  <si>
    <t>PNPLA3</t>
  </si>
  <si>
    <t>DTD2</t>
  </si>
  <si>
    <t>RP11-176H8.1</t>
  </si>
  <si>
    <t>NUBPL</t>
  </si>
  <si>
    <t>HEATR5A</t>
  </si>
  <si>
    <t>SAMM50</t>
  </si>
  <si>
    <t>OSBPL10</t>
  </si>
  <si>
    <t>CCDC115</t>
  </si>
  <si>
    <t>SMPD4</t>
  </si>
  <si>
    <t>LDLR</t>
  </si>
  <si>
    <t>PTPN18</t>
  </si>
  <si>
    <t>MZT2B</t>
  </si>
  <si>
    <t>TUBA3E</t>
  </si>
  <si>
    <t>SPC24</t>
  </si>
  <si>
    <t>IMP4</t>
  </si>
  <si>
    <t>KANK2</t>
  </si>
  <si>
    <t>NTNG1</t>
  </si>
  <si>
    <t>GUCA1C</t>
  </si>
  <si>
    <t>TRAT1</t>
  </si>
  <si>
    <t>RAB38</t>
  </si>
  <si>
    <t>PSG9</t>
  </si>
  <si>
    <t>DEPDC7</t>
  </si>
  <si>
    <t>QSER1</t>
  </si>
  <si>
    <t>TCP11L1</t>
  </si>
  <si>
    <t>RAD21</t>
  </si>
  <si>
    <t>H3F3C</t>
  </si>
  <si>
    <t>SLC15A5</t>
  </si>
  <si>
    <t>MGST1</t>
  </si>
  <si>
    <t>ZNF732</t>
  </si>
  <si>
    <t>PAPOLG</t>
  </si>
  <si>
    <t>CPZ</t>
  </si>
  <si>
    <t>HPCAL1</t>
  </si>
  <si>
    <t>C2orf48</t>
  </si>
  <si>
    <t>COQ10A</t>
  </si>
  <si>
    <t>MAP9</t>
  </si>
  <si>
    <t>BTBD10</t>
  </si>
  <si>
    <t>PTH</t>
  </si>
  <si>
    <t>TOMM7</t>
  </si>
  <si>
    <t>AP4E1</t>
  </si>
  <si>
    <t>USP50</t>
  </si>
  <si>
    <t>USP8</t>
  </si>
  <si>
    <t>SPPL2A</t>
  </si>
  <si>
    <t>TNFAIP8L3</t>
  </si>
  <si>
    <t>TRPM7</t>
  </si>
  <si>
    <t>MC4R</t>
  </si>
  <si>
    <t>PMAIP1</t>
  </si>
  <si>
    <t>SDPR</t>
  </si>
  <si>
    <t>SEMG2</t>
  </si>
  <si>
    <t>MATN4</t>
  </si>
  <si>
    <t>SLPI</t>
  </si>
  <si>
    <t>RBPJL</t>
  </si>
  <si>
    <t>SEMG1</t>
  </si>
  <si>
    <t>AGMO</t>
  </si>
  <si>
    <t>CGA</t>
  </si>
  <si>
    <t>HTR1E</t>
  </si>
  <si>
    <t>YPEL5</t>
  </si>
  <si>
    <t>ALK</t>
  </si>
  <si>
    <t>RAB19</t>
  </si>
  <si>
    <t>DLL4</t>
  </si>
  <si>
    <t>INO80</t>
  </si>
  <si>
    <t>CHAC1</t>
  </si>
  <si>
    <t>VPS18</t>
  </si>
  <si>
    <t>SLIRP</t>
  </si>
  <si>
    <t>ALKBH1</t>
  </si>
  <si>
    <t>SLC17A8</t>
  </si>
  <si>
    <t>NR1H4</t>
  </si>
  <si>
    <t>SCYL2</t>
  </si>
  <si>
    <t>ASB4</t>
  </si>
  <si>
    <t>PDK4</t>
  </si>
  <si>
    <t>TSPAN11</t>
  </si>
  <si>
    <t>PVALB</t>
  </si>
  <si>
    <t>TYRP1</t>
  </si>
  <si>
    <t>ODF1</t>
  </si>
  <si>
    <t>LMBRD1</t>
  </si>
  <si>
    <t>RIMBP2</t>
  </si>
  <si>
    <t>BCHE</t>
  </si>
  <si>
    <t>GRB14</t>
  </si>
  <si>
    <t>CD5L</t>
  </si>
  <si>
    <t>RPL32</t>
  </si>
  <si>
    <t>BSG</t>
  </si>
  <si>
    <t>PARP14</t>
  </si>
  <si>
    <t>SEMA5B</t>
  </si>
  <si>
    <t>DIRC2</t>
  </si>
  <si>
    <t>HSPBAP1</t>
  </si>
  <si>
    <t>CDC34</t>
  </si>
  <si>
    <t>TPGS1</t>
  </si>
  <si>
    <t>GZMM</t>
  </si>
  <si>
    <t>MADCAM1</t>
  </si>
  <si>
    <t>AC097381.1</t>
  </si>
  <si>
    <t>AFAP1</t>
  </si>
  <si>
    <t>HEMK1</t>
  </si>
  <si>
    <t>CISH</t>
  </si>
  <si>
    <t>ATG10</t>
  </si>
  <si>
    <t>C3orf18</t>
  </si>
  <si>
    <t>RP11-321F6.1</t>
  </si>
  <si>
    <t>CHST6</t>
  </si>
  <si>
    <t>CFDP1</t>
  </si>
  <si>
    <t>TMEM170A</t>
  </si>
  <si>
    <t>TONSL</t>
  </si>
  <si>
    <t>CA9</t>
  </si>
  <si>
    <t>CREB3</t>
  </si>
  <si>
    <t>SIT1</t>
  </si>
  <si>
    <t>RGP1</t>
  </si>
  <si>
    <t>ARHGEF39</t>
  </si>
  <si>
    <t>TLN1</t>
  </si>
  <si>
    <t>TPM2</t>
  </si>
  <si>
    <t>MSMP</t>
  </si>
  <si>
    <t>GBA2</t>
  </si>
  <si>
    <t>CCDC107</t>
  </si>
  <si>
    <t>SEMA6C</t>
  </si>
  <si>
    <t>SCNM1</t>
  </si>
  <si>
    <t>C1orf56</t>
  </si>
  <si>
    <t>TNFAIP8L2</t>
  </si>
  <si>
    <t>CERS2</t>
  </si>
  <si>
    <t>BNIPL</t>
  </si>
  <si>
    <t>TMOD4</t>
  </si>
  <si>
    <t>PRUNE</t>
  </si>
  <si>
    <t>CDC42SE1</t>
  </si>
  <si>
    <t>SETDB1</t>
  </si>
  <si>
    <t>GABPB2</t>
  </si>
  <si>
    <t>FAM63A</t>
  </si>
  <si>
    <t>LYSMD1</t>
  </si>
  <si>
    <t>ANXA9</t>
  </si>
  <si>
    <t>VPS72</t>
  </si>
  <si>
    <t>MLLT11</t>
  </si>
  <si>
    <t>PIP5K1A</t>
  </si>
  <si>
    <t>TMEM130</t>
  </si>
  <si>
    <t>TRRAP</t>
  </si>
  <si>
    <t>PRR5-ARHGAP8</t>
  </si>
  <si>
    <t>PRR5</t>
  </si>
  <si>
    <t>ARHGAP8</t>
  </si>
  <si>
    <t>JMJD7-PLA2G4B</t>
  </si>
  <si>
    <t>CRADD</t>
  </si>
  <si>
    <t>SPTBN5</t>
  </si>
  <si>
    <t>JMJD7</t>
  </si>
  <si>
    <t>MAPKBP1</t>
  </si>
  <si>
    <t>PLA2G4B</t>
  </si>
  <si>
    <t>CACNA1S</t>
  </si>
  <si>
    <t>TMEM9</t>
  </si>
  <si>
    <t>KIF21B</t>
  </si>
  <si>
    <t>ASCL5</t>
  </si>
  <si>
    <t>PKP1</t>
  </si>
  <si>
    <t>LAD1</t>
  </si>
  <si>
    <t>TNNT2</t>
  </si>
  <si>
    <t>GLI2</t>
  </si>
  <si>
    <t>C20orf196</t>
  </si>
  <si>
    <t>SLC1A4</t>
  </si>
  <si>
    <t>RNF38</t>
  </si>
  <si>
    <t>MELK</t>
  </si>
  <si>
    <t>ST6GAL1</t>
  </si>
  <si>
    <t>PI4K2A</t>
  </si>
  <si>
    <t>AVPI1</t>
  </si>
  <si>
    <t>ZFYVE27</t>
  </si>
  <si>
    <t>MARVELD1</t>
  </si>
  <si>
    <t>SFRP5</t>
  </si>
  <si>
    <t>VSTM1</t>
  </si>
  <si>
    <t>PDLIM4</t>
  </si>
  <si>
    <t>SLC22A4</t>
  </si>
  <si>
    <t>P4HA2</t>
  </si>
  <si>
    <t>CARS</t>
  </si>
  <si>
    <t>OSBPL5</t>
  </si>
  <si>
    <t>GAS8</t>
  </si>
  <si>
    <t>DBNDD1</t>
  </si>
  <si>
    <t>PRDM7</t>
  </si>
  <si>
    <t>C16orf3</t>
  </si>
  <si>
    <t>ST3GAL5</t>
  </si>
  <si>
    <t>ATOH8</t>
  </si>
  <si>
    <t>SNAP47</t>
  </si>
  <si>
    <t>ZNF678</t>
  </si>
  <si>
    <t>JMJD4</t>
  </si>
  <si>
    <t>NDUFV2</t>
  </si>
  <si>
    <t>CHSY1</t>
  </si>
  <si>
    <t>VIMP</t>
  </si>
  <si>
    <t>SNRPA1</t>
  </si>
  <si>
    <t>PTPN14</t>
  </si>
  <si>
    <t>PYGB</t>
  </si>
  <si>
    <t>GINS1</t>
  </si>
  <si>
    <t>ABHD12</t>
  </si>
  <si>
    <t>FAM118A</t>
  </si>
  <si>
    <t>SMC1B</t>
  </si>
  <si>
    <t>XKR8</t>
  </si>
  <si>
    <t>SMPDL3B</t>
  </si>
  <si>
    <t>EYA3</t>
  </si>
  <si>
    <t>THEMIS2</t>
  </si>
  <si>
    <t>PPP1R8</t>
  </si>
  <si>
    <t>RPA2</t>
  </si>
  <si>
    <t>SLITRK5</t>
  </si>
  <si>
    <t>TSEN15</t>
  </si>
  <si>
    <t>COLGALT2</t>
  </si>
  <si>
    <t>NTMT1</t>
  </si>
  <si>
    <t>C9orf50</t>
  </si>
  <si>
    <t>ASB6</t>
  </si>
  <si>
    <t>SDHC</t>
  </si>
  <si>
    <t>C1orf192</t>
  </si>
  <si>
    <t>NUMBL</t>
  </si>
  <si>
    <t>SHKBP1</t>
  </si>
  <si>
    <t>SPTBN4</t>
  </si>
  <si>
    <t>ADCK4</t>
  </si>
  <si>
    <t>ITPKC</t>
  </si>
  <si>
    <t>SYNE3</t>
  </si>
  <si>
    <t>SCPEP1</t>
  </si>
  <si>
    <t>COIL</t>
  </si>
  <si>
    <t>ACPL2</t>
  </si>
  <si>
    <t>ZBTB38</t>
  </si>
  <si>
    <t>CYP11B1</t>
  </si>
  <si>
    <t>LYNX1</t>
  </si>
  <si>
    <t>LY6D</t>
  </si>
  <si>
    <t>LYPD2</t>
  </si>
  <si>
    <t>CYP11B2</t>
  </si>
  <si>
    <t>GML</t>
  </si>
  <si>
    <t>C9orf9</t>
  </si>
  <si>
    <t>TSC1</t>
  </si>
  <si>
    <t>TAAR8</t>
  </si>
  <si>
    <t>TAAR5</t>
  </si>
  <si>
    <t>TAAR6</t>
  </si>
  <si>
    <t>RPRD1B</t>
  </si>
  <si>
    <t>FRG1</t>
  </si>
  <si>
    <t>RPF2</t>
  </si>
  <si>
    <t>GTF3C6</t>
  </si>
  <si>
    <t>AMD1</t>
  </si>
  <si>
    <t>KCND3</t>
  </si>
  <si>
    <t>CYTL1</t>
  </si>
  <si>
    <t>SPARC</t>
  </si>
  <si>
    <t>KNCN</t>
  </si>
  <si>
    <t>MKNK1</t>
  </si>
  <si>
    <t>DGKB</t>
  </si>
  <si>
    <t>TPRX2P</t>
  </si>
  <si>
    <t>EHD2</t>
  </si>
  <si>
    <t>SEPW1</t>
  </si>
  <si>
    <t>GLTSCR2</t>
  </si>
  <si>
    <t>SULT2A1</t>
  </si>
  <si>
    <t>TPRX1</t>
  </si>
  <si>
    <t>OR51J1</t>
  </si>
  <si>
    <t>TCTEX1D1</t>
  </si>
  <si>
    <t>WDR78</t>
  </si>
  <si>
    <t>INSL5</t>
  </si>
  <si>
    <t>SGIP1</t>
  </si>
  <si>
    <t>MKKS</t>
  </si>
  <si>
    <t>SLX4IP</t>
  </si>
  <si>
    <t>ATL2</t>
  </si>
  <si>
    <t>ROS1</t>
  </si>
  <si>
    <t>VGLL2</t>
  </si>
  <si>
    <t>AMOTL2</t>
  </si>
  <si>
    <t>SLCO2A1</t>
  </si>
  <si>
    <t>CCDC158</t>
  </si>
  <si>
    <t>FAM47E-STBD1</t>
  </si>
  <si>
    <t>FAM47E</t>
  </si>
  <si>
    <t>RP11-180C1.1</t>
  </si>
  <si>
    <t>MRC1</t>
  </si>
  <si>
    <t>STAM</t>
  </si>
  <si>
    <t>FAM171A1</t>
  </si>
  <si>
    <t>TMEM236</t>
  </si>
  <si>
    <t>TRDMT1</t>
  </si>
  <si>
    <t>PTPLA</t>
  </si>
  <si>
    <t>CACNB2</t>
  </si>
  <si>
    <t>ST8SIA6</t>
  </si>
  <si>
    <t>ARL5B</t>
  </si>
  <si>
    <t>PLXDC2</t>
  </si>
  <si>
    <t>NSUN6</t>
  </si>
  <si>
    <t>VIM</t>
  </si>
  <si>
    <t>MRC1L1</t>
  </si>
  <si>
    <t>CYP3A4</t>
  </si>
  <si>
    <t>CYP3A43</t>
  </si>
  <si>
    <t>CYP3A5</t>
  </si>
  <si>
    <t>CYP3A7</t>
  </si>
  <si>
    <t>ANKRD36C</t>
  </si>
  <si>
    <t>CLHC1</t>
  </si>
  <si>
    <t>CHRAC1</t>
  </si>
  <si>
    <t>TRAPPC9</t>
  </si>
  <si>
    <t>PIK3R3</t>
  </si>
  <si>
    <t>GLT1D1</t>
  </si>
  <si>
    <t>SOX10</t>
  </si>
  <si>
    <t>POLR2F</t>
  </si>
  <si>
    <t>C22orf23</t>
  </si>
  <si>
    <t>CASP8</t>
  </si>
  <si>
    <t>ALS2CR12</t>
  </si>
  <si>
    <t>CASP10</t>
  </si>
  <si>
    <t>FANCC</t>
  </si>
  <si>
    <t>C9orf3</t>
  </si>
  <si>
    <t>LRRC15</t>
  </si>
  <si>
    <t>CPN2</t>
  </si>
  <si>
    <t>GP5</t>
  </si>
  <si>
    <t>GNA12</t>
  </si>
  <si>
    <t>AMZ1</t>
  </si>
  <si>
    <t>THADA</t>
  </si>
  <si>
    <t>PLEKHH2</t>
  </si>
  <si>
    <t>CLDN22</t>
  </si>
  <si>
    <t>RWDD4</t>
  </si>
  <si>
    <t>CDKN2AIP</t>
  </si>
  <si>
    <t>STOX2</t>
  </si>
  <si>
    <t>ING2</t>
  </si>
  <si>
    <t>DCTD</t>
  </si>
  <si>
    <t>WWC2</t>
  </si>
  <si>
    <t>TENM3</t>
  </si>
  <si>
    <t>SPINK13</t>
  </si>
  <si>
    <t>SPINK7</t>
  </si>
  <si>
    <t>MCU</t>
  </si>
  <si>
    <t>MICU1</t>
  </si>
  <si>
    <t>PIKFYVE</t>
  </si>
  <si>
    <t>IDH1</t>
  </si>
  <si>
    <t>CRYGD</t>
  </si>
  <si>
    <t>CRYGC</t>
  </si>
  <si>
    <t>PTH2R</t>
  </si>
  <si>
    <t>PKP3</t>
  </si>
  <si>
    <t>ANO9</t>
  </si>
  <si>
    <t>PTDSS2</t>
  </si>
  <si>
    <t>PHRF1</t>
  </si>
  <si>
    <t>RASSF7</t>
  </si>
  <si>
    <t>SIGIRR</t>
  </si>
  <si>
    <t>RNH1</t>
  </si>
  <si>
    <t>HRAS</t>
  </si>
  <si>
    <t>C11orf35</t>
  </si>
  <si>
    <t>LRRC56</t>
  </si>
  <si>
    <t>OR8B2</t>
  </si>
  <si>
    <t>CPM</t>
  </si>
  <si>
    <t>NFE2L3</t>
  </si>
  <si>
    <t>OTOP1</t>
  </si>
  <si>
    <t>SDR16C5</t>
  </si>
  <si>
    <t>ZNF326</t>
  </si>
  <si>
    <t>LOH12CR1</t>
  </si>
  <si>
    <t>DUSP16</t>
  </si>
  <si>
    <t>MANSC1</t>
  </si>
  <si>
    <t>VARS2</t>
  </si>
  <si>
    <t>GTF2H4</t>
  </si>
  <si>
    <t>DPCR1</t>
  </si>
  <si>
    <t>C1orf74</t>
  </si>
  <si>
    <t xml:space="preserve">Table S4.  General population (Imagen) CNV descriptives </t>
  </si>
  <si>
    <t>ACTN2</t>
  </si>
  <si>
    <t>CCHCR1</t>
  </si>
  <si>
    <t>CD47</t>
  </si>
  <si>
    <t>CDSN</t>
  </si>
  <si>
    <t>DIMT1</t>
  </si>
  <si>
    <t>FIBCD1</t>
  </si>
  <si>
    <t>FYN</t>
  </si>
  <si>
    <t>HACE1</t>
  </si>
  <si>
    <t>HLA-C</t>
  </si>
  <si>
    <t>IFT57</t>
  </si>
  <si>
    <t>JMY</t>
  </si>
  <si>
    <t>KDM4B</t>
  </si>
  <si>
    <t>POU5F1</t>
  </si>
  <si>
    <t>PSD4</t>
  </si>
  <si>
    <t>PSORS1C1</t>
  </si>
  <si>
    <t>PSORS1C2</t>
  </si>
  <si>
    <t>PTPRJ</t>
  </si>
  <si>
    <t>RABGAP1L</t>
  </si>
  <si>
    <t>RTN4</t>
  </si>
  <si>
    <t>SBSPON</t>
  </si>
  <si>
    <t>TCF19</t>
  </si>
  <si>
    <t>TERF1</t>
  </si>
  <si>
    <t>UGP2</t>
  </si>
  <si>
    <t>USP2</t>
  </si>
  <si>
    <t>NPAS2</t>
  </si>
  <si>
    <t>NKX2-1</t>
  </si>
  <si>
    <t>HTR7</t>
  </si>
  <si>
    <t>ASS1</t>
  </si>
  <si>
    <t>ADCY5</t>
  </si>
  <si>
    <t>GFI1B</t>
  </si>
  <si>
    <t>FCN1</t>
  </si>
  <si>
    <t>BTN2A2</t>
  </si>
  <si>
    <t>BTN3A2</t>
  </si>
  <si>
    <t>BTN3A1</t>
  </si>
  <si>
    <t>CLNK</t>
  </si>
  <si>
    <t>TNFSF15</t>
  </si>
  <si>
    <t>ZNF138</t>
  </si>
  <si>
    <t>ZNF679</t>
  </si>
  <si>
    <t>ZNF736</t>
  </si>
  <si>
    <t>AADAC</t>
  </si>
  <si>
    <t>NPSR1</t>
  </si>
  <si>
    <t>CSRP2</t>
  </si>
  <si>
    <t>SGSM1</t>
  </si>
  <si>
    <t>MTX2</t>
  </si>
  <si>
    <t>LHFPL2</t>
  </si>
  <si>
    <t>BHMT2</t>
  </si>
  <si>
    <t>BHMT</t>
  </si>
  <si>
    <t>DMGDH</t>
  </si>
  <si>
    <t>CMYA5</t>
  </si>
  <si>
    <t>MTERFD1</t>
  </si>
  <si>
    <t>TSPYL5</t>
  </si>
  <si>
    <t>SDC2</t>
  </si>
  <si>
    <t>UQCRB</t>
  </si>
  <si>
    <t>GDF6</t>
  </si>
  <si>
    <t>PTDSS1</t>
  </si>
  <si>
    <t>CPQ</t>
  </si>
  <si>
    <t>KRTAP21-1</t>
  </si>
  <si>
    <t>KRTAP21-2</t>
  </si>
  <si>
    <t>KRTAP8-1</t>
  </si>
  <si>
    <t>KRTAP21-3</t>
  </si>
  <si>
    <t>SLC6A5</t>
  </si>
  <si>
    <t>PRSS45</t>
  </si>
  <si>
    <t>PRSS50</t>
  </si>
  <si>
    <t>TMIE</t>
  </si>
  <si>
    <t>ALS2CL</t>
  </si>
  <si>
    <t>PRSS46</t>
  </si>
  <si>
    <t>RAI14</t>
  </si>
  <si>
    <t>BRIX1</t>
  </si>
  <si>
    <t>DNAJC21</t>
  </si>
  <si>
    <t>TTC23L</t>
  </si>
  <si>
    <t>RAD1</t>
  </si>
  <si>
    <t>EEPD1</t>
  </si>
  <si>
    <t>C6orf15</t>
  </si>
  <si>
    <t>PELI1</t>
  </si>
  <si>
    <t>FAM83B</t>
  </si>
  <si>
    <t>VPS54</t>
  </si>
  <si>
    <t>CEP57L1</t>
  </si>
  <si>
    <t>VN1R4</t>
  </si>
  <si>
    <t>ZNF525</t>
  </si>
  <si>
    <t>ZNF845</t>
  </si>
  <si>
    <t>ZNF665</t>
  </si>
  <si>
    <t>ZNF677</t>
  </si>
  <si>
    <t>VN1R2</t>
  </si>
  <si>
    <t>BIRC8</t>
  </si>
  <si>
    <t>ZNF765</t>
  </si>
  <si>
    <t>GADD45G</t>
  </si>
  <si>
    <t>FDFT1</t>
  </si>
  <si>
    <t>RRAGA</t>
  </si>
  <si>
    <t>HAUS6</t>
  </si>
  <si>
    <t>PLXNA2</t>
  </si>
  <si>
    <t>ZNF217</t>
  </si>
  <si>
    <t>RPL7</t>
  </si>
  <si>
    <t>STAU2</t>
  </si>
  <si>
    <t>RDH10</t>
  </si>
  <si>
    <t>KCNB2</t>
  </si>
  <si>
    <t>FAM134B</t>
  </si>
  <si>
    <t>ZNF622</t>
  </si>
  <si>
    <t>RNF7</t>
  </si>
  <si>
    <t>GRK7</t>
  </si>
  <si>
    <t>ATP1B3</t>
  </si>
  <si>
    <t>CCDC171</t>
  </si>
  <si>
    <t>OXSM</t>
  </si>
  <si>
    <t>NGLY1</t>
  </si>
  <si>
    <t>STARD3NL</t>
  </si>
  <si>
    <t>TP63</t>
  </si>
  <si>
    <t>TPRG1</t>
  </si>
  <si>
    <t>IL36RN</t>
  </si>
  <si>
    <t>IL1RN</t>
  </si>
  <si>
    <t>GRAMD1C</t>
  </si>
  <si>
    <t>IL36B</t>
  </si>
  <si>
    <t>IL1F10</t>
  </si>
  <si>
    <t>BID</t>
  </si>
  <si>
    <t>BCL2L13</t>
  </si>
  <si>
    <t>MICAL3</t>
  </si>
  <si>
    <t>CLRN1</t>
  </si>
  <si>
    <t>GPR52</t>
  </si>
  <si>
    <t>ALDH1A2</t>
  </si>
  <si>
    <t>KIAA1549L</t>
  </si>
  <si>
    <t>IL24</t>
  </si>
  <si>
    <t>C4BPB</t>
  </si>
  <si>
    <t>IKBKE</t>
  </si>
  <si>
    <t>EIF2D</t>
  </si>
  <si>
    <t>YOD1</t>
  </si>
  <si>
    <t>C4BPA</t>
  </si>
  <si>
    <t>FCAMR</t>
  </si>
  <si>
    <t>PIGR</t>
  </si>
  <si>
    <t>DYRK3</t>
  </si>
  <si>
    <t>IL19</t>
  </si>
  <si>
    <t>MAPKAPK2</t>
  </si>
  <si>
    <t>C1orf147</t>
  </si>
  <si>
    <t>IL10</t>
  </si>
  <si>
    <t>IL20</t>
  </si>
  <si>
    <t>PFKFB2</t>
  </si>
  <si>
    <t>RASSF5</t>
  </si>
  <si>
    <t>FAIM3</t>
  </si>
  <si>
    <t>C1orf116</t>
  </si>
  <si>
    <t>SAMD12</t>
  </si>
  <si>
    <t>AC023590.1</t>
  </si>
  <si>
    <t>CTNNAL1</t>
  </si>
  <si>
    <t>FAM206A</t>
  </si>
  <si>
    <t>IKBKAP</t>
  </si>
  <si>
    <t>TMEM154</t>
  </si>
  <si>
    <t>MTHFD2L</t>
  </si>
  <si>
    <t>KLHL12</t>
  </si>
  <si>
    <t>RP11-480I12.4</t>
  </si>
  <si>
    <t>PPP1R12B</t>
  </si>
  <si>
    <t>RABIF</t>
  </si>
  <si>
    <t>KDM5B</t>
  </si>
  <si>
    <t>CYB5R1</t>
  </si>
  <si>
    <t>ADIPOR1</t>
  </si>
  <si>
    <t>SYT2</t>
  </si>
  <si>
    <t>INTU</t>
  </si>
  <si>
    <t>MAP1LC3B2</t>
  </si>
  <si>
    <t>C12orf49</t>
  </si>
  <si>
    <t>RNFT2</t>
  </si>
  <si>
    <t>ITGB8</t>
  </si>
  <si>
    <t>CUL3</t>
  </si>
  <si>
    <t>DOCK10</t>
  </si>
  <si>
    <t>LYZL2</t>
  </si>
  <si>
    <t>MTPAP</t>
  </si>
  <si>
    <t>LYZL1</t>
  </si>
  <si>
    <t>MAP3K8</t>
  </si>
  <si>
    <t>CSF1R</t>
  </si>
  <si>
    <t>CSNK1A1</t>
  </si>
  <si>
    <t>SLC26A2</t>
  </si>
  <si>
    <t>HMGXB3</t>
  </si>
  <si>
    <t>ARHGEF37</t>
  </si>
  <si>
    <t>TIGD6</t>
  </si>
  <si>
    <t>VIT</t>
  </si>
  <si>
    <t>ADAMTS20</t>
  </si>
  <si>
    <t>CHORDC1</t>
  </si>
  <si>
    <t>NAALAD2</t>
  </si>
  <si>
    <t>DSEL</t>
  </si>
  <si>
    <t>UNC80</t>
  </si>
  <si>
    <t>C1orf177</t>
  </si>
  <si>
    <t>SWAP70</t>
  </si>
  <si>
    <t>ZBBX</t>
  </si>
  <si>
    <t>MTRNR2L5</t>
  </si>
  <si>
    <t>HDAC9</t>
  </si>
  <si>
    <t>RAB17</t>
  </si>
  <si>
    <t>PRKD3</t>
  </si>
  <si>
    <t>NDUFAF7</t>
  </si>
  <si>
    <t>ZNF221</t>
  </si>
  <si>
    <t>ZNF155</t>
  </si>
  <si>
    <t>ZNF45</t>
  </si>
  <si>
    <t>SUPT3H</t>
  </si>
  <si>
    <t>PCM1</t>
  </si>
  <si>
    <t>FGL1</t>
  </si>
  <si>
    <t>OSBP2</t>
  </si>
  <si>
    <t>FLT4</t>
  </si>
  <si>
    <t>MAP3K5</t>
  </si>
  <si>
    <t>MAP7</t>
  </si>
  <si>
    <t>AZIN1</t>
  </si>
  <si>
    <t>KB-1507C5.2</t>
  </si>
  <si>
    <t>ATP6V1C1</t>
  </si>
  <si>
    <t>GPR85</t>
  </si>
  <si>
    <t>MAK</t>
  </si>
  <si>
    <t>TMEM14C</t>
  </si>
  <si>
    <t>TMEM14B</t>
  </si>
  <si>
    <t>C6orf52</t>
  </si>
  <si>
    <t>PAK1IP1</t>
  </si>
  <si>
    <t>FAM229B</t>
  </si>
  <si>
    <t>ATP11A</t>
  </si>
  <si>
    <t>TUBE1</t>
  </si>
  <si>
    <t>WISP3</t>
  </si>
  <si>
    <t>PIK3AP1</t>
  </si>
  <si>
    <t>GPD1L</t>
  </si>
  <si>
    <t>ZNF860</t>
  </si>
  <si>
    <t>IKBIP</t>
  </si>
  <si>
    <t>SLC25A3</t>
  </si>
  <si>
    <t>TMPO</t>
  </si>
  <si>
    <t>APAF1</t>
  </si>
  <si>
    <t>VRK1</t>
  </si>
  <si>
    <t>FZD10</t>
  </si>
  <si>
    <t>PIWIL1</t>
  </si>
  <si>
    <t>SNX32</t>
  </si>
  <si>
    <t>EFEMP2</t>
  </si>
  <si>
    <t>FOSL1</t>
  </si>
  <si>
    <t>CCDC85B</t>
  </si>
  <si>
    <t>FIBP</t>
  </si>
  <si>
    <t>MUS81</t>
  </si>
  <si>
    <t>CFL1</t>
  </si>
  <si>
    <t>DRAP1</t>
  </si>
  <si>
    <t>CTSW</t>
  </si>
  <si>
    <t>OVOL1</t>
  </si>
  <si>
    <t>C11orf68</t>
  </si>
  <si>
    <t>KRTAP19-8</t>
  </si>
  <si>
    <t>RTN4RL1</t>
  </si>
  <si>
    <t>SMYD4</t>
  </si>
  <si>
    <t>RPA1</t>
  </si>
  <si>
    <t>MEP1B</t>
  </si>
  <si>
    <t>PZP</t>
  </si>
  <si>
    <t>NKX2-8</t>
  </si>
  <si>
    <t>SLC25A21</t>
  </si>
  <si>
    <t>PAX9</t>
  </si>
  <si>
    <t>SFTA3</t>
  </si>
  <si>
    <t>PENK</t>
  </si>
  <si>
    <t>BAZ1A</t>
  </si>
  <si>
    <t>ARHGAP24</t>
  </si>
  <si>
    <t>FMO3</t>
  </si>
  <si>
    <t>SLC38A11</t>
  </si>
  <si>
    <t>PPFIA2</t>
  </si>
  <si>
    <t>RAD52</t>
  </si>
  <si>
    <t>DNAH17</t>
  </si>
  <si>
    <t>NEU2</t>
  </si>
  <si>
    <t>C2orf82</t>
  </si>
  <si>
    <t>AC106876.2</t>
  </si>
  <si>
    <t>NGEF</t>
  </si>
  <si>
    <t>GIGYF2</t>
  </si>
  <si>
    <t>SPATA31D1</t>
  </si>
  <si>
    <t>TLE1</t>
  </si>
  <si>
    <t>TM2D1</t>
  </si>
  <si>
    <t>INADL</t>
  </si>
  <si>
    <t>KRTAP5-4</t>
  </si>
  <si>
    <t>KRTAP5-2</t>
  </si>
  <si>
    <t>KRTAP5-5</t>
  </si>
  <si>
    <t>KRTAP5-3</t>
  </si>
  <si>
    <t>AC139100.2</t>
  </si>
  <si>
    <t>PARD6G</t>
  </si>
  <si>
    <t>FAM126A</t>
  </si>
  <si>
    <t>TGDS</t>
  </si>
  <si>
    <t>GPR180</t>
  </si>
  <si>
    <t>RPUSD4</t>
  </si>
  <si>
    <t>DACT2</t>
  </si>
  <si>
    <t>LPHN3</t>
  </si>
  <si>
    <t>PTPRM</t>
  </si>
  <si>
    <t>ZNF813</t>
  </si>
  <si>
    <t>TBC1D2B</t>
  </si>
  <si>
    <t>CTXN3</t>
  </si>
  <si>
    <t>C5orf46</t>
  </si>
  <si>
    <t>FER</t>
  </si>
  <si>
    <t>FARP1</t>
  </si>
  <si>
    <t>AGAP9</t>
  </si>
  <si>
    <t>FAM21B</t>
  </si>
  <si>
    <t>FAM25C</t>
  </si>
  <si>
    <t>FAM25G</t>
  </si>
  <si>
    <t>ANXA8</t>
  </si>
  <si>
    <t>SEMA6D</t>
  </si>
  <si>
    <t>TAS2R31</t>
  </si>
  <si>
    <t>TAS2R50</t>
  </si>
  <si>
    <t>TAS2R20</t>
  </si>
  <si>
    <t>TAS2R19</t>
  </si>
  <si>
    <t>DERA</t>
  </si>
  <si>
    <t>FAM3D</t>
  </si>
  <si>
    <t>A2M</t>
  </si>
  <si>
    <t>KLRG1</t>
  </si>
  <si>
    <t>C1QTNF5</t>
  </si>
  <si>
    <t>MFRP</t>
  </si>
  <si>
    <t>MCAM</t>
  </si>
  <si>
    <t>CBL</t>
  </si>
  <si>
    <t>RNF26</t>
  </si>
  <si>
    <t>PTPLB</t>
  </si>
  <si>
    <t>ADAMTS3</t>
  </si>
  <si>
    <t>NPFFR2</t>
  </si>
  <si>
    <t>TNFRSF11B</t>
  </si>
  <si>
    <t>KRTAP5-6</t>
  </si>
  <si>
    <t>NCOA3</t>
  </si>
  <si>
    <t>SPOCK2</t>
  </si>
  <si>
    <t>PCMTD1</t>
  </si>
  <si>
    <t>RNASET2</t>
  </si>
  <si>
    <t>RPS6KA2</t>
  </si>
  <si>
    <t>BBS9</t>
  </si>
  <si>
    <t>ACSL3</t>
  </si>
  <si>
    <t>MSH6</t>
  </si>
  <si>
    <t>LIMA1</t>
  </si>
  <si>
    <t>LARP4</t>
  </si>
  <si>
    <t>FAM186A</t>
  </si>
  <si>
    <t>CERS5</t>
  </si>
  <si>
    <t>DIP2B</t>
  </si>
  <si>
    <t>CXCL2</t>
  </si>
  <si>
    <t>PF4</t>
  </si>
  <si>
    <t>PPBP</t>
  </si>
  <si>
    <t>CXCL5</t>
  </si>
  <si>
    <t>CXCL3</t>
  </si>
  <si>
    <t>FAM179A</t>
  </si>
  <si>
    <t>CLIC5</t>
  </si>
  <si>
    <t>HTRA3</t>
  </si>
  <si>
    <t>SH3TC1</t>
  </si>
  <si>
    <t>ABLIM2</t>
  </si>
  <si>
    <t>RP11-362K2.2</t>
  </si>
  <si>
    <t>NDFIP2</t>
  </si>
  <si>
    <t>OR4X1</t>
  </si>
  <si>
    <t>OR4C3</t>
  </si>
  <si>
    <t>OR4S1</t>
  </si>
  <si>
    <t>OR4B1</t>
  </si>
  <si>
    <t>OR4X2</t>
  </si>
  <si>
    <t>API5</t>
  </si>
  <si>
    <t>FAM170A</t>
  </si>
  <si>
    <t>SETD3</t>
  </si>
  <si>
    <t>CCDC85C</t>
  </si>
  <si>
    <t>CCNK</t>
  </si>
  <si>
    <t>RBP1</t>
  </si>
  <si>
    <t>RBP2</t>
  </si>
  <si>
    <t>NMNAT3</t>
  </si>
  <si>
    <t>TECRL</t>
  </si>
  <si>
    <t>LYPLAL1</t>
  </si>
  <si>
    <t>C1D</t>
  </si>
  <si>
    <t>DOCK6</t>
  </si>
  <si>
    <t>QKI</t>
  </si>
  <si>
    <t>CPNE8</t>
  </si>
  <si>
    <t>ISX</t>
  </si>
  <si>
    <t>QRFP</t>
  </si>
  <si>
    <t>RPUSD2</t>
  </si>
  <si>
    <t>CASC5</t>
  </si>
  <si>
    <t>C15orf57</t>
  </si>
  <si>
    <t>SLC45A2</t>
  </si>
  <si>
    <t>AMACR</t>
  </si>
  <si>
    <t>C1QTNF3</t>
  </si>
  <si>
    <t>DARS</t>
  </si>
  <si>
    <t>NUDT2</t>
  </si>
  <si>
    <t>KIF24</t>
  </si>
  <si>
    <t>UBAP1</t>
  </si>
  <si>
    <t>C9orf24</t>
  </si>
  <si>
    <t>KIAA1161</t>
  </si>
  <si>
    <t>ADAL</t>
  </si>
  <si>
    <t>TP53BP1</t>
  </si>
  <si>
    <t>ZSCAN29</t>
  </si>
  <si>
    <t>MAP1A</t>
  </si>
  <si>
    <t>TUBGCP4</t>
  </si>
  <si>
    <t xml:space="preserve">Table S5.  General population (Generation Scotland)  CNV descriptives </t>
  </si>
  <si>
    <t>AKT3</t>
  </si>
  <si>
    <t>ALKBH4</t>
  </si>
  <si>
    <t>ARAP1</t>
  </si>
  <si>
    <t>ATG16L2</t>
  </si>
  <si>
    <t>AVL9</t>
  </si>
  <si>
    <t>C1QTNF7</t>
  </si>
  <si>
    <t>C6orf106</t>
  </si>
  <si>
    <t>C7orf66</t>
  </si>
  <si>
    <t>CALHM2</t>
  </si>
  <si>
    <t>CCDC167</t>
  </si>
  <si>
    <t>COA4</t>
  </si>
  <si>
    <t>CSMD3</t>
  </si>
  <si>
    <t>DENND1A</t>
  </si>
  <si>
    <t>FCHSD2</t>
  </si>
  <si>
    <t>GPER1</t>
  </si>
  <si>
    <t>GPR125</t>
  </si>
  <si>
    <t>GREB1L</t>
  </si>
  <si>
    <t>GRM5</t>
  </si>
  <si>
    <t>INA</t>
  </si>
  <si>
    <t>KCNIP4</t>
  </si>
  <si>
    <t>LDB2</t>
  </si>
  <si>
    <t>LTC4S</t>
  </si>
  <si>
    <t>MAML1</t>
  </si>
  <si>
    <t>MAN1A2</t>
  </si>
  <si>
    <t>MARS2</t>
  </si>
  <si>
    <t>MDGA1</t>
  </si>
  <si>
    <t>MSRA</t>
  </si>
  <si>
    <t>NR3C2</t>
  </si>
  <si>
    <t>NUP160</t>
  </si>
  <si>
    <t>OR12D3</t>
  </si>
  <si>
    <t>OR14J1</t>
  </si>
  <si>
    <t>OR2J2</t>
  </si>
  <si>
    <t>OR5V1</t>
  </si>
  <si>
    <t>ORAI2</t>
  </si>
  <si>
    <t>PACSIN1</t>
  </si>
  <si>
    <t>PAM</t>
  </si>
  <si>
    <t>PCGF6</t>
  </si>
  <si>
    <t>PDCD11</t>
  </si>
  <si>
    <t>PDE2A</t>
  </si>
  <si>
    <t>PRKRIP1</t>
  </si>
  <si>
    <t>RANBP17</t>
  </si>
  <si>
    <t>RASGEF1C</t>
  </si>
  <si>
    <t>RASGRP1</t>
  </si>
  <si>
    <t>SH3TC2</t>
  </si>
  <si>
    <t>SIPA1L3</t>
  </si>
  <si>
    <t>SNCA</t>
  </si>
  <si>
    <t>SQSTM1</t>
  </si>
  <si>
    <t>STARD10</t>
  </si>
  <si>
    <t>TAF5</t>
  </si>
  <si>
    <t>TCF4</t>
  </si>
  <si>
    <t>THUMPD1</t>
  </si>
  <si>
    <t>TSPAN5</t>
  </si>
  <si>
    <t>TTLL10</t>
  </si>
  <si>
    <t>UNG</t>
  </si>
  <si>
    <t>USMG5</t>
  </si>
  <si>
    <t>USP20</t>
  </si>
  <si>
    <t>WDR87</t>
  </si>
  <si>
    <t>ZFP30</t>
  </si>
  <si>
    <t>ZNF311</t>
  </si>
  <si>
    <t>ZNF540</t>
  </si>
  <si>
    <t>ZNF569</t>
  </si>
  <si>
    <t>ZNF571</t>
  </si>
  <si>
    <t>ZNF573</t>
  </si>
  <si>
    <t>ZNF607</t>
  </si>
  <si>
    <t>ZNF793</t>
  </si>
  <si>
    <t>ADA</t>
  </si>
  <si>
    <t>ADCY8</t>
  </si>
  <si>
    <t>ADIPOQ</t>
  </si>
  <si>
    <t>ADK</t>
  </si>
  <si>
    <t>CACNA1C</t>
  </si>
  <si>
    <t>GRIA4</t>
  </si>
  <si>
    <t>GRIN2B</t>
  </si>
  <si>
    <t>NTRK2</t>
  </si>
  <si>
    <t>RPE65</t>
  </si>
  <si>
    <t>SUV39H2</t>
  </si>
  <si>
    <t>TNFRSF11A</t>
  </si>
  <si>
    <t>SLC25A40</t>
  </si>
  <si>
    <t>ABCB1</t>
  </si>
  <si>
    <t>RUNDC3B</t>
  </si>
  <si>
    <t>DBF4</t>
  </si>
  <si>
    <t>RP11-182J1.16</t>
  </si>
  <si>
    <t>ADRBK2</t>
  </si>
  <si>
    <t>DIXDC1</t>
  </si>
  <si>
    <t>C11orf57</t>
  </si>
  <si>
    <t>SLIT1</t>
  </si>
  <si>
    <t>SDHD</t>
  </si>
  <si>
    <t>TIMM8B</t>
  </si>
  <si>
    <t>PIH1D2</t>
  </si>
  <si>
    <t>DLAT</t>
  </si>
  <si>
    <t>TLL1</t>
  </si>
  <si>
    <t>ATCAY</t>
  </si>
  <si>
    <t>ZFR2</t>
  </si>
  <si>
    <t>UBE2U</t>
  </si>
  <si>
    <t>SLC17A5</t>
  </si>
  <si>
    <t>TXNDC9</t>
  </si>
  <si>
    <t>LYG2</t>
  </si>
  <si>
    <t>LYG1</t>
  </si>
  <si>
    <t>SORCS2</t>
  </si>
  <si>
    <t>KLHL41</t>
  </si>
  <si>
    <t>FASTKD1</t>
  </si>
  <si>
    <t>BBS5</t>
  </si>
  <si>
    <t>RP11-724O16.1</t>
  </si>
  <si>
    <t>ZNF268</t>
  </si>
  <si>
    <t>CTD-2140B24.4</t>
  </si>
  <si>
    <t>ZNF10</t>
  </si>
  <si>
    <t>ZNF140</t>
  </si>
  <si>
    <t>TBX5</t>
  </si>
  <si>
    <t>ZNF891</t>
  </si>
  <si>
    <t>C4orf6</t>
  </si>
  <si>
    <t>EVC2</t>
  </si>
  <si>
    <t>SIGLECL1</t>
  </si>
  <si>
    <t>IL17C</t>
  </si>
  <si>
    <t>CD33</t>
  </si>
  <si>
    <t>RP11-297M9.1</t>
  </si>
  <si>
    <t>AP5Z1</t>
  </si>
  <si>
    <t>ANK3</t>
  </si>
  <si>
    <t>VPS28</t>
  </si>
  <si>
    <t>SLC39A4</t>
  </si>
  <si>
    <t>TMEM249</t>
  </si>
  <si>
    <t>SLC52A2</t>
  </si>
  <si>
    <t>CPSF1</t>
  </si>
  <si>
    <t>ADCK5</t>
  </si>
  <si>
    <t>FBXL6</t>
  </si>
  <si>
    <t>SMIM21</t>
  </si>
  <si>
    <t>DDX59</t>
  </si>
  <si>
    <t>TIMM21</t>
  </si>
  <si>
    <t>FBXO15</t>
  </si>
  <si>
    <t>RP11-321M21.3</t>
  </si>
  <si>
    <t>KIF14</t>
  </si>
  <si>
    <t>BICC1</t>
  </si>
  <si>
    <t>SHROOM3</t>
  </si>
  <si>
    <t>PLG</t>
  </si>
  <si>
    <t>RBM20</t>
  </si>
  <si>
    <t>CCDC163P</t>
  </si>
  <si>
    <t>PRDX1</t>
  </si>
  <si>
    <t>AKR1A1</t>
  </si>
  <si>
    <t>NASP</t>
  </si>
  <si>
    <t>MMACHC</t>
  </si>
  <si>
    <t>TESK2</t>
  </si>
  <si>
    <t>PIK3CB</t>
  </si>
  <si>
    <t>ANKRD6</t>
  </si>
  <si>
    <t>RNF8</t>
  </si>
  <si>
    <t>ZFAND3</t>
  </si>
  <si>
    <t>TBC1D22B</t>
  </si>
  <si>
    <t>CMTR1</t>
  </si>
  <si>
    <t>PPA1</t>
  </si>
  <si>
    <t>AGPAT4</t>
  </si>
  <si>
    <t>DRD5</t>
  </si>
  <si>
    <t>VAPA</t>
  </si>
  <si>
    <t>PLEKHA4</t>
  </si>
  <si>
    <t>NUCB1</t>
  </si>
  <si>
    <t>TULP2</t>
  </si>
  <si>
    <t>HSD17B14</t>
  </si>
  <si>
    <t>BCAT2</t>
  </si>
  <si>
    <t>PPP1R15A</t>
  </si>
  <si>
    <t>MUC6</t>
  </si>
  <si>
    <t>EFCAB4A</t>
  </si>
  <si>
    <t>PIDD</t>
  </si>
  <si>
    <t>AP2A2</t>
  </si>
  <si>
    <t>CD151</t>
  </si>
  <si>
    <t>TALDO1</t>
  </si>
  <si>
    <t>MUC2</t>
  </si>
  <si>
    <t>TMEM80</t>
  </si>
  <si>
    <t>CEND1</t>
  </si>
  <si>
    <t>RPLP2</t>
  </si>
  <si>
    <t>POLR2L</t>
  </si>
  <si>
    <t>SLC25A22</t>
  </si>
  <si>
    <t>AP006621.5</t>
  </si>
  <si>
    <t>DEAF1</t>
  </si>
  <si>
    <t>CHID1</t>
  </si>
  <si>
    <t>EPS8L2</t>
  </si>
  <si>
    <t>PNPLA2</t>
  </si>
  <si>
    <t>PDDC1</t>
  </si>
  <si>
    <t>TSPAN4</t>
  </si>
  <si>
    <t>ABCC5</t>
  </si>
  <si>
    <t>ZNF683</t>
  </si>
  <si>
    <t>AIM1L</t>
  </si>
  <si>
    <t>H3F3A</t>
  </si>
  <si>
    <t>ACBD3</t>
  </si>
  <si>
    <t>CUL5</t>
  </si>
  <si>
    <t>KCNU1</t>
  </si>
  <si>
    <t>RBFOX3</t>
  </si>
  <si>
    <t>TTC6</t>
  </si>
  <si>
    <t>FAM71F2</t>
  </si>
  <si>
    <t>HILPDA</t>
  </si>
  <si>
    <t>CCDC136</t>
  </si>
  <si>
    <t>METTL2B</t>
  </si>
  <si>
    <t>OPN1SW</t>
  </si>
  <si>
    <t>CALU</t>
  </si>
  <si>
    <t>IMPDH1</t>
  </si>
  <si>
    <t>FAM71F1</t>
  </si>
  <si>
    <t>TPK1</t>
  </si>
  <si>
    <t>GOLM1</t>
  </si>
  <si>
    <t>PPM1F</t>
  </si>
  <si>
    <t>SERPINF2</t>
  </si>
  <si>
    <t>WDR81</t>
  </si>
  <si>
    <t>SERPINF1</t>
  </si>
  <si>
    <t>BAMBI</t>
  </si>
  <si>
    <t>WAC</t>
  </si>
  <si>
    <t>MT1F</t>
  </si>
  <si>
    <t>MT1A</t>
  </si>
  <si>
    <t>MT1G</t>
  </si>
  <si>
    <t>MT1X</t>
  </si>
  <si>
    <t>NUP93</t>
  </si>
  <si>
    <t>MT1M</t>
  </si>
  <si>
    <t>MT3</t>
  </si>
  <si>
    <t>MT1H</t>
  </si>
  <si>
    <t>MT2A</t>
  </si>
  <si>
    <t>MT1E</t>
  </si>
  <si>
    <t>MT1B</t>
  </si>
  <si>
    <t>PIWIL3</t>
  </si>
  <si>
    <t>WRNIP1</t>
  </si>
  <si>
    <t>USP15</t>
  </si>
  <si>
    <t>FAM19A2</t>
  </si>
  <si>
    <t>SORD</t>
  </si>
  <si>
    <t>PATL2</t>
  </si>
  <si>
    <t>SPG11</t>
  </si>
  <si>
    <t>TRIM69</t>
  </si>
  <si>
    <t>B2M</t>
  </si>
  <si>
    <t>C15orf43</t>
  </si>
  <si>
    <t>TRMT5</t>
  </si>
  <si>
    <t>MNAT1</t>
  </si>
  <si>
    <t>SLC38A6</t>
  </si>
  <si>
    <t>LEPREL1</t>
  </si>
  <si>
    <t>CLDN16</t>
  </si>
  <si>
    <t>TMEM207</t>
  </si>
  <si>
    <t>CLDN1</t>
  </si>
  <si>
    <t>CST8</t>
  </si>
  <si>
    <t>CSTL1</t>
  </si>
  <si>
    <t>CST11</t>
  </si>
  <si>
    <t>RP11-276H1.3</t>
  </si>
  <si>
    <t>IGFBPL1</t>
  </si>
  <si>
    <t>ALDH1B1</t>
  </si>
  <si>
    <t>ANKRD18A</t>
  </si>
  <si>
    <t>SHB</t>
  </si>
  <si>
    <t>FAM107B</t>
  </si>
  <si>
    <t>FNBP1</t>
  </si>
  <si>
    <t>C9orf78</t>
  </si>
  <si>
    <t>ZNF623</t>
  </si>
  <si>
    <t>ZNF707</t>
  </si>
  <si>
    <t>HENMT1</t>
  </si>
  <si>
    <t>FAM102B</t>
  </si>
  <si>
    <t>PRPF38B</t>
  </si>
  <si>
    <t>RBBP8</t>
  </si>
  <si>
    <t>KRTAP22-1</t>
  </si>
  <si>
    <t>KRTAP22-2</t>
  </si>
  <si>
    <t>KRTAP20-3</t>
  </si>
  <si>
    <t>KRTAP20-1</t>
  </si>
  <si>
    <t>KRTAP6-3</t>
  </si>
  <si>
    <t>KRTAP6-1</t>
  </si>
  <si>
    <t>KRTAP20-2</t>
  </si>
  <si>
    <t>KRTAP19-7</t>
  </si>
  <si>
    <t>KRTAP20-4</t>
  </si>
  <si>
    <t>KRTAP6-2</t>
  </si>
  <si>
    <t>HTR4</t>
  </si>
  <si>
    <t>ADRB2</t>
  </si>
  <si>
    <t>INPPL1</t>
  </si>
  <si>
    <t>NADSYN1</t>
  </si>
  <si>
    <t>DHCR7</t>
  </si>
  <si>
    <t>IL18BP</t>
  </si>
  <si>
    <t>KRTAP5-9</t>
  </si>
  <si>
    <t>KRTAP5-10</t>
  </si>
  <si>
    <t>RNF121</t>
  </si>
  <si>
    <t>LRTOMT</t>
  </si>
  <si>
    <t>NUMA1</t>
  </si>
  <si>
    <t>KRTAP5-11</t>
  </si>
  <si>
    <t>KRTAP5-8</t>
  </si>
  <si>
    <t>FOLR3</t>
  </si>
  <si>
    <t>DEFB108B</t>
  </si>
  <si>
    <t>ANAPC15</t>
  </si>
  <si>
    <t>PHOX2A</t>
  </si>
  <si>
    <t>FAM86C1</t>
  </si>
  <si>
    <t>RP11-849H4.2</t>
  </si>
  <si>
    <t>LAMTOR1</t>
  </si>
  <si>
    <t>FOLR1</t>
  </si>
  <si>
    <t>CLPB</t>
  </si>
  <si>
    <t>FOLR2</t>
  </si>
  <si>
    <t>KRTAP5-7</t>
  </si>
  <si>
    <t>CAST</t>
  </si>
  <si>
    <t>CTD-2260A17.2</t>
  </si>
  <si>
    <t>LNPEP</t>
  </si>
  <si>
    <t>ERAP2</t>
  </si>
  <si>
    <t>ERAP1</t>
  </si>
  <si>
    <t>AKR1C2</t>
  </si>
  <si>
    <t>AKR1C1</t>
  </si>
  <si>
    <t>AKR1E2</t>
  </si>
  <si>
    <t>CHST2</t>
  </si>
  <si>
    <t>FAM163B</t>
  </si>
  <si>
    <t>ADAMTSL2</t>
  </si>
  <si>
    <t>SARDH</t>
  </si>
  <si>
    <t>DBH</t>
  </si>
  <si>
    <t>NAA38</t>
  </si>
  <si>
    <t>ANKRD7</t>
  </si>
  <si>
    <t>CTTNBP2</t>
  </si>
  <si>
    <t>ZNHIT1</t>
  </si>
  <si>
    <t>FIS1</t>
  </si>
  <si>
    <t>CLDN15</t>
  </si>
  <si>
    <t>BOD1L1</t>
  </si>
  <si>
    <t>HS3ST1</t>
  </si>
  <si>
    <t>FGFBP1</t>
  </si>
  <si>
    <t>NKX3-2</t>
  </si>
  <si>
    <t>CC2D2A</t>
  </si>
  <si>
    <t>RAB28</t>
  </si>
  <si>
    <t>GOT2</t>
  </si>
  <si>
    <t>TMEM38B</t>
  </si>
  <si>
    <t>TAL2</t>
  </si>
  <si>
    <t>FKTN</t>
  </si>
  <si>
    <t>HS3ST3A1</t>
  </si>
  <si>
    <t>CDH20</t>
  </si>
  <si>
    <t>OR2B3</t>
  </si>
  <si>
    <t>OR2J3</t>
  </si>
  <si>
    <t>OR2W1</t>
  </si>
  <si>
    <t>OR2J1</t>
  </si>
  <si>
    <t>AREL1</t>
  </si>
  <si>
    <t>LTBP2</t>
  </si>
  <si>
    <t>FSIP2</t>
  </si>
  <si>
    <t>ATL1</t>
  </si>
  <si>
    <t>CDKL1</t>
  </si>
  <si>
    <t>MAP4K5</t>
  </si>
  <si>
    <t>SOS2</t>
  </si>
  <si>
    <t>L2HGDH</t>
  </si>
  <si>
    <t>SAV1</t>
  </si>
  <si>
    <t>ATP5S</t>
  </si>
  <si>
    <t>NIN</t>
  </si>
  <si>
    <t>HNRNPA2B1</t>
  </si>
  <si>
    <t>SLC20A2</t>
  </si>
  <si>
    <t>AP3D1</t>
  </si>
  <si>
    <t>ACTR3</t>
  </si>
  <si>
    <t>CHST12</t>
  </si>
  <si>
    <t>RRM1</t>
  </si>
  <si>
    <t>BTF3</t>
  </si>
  <si>
    <t>FOXD1</t>
  </si>
  <si>
    <t>PSIP1</t>
  </si>
  <si>
    <t>SLC6A15</t>
  </si>
  <si>
    <t>LRRIQ1</t>
  </si>
  <si>
    <t>TSPAN19</t>
  </si>
  <si>
    <t>CLC</t>
  </si>
  <si>
    <t>LGALS14</t>
  </si>
  <si>
    <t>LEUTX</t>
  </si>
  <si>
    <t>LGALS16</t>
  </si>
  <si>
    <t>BCKDHB</t>
  </si>
  <si>
    <t>CUX1</t>
  </si>
  <si>
    <t>ENTPD6</t>
  </si>
  <si>
    <t>FAM49B</t>
  </si>
  <si>
    <t>LILRA1</t>
  </si>
  <si>
    <t>LILRA2</t>
  </si>
  <si>
    <t>LILRB1</t>
  </si>
  <si>
    <t>AC009892.10</t>
  </si>
  <si>
    <t>KIR3DX1</t>
  </si>
  <si>
    <t>DRC1</t>
  </si>
  <si>
    <t>C2orf70</t>
  </si>
  <si>
    <t>OTOF</t>
  </si>
  <si>
    <t>PID1</t>
  </si>
  <si>
    <t>SLC39A10</t>
  </si>
  <si>
    <t>DNAH7</t>
  </si>
  <si>
    <t>FHAD1</t>
  </si>
  <si>
    <t>C7orf60</t>
  </si>
  <si>
    <t>ZNF277</t>
  </si>
  <si>
    <t>DOCK4</t>
  </si>
  <si>
    <t>IFRD1</t>
  </si>
  <si>
    <t>TMEM168</t>
  </si>
  <si>
    <t>LSMEM1</t>
  </si>
  <si>
    <t>CMSS1</t>
  </si>
  <si>
    <t>FILIP1L</t>
  </si>
  <si>
    <t>CTSC</t>
  </si>
  <si>
    <t>ABCA12</t>
  </si>
  <si>
    <t>STRIP2</t>
  </si>
  <si>
    <t>SMKR1</t>
  </si>
  <si>
    <t>NRF1</t>
  </si>
  <si>
    <t>LRRC38</t>
  </si>
  <si>
    <t>CERK</t>
  </si>
  <si>
    <t>CELSR1</t>
  </si>
  <si>
    <t>GRAMD4</t>
  </si>
  <si>
    <t>OR52I1</t>
  </si>
  <si>
    <t>OR52I2</t>
  </si>
  <si>
    <t>C11orf40</t>
  </si>
  <si>
    <t>TRIM68</t>
  </si>
  <si>
    <t>OR51E1</t>
  </si>
  <si>
    <t>OR51D1</t>
  </si>
  <si>
    <t>TLX3</t>
  </si>
  <si>
    <t>GABRP</t>
  </si>
  <si>
    <t>KCNIP1</t>
  </si>
  <si>
    <t>SYF2</t>
  </si>
  <si>
    <t>IMPAD1</t>
  </si>
  <si>
    <t>CELF4</t>
  </si>
  <si>
    <t>TOPBP1</t>
  </si>
  <si>
    <t>CDV3</t>
  </si>
  <si>
    <t>TMEM108</t>
  </si>
  <si>
    <t>TF</t>
  </si>
  <si>
    <t>RAB6B</t>
  </si>
  <si>
    <t>BFSP2</t>
  </si>
  <si>
    <t>SRPRB</t>
  </si>
  <si>
    <t>TBCK</t>
  </si>
  <si>
    <t>CLNS1A</t>
  </si>
  <si>
    <t>AQP11</t>
  </si>
  <si>
    <t>RSF1</t>
  </si>
  <si>
    <t>ADAMTS8</t>
  </si>
  <si>
    <t>ADAMTS15</t>
  </si>
  <si>
    <t>FOXJ2</t>
  </si>
  <si>
    <t>RBM47</t>
  </si>
  <si>
    <t>CPNE4</t>
  </si>
  <si>
    <t>MRPL3</t>
  </si>
  <si>
    <t>DCP2</t>
  </si>
  <si>
    <t>TSHZ3</t>
  </si>
  <si>
    <t>FAM184B</t>
  </si>
  <si>
    <t>EOMES</t>
  </si>
  <si>
    <t>SEPP1</t>
  </si>
  <si>
    <t>GHR</t>
  </si>
  <si>
    <t>CCDC152</t>
  </si>
  <si>
    <t>MSX2</t>
  </si>
  <si>
    <t>MCUR1</t>
  </si>
  <si>
    <t>SH3GL3</t>
  </si>
  <si>
    <t>SEMA6A</t>
  </si>
  <si>
    <t>AC011997.1</t>
  </si>
  <si>
    <t>GALNT18</t>
  </si>
  <si>
    <t>FAM91A1</t>
  </si>
  <si>
    <t>ANXA13</t>
  </si>
  <si>
    <t>KLHL38</t>
  </si>
  <si>
    <t>NBEA</t>
  </si>
  <si>
    <t>WDR52</t>
  </si>
  <si>
    <t>SPICE1</t>
  </si>
  <si>
    <t>BOC</t>
  </si>
  <si>
    <t>PPIG</t>
  </si>
  <si>
    <t>BTNL3</t>
  </si>
  <si>
    <t>BTNL8</t>
  </si>
  <si>
    <t>RAP1B</t>
  </si>
  <si>
    <t>NUP107</t>
  </si>
  <si>
    <t>MDM2</t>
  </si>
  <si>
    <t>SLC35E3</t>
  </si>
  <si>
    <t>HSF2BP</t>
  </si>
  <si>
    <t>SOSTDC1</t>
  </si>
  <si>
    <t>LRRC72</t>
  </si>
  <si>
    <t>ANKMY2</t>
  </si>
  <si>
    <t>BZW2</t>
  </si>
  <si>
    <t>TSPAN13</t>
  </si>
  <si>
    <t>C1orf158</t>
  </si>
  <si>
    <t>PRAMEF12</t>
  </si>
  <si>
    <t>HNRNPCL1</t>
  </si>
  <si>
    <t>PRAMEF1</t>
  </si>
  <si>
    <t>AADACL3</t>
  </si>
  <si>
    <t>RNLS</t>
  </si>
  <si>
    <t>NOD1</t>
  </si>
  <si>
    <t>GGCT</t>
  </si>
  <si>
    <t>SNX19</t>
  </si>
  <si>
    <t>KATNAL2</t>
  </si>
  <si>
    <t>IER3IP1</t>
  </si>
  <si>
    <t>SKOR2</t>
  </si>
  <si>
    <t>HDHD2</t>
  </si>
  <si>
    <t>SPAG17</t>
  </si>
  <si>
    <t>WDR3</t>
  </si>
  <si>
    <t>GDAP2</t>
  </si>
  <si>
    <t>DAPK1</t>
  </si>
  <si>
    <t>CTSL</t>
  </si>
  <si>
    <t>FSD1</t>
  </si>
  <si>
    <t>PRSS55</t>
  </si>
  <si>
    <t>TMIGD2</t>
  </si>
  <si>
    <t>STAP2</t>
  </si>
  <si>
    <t>RP1L1</t>
  </si>
  <si>
    <t>ERI1</t>
  </si>
  <si>
    <t>SH3GL1</t>
  </si>
  <si>
    <t>MPND</t>
  </si>
  <si>
    <t>ASRGL1</t>
  </si>
  <si>
    <t>AHNAK</t>
  </si>
  <si>
    <t>SCGB1A1</t>
  </si>
  <si>
    <t>KIRREL</t>
  </si>
  <si>
    <t>UBTD1</t>
  </si>
  <si>
    <t>MMS19</t>
  </si>
  <si>
    <t>ZDHHC16</t>
  </si>
  <si>
    <t>FRAT2</t>
  </si>
  <si>
    <t>RRP12</t>
  </si>
  <si>
    <t>FRAT1</t>
  </si>
  <si>
    <t>EXOSC1</t>
  </si>
  <si>
    <t>ARHGAP19</t>
  </si>
  <si>
    <t>PGAM1</t>
  </si>
  <si>
    <t>CADM1</t>
  </si>
  <si>
    <t>ATXN7L1</t>
  </si>
  <si>
    <t>RINT1</t>
  </si>
  <si>
    <t>EFCAB10</t>
  </si>
  <si>
    <t>RP11-487E13.1</t>
  </si>
  <si>
    <t>MTHFS</t>
  </si>
  <si>
    <t>C15orf37</t>
  </si>
  <si>
    <t>ST20-MTHFS</t>
  </si>
  <si>
    <t>ST20</t>
  </si>
  <si>
    <t>ZNF558</t>
  </si>
  <si>
    <t>MBD3L1</t>
  </si>
  <si>
    <t>LZTS1</t>
  </si>
  <si>
    <t>OR10A5</t>
  </si>
  <si>
    <t>OR6A2</t>
  </si>
  <si>
    <t>FCAR</t>
  </si>
  <si>
    <t>KIR3DL2</t>
  </si>
  <si>
    <t>NCR1</t>
  </si>
  <si>
    <t>THUMPD2</t>
  </si>
  <si>
    <t>TMEM178A</t>
  </si>
  <si>
    <t>FOXN3</t>
  </si>
  <si>
    <t>MSANTD4</t>
  </si>
  <si>
    <t>PRDM10</t>
  </si>
  <si>
    <t>ZBTB44</t>
  </si>
  <si>
    <t>CSNK2A3</t>
  </si>
  <si>
    <t>TRUB1</t>
  </si>
  <si>
    <t>FAM160B1</t>
  </si>
  <si>
    <t>ACAT1</t>
  </si>
  <si>
    <t>NPAT</t>
  </si>
  <si>
    <t>COL14A1</t>
  </si>
  <si>
    <t>UBE3D</t>
  </si>
  <si>
    <t>OR56A3</t>
  </si>
  <si>
    <t>CACNA2D4</t>
  </si>
  <si>
    <t>DCP1B</t>
  </si>
  <si>
    <t>CYTH4</t>
  </si>
  <si>
    <t>MFNG</t>
  </si>
  <si>
    <t>IL2RB</t>
  </si>
  <si>
    <t>ELFN2</t>
  </si>
  <si>
    <t>CRB2</t>
  </si>
  <si>
    <t>EIF4A2</t>
  </si>
  <si>
    <t>RFC4</t>
  </si>
  <si>
    <t>C20orf78</t>
  </si>
  <si>
    <t>SCP2D1</t>
  </si>
  <si>
    <t>DTD1</t>
  </si>
  <si>
    <t>BARX2</t>
  </si>
  <si>
    <t>ACOX2</t>
  </si>
  <si>
    <t>C3orf67</t>
  </si>
  <si>
    <t>FAM107A</t>
  </si>
  <si>
    <t>CCDC59</t>
  </si>
  <si>
    <t>METTL25</t>
  </si>
  <si>
    <t>PPP2R1A</t>
  </si>
  <si>
    <t>ZNF480</t>
  </si>
  <si>
    <t>ZNF766</t>
  </si>
  <si>
    <t>ZNF836</t>
  </si>
  <si>
    <t>PPFIA4</t>
  </si>
  <si>
    <t>TMEM183A</t>
  </si>
  <si>
    <t>IMPA2</t>
  </si>
  <si>
    <t>CIDEA</t>
  </si>
  <si>
    <t>MPPE1</t>
  </si>
  <si>
    <t>ANKRD62</t>
  </si>
  <si>
    <t>SPIRE1</t>
  </si>
  <si>
    <t>AFG3L2</t>
  </si>
  <si>
    <t>GNAL</t>
  </si>
  <si>
    <t>RAB31</t>
  </si>
  <si>
    <t>CHMP1B</t>
  </si>
  <si>
    <t>NAPG</t>
  </si>
  <si>
    <t>SLMO1</t>
  </si>
  <si>
    <t>APCDD1</t>
  </si>
  <si>
    <t>TUBB6</t>
  </si>
  <si>
    <t>TXNDC2</t>
  </si>
  <si>
    <t>POM121L12</t>
  </si>
  <si>
    <t>PRDM11</t>
  </si>
  <si>
    <t>PCDHA1</t>
  </si>
  <si>
    <t>PCDHA5</t>
  </si>
  <si>
    <t>PCDHA7</t>
  </si>
  <si>
    <t>PCDHA2</t>
  </si>
  <si>
    <t>PCDHA6</t>
  </si>
  <si>
    <t>PCDHA9</t>
  </si>
  <si>
    <t>PCDHA8</t>
  </si>
  <si>
    <t>PCDHA4</t>
  </si>
  <si>
    <t>FAM50B</t>
  </si>
  <si>
    <t>PCDHA3</t>
  </si>
  <si>
    <t>REG1A</t>
  </si>
  <si>
    <t>REG1B</t>
  </si>
  <si>
    <t>REG3A</t>
  </si>
  <si>
    <t>REG3G</t>
  </si>
  <si>
    <t>CTNNA2</t>
  </si>
  <si>
    <t>C2orf71</t>
  </si>
  <si>
    <t>CLIP4</t>
  </si>
  <si>
    <t>TMEM51</t>
  </si>
  <si>
    <t>AADACL4</t>
  </si>
  <si>
    <t>EIF3F</t>
  </si>
  <si>
    <t>OR10A3</t>
  </si>
  <si>
    <t>NLRP10</t>
  </si>
  <si>
    <t>OR10A6</t>
  </si>
  <si>
    <t>RP11-17M16.1</t>
  </si>
  <si>
    <t>LINC00908</t>
  </si>
  <si>
    <t>ZNF516</t>
  </si>
  <si>
    <t>RP11-162A12.2</t>
  </si>
  <si>
    <t>PARVA</t>
  </si>
  <si>
    <t>OSTM1</t>
  </si>
  <si>
    <t>SEC63</t>
  </si>
  <si>
    <t>MIS18BP1</t>
  </si>
  <si>
    <t>NTF3</t>
  </si>
  <si>
    <t>ATP8B3</t>
  </si>
  <si>
    <t>ONECUT3</t>
  </si>
  <si>
    <t>PRMT3</t>
  </si>
  <si>
    <t>SAMD11</t>
  </si>
  <si>
    <t>NOC2L</t>
  </si>
  <si>
    <t>C1orf170</t>
  </si>
  <si>
    <t>KLHL17</t>
  </si>
  <si>
    <t>HES4</t>
  </si>
  <si>
    <t>PLEKHN1</t>
  </si>
  <si>
    <t>GFER</t>
  </si>
  <si>
    <t>TBL3</t>
  </si>
  <si>
    <t>RNF151</t>
  </si>
  <si>
    <t>RPL3L</t>
  </si>
  <si>
    <t>SLC9A3R2</t>
  </si>
  <si>
    <t>PKD1</t>
  </si>
  <si>
    <t>NPW</t>
  </si>
  <si>
    <t>NDUFB10</t>
  </si>
  <si>
    <t>NTHL1</t>
  </si>
  <si>
    <t>NOXO1</t>
  </si>
  <si>
    <t>SYNGR3</t>
  </si>
  <si>
    <t>ZNF598</t>
  </si>
  <si>
    <t>RPS2</t>
  </si>
  <si>
    <t>TSC2</t>
  </si>
  <si>
    <t>TRIM6</t>
  </si>
  <si>
    <t>HBG2</t>
  </si>
  <si>
    <t>TRIM6-TRIM34</t>
  </si>
  <si>
    <t>TRIM34</t>
  </si>
  <si>
    <t>PRCP</t>
  </si>
  <si>
    <t>FAM181B</t>
  </si>
  <si>
    <t>DNAJB9</t>
  </si>
  <si>
    <t>PNPLA8</t>
  </si>
  <si>
    <t>THAP5</t>
  </si>
  <si>
    <t>TMEM8C</t>
  </si>
  <si>
    <t>MGAT4B</t>
  </si>
  <si>
    <t>KDM4D</t>
  </si>
  <si>
    <t>AMOTL1</t>
  </si>
  <si>
    <t>KEL</t>
  </si>
  <si>
    <t>TRPV6</t>
  </si>
  <si>
    <t>TRPV5</t>
  </si>
  <si>
    <t>C7orf34</t>
  </si>
  <si>
    <t>ARPC1A</t>
  </si>
  <si>
    <t>SPATA5</t>
  </si>
  <si>
    <t>TUBA3D</t>
  </si>
  <si>
    <t>MZT2A</t>
  </si>
  <si>
    <t>PCDHA11</t>
  </si>
  <si>
    <t>PCDHA10</t>
  </si>
  <si>
    <t>FBP2</t>
  </si>
  <si>
    <t>FBP1</t>
  </si>
  <si>
    <t>NPNT</t>
  </si>
  <si>
    <t>GSTCD</t>
  </si>
  <si>
    <t>TRAPPC10</t>
  </si>
  <si>
    <t>XRCC2</t>
  </si>
  <si>
    <t>ISM2</t>
  </si>
  <si>
    <t>SPTLC2</t>
  </si>
  <si>
    <t>SPDEF</t>
  </si>
  <si>
    <t>RPS10</t>
  </si>
  <si>
    <t>LYRM4</t>
  </si>
  <si>
    <t>NELL2</t>
  </si>
  <si>
    <t>SH3GL2</t>
  </si>
  <si>
    <t>ATP8B4</t>
  </si>
  <si>
    <t>PRDM4</t>
  </si>
  <si>
    <t>BTBD11</t>
  </si>
  <si>
    <t>ASCL4</t>
  </si>
  <si>
    <t>PWP1</t>
  </si>
  <si>
    <t>TMPPE</t>
  </si>
  <si>
    <t>CRTAP</t>
  </si>
  <si>
    <t>SUSD5</t>
  </si>
  <si>
    <t>SCAI</t>
  </si>
  <si>
    <t>KLHDC1</t>
  </si>
  <si>
    <t>DNAAF2</t>
  </si>
  <si>
    <t>POLE2</t>
  </si>
  <si>
    <t>NEMF</t>
  </si>
  <si>
    <t>GOLGA1</t>
  </si>
  <si>
    <t>RPL36AL</t>
  </si>
  <si>
    <t>KLHDC2</t>
  </si>
  <si>
    <t>LRR1</t>
  </si>
  <si>
    <t>STAG1</t>
  </si>
  <si>
    <t>MGAT2</t>
  </si>
  <si>
    <t>ARHGEF16</t>
  </si>
  <si>
    <t>OTOS</t>
  </si>
  <si>
    <t>CYP2S1</t>
  </si>
  <si>
    <t>AXL</t>
  </si>
  <si>
    <t>HBE1</t>
  </si>
  <si>
    <t>UBQLNL</t>
  </si>
  <si>
    <t>OR52H1</t>
  </si>
  <si>
    <t>UBQLN3</t>
  </si>
  <si>
    <t>OR52D1</t>
  </si>
  <si>
    <t>RFPL3S</t>
  </si>
  <si>
    <t>RFPL3</t>
  </si>
  <si>
    <t>F12</t>
  </si>
  <si>
    <t>GRK6</t>
  </si>
  <si>
    <t>PFN3</t>
  </si>
  <si>
    <t>SLC34A1</t>
  </si>
  <si>
    <t>RGS14</t>
  </si>
  <si>
    <t>EBLN2</t>
  </si>
  <si>
    <t>PPP4R2</t>
  </si>
  <si>
    <t>FKSG62</t>
  </si>
  <si>
    <t>CTR9</t>
  </si>
  <si>
    <t>MIS12</t>
  </si>
  <si>
    <t>DERL2</t>
  </si>
  <si>
    <t>DHX33</t>
  </si>
  <si>
    <t>RPAIN</t>
  </si>
  <si>
    <t>C1QBP</t>
  </si>
  <si>
    <t>FMN2</t>
  </si>
  <si>
    <t>SLC34A2</t>
  </si>
  <si>
    <t>SEL1L3</t>
  </si>
  <si>
    <t>SMIM20</t>
  </si>
  <si>
    <t>ERCC6L2</t>
  </si>
  <si>
    <t>GABRA1</t>
  </si>
  <si>
    <t>GABRG2</t>
  </si>
  <si>
    <t>OLFM3</t>
  </si>
  <si>
    <t>CACHD1</t>
  </si>
  <si>
    <t>BET1</t>
  </si>
  <si>
    <t>CCDC132</t>
  </si>
  <si>
    <t>CALCR</t>
  </si>
  <si>
    <t>ZFAND6</t>
  </si>
  <si>
    <t>BCL2A1</t>
  </si>
  <si>
    <t>FAM71C</t>
  </si>
  <si>
    <t>CCDC174</t>
  </si>
  <si>
    <t>C3orf20</t>
  </si>
  <si>
    <t>UNC5B</t>
  </si>
  <si>
    <t>CDH23</t>
  </si>
  <si>
    <t>RAP1GDS1</t>
  </si>
  <si>
    <t>LAMC3</t>
  </si>
  <si>
    <t>AIF1L</t>
  </si>
  <si>
    <t>LRRN1</t>
  </si>
  <si>
    <t>AC145676.2</t>
  </si>
  <si>
    <t>ADCK3</t>
  </si>
  <si>
    <t>CDC42BPA</t>
  </si>
  <si>
    <t>PEX5</t>
  </si>
  <si>
    <t>PHKG1</t>
  </si>
  <si>
    <t>ZNF713</t>
  </si>
  <si>
    <t>CCT6A</t>
  </si>
  <si>
    <t>GBAS</t>
  </si>
  <si>
    <t>NUPR1L</t>
  </si>
  <si>
    <t>SUMF2</t>
  </si>
  <si>
    <t>PSPH</t>
  </si>
  <si>
    <t>CHCHD2</t>
  </si>
  <si>
    <t>MRPS17</t>
  </si>
  <si>
    <t>ASAH1</t>
  </si>
  <si>
    <t>PDGFRL</t>
  </si>
  <si>
    <t>RBMS3</t>
  </si>
  <si>
    <t>ELL2</t>
  </si>
  <si>
    <t>RHOBTB3</t>
  </si>
  <si>
    <t>MCTP1</t>
  </si>
  <si>
    <t>GLRX</t>
  </si>
  <si>
    <t>C5orf27</t>
  </si>
  <si>
    <t>FILIP1</t>
  </si>
  <si>
    <t>DLL1</t>
  </si>
  <si>
    <t>CDC5L</t>
  </si>
  <si>
    <t>SPAST</t>
  </si>
  <si>
    <t>DPY30</t>
  </si>
  <si>
    <t>SLC30A6</t>
  </si>
  <si>
    <t>YIPF4</t>
  </si>
  <si>
    <t>MEMO1</t>
  </si>
  <si>
    <t>B4GALT6</t>
  </si>
  <si>
    <t>IVNS1ABP</t>
  </si>
  <si>
    <t>SWT1</t>
  </si>
  <si>
    <t>XRCC5</t>
  </si>
  <si>
    <t>MREG</t>
  </si>
  <si>
    <t>TMEM169</t>
  </si>
  <si>
    <t>PECR</t>
  </si>
  <si>
    <t>USP30</t>
  </si>
  <si>
    <t>ALKBH2</t>
  </si>
  <si>
    <t>GPR133</t>
  </si>
  <si>
    <t>PARD6B</t>
  </si>
  <si>
    <t>FAM65C</t>
  </si>
  <si>
    <t>MEIG1</t>
  </si>
  <si>
    <t>HSPA14</t>
  </si>
  <si>
    <t>DCLRE1C</t>
  </si>
  <si>
    <t>CTTN</t>
  </si>
  <si>
    <t>PPFIA1</t>
  </si>
  <si>
    <t>CDH26</t>
  </si>
  <si>
    <t>FAM217B</t>
  </si>
  <si>
    <t>FGD4</t>
  </si>
  <si>
    <t>LRRFIP2</t>
  </si>
  <si>
    <t>ABHD3</t>
  </si>
  <si>
    <t>GLIS1</t>
  </si>
  <si>
    <t>KCNK13</t>
  </si>
  <si>
    <t>AC093802.1</t>
  </si>
  <si>
    <t>EIF2S3L</t>
  </si>
  <si>
    <t>STYK1</t>
  </si>
  <si>
    <t>KLRC4</t>
  </si>
  <si>
    <t>KLRK1</t>
  </si>
  <si>
    <t>KLRC1</t>
  </si>
  <si>
    <t>KLRD1</t>
  </si>
  <si>
    <t>KLRC3</t>
  </si>
  <si>
    <t>KLRC2</t>
  </si>
  <si>
    <t>MAGOHB</t>
  </si>
  <si>
    <t>NKG2-E</t>
  </si>
  <si>
    <t>NMI</t>
  </si>
  <si>
    <t>RBM43</t>
  </si>
  <si>
    <t>TNFAIP6</t>
  </si>
  <si>
    <t>CHST11</t>
  </si>
  <si>
    <t>SLC41A2</t>
  </si>
  <si>
    <t>DDX25</t>
  </si>
  <si>
    <t>PUS3</t>
  </si>
  <si>
    <t>HYLS1</t>
  </si>
  <si>
    <t>CDON</t>
  </si>
  <si>
    <t>ITGA4</t>
  </si>
  <si>
    <t>CERKL</t>
  </si>
  <si>
    <t>GSTO1</t>
  </si>
  <si>
    <t>GSTO2</t>
  </si>
  <si>
    <t>FZD4</t>
  </si>
  <si>
    <t>GLG1</t>
  </si>
  <si>
    <t>OR52L1</t>
  </si>
  <si>
    <t>OR56A4</t>
  </si>
  <si>
    <t>OR56A1</t>
  </si>
  <si>
    <t>BLOC1S5</t>
  </si>
  <si>
    <t>SLC35B3</t>
  </si>
  <si>
    <t>TXNDC5</t>
  </si>
  <si>
    <t>RIOK1</t>
  </si>
  <si>
    <t>DSP</t>
  </si>
  <si>
    <t>SNRNP48</t>
  </si>
  <si>
    <t>EEF1E1</t>
  </si>
  <si>
    <t>C8orf74</t>
  </si>
  <si>
    <t>TSPYL1</t>
  </si>
  <si>
    <t>TSPYL4</t>
  </si>
  <si>
    <t>DSE</t>
  </si>
  <si>
    <t>NT5DC1</t>
  </si>
  <si>
    <t>ZNF385B</t>
  </si>
  <si>
    <t>ZNF605</t>
  </si>
  <si>
    <t>NCALD</t>
  </si>
  <si>
    <t>BRI3</t>
  </si>
  <si>
    <t>NPTX2</t>
  </si>
  <si>
    <t>COL19A1</t>
  </si>
  <si>
    <t>ENTPD4</t>
  </si>
  <si>
    <t>SLC25A37</t>
  </si>
  <si>
    <t>PDS5A</t>
  </si>
  <si>
    <t>CAPRIN1</t>
  </si>
  <si>
    <t>NUTM2F</t>
  </si>
  <si>
    <t>HIATL1</t>
  </si>
  <si>
    <t>NAT10</t>
  </si>
  <si>
    <t>ZNF169</t>
  </si>
  <si>
    <t>PPP1R12A</t>
  </si>
  <si>
    <t>PAWR</t>
  </si>
  <si>
    <t>SYT1</t>
  </si>
  <si>
    <t>KLRF1</t>
  </si>
  <si>
    <t>CLECL1</t>
  </si>
  <si>
    <t>NECAP1</t>
  </si>
  <si>
    <t>CD69</t>
  </si>
  <si>
    <t>CLEC2D</t>
  </si>
  <si>
    <t>CLEC2A</t>
  </si>
  <si>
    <t>C3AR1</t>
  </si>
  <si>
    <t>ZNF705A</t>
  </si>
  <si>
    <t>KLRB1</t>
  </si>
  <si>
    <t>CLEC4A</t>
  </si>
  <si>
    <t>CLEC2B</t>
  </si>
  <si>
    <t>MUC5B</t>
  </si>
  <si>
    <t>ZNF788</t>
  </si>
  <si>
    <t>ZNF878</t>
  </si>
  <si>
    <t>ZNF20</t>
  </si>
  <si>
    <t>ZNF844</t>
  </si>
  <si>
    <t>ZNF433</t>
  </si>
  <si>
    <t>CCDC67</t>
  </si>
  <si>
    <t>TMEM167B</t>
  </si>
  <si>
    <t>TAF13</t>
  </si>
  <si>
    <t>WDR47</t>
  </si>
  <si>
    <t>C1orf194</t>
  </si>
  <si>
    <t>GPSM2</t>
  </si>
  <si>
    <t>CLCC1</t>
  </si>
  <si>
    <t>SARS</t>
  </si>
  <si>
    <t>NFATC3</t>
  </si>
  <si>
    <t>PLA2G15</t>
  </si>
  <si>
    <t>SMPD3</t>
  </si>
  <si>
    <t>SLC7A6OS</t>
  </si>
  <si>
    <t>SLC7A6</t>
  </si>
  <si>
    <t>ESRP2</t>
  </si>
  <si>
    <t>PRMT7</t>
  </si>
  <si>
    <t>FABP12</t>
  </si>
  <si>
    <t>FABP4</t>
  </si>
  <si>
    <t>FABP9</t>
  </si>
  <si>
    <t>PMP2</t>
  </si>
  <si>
    <t>PRR20A</t>
  </si>
  <si>
    <t>PRR20C</t>
  </si>
  <si>
    <t>PRR20E</t>
  </si>
  <si>
    <t>PRR20B</t>
  </si>
  <si>
    <t>PRR20D</t>
  </si>
  <si>
    <t>MRPS22</t>
  </si>
  <si>
    <t>COPB2</t>
  </si>
  <si>
    <t>HTR1B</t>
  </si>
  <si>
    <t>KLHDC4</t>
  </si>
  <si>
    <t>PPP2R2B</t>
  </si>
  <si>
    <t>HNRNPLL</t>
  </si>
  <si>
    <t>GALM</t>
  </si>
  <si>
    <t>MCM8</t>
  </si>
  <si>
    <t>CRLS1</t>
  </si>
  <si>
    <t>TRMT6</t>
  </si>
  <si>
    <t>CHGB</t>
  </si>
  <si>
    <t>ATG5</t>
  </si>
  <si>
    <t>PRDM1</t>
  </si>
  <si>
    <t>EMC6</t>
  </si>
  <si>
    <t>TAX1BP3</t>
  </si>
  <si>
    <t>P2RX5</t>
  </si>
  <si>
    <t>BPTF</t>
  </si>
  <si>
    <t>PITPNC1</t>
  </si>
  <si>
    <t>NOL11</t>
  </si>
  <si>
    <t>TTC39B</t>
  </si>
  <si>
    <t>PKIA</t>
  </si>
  <si>
    <t>KIAA1468</t>
  </si>
  <si>
    <t>SMEK2</t>
  </si>
  <si>
    <t>ANGEL2</t>
  </si>
  <si>
    <t>TATDN3</t>
  </si>
  <si>
    <t>C1orf227</t>
  </si>
  <si>
    <t>RPS6KC1</t>
  </si>
  <si>
    <t>ZNRF1</t>
  </si>
  <si>
    <t>LDHD</t>
  </si>
  <si>
    <t>ZFP1</t>
  </si>
  <si>
    <t>CTAGE4</t>
  </si>
  <si>
    <t>FGFBP3</t>
  </si>
  <si>
    <t>BTAF1</t>
  </si>
  <si>
    <t>TNKS2</t>
  </si>
  <si>
    <t>CPEB3</t>
  </si>
  <si>
    <t>ARHGEF35</t>
  </si>
  <si>
    <t>OR2A42</t>
  </si>
  <si>
    <t>GPR146</t>
  </si>
  <si>
    <t>MRPS25</t>
  </si>
  <si>
    <t>MICU2</t>
  </si>
  <si>
    <t>SEC14L3</t>
  </si>
  <si>
    <t>MTFP1</t>
  </si>
  <si>
    <t>SEC14L2</t>
  </si>
  <si>
    <t>YTHDC2</t>
  </si>
  <si>
    <t>TSSK1B</t>
  </si>
  <si>
    <t>LRP5</t>
  </si>
  <si>
    <t>FSIP1</t>
  </si>
  <si>
    <t>POMGNT1</t>
  </si>
  <si>
    <t>TSPAN1</t>
  </si>
  <si>
    <t>LURAP1</t>
  </si>
  <si>
    <t>THBS1</t>
  </si>
  <si>
    <t>P2RX4</t>
  </si>
  <si>
    <t>P2RX7</t>
  </si>
  <si>
    <t>M6PR</t>
  </si>
  <si>
    <t>APOBEC1</t>
  </si>
  <si>
    <t>GDF3</t>
  </si>
  <si>
    <t>DPPA3</t>
  </si>
  <si>
    <t>PHC1</t>
  </si>
  <si>
    <t>A2ML1</t>
  </si>
  <si>
    <t>IL15RA</t>
  </si>
  <si>
    <t>ANKRD16</t>
  </si>
  <si>
    <t>FBXO18</t>
  </si>
  <si>
    <t>MRPS33</t>
  </si>
  <si>
    <t>BRAF</t>
  </si>
  <si>
    <t>B3GALT5</t>
  </si>
  <si>
    <t>CRYBB2</t>
  </si>
  <si>
    <t>LRP5L</t>
  </si>
  <si>
    <t>SPZ1</t>
  </si>
  <si>
    <t>ACTR1B</t>
  </si>
  <si>
    <t>COX5B</t>
  </si>
  <si>
    <t>ZAP70</t>
  </si>
  <si>
    <t>MUC20</t>
  </si>
  <si>
    <t>TXNDC16</t>
  </si>
  <si>
    <t>NEURL</t>
  </si>
  <si>
    <t>CALHM3</t>
  </si>
  <si>
    <t>CALHM1</t>
  </si>
  <si>
    <t>PRRX1</t>
  </si>
  <si>
    <t>MROH9</t>
  </si>
  <si>
    <t>KIFAP3</t>
  </si>
  <si>
    <t>GORAB</t>
  </si>
  <si>
    <t>LRRFIP1</t>
  </si>
  <si>
    <t>EMILIN2</t>
  </si>
  <si>
    <t>CSN3</t>
  </si>
  <si>
    <t>FDCSP</t>
  </si>
  <si>
    <t>MOAP1</t>
  </si>
  <si>
    <t>C14orf142</t>
  </si>
  <si>
    <t>UBR7</t>
  </si>
  <si>
    <t>TMEM251</t>
  </si>
  <si>
    <t>ITPK1</t>
  </si>
  <si>
    <t>EIF3E</t>
  </si>
  <si>
    <t>PHACTR2</t>
  </si>
  <si>
    <t>LSM5</t>
  </si>
  <si>
    <t>BMP4</t>
  </si>
  <si>
    <t>ZNF781</t>
  </si>
  <si>
    <t>ZNF570</t>
  </si>
  <si>
    <t>KLHL3</t>
  </si>
  <si>
    <t>PKD2L2</t>
  </si>
  <si>
    <t>MYOT</t>
  </si>
  <si>
    <t>SPOCK1</t>
  </si>
  <si>
    <t>HNRNPA0</t>
  </si>
  <si>
    <t>KCNK10</t>
  </si>
  <si>
    <t>NEUROG3</t>
  </si>
  <si>
    <t>TSPAN15</t>
  </si>
  <si>
    <t>ASAP2</t>
  </si>
  <si>
    <t>PYGO1</t>
  </si>
  <si>
    <t>LRRC3</t>
  </si>
  <si>
    <t>BBS12</t>
  </si>
  <si>
    <t>GPALPP1</t>
  </si>
  <si>
    <t>IL21</t>
  </si>
  <si>
    <t>ADAD1</t>
  </si>
  <si>
    <t>IL2</t>
  </si>
  <si>
    <t>KRTAP10-3</t>
  </si>
  <si>
    <t>C21orf90</t>
  </si>
  <si>
    <t>KRTAP10-1</t>
  </si>
  <si>
    <t>KRTAP10-2</t>
  </si>
  <si>
    <t>AIRE</t>
  </si>
  <si>
    <t>TSPEAR</t>
  </si>
  <si>
    <t>UBE2G2</t>
  </si>
  <si>
    <t>NUFIP1</t>
  </si>
  <si>
    <t>C2orf54</t>
  </si>
  <si>
    <t>SNED1</t>
  </si>
  <si>
    <t>KRTAP12-2</t>
  </si>
  <si>
    <t>KRTAP10-4</t>
  </si>
  <si>
    <t>KRTAP10-10</t>
  </si>
  <si>
    <t>KRTAP10-11</t>
  </si>
  <si>
    <t>KRTAP12-3</t>
  </si>
  <si>
    <t>KRTAP12-4</t>
  </si>
  <si>
    <t>FAM188B</t>
  </si>
  <si>
    <t>LRRC53</t>
  </si>
  <si>
    <t>INSM2</t>
  </si>
  <si>
    <t>NDC1</t>
  </si>
  <si>
    <t>OR8B4</t>
  </si>
  <si>
    <t>OR10G8</t>
  </si>
  <si>
    <t>OR10G9</t>
  </si>
  <si>
    <t>OR4D5</t>
  </si>
  <si>
    <t>OR10S1</t>
  </si>
  <si>
    <t>OR8D4</t>
  </si>
  <si>
    <t>OR8B12</t>
  </si>
  <si>
    <t>OR8B3</t>
  </si>
  <si>
    <t>TMEM225</t>
  </si>
  <si>
    <t>OR10G4</t>
  </si>
  <si>
    <t>OR8B8</t>
  </si>
  <si>
    <t>OR10G6</t>
  </si>
  <si>
    <t>OR10G7</t>
  </si>
  <si>
    <t>OR6T1</t>
  </si>
  <si>
    <t>IL17RA</t>
  </si>
  <si>
    <t>AC006946.15</t>
  </si>
  <si>
    <t>CECR5</t>
  </si>
  <si>
    <t>CECR6</t>
  </si>
  <si>
    <t>GRSF1</t>
  </si>
  <si>
    <t>SULT1B1</t>
  </si>
  <si>
    <t>RUFY3</t>
  </si>
  <si>
    <t>TMPRSS11F</t>
  </si>
  <si>
    <t>AMTN</t>
  </si>
  <si>
    <t>MOB1B</t>
  </si>
  <si>
    <t>UGT2B11</t>
  </si>
  <si>
    <t>AMBN</t>
  </si>
  <si>
    <t>TMPRSS11E</t>
  </si>
  <si>
    <t>CSN2</t>
  </si>
  <si>
    <t>STATH</t>
  </si>
  <si>
    <t>ENAM</t>
  </si>
  <si>
    <t>MUC7</t>
  </si>
  <si>
    <t>DCK</t>
  </si>
  <si>
    <t>IGJ</t>
  </si>
  <si>
    <t>SULT1E1</t>
  </si>
  <si>
    <t>UGT2B28</t>
  </si>
  <si>
    <t>TMPRSS11D</t>
  </si>
  <si>
    <t>HTN1</t>
  </si>
  <si>
    <t>YTHDC1</t>
  </si>
  <si>
    <t>UGT2A3</t>
  </si>
  <si>
    <t>UGT2A1</t>
  </si>
  <si>
    <t>UGT2B17</t>
  </si>
  <si>
    <t>UGT2B7</t>
  </si>
  <si>
    <t>TMPRSS11B</t>
  </si>
  <si>
    <t>TMPRSS11A</t>
  </si>
  <si>
    <t>UTP3</t>
  </si>
  <si>
    <t>HTN3</t>
  </si>
  <si>
    <t>LRRN4</t>
  </si>
  <si>
    <t>FERMT1</t>
  </si>
  <si>
    <t>NYAP2</t>
  </si>
  <si>
    <t>IL23R</t>
  </si>
  <si>
    <t>C1orf141</t>
  </si>
  <si>
    <t>PKDCC</t>
  </si>
  <si>
    <t>GK2</t>
  </si>
  <si>
    <t>BMP2K</t>
  </si>
  <si>
    <t>PAQR3</t>
  </si>
  <si>
    <t>NAA11</t>
  </si>
  <si>
    <t>PPP3CA</t>
  </si>
  <si>
    <t>EIF4E</t>
  </si>
  <si>
    <t>FREM1</t>
  </si>
  <si>
    <t>ESRRB</t>
  </si>
  <si>
    <t>OR2A7</t>
  </si>
  <si>
    <t>CTAGE8</t>
  </si>
  <si>
    <t>STON1</t>
  </si>
  <si>
    <t>GTF2A1L</t>
  </si>
  <si>
    <t>LHCGR</t>
  </si>
  <si>
    <t>STON1-GTF2A1L</t>
  </si>
  <si>
    <t>CXADR</t>
  </si>
  <si>
    <t>C21orf91</t>
  </si>
  <si>
    <t>BTG3</t>
  </si>
  <si>
    <t>PIFO</t>
  </si>
  <si>
    <t>C1orf162</t>
  </si>
  <si>
    <t>RAP1A</t>
  </si>
  <si>
    <t>OVGP1</t>
  </si>
  <si>
    <t>ATP5F1</t>
  </si>
  <si>
    <t>ADORA3</t>
  </si>
  <si>
    <t>WDR77</t>
  </si>
  <si>
    <t>TOMM34</t>
  </si>
  <si>
    <t>ZSWIM1</t>
  </si>
  <si>
    <t>CDH22</t>
  </si>
  <si>
    <t>WFDC13</t>
  </si>
  <si>
    <t>SYS1</t>
  </si>
  <si>
    <t>WFDC10B</t>
  </si>
  <si>
    <t>STK4</t>
  </si>
  <si>
    <t>DNTTIP1</t>
  </si>
  <si>
    <t>WFDC10A</t>
  </si>
  <si>
    <t>WISP2</t>
  </si>
  <si>
    <t>WFDC2</t>
  </si>
  <si>
    <t>SDC4</t>
  </si>
  <si>
    <t>WFDC12</t>
  </si>
  <si>
    <t>KCNK15</t>
  </si>
  <si>
    <t>PI3</t>
  </si>
  <si>
    <t>WFDC5</t>
  </si>
  <si>
    <t>HNF4A</t>
  </si>
  <si>
    <t>SNX21</t>
  </si>
  <si>
    <t>MMP9</t>
  </si>
  <si>
    <t>EPPIN-WFDC6</t>
  </si>
  <si>
    <t>WFDC9</t>
  </si>
  <si>
    <t>PIGT</t>
  </si>
  <si>
    <t>TOX2</t>
  </si>
  <si>
    <t>PABPC1L</t>
  </si>
  <si>
    <t>PLTP</t>
  </si>
  <si>
    <t>CTSA</t>
  </si>
  <si>
    <t>NEURL2</t>
  </si>
  <si>
    <t>GDAP1L1</t>
  </si>
  <si>
    <t>CD40</t>
  </si>
  <si>
    <t>PKIG</t>
  </si>
  <si>
    <t>YWHAB</t>
  </si>
  <si>
    <t>ZSWIM3</t>
  </si>
  <si>
    <t>FITM2</t>
  </si>
  <si>
    <t>SPINT3</t>
  </si>
  <si>
    <t>SERINC3</t>
  </si>
  <si>
    <t>DBNDD2</t>
  </si>
  <si>
    <t>C20orf62</t>
  </si>
  <si>
    <t>OSER1</t>
  </si>
  <si>
    <t>JPH2</t>
  </si>
  <si>
    <t>TP53TG5</t>
  </si>
  <si>
    <t>SLC12A5</t>
  </si>
  <si>
    <t>ZNF335</t>
  </si>
  <si>
    <t>EPPIN</t>
  </si>
  <si>
    <t>WFDC8</t>
  </si>
  <si>
    <t>TTPAL</t>
  </si>
  <si>
    <t>WFDC11</t>
  </si>
  <si>
    <t>RIMS4</t>
  </si>
  <si>
    <t>PCIF1</t>
  </si>
  <si>
    <t>UBE2C</t>
  </si>
  <si>
    <t>ACOT8</t>
  </si>
  <si>
    <t>WFDC6</t>
  </si>
  <si>
    <t>R3HDML</t>
  </si>
  <si>
    <t>SPATA25</t>
  </si>
  <si>
    <t>TNNC2</t>
  </si>
  <si>
    <t>SPINT4</t>
  </si>
  <si>
    <t>NCOA5</t>
  </si>
  <si>
    <t>KCNS1</t>
  </si>
  <si>
    <t>WFDC3</t>
  </si>
  <si>
    <t>DNAJA4</t>
  </si>
  <si>
    <t>HLCS</t>
  </si>
  <si>
    <t>WDR61</t>
  </si>
  <si>
    <t>SIM2</t>
  </si>
  <si>
    <t>IREB2</t>
  </si>
  <si>
    <t>CRABP1</t>
  </si>
  <si>
    <t>RAD51B</t>
  </si>
  <si>
    <t>RTF1</t>
  </si>
  <si>
    <t>NDUFAF1</t>
  </si>
  <si>
    <t>FGF2</t>
  </si>
  <si>
    <t>NUDT6</t>
  </si>
  <si>
    <t>GLP2R</t>
  </si>
  <si>
    <t>PYGL</t>
  </si>
  <si>
    <t>TRIM9</t>
  </si>
  <si>
    <t>ABHD12B</t>
  </si>
  <si>
    <t>XRCC4</t>
  </si>
  <si>
    <t>TKTL2</t>
  </si>
  <si>
    <t>NPY5R</t>
  </si>
  <si>
    <t>TMA16</t>
  </si>
  <si>
    <t>KAT2B</t>
  </si>
  <si>
    <t>SGOL1</t>
  </si>
  <si>
    <t>MAP4K3</t>
  </si>
  <si>
    <t>BMPR2</t>
  </si>
  <si>
    <t>MAP4K4</t>
  </si>
  <si>
    <t>SGCD</t>
  </si>
  <si>
    <t>RNF103-CHMP3</t>
  </si>
  <si>
    <t>PTP4A3</t>
  </si>
  <si>
    <t>AC138647.1</t>
  </si>
  <si>
    <t>GPR20</t>
  </si>
  <si>
    <t>PSRC1</t>
  </si>
  <si>
    <t>MYBPHL</t>
  </si>
  <si>
    <t>CELSR2</t>
  </si>
  <si>
    <t>SORT1</t>
  </si>
  <si>
    <t>ANXA4</t>
  </si>
  <si>
    <t>GMCL1</t>
  </si>
  <si>
    <t>WNK1</t>
  </si>
  <si>
    <t>LIPG</t>
  </si>
  <si>
    <t>SNX13</t>
  </si>
  <si>
    <t>FGF12</t>
  </si>
  <si>
    <t>MPZ</t>
  </si>
  <si>
    <t>PCP4L1</t>
  </si>
  <si>
    <t>SAG</t>
  </si>
  <si>
    <t>DGKD</t>
  </si>
  <si>
    <t>RALA</t>
  </si>
  <si>
    <t>YAE1D1</t>
  </si>
  <si>
    <t>POU6F2</t>
  </si>
  <si>
    <t>SPTBN1</t>
  </si>
  <si>
    <t>C2orf73</t>
  </si>
  <si>
    <t>ZNF575</t>
  </si>
  <si>
    <t>PINLYP</t>
  </si>
  <si>
    <t>XRCC1</t>
  </si>
  <si>
    <t>ETHE1</t>
  </si>
  <si>
    <t>C15orf53</t>
  </si>
  <si>
    <t>LPIN2</t>
  </si>
  <si>
    <t>TDRD9</t>
  </si>
  <si>
    <t>C14orf2</t>
  </si>
  <si>
    <t>RD3L</t>
  </si>
  <si>
    <t>PTPRU</t>
  </si>
  <si>
    <t>PRAMEF17</t>
  </si>
  <si>
    <t>PRAMEF19</t>
  </si>
  <si>
    <t>PDPN</t>
  </si>
  <si>
    <t>PRAMEF20</t>
  </si>
  <si>
    <t>PRAMEF8</t>
  </si>
  <si>
    <t>PRAMEF18</t>
  </si>
  <si>
    <t>PRDM2</t>
  </si>
  <si>
    <t>PRAMEF15</t>
  </si>
  <si>
    <t>PRAMEF5</t>
  </si>
  <si>
    <t>PRAMEF16</t>
  </si>
  <si>
    <t>PRAMEF21</t>
  </si>
  <si>
    <t>PRAMEF3</t>
  </si>
  <si>
    <t>PRAMEF14</t>
  </si>
  <si>
    <t>PRAMEF13</t>
  </si>
  <si>
    <t>PRAMEF9</t>
  </si>
  <si>
    <t>NSG2</t>
  </si>
  <si>
    <t>UVSSA</t>
  </si>
  <si>
    <t>SLCO4A1</t>
  </si>
  <si>
    <t>RP11-93B14.6</t>
  </si>
  <si>
    <t>PDE7B</t>
  </si>
  <si>
    <t>CRYZ</t>
  </si>
  <si>
    <t>C1orf173</t>
  </si>
  <si>
    <t>TYW3</t>
  </si>
  <si>
    <t>ATF1</t>
  </si>
  <si>
    <t>TMPRSS12</t>
  </si>
  <si>
    <t>ADIRF</t>
  </si>
  <si>
    <t>SNCG</t>
  </si>
  <si>
    <t>HTATIP2</t>
  </si>
  <si>
    <t>RP11-332O19.5</t>
  </si>
  <si>
    <t>MALSU1</t>
  </si>
  <si>
    <t>IGF2BP3</t>
  </si>
  <si>
    <t>TRA2A</t>
  </si>
  <si>
    <t>KLHL7</t>
  </si>
  <si>
    <t>GPNMB</t>
  </si>
  <si>
    <t>MPP6</t>
  </si>
  <si>
    <t>NUPL2</t>
  </si>
  <si>
    <t>DFNA5</t>
  </si>
  <si>
    <t>RP11-723O4.6</t>
  </si>
  <si>
    <t>KIAA1257</t>
  </si>
  <si>
    <t>EFCC1</t>
  </si>
  <si>
    <t>C8B</t>
  </si>
  <si>
    <t>BACE1</t>
  </si>
  <si>
    <t>C8A</t>
  </si>
  <si>
    <t>UCHL3</t>
  </si>
  <si>
    <t>LMO7</t>
  </si>
  <si>
    <t>GYPC</t>
  </si>
  <si>
    <t>TMEM132A</t>
  </si>
  <si>
    <t>ZP1</t>
  </si>
  <si>
    <t>TMEM109</t>
  </si>
  <si>
    <t>PRPF19</t>
  </si>
  <si>
    <t>SLC15A3</t>
  </si>
  <si>
    <t>METTL24</t>
  </si>
  <si>
    <t>CDC40</t>
  </si>
  <si>
    <t>GPR6</t>
  </si>
  <si>
    <t>DDO</t>
  </si>
  <si>
    <t>SLC22A16</t>
  </si>
  <si>
    <t>WASF1</t>
  </si>
  <si>
    <t>AC007431.1</t>
  </si>
  <si>
    <t>MSI2</t>
  </si>
  <si>
    <t>TEAD1</t>
  </si>
  <si>
    <t>CDK14</t>
  </si>
  <si>
    <t>GALNT3</t>
  </si>
  <si>
    <t>TTC21B</t>
  </si>
  <si>
    <t>SLC35F4</t>
  </si>
  <si>
    <t>GREM2</t>
  </si>
  <si>
    <t>MORC1</t>
  </si>
  <si>
    <t>RETNLB</t>
  </si>
  <si>
    <t>TGFBR2</t>
  </si>
  <si>
    <t>BMPR1B</t>
  </si>
  <si>
    <t>UNC5C</t>
  </si>
  <si>
    <t>XKR4</t>
  </si>
  <si>
    <t>ATF7IP</t>
  </si>
  <si>
    <t>PLBD1</t>
  </si>
  <si>
    <t>CCNY</t>
  </si>
  <si>
    <t>RHOQ</t>
  </si>
  <si>
    <t>ATP6V1E2</t>
  </si>
  <si>
    <t>PIGF</t>
  </si>
  <si>
    <t>RAP1GAP2</t>
  </si>
  <si>
    <t>PLSCR1</t>
  </si>
  <si>
    <t>PLSCR5</t>
  </si>
  <si>
    <t>GOLGA7</t>
  </si>
  <si>
    <t>SFRP1</t>
  </si>
  <si>
    <t>MRPL50</t>
  </si>
  <si>
    <t>LPPR1</t>
  </si>
  <si>
    <t>BAAT</t>
  </si>
  <si>
    <t>ZNF189</t>
  </si>
  <si>
    <t>WLS</t>
  </si>
  <si>
    <t>JMJD1C</t>
  </si>
  <si>
    <t>ITGAE</t>
  </si>
  <si>
    <t>GSG2</t>
  </si>
  <si>
    <t>MRPL52</t>
  </si>
  <si>
    <t>LRP10</t>
  </si>
  <si>
    <t>MMP14</t>
  </si>
  <si>
    <t>TableS6. Carrier Binomial Logistic Regression Model</t>
  </si>
  <si>
    <t xml:space="preserve">SSC vs General Population </t>
  </si>
  <si>
    <t xml:space="preserve">MSSNG vs General Population </t>
  </si>
  <si>
    <t>ASD Pooled vs General Population*</t>
  </si>
  <si>
    <t xml:space="preserve">SSC ASD vs SSC Unaffected Siblings </t>
  </si>
  <si>
    <t xml:space="preserve">CNV's Encompassing </t>
  </si>
  <si>
    <t>Coeff</t>
  </si>
  <si>
    <t>OR</t>
  </si>
  <si>
    <t>Std.Error</t>
  </si>
  <si>
    <t>pvalue+</t>
  </si>
  <si>
    <t>95CI_low</t>
  </si>
  <si>
    <t>95CI_up</t>
  </si>
  <si>
    <t>Sleep OR larger</t>
  </si>
  <si>
    <t>Bootstrap</t>
  </si>
  <si>
    <t>pvalue</t>
  </si>
  <si>
    <t xml:space="preserve">Coeff psychiatric CNVs removed </t>
  </si>
  <si>
    <t xml:space="preserve">OR psychiatric CNVs removed </t>
  </si>
  <si>
    <t>pvalue psychiatric CNVs removed</t>
  </si>
  <si>
    <t>All Sleep Risk Genes</t>
  </si>
  <si>
    <t>CI Overlap</t>
  </si>
  <si>
    <t>(Intercept)</t>
  </si>
  <si>
    <t>&lt; 2e-16</t>
  </si>
  <si>
    <t xml:space="preserve"> &lt; 2e-16</t>
  </si>
  <si>
    <t xml:space="preserve">DUP Rare </t>
  </si>
  <si>
    <t>No</t>
  </si>
  <si>
    <t>Yes</t>
  </si>
  <si>
    <t xml:space="preserve">DUP Rare without sleep genes </t>
  </si>
  <si>
    <t xml:space="preserve">DEL Rare </t>
  </si>
  <si>
    <t xml:space="preserve">DEL Rare without sleep genes </t>
  </si>
  <si>
    <t xml:space="preserve">Circadian Genes </t>
  </si>
  <si>
    <t xml:space="preserve">Yes </t>
  </si>
  <si>
    <t xml:space="preserve">DUP Rare Without Circadian Genes </t>
  </si>
  <si>
    <t xml:space="preserve">DEL Rare Without Circadian Genes </t>
  </si>
  <si>
    <t xml:space="preserve">Insomnia Risk Genes </t>
  </si>
  <si>
    <t xml:space="preserve">DUP Rare Without Insomnia Candidate genes </t>
  </si>
  <si>
    <t xml:space="preserve">DEL Rare Without Insomnia Candidate genes </t>
  </si>
  <si>
    <t>*Signifigant bonferroni p = 0.017</t>
  </si>
  <si>
    <t>Bold = signifigant</t>
  </si>
  <si>
    <t xml:space="preserve">Sleep OR larger = indicates odds ratio (OR) for sleep genes is greater than non-sleep genes </t>
  </si>
  <si>
    <t xml:space="preserve">TableS7. Carrier Binomial Logistic Regression Model adjusted for cognitive ability </t>
  </si>
  <si>
    <t xml:space="preserve">ASD  Pooled vs General Population </t>
  </si>
  <si>
    <r>
      <rPr>
        <b/>
        <sz val="11"/>
        <color theme="1"/>
        <rFont val="Times New Roman"/>
      </rPr>
      <t>a</t>
    </r>
    <r>
      <rPr>
        <sz val="11"/>
        <color theme="1"/>
        <rFont val="Times New Roman"/>
      </rPr>
      <t>SSC ASD  vs SSC Unaffected Siblings</t>
    </r>
  </si>
  <si>
    <t>Gene predictors</t>
  </si>
  <si>
    <t>lower95</t>
  </si>
  <si>
    <t>upper95</t>
  </si>
  <si>
    <t>p</t>
  </si>
  <si>
    <t>Lower  95%CI</t>
  </si>
  <si>
    <t>Upper  95%CI</t>
  </si>
  <si>
    <t>&lt;2e-16</t>
  </si>
  <si>
    <t>Cognitive ability (zscore)</t>
  </si>
  <si>
    <t xml:space="preserve">Insomnia Candidate Genes </t>
  </si>
  <si>
    <r>
      <rPr>
        <b/>
        <i/>
        <sz val="11"/>
        <color theme="1"/>
        <rFont val="Times New Roman"/>
      </rPr>
      <t>a=</t>
    </r>
    <r>
      <rPr>
        <i/>
        <sz val="11"/>
        <color theme="1"/>
        <rFont val="Times New Roman"/>
      </rPr>
      <t xml:space="preserve"> Cognitive data not available for unaffected siblings</t>
    </r>
  </si>
  <si>
    <t xml:space="preserve">ASD Pooled vs General Population </t>
  </si>
  <si>
    <t>DUP Rare without sleep genes</t>
  </si>
  <si>
    <t>DEL Rare without sleep genes</t>
  </si>
  <si>
    <t>* Signifigant p = 0.017</t>
  </si>
  <si>
    <t>SSC vs General Population</t>
  </si>
  <si>
    <t xml:space="preserve">intercept </t>
  </si>
  <si>
    <t>age</t>
  </si>
  <si>
    <t>sexM</t>
  </si>
  <si>
    <t>NVIQ</t>
  </si>
  <si>
    <t>ADOS Overall Severity</t>
  </si>
  <si>
    <t>No Psychiatric CNVs</t>
  </si>
  <si>
    <t>ADOS_Overall_cs</t>
  </si>
  <si>
    <t>0|1</t>
  </si>
  <si>
    <t>1|2</t>
  </si>
  <si>
    <t>Sleep Duration (linear regression)</t>
  </si>
  <si>
    <t>Insomnia (ordinal logistic regression)</t>
  </si>
  <si>
    <t>Estimate</t>
  </si>
  <si>
    <t>Sleepiness </t>
  </si>
  <si>
    <t>Difficulty waking up </t>
  </si>
  <si>
    <t>Sleep duration</t>
  </si>
  <si>
    <t>--</t>
  </si>
  <si>
    <t>Insomnia</t>
  </si>
  <si>
    <t xml:space="preserve">0|1 </t>
  </si>
  <si>
    <t xml:space="preserve">1|2 </t>
  </si>
  <si>
    <t>Binary Model</t>
  </si>
  <si>
    <t>1/LOEUF Model</t>
  </si>
  <si>
    <t>DSscore Model</t>
  </si>
  <si>
    <t>All Genes</t>
  </si>
  <si>
    <t>Intercept</t>
  </si>
  <si>
    <t>Rare DUP with Sleep Genes</t>
  </si>
  <si>
    <t>Rare DUP without Sleep Genes</t>
  </si>
  <si>
    <t>Rare DEL with Sleep Genes</t>
  </si>
  <si>
    <t>Rare DEL without Sleep Genes</t>
  </si>
  <si>
    <t>Circadian</t>
  </si>
  <si>
    <t>Rare DUP with Circadian Genes</t>
  </si>
  <si>
    <t>Rare DUP without Circadian Genes</t>
  </si>
  <si>
    <t>Rare DEL with Circadian Genes</t>
  </si>
  <si>
    <t>Rare DEL without Circadian Genes</t>
  </si>
  <si>
    <t xml:space="preserve">Insomnia </t>
  </si>
  <si>
    <t>Rare DUP with Insomnia Canadiate Genes</t>
  </si>
  <si>
    <t>Rare DUP without Insomnia Canadiate Genes</t>
  </si>
  <si>
    <t>Rare DEL with Insomnia Canadiate Genes</t>
  </si>
  <si>
    <t>Rare DEL without Insomnia Canadiate Genes</t>
  </si>
  <si>
    <t>TableS8 1/LOEUF Binomial Logistic Regression Model</t>
  </si>
  <si>
    <t xml:space="preserve">TableS9. DSscore Binomial Logistic Regression Model </t>
  </si>
  <si>
    <t>TableS10. Sleep duration association with covariates  (Linear Regression)</t>
  </si>
  <si>
    <t>TableS11. Insomnia traits association with covariates  (Ordinal logistic regression)</t>
  </si>
  <si>
    <t>TableS12. Associations between sleep traits in the SSC ASD cohort</t>
  </si>
  <si>
    <t>TableS13. Sleep Duration Linear Model</t>
  </si>
  <si>
    <t xml:space="preserve">TableS14. Insomnia Ordinal Model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</si>
</sst>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00E+00"/>
  </numFmts>
  <fonts count="3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name val="Arial"/>
    </font>
    <font>
      <sz val="12"/>
      <color rgb="FFF8F8F8"/>
      <name val="Times New Roman"/>
    </font>
    <font>
      <b/>
      <sz val="12"/>
      <color rgb="FFF8F8F8"/>
      <name val="Times New Roman"/>
    </font>
    <font>
      <sz val="12"/>
      <color rgb="FFFF0000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rgb="FF000000"/>
      <name val="Times New Roman"/>
    </font>
    <font>
      <b/>
      <sz val="12"/>
      <color rgb="FFFFFFFF"/>
      <name val="Times New Roman"/>
    </font>
    <font>
      <sz val="12"/>
      <color rgb="FFFFFFFF"/>
      <name val="Times New Roman"/>
    </font>
    <font>
      <sz val="12"/>
      <name val="Times New Roman"/>
    </font>
    <font>
      <sz val="12"/>
      <color theme="0"/>
      <name val="Times New Roman"/>
    </font>
    <font>
      <b/>
      <sz val="12"/>
      <color theme="0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theme="1"/>
      <name val="Times New Roman"/>
    </font>
    <font>
      <sz val="11"/>
      <name val="Times New Roman"/>
    </font>
    <font>
      <b/>
      <sz val="9"/>
      <name val="Times New Roman"/>
    </font>
    <font>
      <i/>
      <sz val="9"/>
      <name val="Times New Roman"/>
    </font>
    <font>
      <b/>
      <i/>
      <sz val="11"/>
      <color theme="1"/>
      <name val="Times New Roman"/>
    </font>
    <font>
      <i/>
      <sz val="12"/>
      <color theme="1"/>
      <name val="Times New Roman"/>
    </font>
    <font>
      <sz val="11"/>
      <color rgb="FFFF0000"/>
      <name val="Times New Roman"/>
    </font>
    <font>
      <b/>
      <sz val="12"/>
      <color rgb="FFFF0000"/>
      <name val="Times New Roman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42">
    <xf numFmtId="0" fontId="0" fillId="0" borderId="0" xfId="0"/>
    <xf numFmtId="0" fontId="3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1" fontId="4" fillId="2" borderId="1" xfId="0" applyNumberFormat="1" applyFont="1" applyFill="1" applyBorder="1" applyAlignment="1">
      <alignment horizontal="right" wrapText="1" readingOrder="1"/>
    </xf>
    <xf numFmtId="164" fontId="4" fillId="2" borderId="1" xfId="0" applyNumberFormat="1" applyFont="1" applyFill="1" applyBorder="1" applyAlignment="1">
      <alignment horizontal="right" wrapText="1" readingOrder="1"/>
    </xf>
    <xf numFmtId="164" fontId="4" fillId="2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wrapText="1" readingOrder="1"/>
    </xf>
    <xf numFmtId="0" fontId="2" fillId="2" borderId="2" xfId="0" applyFont="1" applyFill="1" applyBorder="1" applyAlignment="1">
      <alignment wrapText="1" readingOrder="1"/>
    </xf>
    <xf numFmtId="11" fontId="0" fillId="0" borderId="0" xfId="0" applyNumberFormat="1"/>
    <xf numFmtId="164" fontId="9" fillId="2" borderId="1" xfId="0" applyNumberFormat="1" applyFont="1" applyFill="1" applyBorder="1" applyAlignment="1">
      <alignment horizontal="right" wrapText="1" readingOrder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 readingOrder="1"/>
    </xf>
    <xf numFmtId="0" fontId="1" fillId="0" borderId="0" xfId="0" applyFont="1"/>
    <xf numFmtId="0" fontId="10" fillId="0" borderId="0" xfId="0" applyFont="1"/>
    <xf numFmtId="0" fontId="9" fillId="0" borderId="0" xfId="0" applyFont="1"/>
    <xf numFmtId="0" fontId="3" fillId="2" borderId="2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11" fillId="2" borderId="1" xfId="0" applyFont="1" applyFill="1" applyBorder="1" applyAlignment="1">
      <alignment horizontal="center" wrapText="1" readingOrder="1"/>
    </xf>
    <xf numFmtId="0" fontId="13" fillId="3" borderId="1" xfId="0" applyFont="1" applyFill="1" applyBorder="1" applyAlignment="1">
      <alignment horizontal="center" wrapText="1" readingOrder="1"/>
    </xf>
    <xf numFmtId="164" fontId="14" fillId="3" borderId="1" xfId="0" applyNumberFormat="1" applyFont="1" applyFill="1" applyBorder="1" applyAlignment="1">
      <alignment horizontal="right" wrapText="1"/>
    </xf>
    <xf numFmtId="0" fontId="14" fillId="3" borderId="1" xfId="0" applyFont="1" applyFill="1" applyBorder="1" applyAlignment="1">
      <alignment wrapText="1"/>
    </xf>
    <xf numFmtId="0" fontId="14" fillId="2" borderId="1" xfId="0" applyFont="1" applyFill="1" applyBorder="1" applyAlignment="1">
      <alignment vertical="center" wrapText="1"/>
    </xf>
    <xf numFmtId="164" fontId="14" fillId="3" borderId="1" xfId="0" applyNumberFormat="1" applyFont="1" applyFill="1" applyBorder="1" applyAlignment="1">
      <alignment wrapText="1"/>
    </xf>
    <xf numFmtId="0" fontId="14" fillId="3" borderId="1" xfId="0" applyFont="1" applyFill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wrapText="1" readingOrder="1"/>
    </xf>
    <xf numFmtId="164" fontId="15" fillId="3" borderId="1" xfId="0" applyNumberFormat="1" applyFont="1" applyFill="1" applyBorder="1" applyAlignment="1">
      <alignment horizontal="right" wrapText="1" readingOrder="1"/>
    </xf>
    <xf numFmtId="11" fontId="14" fillId="2" borderId="1" xfId="0" applyNumberFormat="1" applyFont="1" applyFill="1" applyBorder="1" applyAlignment="1">
      <alignment horizontal="right" wrapText="1"/>
    </xf>
    <xf numFmtId="0" fontId="17" fillId="0" borderId="10" xfId="0" applyFont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vertical="center" wrapText="1"/>
    </xf>
    <xf numFmtId="0" fontId="17" fillId="4" borderId="0" xfId="0" applyFont="1" applyFill="1" applyAlignment="1">
      <alignment horizontal="left" vertical="center" wrapText="1"/>
    </xf>
    <xf numFmtId="0" fontId="17" fillId="4" borderId="9" xfId="0" applyFont="1" applyFill="1" applyBorder="1" applyAlignment="1">
      <alignment horizontal="left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right"/>
    </xf>
    <xf numFmtId="11" fontId="17" fillId="4" borderId="0" xfId="0" applyNumberFormat="1" applyFont="1" applyFill="1" applyAlignment="1">
      <alignment horizontal="right"/>
    </xf>
    <xf numFmtId="0" fontId="9" fillId="4" borderId="0" xfId="0" applyFont="1" applyFill="1"/>
    <xf numFmtId="11" fontId="9" fillId="4" borderId="0" xfId="0" applyNumberFormat="1" applyFont="1" applyFill="1"/>
    <xf numFmtId="0" fontId="9" fillId="4" borderId="0" xfId="0" applyFont="1" applyFill="1" applyAlignment="1">
      <alignment horizontal="right"/>
    </xf>
    <xf numFmtId="11" fontId="9" fillId="4" borderId="0" xfId="0" applyNumberFormat="1" applyFont="1" applyFill="1" applyAlignment="1">
      <alignment horizontal="right"/>
    </xf>
    <xf numFmtId="164" fontId="3" fillId="2" borderId="1" xfId="0" applyNumberFormat="1" applyFont="1" applyFill="1" applyBorder="1" applyAlignment="1">
      <alignment wrapText="1" readingOrder="1"/>
    </xf>
    <xf numFmtId="0" fontId="17" fillId="0" borderId="0" xfId="0" applyFont="1" applyAlignment="1">
      <alignment horizontal="left" vertical="center"/>
    </xf>
    <xf numFmtId="0" fontId="21" fillId="4" borderId="0" xfId="0" applyFont="1" applyFill="1" applyAlignment="1">
      <alignment horizontal="left" vertical="center" wrapText="1"/>
    </xf>
    <xf numFmtId="0" fontId="17" fillId="0" borderId="0" xfId="0" applyFont="1"/>
    <xf numFmtId="0" fontId="17" fillId="4" borderId="0" xfId="0" applyFont="1" applyFill="1"/>
    <xf numFmtId="0" fontId="17" fillId="4" borderId="0" xfId="0" applyFont="1" applyFill="1" applyAlignment="1">
      <alignment horizontal="center"/>
    </xf>
    <xf numFmtId="11" fontId="17" fillId="0" borderId="0" xfId="0" applyNumberFormat="1" applyFont="1"/>
    <xf numFmtId="0" fontId="3" fillId="0" borderId="0" xfId="0" applyFont="1"/>
    <xf numFmtId="0" fontId="22" fillId="4" borderId="0" xfId="0" applyFont="1" applyFill="1"/>
    <xf numFmtId="0" fontId="23" fillId="0" borderId="0" xfId="0" applyFont="1"/>
    <xf numFmtId="0" fontId="24" fillId="0" borderId="0" xfId="0" applyFont="1"/>
    <xf numFmtId="164" fontId="4" fillId="2" borderId="1" xfId="0" applyNumberFormat="1" applyFont="1" applyFill="1" applyBorder="1" applyAlignment="1">
      <alignment horizontal="right" vertical="center" wrapText="1" readingOrder="1"/>
    </xf>
    <xf numFmtId="11" fontId="17" fillId="4" borderId="9" xfId="0" applyNumberFormat="1" applyFont="1" applyFill="1" applyBorder="1" applyAlignment="1">
      <alignment horizontal="right" vertical="center" wrapText="1"/>
    </xf>
    <xf numFmtId="2" fontId="22" fillId="4" borderId="0" xfId="0" applyNumberFormat="1" applyFont="1" applyFill="1" applyAlignment="1">
      <alignment horizontal="right"/>
    </xf>
    <xf numFmtId="11" fontId="22" fillId="4" borderId="0" xfId="0" applyNumberFormat="1" applyFont="1" applyFill="1" applyAlignment="1">
      <alignment horizontal="right"/>
    </xf>
    <xf numFmtId="2" fontId="17" fillId="4" borderId="0" xfId="0" applyNumberFormat="1" applyFont="1" applyFill="1" applyAlignment="1">
      <alignment horizontal="center"/>
    </xf>
    <xf numFmtId="11" fontId="17" fillId="4" borderId="0" xfId="0" applyNumberFormat="1" applyFont="1" applyFill="1" applyAlignment="1">
      <alignment horizontal="center"/>
    </xf>
    <xf numFmtId="2" fontId="17" fillId="4" borderId="0" xfId="0" applyNumberFormat="1" applyFont="1" applyFill="1"/>
    <xf numFmtId="2" fontId="17" fillId="4" borderId="9" xfId="0" applyNumberFormat="1" applyFont="1" applyFill="1" applyBorder="1" applyAlignment="1">
      <alignment horizontal="right" vertical="center" wrapText="1"/>
    </xf>
    <xf numFmtId="2" fontId="22" fillId="4" borderId="0" xfId="0" applyNumberFormat="1" applyFont="1" applyFill="1"/>
    <xf numFmtId="2" fontId="17" fillId="4" borderId="9" xfId="0" applyNumberFormat="1" applyFont="1" applyFill="1" applyBorder="1" applyAlignment="1">
      <alignment vertical="center" wrapText="1"/>
    </xf>
    <xf numFmtId="2" fontId="17" fillId="4" borderId="0" xfId="0" applyNumberFormat="1" applyFont="1" applyFill="1" applyAlignment="1">
      <alignment horizontal="right"/>
    </xf>
    <xf numFmtId="11" fontId="9" fillId="0" borderId="0" xfId="0" applyNumberFormat="1" applyFont="1"/>
    <xf numFmtId="164" fontId="13" fillId="3" borderId="1" xfId="0" applyNumberFormat="1" applyFont="1" applyFill="1" applyBorder="1" applyAlignment="1">
      <alignment wrapText="1"/>
    </xf>
    <xf numFmtId="164" fontId="13" fillId="3" borderId="1" xfId="0" applyNumberFormat="1" applyFont="1" applyFill="1" applyBorder="1" applyAlignment="1">
      <alignment horizontal="right" wrapText="1"/>
    </xf>
    <xf numFmtId="164" fontId="13" fillId="3" borderId="1" xfId="0" applyNumberFormat="1" applyFont="1" applyFill="1" applyBorder="1" applyAlignment="1">
      <alignment horizontal="right" wrapText="1" readingOrder="1"/>
    </xf>
    <xf numFmtId="164" fontId="14" fillId="3" borderId="1" xfId="0" applyNumberFormat="1" applyFont="1" applyFill="1" applyBorder="1" applyAlignment="1">
      <alignment horizont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21" fillId="0" borderId="0" xfId="0" applyFont="1"/>
    <xf numFmtId="165" fontId="9" fillId="0" borderId="0" xfId="0" applyNumberFormat="1" applyFont="1"/>
    <xf numFmtId="11" fontId="10" fillId="0" borderId="0" xfId="0" applyNumberFormat="1" applyFont="1"/>
    <xf numFmtId="0" fontId="17" fillId="6" borderId="10" xfId="0" applyFont="1" applyFill="1" applyBorder="1" applyAlignment="1">
      <alignment horizontal="right" vertical="center" wrapText="1"/>
    </xf>
    <xf numFmtId="0" fontId="9" fillId="6" borderId="0" xfId="0" applyFont="1" applyFill="1" applyAlignment="1">
      <alignment horizontal="right"/>
    </xf>
    <xf numFmtId="0" fontId="9" fillId="6" borderId="0" xfId="0" applyFont="1" applyFill="1"/>
    <xf numFmtId="11" fontId="9" fillId="6" borderId="0" xfId="0" applyNumberFormat="1" applyFont="1" applyFill="1"/>
    <xf numFmtId="165" fontId="9" fillId="6" borderId="0" xfId="0" applyNumberFormat="1" applyFont="1" applyFill="1"/>
    <xf numFmtId="0" fontId="17" fillId="6" borderId="0" xfId="0" applyFont="1" applyFill="1" applyAlignment="1">
      <alignment horizontal="right" vertical="center" wrapText="1"/>
    </xf>
    <xf numFmtId="0" fontId="10" fillId="6" borderId="0" xfId="0" applyFont="1" applyFill="1"/>
    <xf numFmtId="0" fontId="17" fillId="6" borderId="9" xfId="0" applyFont="1" applyFill="1" applyBorder="1" applyAlignment="1">
      <alignment horizontal="left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horizontal="right"/>
    </xf>
    <xf numFmtId="0" fontId="9" fillId="4" borderId="10" xfId="0" applyFont="1" applyFill="1" applyBorder="1" applyAlignment="1">
      <alignment horizontal="right" vertical="center" wrapText="1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/>
    <xf numFmtId="11" fontId="10" fillId="4" borderId="0" xfId="0" applyNumberFormat="1" applyFont="1" applyFill="1" applyAlignment="1">
      <alignment horizontal="right"/>
    </xf>
    <xf numFmtId="11" fontId="10" fillId="4" borderId="0" xfId="0" applyNumberFormat="1" applyFont="1" applyFill="1"/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right" vertical="center" wrapText="1"/>
    </xf>
    <xf numFmtId="11" fontId="9" fillId="4" borderId="0" xfId="0" applyNumberFormat="1" applyFont="1" applyFill="1" applyAlignment="1">
      <alignment horizontal="righ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right" vertical="center" wrapText="1"/>
    </xf>
    <xf numFmtId="0" fontId="9" fillId="4" borderId="9" xfId="0" applyFont="1" applyFill="1" applyBorder="1" applyAlignment="1">
      <alignment horizontal="right" vertical="center" wrapText="1"/>
    </xf>
    <xf numFmtId="11" fontId="10" fillId="4" borderId="9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27" fillId="0" borderId="0" xfId="0" applyFont="1"/>
    <xf numFmtId="164" fontId="8" fillId="2" borderId="1" xfId="0" applyNumberFormat="1" applyFont="1" applyFill="1" applyBorder="1" applyAlignment="1">
      <alignment horizontal="right" wrapText="1" readingOrder="1"/>
    </xf>
    <xf numFmtId="164" fontId="8" fillId="2" borderId="1" xfId="0" applyNumberFormat="1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center" wrapText="1" readingOrder="1"/>
    </xf>
    <xf numFmtId="164" fontId="4" fillId="2" borderId="1" xfId="0" applyNumberFormat="1" applyFont="1" applyFill="1" applyBorder="1" applyAlignment="1">
      <alignment horizontal="right" wrapText="1"/>
    </xf>
    <xf numFmtId="11" fontId="4" fillId="2" borderId="1" xfId="0" applyNumberFormat="1" applyFont="1" applyFill="1" applyBorder="1" applyAlignment="1">
      <alignment horizontal="right" wrapText="1"/>
    </xf>
    <xf numFmtId="166" fontId="4" fillId="2" borderId="1" xfId="0" applyNumberFormat="1" applyFont="1" applyFill="1" applyBorder="1" applyAlignment="1">
      <alignment horizontal="right" wrapText="1" readingOrder="1"/>
    </xf>
    <xf numFmtId="166" fontId="14" fillId="2" borderId="1" xfId="0" applyNumberFormat="1" applyFont="1" applyFill="1" applyBorder="1" applyAlignment="1">
      <alignment horizontal="right" wrapText="1"/>
    </xf>
    <xf numFmtId="0" fontId="29" fillId="0" borderId="0" xfId="0" applyFont="1"/>
    <xf numFmtId="0" fontId="0" fillId="0" borderId="0" xfId="0" applyAlignment="1">
      <alignment horizontal="right"/>
    </xf>
    <xf numFmtId="164" fontId="3" fillId="2" borderId="1" xfId="0" applyNumberFormat="1" applyFont="1" applyFill="1" applyBorder="1" applyAlignment="1">
      <alignment horizontal="right" wrapText="1" readingOrder="1"/>
    </xf>
    <xf numFmtId="11" fontId="3" fillId="2" borderId="1" xfId="0" applyNumberFormat="1" applyFont="1" applyFill="1" applyBorder="1" applyAlignment="1">
      <alignment horizontal="right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66" fontId="3" fillId="2" borderId="1" xfId="0" applyNumberFormat="1" applyFont="1" applyFill="1" applyBorder="1" applyAlignment="1">
      <alignment horizontal="right" wrapText="1" readingOrder="1"/>
    </xf>
    <xf numFmtId="11" fontId="3" fillId="0" borderId="0" xfId="0" applyNumberFormat="1" applyFont="1"/>
    <xf numFmtId="166" fontId="9" fillId="0" borderId="0" xfId="0" applyNumberFormat="1" applyFont="1"/>
    <xf numFmtId="166" fontId="0" fillId="0" borderId="0" xfId="0" applyNumberFormat="1"/>
    <xf numFmtId="11" fontId="4" fillId="2" borderId="1" xfId="0" applyNumberFormat="1" applyFont="1" applyFill="1" applyBorder="1" applyAlignment="1">
      <alignment wrapText="1" readingOrder="1"/>
    </xf>
    <xf numFmtId="11" fontId="5" fillId="2" borderId="1" xfId="0" applyNumberFormat="1" applyFont="1" applyFill="1" applyBorder="1" applyAlignment="1">
      <alignment wrapText="1"/>
    </xf>
    <xf numFmtId="11" fontId="4" fillId="2" borderId="1" xfId="0" applyNumberFormat="1" applyFont="1" applyFill="1" applyBorder="1" applyAlignment="1">
      <alignment horizontal="right" vertical="center" wrapText="1" readingOrder="1"/>
    </xf>
    <xf numFmtId="11" fontId="2" fillId="2" borderId="1" xfId="0" applyNumberFormat="1" applyFont="1" applyFill="1" applyBorder="1" applyAlignment="1">
      <alignment horizontal="center" wrapText="1" readingOrder="1"/>
    </xf>
    <xf numFmtId="11" fontId="5" fillId="2" borderId="1" xfId="0" applyNumberFormat="1" applyFont="1" applyFill="1" applyBorder="1" applyAlignment="1">
      <alignment horizontal="right" wrapText="1"/>
    </xf>
    <xf numFmtId="11" fontId="0" fillId="0" borderId="0" xfId="0" applyNumberFormat="1" applyAlignment="1">
      <alignment horizontal="right"/>
    </xf>
    <xf numFmtId="11" fontId="2" fillId="2" borderId="1" xfId="0" applyNumberFormat="1" applyFont="1" applyFill="1" applyBorder="1" applyAlignment="1">
      <alignment horizontal="right" wrapText="1" readingOrder="1"/>
    </xf>
    <xf numFmtId="11" fontId="8" fillId="2" borderId="1" xfId="0" applyNumberFormat="1" applyFont="1" applyFill="1" applyBorder="1" applyAlignment="1">
      <alignment horizontal="right" wrapText="1"/>
    </xf>
    <xf numFmtId="11" fontId="3" fillId="2" borderId="1" xfId="0" applyNumberFormat="1" applyFont="1" applyFill="1" applyBorder="1" applyAlignment="1">
      <alignment horizontal="center" wrapText="1" readingOrder="1"/>
    </xf>
    <xf numFmtId="11" fontId="9" fillId="2" borderId="1" xfId="0" applyNumberFormat="1" applyFont="1" applyFill="1" applyBorder="1" applyAlignment="1">
      <alignment horizontal="right" wrapText="1" readingOrder="1"/>
    </xf>
    <xf numFmtId="0" fontId="30" fillId="6" borderId="0" xfId="0" applyFont="1" applyFill="1"/>
    <xf numFmtId="0" fontId="3" fillId="6" borderId="1" xfId="0" applyFont="1" applyFill="1" applyBorder="1" applyAlignment="1">
      <alignment horizontal="left" vertical="center" wrapText="1" readingOrder="1"/>
    </xf>
    <xf numFmtId="0" fontId="3" fillId="6" borderId="0" xfId="0" applyFont="1" applyFill="1" applyAlignment="1">
      <alignment horizontal="center" wrapText="1" readingOrder="1"/>
    </xf>
    <xf numFmtId="0" fontId="4" fillId="6" borderId="1" xfId="0" applyFont="1" applyFill="1" applyBorder="1" applyAlignment="1">
      <alignment horizontal="left" vertical="center" wrapText="1" readingOrder="1"/>
    </xf>
    <xf numFmtId="164" fontId="9" fillId="6" borderId="0" xfId="0" applyNumberFormat="1" applyFont="1" applyFill="1" applyAlignment="1">
      <alignment horizontal="right"/>
    </xf>
    <xf numFmtId="11" fontId="9" fillId="6" borderId="0" xfId="0" applyNumberFormat="1" applyFont="1" applyFill="1" applyAlignment="1">
      <alignment horizontal="right"/>
    </xf>
    <xf numFmtId="2" fontId="9" fillId="6" borderId="0" xfId="0" applyNumberFormat="1" applyFont="1" applyFill="1" applyAlignment="1">
      <alignment horizontal="right"/>
    </xf>
    <xf numFmtId="164" fontId="14" fillId="6" borderId="1" xfId="0" applyNumberFormat="1" applyFont="1" applyFill="1" applyBorder="1" applyAlignment="1">
      <alignment horizontal="right" wrapText="1"/>
    </xf>
    <xf numFmtId="164" fontId="4" fillId="6" borderId="1" xfId="0" applyNumberFormat="1" applyFont="1" applyFill="1" applyBorder="1" applyAlignment="1">
      <alignment horizontal="right" wrapText="1" readingOrder="1"/>
    </xf>
    <xf numFmtId="11" fontId="4" fillId="6" borderId="1" xfId="0" applyNumberFormat="1" applyFont="1" applyFill="1" applyBorder="1" applyAlignment="1">
      <alignment horizontal="right" wrapText="1" readingOrder="1"/>
    </xf>
    <xf numFmtId="164" fontId="4" fillId="6" borderId="0" xfId="0" applyNumberFormat="1" applyFont="1" applyFill="1" applyAlignment="1">
      <alignment horizontal="right" wrapText="1" readingOrder="1"/>
    </xf>
    <xf numFmtId="2" fontId="4" fillId="6" borderId="1" xfId="0" applyNumberFormat="1" applyFont="1" applyFill="1" applyBorder="1" applyAlignment="1">
      <alignment horizontal="right" wrapText="1" readingOrder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wrapText="1" readingOrder="1"/>
    </xf>
    <xf numFmtId="0" fontId="11" fillId="6" borderId="6" xfId="0" applyFont="1" applyFill="1" applyBorder="1" applyAlignment="1">
      <alignment horizontal="center" wrapText="1" readingOrder="1"/>
    </xf>
    <xf numFmtId="0" fontId="4" fillId="6" borderId="0" xfId="0" applyFont="1" applyFill="1" applyAlignment="1">
      <alignment horizontal="right"/>
    </xf>
    <xf numFmtId="11" fontId="4" fillId="6" borderId="0" xfId="0" applyNumberFormat="1" applyFont="1" applyFill="1" applyAlignment="1">
      <alignment horizontal="right"/>
    </xf>
    <xf numFmtId="164" fontId="4" fillId="6" borderId="0" xfId="0" applyNumberFormat="1" applyFont="1" applyFill="1" applyAlignment="1">
      <alignment horizontal="right"/>
    </xf>
    <xf numFmtId="0" fontId="4" fillId="0" borderId="0" xfId="0" applyFont="1"/>
    <xf numFmtId="0" fontId="31" fillId="0" borderId="0" xfId="0" applyFont="1"/>
    <xf numFmtId="0" fontId="3" fillId="5" borderId="11" xfId="0" applyFont="1" applyFill="1" applyBorder="1"/>
    <xf numFmtId="0" fontId="3" fillId="5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wrapText="1"/>
    </xf>
    <xf numFmtId="16" fontId="31" fillId="0" borderId="0" xfId="0" applyNumberFormat="1" applyFont="1"/>
    <xf numFmtId="0" fontId="31" fillId="7" borderId="0" xfId="0" applyFont="1" applyFill="1"/>
    <xf numFmtId="16" fontId="0" fillId="0" borderId="0" xfId="0" applyNumberFormat="1"/>
    <xf numFmtId="0" fontId="31" fillId="0" borderId="0" xfId="0" applyFont="1" applyAlignment="1">
      <alignment wrapText="1"/>
    </xf>
    <xf numFmtId="0" fontId="3" fillId="5" borderId="11" xfId="0" applyFont="1" applyFill="1" applyBorder="1" applyAlignment="1">
      <alignment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26" fillId="6" borderId="0" xfId="0" applyFont="1" applyFill="1" applyAlignment="1">
      <alignment horizontal="right"/>
    </xf>
    <xf numFmtId="0" fontId="9" fillId="6" borderId="10" xfId="0" applyFont="1" applyFill="1" applyBorder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11" fontId="4" fillId="6" borderId="0" xfId="0" applyNumberFormat="1" applyFont="1" applyFill="1"/>
    <xf numFmtId="0" fontId="10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/>
    </xf>
    <xf numFmtId="11" fontId="3" fillId="6" borderId="0" xfId="0" applyNumberFormat="1" applyFont="1" applyFill="1"/>
    <xf numFmtId="164" fontId="9" fillId="4" borderId="0" xfId="0" applyNumberFormat="1" applyFont="1" applyFill="1"/>
    <xf numFmtId="164" fontId="10" fillId="4" borderId="0" xfId="0" applyNumberFormat="1" applyFont="1" applyFill="1"/>
    <xf numFmtId="164" fontId="9" fillId="4" borderId="0" xfId="0" applyNumberFormat="1" applyFont="1" applyFill="1" applyAlignment="1">
      <alignment horizontal="right" vertical="center" wrapText="1"/>
    </xf>
    <xf numFmtId="164" fontId="9" fillId="4" borderId="0" xfId="0" applyNumberFormat="1" applyFont="1" applyFill="1" applyAlignment="1">
      <alignment horizontal="right"/>
    </xf>
    <xf numFmtId="164" fontId="10" fillId="4" borderId="0" xfId="0" applyNumberFormat="1" applyFont="1" applyFill="1" applyAlignment="1">
      <alignment horizontal="right"/>
    </xf>
    <xf numFmtId="164" fontId="10" fillId="4" borderId="9" xfId="0" applyNumberFormat="1" applyFont="1" applyFill="1" applyBorder="1" applyAlignment="1">
      <alignment horizontal="right" vertical="center" wrapText="1"/>
    </xf>
    <xf numFmtId="2" fontId="9" fillId="4" borderId="0" xfId="0" applyNumberFormat="1" applyFont="1" applyFill="1" applyAlignment="1">
      <alignment horizontal="right"/>
    </xf>
    <xf numFmtId="2" fontId="10" fillId="4" borderId="0" xfId="0" applyNumberFormat="1" applyFont="1" applyFill="1" applyAlignment="1">
      <alignment horizontal="right"/>
    </xf>
    <xf numFmtId="2" fontId="9" fillId="4" borderId="0" xfId="0" applyNumberFormat="1" applyFont="1" applyFill="1" applyAlignment="1">
      <alignment horizontal="right" vertical="center" wrapText="1"/>
    </xf>
    <xf numFmtId="2" fontId="10" fillId="4" borderId="9" xfId="0" applyNumberFormat="1" applyFont="1" applyFill="1" applyBorder="1" applyAlignment="1">
      <alignment horizontal="right" vertical="center" wrapText="1"/>
    </xf>
    <xf numFmtId="164" fontId="4" fillId="6" borderId="0" xfId="0" applyNumberFormat="1" applyFont="1" applyFill="1"/>
    <xf numFmtId="164" fontId="9" fillId="6" borderId="0" xfId="0" applyNumberFormat="1" applyFont="1" applyFill="1"/>
    <xf numFmtId="164" fontId="3" fillId="6" borderId="0" xfId="0" applyNumberFormat="1" applyFont="1" applyFill="1"/>
    <xf numFmtId="164" fontId="10" fillId="6" borderId="0" xfId="0" applyNumberFormat="1" applyFont="1" applyFill="1"/>
    <xf numFmtId="164" fontId="26" fillId="6" borderId="0" xfId="0" applyNumberFormat="1" applyFont="1" applyFill="1" applyAlignment="1">
      <alignment horizontal="right"/>
    </xf>
    <xf numFmtId="164" fontId="9" fillId="6" borderId="0" xfId="0" applyNumberFormat="1" applyFont="1" applyFill="1" applyAlignment="1">
      <alignment horizontal="right" vertical="center" wrapText="1"/>
    </xf>
    <xf numFmtId="11" fontId="26" fillId="6" borderId="0" xfId="0" applyNumberFormat="1" applyFont="1" applyFill="1" applyAlignment="1">
      <alignment horizontal="right"/>
    </xf>
    <xf numFmtId="11" fontId="9" fillId="6" borderId="0" xfId="0" applyNumberFormat="1" applyFont="1" applyFill="1" applyAlignment="1">
      <alignment horizontal="right" vertical="center" wrapText="1"/>
    </xf>
    <xf numFmtId="2" fontId="9" fillId="6" borderId="0" xfId="0" applyNumberFormat="1" applyFont="1" applyFill="1"/>
    <xf numFmtId="2" fontId="9" fillId="6" borderId="0" xfId="0" applyNumberFormat="1" applyFont="1" applyFill="1" applyAlignment="1">
      <alignment horizontal="right" vertical="center" wrapText="1"/>
    </xf>
    <xf numFmtId="2" fontId="4" fillId="6" borderId="0" xfId="0" applyNumberFormat="1" applyFont="1" applyFill="1"/>
    <xf numFmtId="164" fontId="4" fillId="2" borderId="5" xfId="0" applyNumberFormat="1" applyFont="1" applyFill="1" applyBorder="1" applyAlignment="1">
      <alignment horizontal="center" vertical="center" wrapText="1" readingOrder="1"/>
    </xf>
    <xf numFmtId="164" fontId="4" fillId="2" borderId="6" xfId="0" applyNumberFormat="1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164" fontId="3" fillId="2" borderId="5" xfId="0" applyNumberFormat="1" applyFont="1" applyFill="1" applyBorder="1" applyAlignment="1">
      <alignment horizontal="center" vertical="center" wrapText="1" readingOrder="1"/>
    </xf>
    <xf numFmtId="164" fontId="3" fillId="2" borderId="6" xfId="0" applyNumberFormat="1" applyFont="1" applyFill="1" applyBorder="1" applyAlignment="1">
      <alignment horizontal="center" vertical="center" wrapText="1" readingOrder="1"/>
    </xf>
    <xf numFmtId="0" fontId="12" fillId="3" borderId="2" xfId="0" applyFont="1" applyFill="1" applyBorder="1" applyAlignment="1">
      <alignment horizontal="center" wrapText="1" readingOrder="1"/>
    </xf>
    <xf numFmtId="0" fontId="12" fillId="3" borderId="3" xfId="0" applyFont="1" applyFill="1" applyBorder="1" applyAlignment="1">
      <alignment horizontal="center" wrapText="1" readingOrder="1"/>
    </xf>
    <xf numFmtId="0" fontId="12" fillId="3" borderId="4" xfId="0" applyFont="1" applyFill="1" applyBorder="1" applyAlignment="1">
      <alignment horizontal="center" wrapText="1" readingOrder="1"/>
    </xf>
    <xf numFmtId="0" fontId="3" fillId="8" borderId="3" xfId="0" applyFont="1" applyFill="1" applyBorder="1" applyAlignment="1">
      <alignment horizontal="center" wrapText="1" readingOrder="1"/>
    </xf>
    <xf numFmtId="0" fontId="3" fillId="8" borderId="4" xfId="0" applyFont="1" applyFill="1" applyBorder="1" applyAlignment="1">
      <alignment horizontal="center" wrapText="1" readingOrder="1"/>
    </xf>
    <xf numFmtId="164" fontId="6" fillId="3" borderId="5" xfId="0" applyNumberFormat="1" applyFont="1" applyFill="1" applyBorder="1" applyAlignment="1">
      <alignment horizontal="center" vertical="center" wrapText="1" readingOrder="1"/>
    </xf>
    <xf numFmtId="164" fontId="6" fillId="3" borderId="6" xfId="0" applyNumberFormat="1" applyFont="1" applyFill="1" applyBorder="1" applyAlignment="1">
      <alignment horizontal="center" vertical="center" wrapText="1" readingOrder="1"/>
    </xf>
    <xf numFmtId="0" fontId="15" fillId="3" borderId="5" xfId="0" applyFont="1" applyFill="1" applyBorder="1" applyAlignment="1">
      <alignment horizontal="center" vertical="center" wrapText="1" readingOrder="1"/>
    </xf>
    <xf numFmtId="0" fontId="16" fillId="3" borderId="6" xfId="0" applyFont="1" applyFill="1" applyBorder="1" applyAlignment="1">
      <alignment horizontal="center" vertical="center" wrapText="1" readingOrder="1"/>
    </xf>
    <xf numFmtId="164" fontId="6" fillId="3" borderId="5" xfId="0" applyNumberFormat="1" applyFont="1" applyFill="1" applyBorder="1" applyAlignment="1">
      <alignment horizontal="center" wrapText="1" readingOrder="1"/>
    </xf>
    <xf numFmtId="164" fontId="6" fillId="3" borderId="6" xfId="0" applyNumberFormat="1" applyFont="1" applyFill="1" applyBorder="1" applyAlignment="1">
      <alignment horizont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0" fontId="9" fillId="2" borderId="6" xfId="0" applyFont="1" applyFill="1" applyBorder="1" applyAlignment="1">
      <alignment horizontal="center" vertical="center" wrapText="1" readingOrder="1"/>
    </xf>
    <xf numFmtId="164" fontId="13" fillId="3" borderId="5" xfId="0" applyNumberFormat="1" applyFont="1" applyFill="1" applyBorder="1" applyAlignment="1">
      <alignment horizontal="center" vertical="center" wrapText="1" readingOrder="1"/>
    </xf>
    <xf numFmtId="164" fontId="13" fillId="3" borderId="6" xfId="0" applyNumberFormat="1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164" fontId="7" fillId="3" borderId="5" xfId="0" applyNumberFormat="1" applyFont="1" applyFill="1" applyBorder="1" applyAlignment="1">
      <alignment horizontal="center" vertical="center" wrapText="1" readingOrder="1"/>
    </xf>
    <xf numFmtId="164" fontId="7" fillId="3" borderId="6" xfId="0" applyNumberFormat="1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wrapText="1" readingOrder="1"/>
    </xf>
    <xf numFmtId="0" fontId="4" fillId="2" borderId="6" xfId="0" applyFont="1" applyFill="1" applyBorder="1" applyAlignment="1">
      <alignment horizontal="center" wrapText="1" readingOrder="1"/>
    </xf>
    <xf numFmtId="164" fontId="15" fillId="3" borderId="5" xfId="0" applyNumberFormat="1" applyFont="1" applyFill="1" applyBorder="1" applyAlignment="1">
      <alignment horizontal="center" vertical="center" wrapText="1" readingOrder="1"/>
    </xf>
    <xf numFmtId="164" fontId="15" fillId="3" borderId="6" xfId="0" applyNumberFormat="1" applyFont="1" applyFill="1" applyBorder="1" applyAlignment="1">
      <alignment horizontal="center" vertical="center" wrapText="1" readingOrder="1"/>
    </xf>
    <xf numFmtId="164" fontId="9" fillId="2" borderId="5" xfId="0" applyNumberFormat="1" applyFont="1" applyFill="1" applyBorder="1" applyAlignment="1">
      <alignment horizontal="center" vertical="center" wrapText="1" readingOrder="1"/>
    </xf>
    <xf numFmtId="164" fontId="9" fillId="2" borderId="6" xfId="0" applyNumberFormat="1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17" fillId="6" borderId="8" xfId="0" applyFont="1" applyFill="1" applyBorder="1" applyAlignment="1">
      <alignment horizontal="center" vertical="center" wrapText="1"/>
    </xf>
    <xf numFmtId="11" fontId="3" fillId="2" borderId="7" xfId="0" applyNumberFormat="1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2" fillId="2" borderId="7" xfId="0" applyFont="1" applyFill="1" applyBorder="1" applyAlignment="1">
      <alignment horizontal="center" wrapText="1" readingOrder="1"/>
    </xf>
    <xf numFmtId="11" fontId="2" fillId="2" borderId="7" xfId="0" applyNumberFormat="1" applyFont="1" applyFill="1" applyBorder="1" applyAlignment="1">
      <alignment horizontal="right" wrapText="1" readingOrder="1"/>
    </xf>
    <xf numFmtId="11" fontId="2" fillId="2" borderId="7" xfId="0" applyNumberFormat="1" applyFont="1" applyFill="1" applyBorder="1" applyAlignment="1">
      <alignment horizontal="center" wrapText="1" readingOrder="1"/>
    </xf>
    <xf numFmtId="0" fontId="17" fillId="4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9"/>
  <sheetViews>
    <sheetView workbookViewId="0">
      <selection activeCell="E23" sqref="E23"/>
    </sheetView>
  </sheetViews>
  <sheetFormatPr baseColWidth="10" defaultColWidth="11" defaultRowHeight="16" x14ac:dyDescent="0.2"/>
  <cols>
    <col min="1" max="1" width="18.5" style="157" customWidth="1"/>
    <col min="2" max="2" width="21.6640625" style="157" customWidth="1"/>
    <col min="3" max="3" width="24.1640625" style="164" customWidth="1"/>
    <col min="4" max="4" width="19.6640625" style="157" customWidth="1"/>
    <col min="5" max="5" width="18.1640625" style="157" customWidth="1"/>
    <col min="6" max="16384" width="11" style="157"/>
  </cols>
  <sheetData>
    <row r="1" spans="1:12" x14ac:dyDescent="0.2">
      <c r="A1" s="156" t="s">
        <v>0</v>
      </c>
    </row>
    <row r="2" spans="1:12" s="156" customFormat="1" ht="48" x14ac:dyDescent="0.2">
      <c r="A2" s="158" t="s">
        <v>1</v>
      </c>
      <c r="B2" s="158" t="s">
        <v>2</v>
      </c>
      <c r="C2" s="165" t="s">
        <v>3</v>
      </c>
      <c r="D2" s="158" t="s">
        <v>4</v>
      </c>
      <c r="E2" s="158" t="s">
        <v>5</v>
      </c>
      <c r="F2" s="158" t="s">
        <v>6</v>
      </c>
      <c r="G2" s="159" t="s">
        <v>7</v>
      </c>
      <c r="H2" s="160" t="s">
        <v>8</v>
      </c>
      <c r="I2" s="158" t="s">
        <v>9</v>
      </c>
      <c r="J2" s="158" t="s">
        <v>10</v>
      </c>
      <c r="K2" s="158" t="s">
        <v>11</v>
      </c>
      <c r="L2" s="158" t="s">
        <v>12</v>
      </c>
    </row>
    <row r="3" spans="1:12" x14ac:dyDescent="0.2">
      <c r="E3" s="157" t="s">
        <v>3713</v>
      </c>
      <c r="F3" s="157" t="s">
        <v>16</v>
      </c>
      <c r="G3" s="157">
        <v>1</v>
      </c>
      <c r="H3" s="157">
        <v>1</v>
      </c>
      <c r="I3" s="157">
        <v>0</v>
      </c>
      <c r="J3" s="157">
        <v>0</v>
      </c>
      <c r="K3" s="157">
        <v>2</v>
      </c>
      <c r="L3" s="157">
        <v>2</v>
      </c>
    </row>
    <row r="4" spans="1:12" x14ac:dyDescent="0.2">
      <c r="E4" s="157" t="s">
        <v>3712</v>
      </c>
      <c r="F4" s="157" t="s">
        <v>67</v>
      </c>
      <c r="G4" s="157">
        <v>0</v>
      </c>
      <c r="H4" s="157">
        <v>1</v>
      </c>
      <c r="I4" s="157">
        <v>0</v>
      </c>
      <c r="J4" s="157">
        <v>0</v>
      </c>
      <c r="K4" s="157">
        <v>1</v>
      </c>
      <c r="L4" s="157">
        <v>1</v>
      </c>
    </row>
    <row r="5" spans="1:12" x14ac:dyDescent="0.2">
      <c r="E5" s="157" t="s">
        <v>3711</v>
      </c>
      <c r="F5" s="157" t="s">
        <v>24</v>
      </c>
      <c r="G5" s="157">
        <v>0</v>
      </c>
      <c r="H5" s="157">
        <v>1</v>
      </c>
      <c r="I5" s="157">
        <v>0</v>
      </c>
      <c r="J5" s="157">
        <v>1</v>
      </c>
      <c r="K5" s="157">
        <v>0</v>
      </c>
      <c r="L5" s="157">
        <v>1</v>
      </c>
    </row>
    <row r="6" spans="1:12" x14ac:dyDescent="0.2">
      <c r="E6" s="157" t="s">
        <v>3710</v>
      </c>
      <c r="F6" s="157" t="s">
        <v>14</v>
      </c>
      <c r="G6" s="157">
        <v>0</v>
      </c>
      <c r="H6" s="157">
        <v>1</v>
      </c>
      <c r="I6" s="157">
        <v>0</v>
      </c>
      <c r="J6" s="157">
        <v>0</v>
      </c>
      <c r="K6" s="157">
        <v>1</v>
      </c>
      <c r="L6" s="157">
        <v>1</v>
      </c>
    </row>
    <row r="7" spans="1:12" x14ac:dyDescent="0.2">
      <c r="E7" s="157" t="s">
        <v>3709</v>
      </c>
      <c r="F7" s="157" t="s">
        <v>69</v>
      </c>
      <c r="G7" s="157">
        <v>0</v>
      </c>
      <c r="H7" s="157">
        <v>1</v>
      </c>
      <c r="I7" s="157">
        <v>0</v>
      </c>
      <c r="J7" s="157">
        <v>1</v>
      </c>
      <c r="K7" s="157">
        <v>0</v>
      </c>
      <c r="L7" s="157">
        <v>1</v>
      </c>
    </row>
    <row r="8" spans="1:12" x14ac:dyDescent="0.2">
      <c r="E8" s="157" t="s">
        <v>3708</v>
      </c>
      <c r="F8" s="157" t="s">
        <v>29</v>
      </c>
      <c r="G8" s="157">
        <v>1</v>
      </c>
      <c r="H8" s="157">
        <v>2</v>
      </c>
      <c r="I8" s="157">
        <v>0</v>
      </c>
      <c r="J8" s="157">
        <v>2</v>
      </c>
      <c r="K8" s="157">
        <v>1</v>
      </c>
      <c r="L8" s="157">
        <v>3</v>
      </c>
    </row>
    <row r="9" spans="1:12" x14ac:dyDescent="0.2">
      <c r="E9" s="157" t="s">
        <v>3707</v>
      </c>
      <c r="F9" s="157" t="s">
        <v>18</v>
      </c>
      <c r="G9" s="157">
        <v>2</v>
      </c>
      <c r="H9" s="157">
        <v>0</v>
      </c>
      <c r="I9" s="157">
        <v>1</v>
      </c>
      <c r="J9" s="157">
        <v>0</v>
      </c>
      <c r="K9" s="157">
        <v>1</v>
      </c>
      <c r="L9" s="157">
        <v>2</v>
      </c>
    </row>
    <row r="10" spans="1:12" x14ac:dyDescent="0.2">
      <c r="E10" s="157" t="s">
        <v>3706</v>
      </c>
      <c r="F10" s="157" t="s">
        <v>29</v>
      </c>
      <c r="G10" s="157">
        <v>0</v>
      </c>
      <c r="H10" s="157">
        <v>1</v>
      </c>
      <c r="I10" s="157">
        <v>0</v>
      </c>
      <c r="J10" s="157">
        <v>0</v>
      </c>
      <c r="K10" s="157">
        <v>1</v>
      </c>
      <c r="L10" s="157">
        <v>1</v>
      </c>
    </row>
    <row r="11" spans="1:12" x14ac:dyDescent="0.2">
      <c r="E11" s="157" t="s">
        <v>3705</v>
      </c>
      <c r="F11" s="157" t="s">
        <v>29</v>
      </c>
      <c r="G11" s="157">
        <v>0</v>
      </c>
      <c r="H11" s="157">
        <v>1</v>
      </c>
      <c r="I11" s="157">
        <v>0</v>
      </c>
      <c r="J11" s="157">
        <v>0</v>
      </c>
      <c r="K11" s="157">
        <v>1</v>
      </c>
      <c r="L11" s="157">
        <v>1</v>
      </c>
    </row>
    <row r="12" spans="1:12" x14ac:dyDescent="0.2">
      <c r="E12" s="157" t="s">
        <v>3704</v>
      </c>
      <c r="F12" s="157" t="s">
        <v>77</v>
      </c>
      <c r="G12" s="157">
        <v>0</v>
      </c>
      <c r="H12" s="157">
        <v>2</v>
      </c>
      <c r="I12" s="157">
        <v>0</v>
      </c>
      <c r="J12" s="157">
        <v>0</v>
      </c>
      <c r="K12" s="157">
        <v>2</v>
      </c>
      <c r="L12" s="157">
        <v>2</v>
      </c>
    </row>
    <row r="13" spans="1:12" x14ac:dyDescent="0.2">
      <c r="E13" s="157" t="s">
        <v>3703</v>
      </c>
      <c r="F13" s="157" t="s">
        <v>16</v>
      </c>
      <c r="G13" s="157">
        <v>1</v>
      </c>
      <c r="H13" s="157">
        <v>6</v>
      </c>
      <c r="I13" s="157">
        <v>1</v>
      </c>
      <c r="J13" s="157">
        <v>0</v>
      </c>
      <c r="K13" s="157">
        <v>6</v>
      </c>
      <c r="L13" s="157">
        <v>7</v>
      </c>
    </row>
    <row r="14" spans="1:12" x14ac:dyDescent="0.2">
      <c r="E14" s="157" t="s">
        <v>3702</v>
      </c>
      <c r="F14" s="157" t="s">
        <v>69</v>
      </c>
      <c r="G14" s="157">
        <v>1</v>
      </c>
      <c r="H14" s="157">
        <v>0</v>
      </c>
      <c r="I14" s="157">
        <v>0</v>
      </c>
      <c r="J14" s="157">
        <v>0</v>
      </c>
      <c r="K14" s="157">
        <v>1</v>
      </c>
      <c r="L14" s="157">
        <v>1</v>
      </c>
    </row>
    <row r="15" spans="1:12" x14ac:dyDescent="0.2">
      <c r="E15" s="157" t="s">
        <v>3701</v>
      </c>
      <c r="F15" s="157" t="s">
        <v>69</v>
      </c>
      <c r="G15" s="157">
        <v>1</v>
      </c>
      <c r="H15" s="157">
        <v>0</v>
      </c>
      <c r="I15" s="157">
        <v>0</v>
      </c>
      <c r="J15" s="157">
        <v>0</v>
      </c>
      <c r="K15" s="157">
        <v>1</v>
      </c>
      <c r="L15" s="157">
        <v>1</v>
      </c>
    </row>
    <row r="16" spans="1:12" x14ac:dyDescent="0.2">
      <c r="E16" s="157" t="s">
        <v>3700</v>
      </c>
      <c r="F16" s="157" t="s">
        <v>67</v>
      </c>
      <c r="G16" s="157">
        <v>11</v>
      </c>
      <c r="H16" s="157">
        <v>1</v>
      </c>
      <c r="I16" s="157">
        <v>0</v>
      </c>
      <c r="J16" s="157">
        <v>7</v>
      </c>
      <c r="K16" s="157">
        <v>5</v>
      </c>
      <c r="L16" s="157">
        <v>12</v>
      </c>
    </row>
    <row r="17" spans="5:12" x14ac:dyDescent="0.2">
      <c r="E17" s="157" t="s">
        <v>3699</v>
      </c>
      <c r="F17" s="157" t="s">
        <v>69</v>
      </c>
      <c r="G17" s="157">
        <v>1</v>
      </c>
      <c r="H17" s="157">
        <v>0</v>
      </c>
      <c r="I17" s="157">
        <v>0</v>
      </c>
      <c r="J17" s="157">
        <v>0</v>
      </c>
      <c r="K17" s="157">
        <v>1</v>
      </c>
      <c r="L17" s="157">
        <v>1</v>
      </c>
    </row>
    <row r="18" spans="5:12" x14ac:dyDescent="0.2">
      <c r="E18" s="157" t="s">
        <v>3698</v>
      </c>
      <c r="F18" s="157" t="s">
        <v>69</v>
      </c>
      <c r="G18" s="157">
        <v>1</v>
      </c>
      <c r="H18" s="157">
        <v>1</v>
      </c>
      <c r="I18" s="157">
        <v>0</v>
      </c>
      <c r="J18" s="157">
        <v>2</v>
      </c>
      <c r="K18" s="157">
        <v>0</v>
      </c>
      <c r="L18" s="157">
        <v>2</v>
      </c>
    </row>
    <row r="19" spans="5:12" x14ac:dyDescent="0.2">
      <c r="E19" s="157" t="s">
        <v>3697</v>
      </c>
      <c r="F19" s="157" t="s">
        <v>69</v>
      </c>
      <c r="G19" s="157">
        <v>0</v>
      </c>
      <c r="H19" s="157">
        <v>6</v>
      </c>
      <c r="I19" s="157">
        <v>0</v>
      </c>
      <c r="J19" s="157">
        <v>5</v>
      </c>
      <c r="K19" s="157">
        <v>1</v>
      </c>
      <c r="L19" s="157">
        <v>6</v>
      </c>
    </row>
    <row r="20" spans="5:12" x14ac:dyDescent="0.2">
      <c r="E20" s="157" t="s">
        <v>3696</v>
      </c>
      <c r="F20" s="157" t="s">
        <v>55</v>
      </c>
      <c r="G20" s="157">
        <v>1</v>
      </c>
      <c r="H20" s="157">
        <v>0</v>
      </c>
      <c r="I20" s="157">
        <v>0</v>
      </c>
      <c r="J20" s="157">
        <v>0</v>
      </c>
      <c r="K20" s="157">
        <v>1</v>
      </c>
      <c r="L20" s="157">
        <v>1</v>
      </c>
    </row>
    <row r="21" spans="5:12" x14ac:dyDescent="0.2">
      <c r="E21" s="157" t="s">
        <v>3695</v>
      </c>
      <c r="F21" s="157" t="s">
        <v>69</v>
      </c>
      <c r="G21" s="157">
        <v>0</v>
      </c>
      <c r="H21" s="157">
        <v>1</v>
      </c>
      <c r="I21" s="157">
        <v>0</v>
      </c>
      <c r="J21" s="157">
        <v>1</v>
      </c>
      <c r="K21" s="157">
        <v>0</v>
      </c>
      <c r="L21" s="157">
        <v>1</v>
      </c>
    </row>
    <row r="22" spans="5:12" x14ac:dyDescent="0.2">
      <c r="E22" s="157" t="s">
        <v>3694</v>
      </c>
      <c r="F22" s="157" t="s">
        <v>16</v>
      </c>
      <c r="G22" s="157">
        <v>0</v>
      </c>
      <c r="H22" s="157">
        <v>1</v>
      </c>
      <c r="I22" s="157">
        <v>0</v>
      </c>
      <c r="J22" s="157">
        <v>0</v>
      </c>
      <c r="K22" s="157">
        <v>1</v>
      </c>
      <c r="L22" s="157">
        <v>1</v>
      </c>
    </row>
    <row r="23" spans="5:12" x14ac:dyDescent="0.2">
      <c r="E23" s="157" t="s">
        <v>3693</v>
      </c>
      <c r="F23" s="157" t="s">
        <v>69</v>
      </c>
      <c r="G23" s="157">
        <v>1</v>
      </c>
      <c r="H23" s="157">
        <v>1</v>
      </c>
      <c r="I23" s="157">
        <v>0</v>
      </c>
      <c r="J23" s="157">
        <v>1</v>
      </c>
      <c r="K23" s="157">
        <v>1</v>
      </c>
      <c r="L23" s="157">
        <v>2</v>
      </c>
    </row>
    <row r="24" spans="5:12" x14ac:dyDescent="0.2">
      <c r="E24" s="157" t="s">
        <v>3692</v>
      </c>
      <c r="F24" s="157" t="s">
        <v>69</v>
      </c>
      <c r="G24" s="157">
        <v>0</v>
      </c>
      <c r="H24" s="157">
        <v>1</v>
      </c>
      <c r="I24" s="157">
        <v>0</v>
      </c>
      <c r="J24" s="157">
        <v>1</v>
      </c>
      <c r="K24" s="157">
        <v>0</v>
      </c>
      <c r="L24" s="157">
        <v>1</v>
      </c>
    </row>
    <row r="25" spans="5:12" x14ac:dyDescent="0.2">
      <c r="E25" s="157" t="s">
        <v>3691</v>
      </c>
      <c r="F25" s="157" t="s">
        <v>69</v>
      </c>
      <c r="G25" s="157">
        <v>1</v>
      </c>
      <c r="H25" s="157">
        <v>0</v>
      </c>
      <c r="I25" s="157">
        <v>0</v>
      </c>
      <c r="J25" s="157">
        <v>0</v>
      </c>
      <c r="K25" s="157">
        <v>1</v>
      </c>
      <c r="L25" s="157">
        <v>1</v>
      </c>
    </row>
    <row r="26" spans="5:12" x14ac:dyDescent="0.2">
      <c r="E26" s="157" t="s">
        <v>3690</v>
      </c>
      <c r="F26" s="157" t="s">
        <v>67</v>
      </c>
      <c r="G26" s="157">
        <v>1</v>
      </c>
      <c r="H26" s="157">
        <v>3</v>
      </c>
      <c r="I26" s="157">
        <v>0</v>
      </c>
      <c r="J26" s="157">
        <v>0</v>
      </c>
      <c r="K26" s="157">
        <v>4</v>
      </c>
      <c r="L26" s="157">
        <v>4</v>
      </c>
    </row>
    <row r="27" spans="5:12" x14ac:dyDescent="0.2">
      <c r="E27" s="157" t="s">
        <v>3689</v>
      </c>
      <c r="F27" s="157" t="s">
        <v>58</v>
      </c>
      <c r="G27" s="157">
        <v>2</v>
      </c>
      <c r="H27" s="157">
        <v>0</v>
      </c>
      <c r="I27" s="157">
        <v>0</v>
      </c>
      <c r="J27" s="157">
        <v>0</v>
      </c>
      <c r="K27" s="157">
        <v>2</v>
      </c>
      <c r="L27" s="157">
        <v>2</v>
      </c>
    </row>
    <row r="28" spans="5:12" x14ac:dyDescent="0.2">
      <c r="E28" s="157" t="s">
        <v>3688</v>
      </c>
      <c r="F28" s="157" t="s">
        <v>69</v>
      </c>
      <c r="G28" s="157">
        <v>0</v>
      </c>
      <c r="H28" s="157">
        <v>1</v>
      </c>
      <c r="I28" s="157">
        <v>0</v>
      </c>
      <c r="J28" s="157">
        <v>1</v>
      </c>
      <c r="K28" s="157">
        <v>0</v>
      </c>
      <c r="L28" s="157">
        <v>1</v>
      </c>
    </row>
    <row r="29" spans="5:12" x14ac:dyDescent="0.2">
      <c r="E29" s="157" t="s">
        <v>3687</v>
      </c>
      <c r="F29" s="157" t="s">
        <v>14</v>
      </c>
      <c r="G29" s="157">
        <v>1</v>
      </c>
      <c r="H29" s="157">
        <v>2</v>
      </c>
      <c r="I29" s="157">
        <v>1</v>
      </c>
      <c r="J29" s="157">
        <v>0</v>
      </c>
      <c r="K29" s="157">
        <v>2</v>
      </c>
      <c r="L29" s="157">
        <v>3</v>
      </c>
    </row>
    <row r="30" spans="5:12" x14ac:dyDescent="0.2">
      <c r="E30" s="157" t="s">
        <v>3686</v>
      </c>
      <c r="F30" s="157" t="s">
        <v>18</v>
      </c>
      <c r="G30" s="157">
        <v>0</v>
      </c>
      <c r="H30" s="157">
        <v>3</v>
      </c>
      <c r="I30" s="157">
        <v>0</v>
      </c>
      <c r="J30" s="157">
        <v>2</v>
      </c>
      <c r="K30" s="157">
        <v>1</v>
      </c>
      <c r="L30" s="157">
        <v>3</v>
      </c>
    </row>
    <row r="31" spans="5:12" x14ac:dyDescent="0.2">
      <c r="E31" s="157" t="s">
        <v>3685</v>
      </c>
      <c r="F31" s="157" t="s">
        <v>18</v>
      </c>
      <c r="G31" s="157">
        <v>1</v>
      </c>
      <c r="H31" s="157">
        <v>0</v>
      </c>
      <c r="I31" s="157">
        <v>1</v>
      </c>
      <c r="J31" s="157">
        <v>0</v>
      </c>
      <c r="K31" s="157">
        <v>0</v>
      </c>
      <c r="L31" s="157">
        <v>1</v>
      </c>
    </row>
    <row r="32" spans="5:12" x14ac:dyDescent="0.2">
      <c r="E32" s="157" t="s">
        <v>3684</v>
      </c>
      <c r="F32" s="157" t="s">
        <v>69</v>
      </c>
      <c r="G32" s="157">
        <v>1</v>
      </c>
      <c r="H32" s="157">
        <v>0</v>
      </c>
      <c r="I32" s="157">
        <v>0</v>
      </c>
      <c r="J32" s="157">
        <v>0</v>
      </c>
      <c r="K32" s="157">
        <v>1</v>
      </c>
      <c r="L32" s="157">
        <v>1</v>
      </c>
    </row>
    <row r="33" spans="5:12" x14ac:dyDescent="0.2">
      <c r="E33" s="157" t="s">
        <v>3683</v>
      </c>
      <c r="F33" s="157" t="s">
        <v>77</v>
      </c>
      <c r="G33" s="157">
        <v>1</v>
      </c>
      <c r="H33" s="157">
        <v>8</v>
      </c>
      <c r="I33" s="157">
        <v>0</v>
      </c>
      <c r="J33" s="157">
        <v>2</v>
      </c>
      <c r="K33" s="157">
        <v>7</v>
      </c>
      <c r="L33" s="157">
        <v>9</v>
      </c>
    </row>
    <row r="34" spans="5:12" x14ac:dyDescent="0.2">
      <c r="E34" s="157" t="s">
        <v>3682</v>
      </c>
      <c r="F34" s="157" t="s">
        <v>69</v>
      </c>
      <c r="G34" s="157">
        <v>6</v>
      </c>
      <c r="H34" s="157">
        <v>1</v>
      </c>
      <c r="I34" s="157">
        <v>0</v>
      </c>
      <c r="J34" s="157">
        <v>3</v>
      </c>
      <c r="K34" s="157">
        <v>4</v>
      </c>
      <c r="L34" s="157">
        <v>7</v>
      </c>
    </row>
    <row r="35" spans="5:12" x14ac:dyDescent="0.2">
      <c r="E35" s="157" t="s">
        <v>3681</v>
      </c>
      <c r="F35" s="157" t="s">
        <v>69</v>
      </c>
      <c r="G35" s="157">
        <v>1</v>
      </c>
      <c r="H35" s="157">
        <v>0</v>
      </c>
      <c r="I35" s="157">
        <v>0</v>
      </c>
      <c r="J35" s="157">
        <v>0</v>
      </c>
      <c r="K35" s="157">
        <v>1</v>
      </c>
      <c r="L35" s="157">
        <v>1</v>
      </c>
    </row>
    <row r="36" spans="5:12" x14ac:dyDescent="0.2">
      <c r="E36" s="157" t="s">
        <v>3680</v>
      </c>
      <c r="F36" s="157" t="s">
        <v>69</v>
      </c>
      <c r="G36" s="157">
        <v>1</v>
      </c>
      <c r="H36" s="157">
        <v>0</v>
      </c>
      <c r="I36" s="157">
        <v>0</v>
      </c>
      <c r="J36" s="157">
        <v>0</v>
      </c>
      <c r="K36" s="157">
        <v>1</v>
      </c>
      <c r="L36" s="157">
        <v>1</v>
      </c>
    </row>
    <row r="37" spans="5:12" x14ac:dyDescent="0.2">
      <c r="E37" s="157" t="s">
        <v>3679</v>
      </c>
      <c r="F37" s="157" t="s">
        <v>69</v>
      </c>
      <c r="G37" s="157">
        <v>1</v>
      </c>
      <c r="H37" s="157">
        <v>0</v>
      </c>
      <c r="I37" s="157">
        <v>0</v>
      </c>
      <c r="J37" s="157">
        <v>0</v>
      </c>
      <c r="K37" s="157">
        <v>1</v>
      </c>
      <c r="L37" s="157">
        <v>1</v>
      </c>
    </row>
    <row r="38" spans="5:12" x14ac:dyDescent="0.2">
      <c r="E38" s="157" t="s">
        <v>3678</v>
      </c>
      <c r="F38" s="157" t="s">
        <v>69</v>
      </c>
      <c r="G38" s="157">
        <v>1</v>
      </c>
      <c r="H38" s="157">
        <v>4</v>
      </c>
      <c r="I38" s="157">
        <v>0</v>
      </c>
      <c r="J38" s="157">
        <v>0</v>
      </c>
      <c r="K38" s="157">
        <v>5</v>
      </c>
      <c r="L38" s="157">
        <v>5</v>
      </c>
    </row>
    <row r="39" spans="5:12" x14ac:dyDescent="0.2">
      <c r="E39" s="157" t="s">
        <v>3677</v>
      </c>
      <c r="F39" s="157" t="s">
        <v>69</v>
      </c>
      <c r="G39" s="157">
        <v>1</v>
      </c>
      <c r="H39" s="157">
        <v>0</v>
      </c>
      <c r="I39" s="157">
        <v>0</v>
      </c>
      <c r="J39" s="157">
        <v>0</v>
      </c>
      <c r="K39" s="157">
        <v>1</v>
      </c>
      <c r="L39" s="157">
        <v>1</v>
      </c>
    </row>
    <row r="40" spans="5:12" x14ac:dyDescent="0.2">
      <c r="E40" s="157" t="s">
        <v>3676</v>
      </c>
      <c r="F40" s="157" t="s">
        <v>131</v>
      </c>
      <c r="G40" s="157">
        <v>0</v>
      </c>
      <c r="H40" s="157">
        <v>4</v>
      </c>
      <c r="I40" s="157">
        <v>0</v>
      </c>
      <c r="J40" s="157">
        <v>4</v>
      </c>
      <c r="K40" s="157">
        <v>0</v>
      </c>
      <c r="L40" s="157">
        <v>4</v>
      </c>
    </row>
    <row r="41" spans="5:12" x14ac:dyDescent="0.2">
      <c r="E41" s="157" t="s">
        <v>3675</v>
      </c>
      <c r="F41" s="157" t="s">
        <v>18</v>
      </c>
      <c r="G41" s="157">
        <v>0</v>
      </c>
      <c r="H41" s="157">
        <v>2</v>
      </c>
      <c r="I41" s="157">
        <v>0</v>
      </c>
      <c r="J41" s="157">
        <v>1</v>
      </c>
      <c r="K41" s="157">
        <v>1</v>
      </c>
      <c r="L41" s="157">
        <v>2</v>
      </c>
    </row>
    <row r="42" spans="5:12" x14ac:dyDescent="0.2">
      <c r="E42" s="157" t="s">
        <v>3674</v>
      </c>
      <c r="F42" s="157" t="s">
        <v>69</v>
      </c>
      <c r="G42" s="157">
        <v>1</v>
      </c>
      <c r="H42" s="157">
        <v>0</v>
      </c>
      <c r="I42" s="157">
        <v>0</v>
      </c>
      <c r="J42" s="157">
        <v>0</v>
      </c>
      <c r="K42" s="157">
        <v>1</v>
      </c>
      <c r="L42" s="157">
        <v>1</v>
      </c>
    </row>
    <row r="43" spans="5:12" x14ac:dyDescent="0.2">
      <c r="E43" s="157" t="s">
        <v>3673</v>
      </c>
      <c r="F43" s="157" t="s">
        <v>80</v>
      </c>
      <c r="G43" s="157">
        <v>0</v>
      </c>
      <c r="H43" s="157">
        <v>1</v>
      </c>
      <c r="I43" s="157">
        <v>0</v>
      </c>
      <c r="J43" s="157">
        <v>0</v>
      </c>
      <c r="K43" s="157">
        <v>1</v>
      </c>
      <c r="L43" s="157">
        <v>1</v>
      </c>
    </row>
    <row r="44" spans="5:12" x14ac:dyDescent="0.2">
      <c r="E44" s="157" t="s">
        <v>3672</v>
      </c>
      <c r="F44" s="157" t="s">
        <v>29</v>
      </c>
      <c r="G44" s="157">
        <v>0</v>
      </c>
      <c r="H44" s="157">
        <v>1</v>
      </c>
      <c r="I44" s="157">
        <v>0</v>
      </c>
      <c r="J44" s="157">
        <v>0</v>
      </c>
      <c r="K44" s="157">
        <v>1</v>
      </c>
      <c r="L44" s="157">
        <v>1</v>
      </c>
    </row>
    <row r="45" spans="5:12" x14ac:dyDescent="0.2">
      <c r="E45" s="157" t="s">
        <v>3671</v>
      </c>
      <c r="F45" s="157" t="s">
        <v>29</v>
      </c>
      <c r="G45" s="157">
        <v>0</v>
      </c>
      <c r="H45" s="157">
        <v>1</v>
      </c>
      <c r="I45" s="157">
        <v>0</v>
      </c>
      <c r="J45" s="157">
        <v>1</v>
      </c>
      <c r="K45" s="157">
        <v>0</v>
      </c>
      <c r="L45" s="157">
        <v>1</v>
      </c>
    </row>
    <row r="46" spans="5:12" x14ac:dyDescent="0.2">
      <c r="E46" s="157" t="s">
        <v>3670</v>
      </c>
      <c r="F46" s="157" t="s">
        <v>69</v>
      </c>
      <c r="G46" s="157">
        <v>2</v>
      </c>
      <c r="H46" s="157">
        <v>1</v>
      </c>
      <c r="I46" s="157">
        <v>0</v>
      </c>
      <c r="J46" s="157">
        <v>3</v>
      </c>
      <c r="K46" s="157">
        <v>0</v>
      </c>
      <c r="L46" s="157">
        <v>3</v>
      </c>
    </row>
    <row r="47" spans="5:12" x14ac:dyDescent="0.2">
      <c r="E47" s="157" t="s">
        <v>3669</v>
      </c>
      <c r="F47" s="157" t="s">
        <v>69</v>
      </c>
      <c r="G47" s="157">
        <v>2</v>
      </c>
      <c r="H47" s="157">
        <v>2</v>
      </c>
      <c r="I47" s="157">
        <v>0</v>
      </c>
      <c r="J47" s="157">
        <v>1</v>
      </c>
      <c r="K47" s="157">
        <v>3</v>
      </c>
      <c r="L47" s="157">
        <v>4</v>
      </c>
    </row>
    <row r="48" spans="5:12" x14ac:dyDescent="0.2">
      <c r="E48" s="157" t="s">
        <v>3668</v>
      </c>
      <c r="F48" s="157" t="s">
        <v>67</v>
      </c>
      <c r="G48" s="157">
        <v>0</v>
      </c>
      <c r="H48" s="157">
        <v>1</v>
      </c>
      <c r="I48" s="157">
        <v>0</v>
      </c>
      <c r="J48" s="157">
        <v>0</v>
      </c>
      <c r="K48" s="157">
        <v>1</v>
      </c>
      <c r="L48" s="157">
        <v>1</v>
      </c>
    </row>
    <row r="49" spans="1:12" x14ac:dyDescent="0.2">
      <c r="E49" s="157" t="s">
        <v>3667</v>
      </c>
      <c r="F49" s="157" t="s">
        <v>69</v>
      </c>
      <c r="G49" s="157">
        <v>1</v>
      </c>
      <c r="H49" s="157">
        <v>0</v>
      </c>
      <c r="I49" s="157">
        <v>0</v>
      </c>
      <c r="J49" s="157">
        <v>0</v>
      </c>
      <c r="K49" s="157">
        <v>1</v>
      </c>
      <c r="L49" s="157">
        <v>1</v>
      </c>
    </row>
    <row r="50" spans="1:12" x14ac:dyDescent="0.2">
      <c r="E50" s="157" t="s">
        <v>3666</v>
      </c>
      <c r="F50" s="157" t="s">
        <v>69</v>
      </c>
      <c r="G50" s="157">
        <v>2</v>
      </c>
      <c r="H50" s="157">
        <v>1</v>
      </c>
      <c r="I50" s="157">
        <v>0</v>
      </c>
      <c r="J50" s="157">
        <v>1</v>
      </c>
      <c r="K50" s="157">
        <v>2</v>
      </c>
      <c r="L50" s="157">
        <v>3</v>
      </c>
    </row>
    <row r="51" spans="1:12" x14ac:dyDescent="0.2">
      <c r="E51" s="157" t="s">
        <v>3665</v>
      </c>
      <c r="F51" s="157" t="s">
        <v>29</v>
      </c>
      <c r="G51" s="157">
        <v>0</v>
      </c>
      <c r="H51" s="157">
        <v>1</v>
      </c>
      <c r="I51" s="157">
        <v>0</v>
      </c>
      <c r="J51" s="157">
        <v>1</v>
      </c>
      <c r="K51" s="157">
        <v>0</v>
      </c>
      <c r="L51" s="157">
        <v>1</v>
      </c>
    </row>
    <row r="52" spans="1:12" x14ac:dyDescent="0.2">
      <c r="E52" s="157" t="s">
        <v>3664</v>
      </c>
      <c r="F52" s="157" t="s">
        <v>29</v>
      </c>
      <c r="G52" s="157">
        <v>0</v>
      </c>
      <c r="H52" s="157">
        <v>1</v>
      </c>
      <c r="I52" s="157">
        <v>0</v>
      </c>
      <c r="J52" s="157">
        <v>0</v>
      </c>
      <c r="K52" s="157">
        <v>1</v>
      </c>
      <c r="L52" s="157">
        <v>1</v>
      </c>
    </row>
    <row r="53" spans="1:12" x14ac:dyDescent="0.2">
      <c r="E53" s="157" t="s">
        <v>3663</v>
      </c>
      <c r="F53" s="157" t="s">
        <v>29</v>
      </c>
      <c r="G53" s="157">
        <v>0</v>
      </c>
      <c r="H53" s="157">
        <v>1</v>
      </c>
      <c r="I53" s="157">
        <v>0</v>
      </c>
      <c r="J53" s="157">
        <v>0</v>
      </c>
      <c r="K53" s="157">
        <v>1</v>
      </c>
      <c r="L53" s="157">
        <v>1</v>
      </c>
    </row>
    <row r="54" spans="1:12" x14ac:dyDescent="0.2">
      <c r="E54" s="157" t="s">
        <v>3662</v>
      </c>
      <c r="F54" s="157" t="s">
        <v>69</v>
      </c>
      <c r="G54" s="157">
        <v>2</v>
      </c>
      <c r="H54" s="157">
        <v>16</v>
      </c>
      <c r="I54" s="157">
        <v>0</v>
      </c>
      <c r="J54" s="157">
        <v>11</v>
      </c>
      <c r="K54" s="157">
        <v>7</v>
      </c>
      <c r="L54" s="157">
        <v>18</v>
      </c>
    </row>
    <row r="55" spans="1:12" x14ac:dyDescent="0.2">
      <c r="E55" s="157" t="s">
        <v>3661</v>
      </c>
      <c r="F55" s="157" t="s">
        <v>94</v>
      </c>
      <c r="G55" s="157">
        <v>0</v>
      </c>
      <c r="H55" s="157">
        <v>1</v>
      </c>
      <c r="I55" s="157">
        <v>0</v>
      </c>
      <c r="J55" s="157">
        <v>0</v>
      </c>
      <c r="K55" s="157">
        <v>1</v>
      </c>
      <c r="L55" s="157">
        <v>1</v>
      </c>
    </row>
    <row r="56" spans="1:12" x14ac:dyDescent="0.2">
      <c r="E56" s="157" t="s">
        <v>3660</v>
      </c>
      <c r="F56" s="157" t="s">
        <v>69</v>
      </c>
      <c r="G56" s="157">
        <v>0</v>
      </c>
      <c r="H56" s="157">
        <v>6</v>
      </c>
      <c r="I56" s="157">
        <v>0</v>
      </c>
      <c r="J56" s="157">
        <v>5</v>
      </c>
      <c r="K56" s="157">
        <v>1</v>
      </c>
      <c r="L56" s="157">
        <v>6</v>
      </c>
    </row>
    <row r="57" spans="1:12" x14ac:dyDescent="0.2">
      <c r="E57" s="157" t="s">
        <v>3659</v>
      </c>
      <c r="F57" s="157" t="s">
        <v>58</v>
      </c>
      <c r="G57" s="157">
        <v>0</v>
      </c>
      <c r="H57" s="157">
        <v>2</v>
      </c>
      <c r="I57" s="157">
        <v>0</v>
      </c>
      <c r="J57" s="157">
        <v>1</v>
      </c>
      <c r="K57" s="157">
        <v>1</v>
      </c>
      <c r="L57" s="157">
        <v>2</v>
      </c>
    </row>
    <row r="58" spans="1:12" x14ac:dyDescent="0.2">
      <c r="E58" s="157" t="s">
        <v>3658</v>
      </c>
      <c r="F58" s="157" t="s">
        <v>69</v>
      </c>
      <c r="G58" s="157">
        <v>1</v>
      </c>
      <c r="H58" s="157">
        <v>0</v>
      </c>
      <c r="I58" s="157">
        <v>0</v>
      </c>
      <c r="J58" s="157">
        <v>1</v>
      </c>
      <c r="K58" s="157">
        <v>0</v>
      </c>
      <c r="L58" s="157">
        <v>1</v>
      </c>
    </row>
    <row r="59" spans="1:12" x14ac:dyDescent="0.2">
      <c r="E59" s="157" t="s">
        <v>3657</v>
      </c>
      <c r="F59" s="157" t="s">
        <v>69</v>
      </c>
      <c r="G59" s="157">
        <v>2</v>
      </c>
      <c r="H59" s="157">
        <v>16</v>
      </c>
      <c r="I59" s="157">
        <v>0</v>
      </c>
      <c r="J59" s="157">
        <v>11</v>
      </c>
      <c r="K59" s="157">
        <v>7</v>
      </c>
      <c r="L59" s="157">
        <v>18</v>
      </c>
    </row>
    <row r="60" spans="1:12" x14ac:dyDescent="0.2">
      <c r="E60" s="157" t="s">
        <v>3656</v>
      </c>
      <c r="F60" s="157" t="s">
        <v>69</v>
      </c>
      <c r="G60" s="157">
        <v>0</v>
      </c>
      <c r="H60" s="157">
        <v>6</v>
      </c>
      <c r="I60" s="157">
        <v>0</v>
      </c>
      <c r="J60" s="157">
        <v>5</v>
      </c>
      <c r="K60" s="157">
        <v>1</v>
      </c>
      <c r="L60" s="157">
        <v>6</v>
      </c>
    </row>
    <row r="61" spans="1:12" x14ac:dyDescent="0.2">
      <c r="E61" s="157" t="s">
        <v>3655</v>
      </c>
      <c r="F61" s="157" t="s">
        <v>69</v>
      </c>
      <c r="G61" s="157">
        <v>0</v>
      </c>
      <c r="H61" s="157">
        <v>6</v>
      </c>
      <c r="I61" s="157">
        <v>0</v>
      </c>
      <c r="J61" s="157">
        <v>5</v>
      </c>
      <c r="K61" s="157">
        <v>1</v>
      </c>
      <c r="L61" s="157">
        <v>6</v>
      </c>
    </row>
    <row r="62" spans="1:12" x14ac:dyDescent="0.2">
      <c r="E62" s="157" t="s">
        <v>3654</v>
      </c>
      <c r="F62" s="157" t="s">
        <v>69</v>
      </c>
      <c r="G62" s="157">
        <v>0</v>
      </c>
      <c r="H62" s="157">
        <v>6</v>
      </c>
      <c r="I62" s="157">
        <v>0</v>
      </c>
      <c r="J62" s="157">
        <v>5</v>
      </c>
      <c r="K62" s="157">
        <v>1</v>
      </c>
      <c r="L62" s="157">
        <v>6</v>
      </c>
    </row>
    <row r="63" spans="1:12" x14ac:dyDescent="0.2">
      <c r="E63" s="157" t="s">
        <v>3653</v>
      </c>
      <c r="F63" s="157" t="s">
        <v>69</v>
      </c>
      <c r="G63" s="157">
        <v>0</v>
      </c>
      <c r="H63" s="157">
        <v>6</v>
      </c>
      <c r="I63" s="157">
        <v>0</v>
      </c>
      <c r="J63" s="157">
        <v>5</v>
      </c>
      <c r="K63" s="157">
        <v>1</v>
      </c>
      <c r="L63" s="157">
        <v>6</v>
      </c>
    </row>
    <row r="64" spans="1:12" s="162" customFormat="1" x14ac:dyDescent="0.2">
      <c r="A64" s="157"/>
      <c r="B64" s="157"/>
      <c r="C64" s="164"/>
      <c r="D64" s="157"/>
      <c r="E64" s="157" t="s">
        <v>3652</v>
      </c>
      <c r="F64" s="157" t="s">
        <v>69</v>
      </c>
      <c r="G64" s="157">
        <v>0</v>
      </c>
      <c r="H64" s="157">
        <v>1</v>
      </c>
      <c r="I64" s="157">
        <v>0</v>
      </c>
      <c r="J64" s="157">
        <v>1</v>
      </c>
      <c r="K64" s="157">
        <v>0</v>
      </c>
      <c r="L64" s="157">
        <v>1</v>
      </c>
    </row>
    <row r="65" spans="5:12" x14ac:dyDescent="0.2">
      <c r="E65" s="157" t="s">
        <v>3651</v>
      </c>
      <c r="F65" s="157" t="s">
        <v>69</v>
      </c>
      <c r="G65" s="157">
        <v>1</v>
      </c>
      <c r="H65" s="157">
        <v>0</v>
      </c>
      <c r="I65" s="157">
        <v>0</v>
      </c>
      <c r="J65" s="157">
        <v>0</v>
      </c>
      <c r="K65" s="157">
        <v>1</v>
      </c>
      <c r="L65" s="157">
        <v>1</v>
      </c>
    </row>
    <row r="66" spans="5:12" x14ac:dyDescent="0.2">
      <c r="E66" s="157" t="s">
        <v>3650</v>
      </c>
      <c r="F66" s="157" t="s">
        <v>69</v>
      </c>
      <c r="G66" s="157">
        <v>0</v>
      </c>
      <c r="H66" s="157">
        <v>1</v>
      </c>
      <c r="I66" s="157">
        <v>0</v>
      </c>
      <c r="J66" s="157">
        <v>1</v>
      </c>
      <c r="K66" s="157">
        <v>0</v>
      </c>
      <c r="L66" s="157">
        <v>1</v>
      </c>
    </row>
    <row r="67" spans="5:12" x14ac:dyDescent="0.2">
      <c r="E67" s="157" t="s">
        <v>3649</v>
      </c>
      <c r="F67" s="157" t="s">
        <v>14</v>
      </c>
      <c r="G67" s="157">
        <v>0</v>
      </c>
      <c r="H67" s="157">
        <v>1</v>
      </c>
      <c r="I67" s="157">
        <v>0</v>
      </c>
      <c r="J67" s="157">
        <v>0</v>
      </c>
      <c r="K67" s="157">
        <v>1</v>
      </c>
      <c r="L67" s="157">
        <v>1</v>
      </c>
    </row>
    <row r="68" spans="5:12" x14ac:dyDescent="0.2">
      <c r="E68" s="157" t="s">
        <v>3648</v>
      </c>
      <c r="F68" s="157" t="s">
        <v>80</v>
      </c>
      <c r="G68" s="157">
        <v>0</v>
      </c>
      <c r="H68" s="157">
        <v>2</v>
      </c>
      <c r="I68" s="157">
        <v>0</v>
      </c>
      <c r="J68" s="157">
        <v>0</v>
      </c>
      <c r="K68" s="157">
        <v>2</v>
      </c>
      <c r="L68" s="157">
        <v>2</v>
      </c>
    </row>
    <row r="69" spans="5:12" x14ac:dyDescent="0.2">
      <c r="E69" s="157" t="s">
        <v>3647</v>
      </c>
      <c r="F69" s="157" t="s">
        <v>131</v>
      </c>
      <c r="G69" s="157">
        <v>0</v>
      </c>
      <c r="H69" s="157">
        <v>2</v>
      </c>
      <c r="I69" s="157">
        <v>0</v>
      </c>
      <c r="J69" s="157">
        <v>0</v>
      </c>
      <c r="K69" s="157">
        <v>2</v>
      </c>
      <c r="L69" s="157">
        <v>2</v>
      </c>
    </row>
    <row r="70" spans="5:12" x14ac:dyDescent="0.2">
      <c r="E70" s="157" t="s">
        <v>3646</v>
      </c>
      <c r="F70" s="157" t="s">
        <v>18</v>
      </c>
      <c r="G70" s="157">
        <v>2</v>
      </c>
      <c r="H70" s="157">
        <v>0</v>
      </c>
      <c r="I70" s="157">
        <v>1</v>
      </c>
      <c r="J70" s="157">
        <v>0</v>
      </c>
      <c r="K70" s="157">
        <v>1</v>
      </c>
      <c r="L70" s="157">
        <v>2</v>
      </c>
    </row>
    <row r="71" spans="5:12" x14ac:dyDescent="0.2">
      <c r="E71" s="157" t="s">
        <v>3645</v>
      </c>
      <c r="F71" s="157" t="s">
        <v>69</v>
      </c>
      <c r="G71" s="157">
        <v>1</v>
      </c>
      <c r="H71" s="157">
        <v>0</v>
      </c>
      <c r="I71" s="157">
        <v>0</v>
      </c>
      <c r="J71" s="157">
        <v>0</v>
      </c>
      <c r="K71" s="157">
        <v>1</v>
      </c>
      <c r="L71" s="157">
        <v>1</v>
      </c>
    </row>
    <row r="72" spans="5:12" x14ac:dyDescent="0.2">
      <c r="E72" s="157" t="s">
        <v>3644</v>
      </c>
      <c r="F72" s="157" t="s">
        <v>69</v>
      </c>
      <c r="G72" s="157">
        <v>1</v>
      </c>
      <c r="H72" s="157">
        <v>0</v>
      </c>
      <c r="I72" s="157">
        <v>0</v>
      </c>
      <c r="J72" s="157">
        <v>0</v>
      </c>
      <c r="K72" s="157">
        <v>1</v>
      </c>
      <c r="L72" s="157">
        <v>1</v>
      </c>
    </row>
    <row r="73" spans="5:12" x14ac:dyDescent="0.2">
      <c r="E73" s="157" t="s">
        <v>3643</v>
      </c>
      <c r="F73" s="157" t="s">
        <v>69</v>
      </c>
      <c r="G73" s="157">
        <v>0</v>
      </c>
      <c r="H73" s="157">
        <v>1</v>
      </c>
      <c r="I73" s="157">
        <v>0</v>
      </c>
      <c r="J73" s="157">
        <v>1</v>
      </c>
      <c r="K73" s="157">
        <v>0</v>
      </c>
      <c r="L73" s="157">
        <v>1</v>
      </c>
    </row>
    <row r="74" spans="5:12" x14ac:dyDescent="0.2">
      <c r="E74" s="157" t="s">
        <v>3642</v>
      </c>
      <c r="F74" s="157" t="s">
        <v>69</v>
      </c>
      <c r="G74" s="157">
        <v>0</v>
      </c>
      <c r="H74" s="157">
        <v>6</v>
      </c>
      <c r="I74" s="157">
        <v>0</v>
      </c>
      <c r="J74" s="157">
        <v>5</v>
      </c>
      <c r="K74" s="157">
        <v>1</v>
      </c>
      <c r="L74" s="157">
        <v>6</v>
      </c>
    </row>
    <row r="75" spans="5:12" x14ac:dyDescent="0.2">
      <c r="E75" s="157" t="s">
        <v>3641</v>
      </c>
      <c r="F75" s="157" t="s">
        <v>69</v>
      </c>
      <c r="G75" s="157">
        <v>1</v>
      </c>
      <c r="H75" s="157">
        <v>0</v>
      </c>
      <c r="I75" s="157">
        <v>0</v>
      </c>
      <c r="J75" s="157">
        <v>0</v>
      </c>
      <c r="K75" s="157">
        <v>1</v>
      </c>
      <c r="L75" s="157">
        <v>1</v>
      </c>
    </row>
    <row r="76" spans="5:12" x14ac:dyDescent="0.2">
      <c r="E76" s="157" t="s">
        <v>3640</v>
      </c>
      <c r="F76" s="157" t="s">
        <v>69</v>
      </c>
      <c r="G76" s="157">
        <v>0</v>
      </c>
      <c r="H76" s="157">
        <v>1</v>
      </c>
      <c r="I76" s="157">
        <v>0</v>
      </c>
      <c r="J76" s="157">
        <v>0</v>
      </c>
      <c r="K76" s="157">
        <v>1</v>
      </c>
      <c r="L76" s="157">
        <v>1</v>
      </c>
    </row>
    <row r="77" spans="5:12" x14ac:dyDescent="0.2">
      <c r="E77" s="157" t="s">
        <v>3639</v>
      </c>
      <c r="F77" s="157" t="s">
        <v>69</v>
      </c>
      <c r="G77" s="157">
        <v>0</v>
      </c>
      <c r="H77" s="157">
        <v>9</v>
      </c>
      <c r="I77" s="157">
        <v>0</v>
      </c>
      <c r="J77" s="157">
        <v>1</v>
      </c>
      <c r="K77" s="157">
        <v>8</v>
      </c>
      <c r="L77" s="157">
        <v>9</v>
      </c>
    </row>
    <row r="78" spans="5:12" x14ac:dyDescent="0.2">
      <c r="E78" s="157" t="s">
        <v>3638</v>
      </c>
      <c r="F78" s="157" t="s">
        <v>22</v>
      </c>
      <c r="G78" s="157">
        <v>0</v>
      </c>
      <c r="H78" s="157">
        <v>1</v>
      </c>
      <c r="I78" s="157">
        <v>0</v>
      </c>
      <c r="J78" s="157">
        <v>0</v>
      </c>
      <c r="K78" s="157">
        <v>1</v>
      </c>
      <c r="L78" s="157">
        <v>1</v>
      </c>
    </row>
    <row r="79" spans="5:12" x14ac:dyDescent="0.2">
      <c r="E79" s="157" t="s">
        <v>3637</v>
      </c>
      <c r="F79" s="157" t="s">
        <v>80</v>
      </c>
      <c r="G79" s="157">
        <v>0</v>
      </c>
      <c r="H79" s="157">
        <v>1</v>
      </c>
      <c r="I79" s="157">
        <v>0</v>
      </c>
      <c r="J79" s="157">
        <v>0</v>
      </c>
      <c r="K79" s="157">
        <v>1</v>
      </c>
      <c r="L79" s="157">
        <v>1</v>
      </c>
    </row>
    <row r="80" spans="5:12" x14ac:dyDescent="0.2">
      <c r="E80" s="157" t="s">
        <v>3636</v>
      </c>
      <c r="F80" s="157" t="s">
        <v>48</v>
      </c>
      <c r="G80" s="157">
        <v>0</v>
      </c>
      <c r="H80" s="157">
        <v>1</v>
      </c>
      <c r="I80" s="157">
        <v>0</v>
      </c>
      <c r="J80" s="157">
        <v>0</v>
      </c>
      <c r="K80" s="157">
        <v>1</v>
      </c>
      <c r="L80" s="157">
        <v>1</v>
      </c>
    </row>
    <row r="81" spans="5:12" x14ac:dyDescent="0.2">
      <c r="E81" s="157" t="s">
        <v>3635</v>
      </c>
      <c r="F81" s="157" t="s">
        <v>14</v>
      </c>
      <c r="G81" s="157">
        <v>0</v>
      </c>
      <c r="H81" s="157">
        <v>1</v>
      </c>
      <c r="I81" s="157">
        <v>0</v>
      </c>
      <c r="J81" s="157">
        <v>0</v>
      </c>
      <c r="K81" s="157">
        <v>1</v>
      </c>
      <c r="L81" s="157">
        <v>1</v>
      </c>
    </row>
    <row r="82" spans="5:12" x14ac:dyDescent="0.2">
      <c r="E82" s="157" t="s">
        <v>3634</v>
      </c>
      <c r="F82" s="157" t="s">
        <v>69</v>
      </c>
      <c r="G82" s="157">
        <v>0</v>
      </c>
      <c r="H82" s="157">
        <v>1</v>
      </c>
      <c r="I82" s="157">
        <v>0</v>
      </c>
      <c r="J82" s="157">
        <v>1</v>
      </c>
      <c r="K82" s="157">
        <v>0</v>
      </c>
      <c r="L82" s="157">
        <v>1</v>
      </c>
    </row>
    <row r="83" spans="5:12" x14ac:dyDescent="0.2">
      <c r="E83" s="157" t="s">
        <v>3633</v>
      </c>
      <c r="F83" s="157" t="s">
        <v>69</v>
      </c>
      <c r="G83" s="157">
        <v>1</v>
      </c>
      <c r="H83" s="157">
        <v>0</v>
      </c>
      <c r="I83" s="157">
        <v>0</v>
      </c>
      <c r="J83" s="157">
        <v>0</v>
      </c>
      <c r="K83" s="157">
        <v>1</v>
      </c>
      <c r="L83" s="157">
        <v>1</v>
      </c>
    </row>
    <row r="84" spans="5:12" x14ac:dyDescent="0.2">
      <c r="E84" s="157" t="s">
        <v>3632</v>
      </c>
      <c r="F84" s="157" t="s">
        <v>48</v>
      </c>
      <c r="G84" s="157">
        <v>0</v>
      </c>
      <c r="H84" s="157">
        <v>1</v>
      </c>
      <c r="I84" s="157">
        <v>0</v>
      </c>
      <c r="J84" s="157">
        <v>1</v>
      </c>
      <c r="K84" s="157">
        <v>0</v>
      </c>
      <c r="L84" s="157">
        <v>1</v>
      </c>
    </row>
    <row r="85" spans="5:12" x14ac:dyDescent="0.2">
      <c r="E85" s="157" t="s">
        <v>3631</v>
      </c>
      <c r="F85" s="157" t="s">
        <v>69</v>
      </c>
      <c r="G85" s="157">
        <v>2</v>
      </c>
      <c r="H85" s="157">
        <v>2</v>
      </c>
      <c r="I85" s="157">
        <v>0</v>
      </c>
      <c r="J85" s="157">
        <v>3</v>
      </c>
      <c r="K85" s="157">
        <v>1</v>
      </c>
      <c r="L85" s="157">
        <v>4</v>
      </c>
    </row>
    <row r="86" spans="5:12" x14ac:dyDescent="0.2">
      <c r="E86" s="157" t="s">
        <v>3630</v>
      </c>
      <c r="F86" s="157" t="s">
        <v>69</v>
      </c>
      <c r="G86" s="157">
        <v>0</v>
      </c>
      <c r="H86" s="157">
        <v>1</v>
      </c>
      <c r="I86" s="157">
        <v>0</v>
      </c>
      <c r="J86" s="157">
        <v>1</v>
      </c>
      <c r="K86" s="157">
        <v>0</v>
      </c>
      <c r="L86" s="157">
        <v>1</v>
      </c>
    </row>
    <row r="87" spans="5:12" x14ac:dyDescent="0.2">
      <c r="E87" s="157" t="s">
        <v>3629</v>
      </c>
      <c r="F87" s="157" t="s">
        <v>87</v>
      </c>
      <c r="G87" s="157">
        <v>1</v>
      </c>
      <c r="H87" s="157">
        <v>0</v>
      </c>
      <c r="I87" s="157">
        <v>0</v>
      </c>
      <c r="J87" s="157">
        <v>0</v>
      </c>
      <c r="K87" s="157">
        <v>1</v>
      </c>
      <c r="L87" s="157">
        <v>1</v>
      </c>
    </row>
    <row r="88" spans="5:12" x14ac:dyDescent="0.2">
      <c r="E88" s="157" t="s">
        <v>3628</v>
      </c>
      <c r="F88" s="157" t="s">
        <v>69</v>
      </c>
      <c r="G88" s="157">
        <v>0</v>
      </c>
      <c r="H88" s="157">
        <v>1</v>
      </c>
      <c r="I88" s="157">
        <v>0</v>
      </c>
      <c r="J88" s="157">
        <v>1</v>
      </c>
      <c r="K88" s="157">
        <v>0</v>
      </c>
      <c r="L88" s="157">
        <v>1</v>
      </c>
    </row>
    <row r="89" spans="5:12" x14ac:dyDescent="0.2">
      <c r="E89" s="157" t="s">
        <v>3627</v>
      </c>
      <c r="F89" s="157" t="s">
        <v>48</v>
      </c>
      <c r="G89" s="157">
        <v>1</v>
      </c>
      <c r="H89" s="157">
        <v>0</v>
      </c>
      <c r="I89" s="157">
        <v>0</v>
      </c>
      <c r="J89" s="157">
        <v>1</v>
      </c>
      <c r="K89" s="157">
        <v>0</v>
      </c>
      <c r="L89" s="157">
        <v>1</v>
      </c>
    </row>
    <row r="90" spans="5:12" x14ac:dyDescent="0.2">
      <c r="E90" s="157" t="s">
        <v>3626</v>
      </c>
      <c r="F90" s="157" t="s">
        <v>69</v>
      </c>
      <c r="G90" s="157">
        <v>0</v>
      </c>
      <c r="H90" s="157">
        <v>6</v>
      </c>
      <c r="I90" s="157">
        <v>0</v>
      </c>
      <c r="J90" s="157">
        <v>5</v>
      </c>
      <c r="K90" s="157">
        <v>1</v>
      </c>
      <c r="L90" s="157">
        <v>6</v>
      </c>
    </row>
    <row r="91" spans="5:12" x14ac:dyDescent="0.2">
      <c r="E91" s="157" t="s">
        <v>3625</v>
      </c>
      <c r="F91" s="157" t="s">
        <v>69</v>
      </c>
      <c r="G91" s="157">
        <v>0</v>
      </c>
      <c r="H91" s="157">
        <v>1</v>
      </c>
      <c r="I91" s="157">
        <v>0</v>
      </c>
      <c r="J91" s="157">
        <v>0</v>
      </c>
      <c r="K91" s="157">
        <v>1</v>
      </c>
      <c r="L91" s="157">
        <v>1</v>
      </c>
    </row>
    <row r="92" spans="5:12" x14ac:dyDescent="0.2">
      <c r="E92" s="157" t="s">
        <v>3624</v>
      </c>
      <c r="F92" s="157" t="s">
        <v>69</v>
      </c>
      <c r="G92" s="157">
        <v>1</v>
      </c>
      <c r="H92" s="157">
        <v>0</v>
      </c>
      <c r="I92" s="157">
        <v>0</v>
      </c>
      <c r="J92" s="157">
        <v>0</v>
      </c>
      <c r="K92" s="157">
        <v>1</v>
      </c>
      <c r="L92" s="157">
        <v>1</v>
      </c>
    </row>
    <row r="93" spans="5:12" x14ac:dyDescent="0.2">
      <c r="E93" s="157" t="s">
        <v>3623</v>
      </c>
      <c r="F93" s="157" t="s">
        <v>69</v>
      </c>
      <c r="G93" s="157">
        <v>1</v>
      </c>
      <c r="H93" s="157">
        <v>0</v>
      </c>
      <c r="I93" s="157">
        <v>0</v>
      </c>
      <c r="J93" s="157">
        <v>0</v>
      </c>
      <c r="K93" s="157">
        <v>1</v>
      </c>
      <c r="L93" s="157">
        <v>1</v>
      </c>
    </row>
    <row r="94" spans="5:12" x14ac:dyDescent="0.2">
      <c r="E94" s="157" t="s">
        <v>3622</v>
      </c>
      <c r="F94" s="157" t="s">
        <v>69</v>
      </c>
      <c r="G94" s="157">
        <v>0</v>
      </c>
      <c r="H94" s="157">
        <v>1</v>
      </c>
      <c r="I94" s="157">
        <v>0</v>
      </c>
      <c r="J94" s="157">
        <v>1</v>
      </c>
      <c r="K94" s="157">
        <v>0</v>
      </c>
      <c r="L94" s="157">
        <v>1</v>
      </c>
    </row>
    <row r="95" spans="5:12" x14ac:dyDescent="0.2">
      <c r="E95" s="157" t="s">
        <v>3621</v>
      </c>
      <c r="F95" s="157" t="s">
        <v>69</v>
      </c>
      <c r="G95" s="157">
        <v>0</v>
      </c>
      <c r="H95" s="157">
        <v>6</v>
      </c>
      <c r="I95" s="157">
        <v>0</v>
      </c>
      <c r="J95" s="157">
        <v>5</v>
      </c>
      <c r="K95" s="157">
        <v>1</v>
      </c>
      <c r="L95" s="157">
        <v>6</v>
      </c>
    </row>
    <row r="96" spans="5:12" x14ac:dyDescent="0.2">
      <c r="E96" s="157" t="s">
        <v>3620</v>
      </c>
      <c r="F96" s="157" t="s">
        <v>80</v>
      </c>
      <c r="G96" s="157">
        <v>0</v>
      </c>
      <c r="H96" s="157">
        <v>1</v>
      </c>
      <c r="I96" s="157">
        <v>0</v>
      </c>
      <c r="J96" s="157">
        <v>0</v>
      </c>
      <c r="K96" s="157">
        <v>1</v>
      </c>
      <c r="L96" s="157">
        <v>1</v>
      </c>
    </row>
    <row r="97" spans="5:12" x14ac:dyDescent="0.2">
      <c r="E97" s="157" t="s">
        <v>3619</v>
      </c>
      <c r="F97" s="157" t="s">
        <v>69</v>
      </c>
      <c r="G97" s="157">
        <v>0</v>
      </c>
      <c r="H97" s="157">
        <v>1</v>
      </c>
      <c r="I97" s="157">
        <v>0</v>
      </c>
      <c r="J97" s="157">
        <v>0</v>
      </c>
      <c r="K97" s="157">
        <v>1</v>
      </c>
      <c r="L97" s="157">
        <v>1</v>
      </c>
    </row>
    <row r="98" spans="5:12" x14ac:dyDescent="0.2">
      <c r="E98" s="157" t="s">
        <v>3618</v>
      </c>
      <c r="F98" s="157" t="s">
        <v>69</v>
      </c>
      <c r="G98" s="157">
        <v>0</v>
      </c>
      <c r="H98" s="157">
        <v>1</v>
      </c>
      <c r="I98" s="157">
        <v>0</v>
      </c>
      <c r="J98" s="157">
        <v>1</v>
      </c>
      <c r="K98" s="157">
        <v>0</v>
      </c>
      <c r="L98" s="157">
        <v>1</v>
      </c>
    </row>
    <row r="99" spans="5:12" x14ac:dyDescent="0.2">
      <c r="E99" s="157" t="s">
        <v>3617</v>
      </c>
      <c r="F99" s="157" t="s">
        <v>69</v>
      </c>
      <c r="G99" s="157">
        <v>0</v>
      </c>
      <c r="H99" s="157">
        <v>1</v>
      </c>
      <c r="I99" s="157">
        <v>0</v>
      </c>
      <c r="J99" s="157">
        <v>1</v>
      </c>
      <c r="K99" s="157">
        <v>0</v>
      </c>
      <c r="L99" s="157">
        <v>1</v>
      </c>
    </row>
    <row r="100" spans="5:12" x14ac:dyDescent="0.2">
      <c r="E100" s="157" t="s">
        <v>3616</v>
      </c>
      <c r="F100" s="157" t="s">
        <v>69</v>
      </c>
      <c r="G100" s="157">
        <v>0</v>
      </c>
      <c r="H100" s="157">
        <v>1</v>
      </c>
      <c r="I100" s="157">
        <v>0</v>
      </c>
      <c r="J100" s="157">
        <v>1</v>
      </c>
      <c r="K100" s="157">
        <v>0</v>
      </c>
      <c r="L100" s="157">
        <v>1</v>
      </c>
    </row>
    <row r="101" spans="5:12" x14ac:dyDescent="0.2">
      <c r="E101" s="157" t="s">
        <v>3615</v>
      </c>
      <c r="F101" s="157" t="s">
        <v>69</v>
      </c>
      <c r="G101" s="157">
        <v>0</v>
      </c>
      <c r="H101" s="157">
        <v>1</v>
      </c>
      <c r="I101" s="157">
        <v>0</v>
      </c>
      <c r="J101" s="157">
        <v>1</v>
      </c>
      <c r="K101" s="157">
        <v>0</v>
      </c>
      <c r="L101" s="157">
        <v>1</v>
      </c>
    </row>
    <row r="102" spans="5:12" x14ac:dyDescent="0.2">
      <c r="E102" s="157" t="s">
        <v>3614</v>
      </c>
      <c r="F102" s="157" t="s">
        <v>14</v>
      </c>
      <c r="G102" s="157">
        <v>0</v>
      </c>
      <c r="H102" s="157">
        <v>1</v>
      </c>
      <c r="I102" s="157">
        <v>0</v>
      </c>
      <c r="J102" s="157">
        <v>0</v>
      </c>
      <c r="K102" s="157">
        <v>1</v>
      </c>
      <c r="L102" s="157">
        <v>1</v>
      </c>
    </row>
    <row r="103" spans="5:12" x14ac:dyDescent="0.2">
      <c r="E103" s="157" t="s">
        <v>3613</v>
      </c>
      <c r="F103" s="157" t="s">
        <v>24</v>
      </c>
      <c r="G103" s="157">
        <v>1</v>
      </c>
      <c r="H103" s="157">
        <v>0</v>
      </c>
      <c r="I103" s="157">
        <v>0</v>
      </c>
      <c r="J103" s="157">
        <v>0</v>
      </c>
      <c r="K103" s="157">
        <v>1</v>
      </c>
      <c r="L103" s="157">
        <v>1</v>
      </c>
    </row>
    <row r="104" spans="5:12" x14ac:dyDescent="0.2">
      <c r="E104" s="157" t="s">
        <v>3612</v>
      </c>
      <c r="F104" s="157" t="s">
        <v>16</v>
      </c>
      <c r="G104" s="157">
        <v>0</v>
      </c>
      <c r="H104" s="157">
        <v>1</v>
      </c>
      <c r="I104" s="157">
        <v>0</v>
      </c>
      <c r="J104" s="157">
        <v>1</v>
      </c>
      <c r="K104" s="157">
        <v>0</v>
      </c>
      <c r="L104" s="157">
        <v>1</v>
      </c>
    </row>
    <row r="105" spans="5:12" x14ac:dyDescent="0.2">
      <c r="E105" s="157" t="s">
        <v>3611</v>
      </c>
      <c r="F105" s="157" t="s">
        <v>16</v>
      </c>
      <c r="G105" s="157">
        <v>1</v>
      </c>
      <c r="H105" s="157">
        <v>0</v>
      </c>
      <c r="I105" s="157">
        <v>0</v>
      </c>
      <c r="J105" s="157">
        <v>0</v>
      </c>
      <c r="K105" s="157">
        <v>1</v>
      </c>
      <c r="L105" s="157">
        <v>1</v>
      </c>
    </row>
    <row r="106" spans="5:12" x14ac:dyDescent="0.2">
      <c r="E106" s="157" t="s">
        <v>3610</v>
      </c>
      <c r="F106" s="157" t="s">
        <v>69</v>
      </c>
      <c r="G106" s="157">
        <v>0</v>
      </c>
      <c r="H106" s="157">
        <v>1</v>
      </c>
      <c r="I106" s="157">
        <v>1</v>
      </c>
      <c r="J106" s="157">
        <v>0</v>
      </c>
      <c r="K106" s="157">
        <v>0</v>
      </c>
      <c r="L106" s="157">
        <v>1</v>
      </c>
    </row>
    <row r="107" spans="5:12" x14ac:dyDescent="0.2">
      <c r="E107" s="157" t="s">
        <v>3609</v>
      </c>
      <c r="F107" s="157" t="s">
        <v>69</v>
      </c>
      <c r="G107" s="157">
        <v>0</v>
      </c>
      <c r="H107" s="157">
        <v>1</v>
      </c>
      <c r="I107" s="157">
        <v>0</v>
      </c>
      <c r="J107" s="157">
        <v>1</v>
      </c>
      <c r="K107" s="157">
        <v>0</v>
      </c>
      <c r="L107" s="157">
        <v>1</v>
      </c>
    </row>
    <row r="108" spans="5:12" x14ac:dyDescent="0.2">
      <c r="E108" s="157" t="s">
        <v>3608</v>
      </c>
      <c r="F108" s="157" t="s">
        <v>77</v>
      </c>
      <c r="G108" s="157">
        <v>4</v>
      </c>
      <c r="H108" s="157">
        <v>0</v>
      </c>
      <c r="I108" s="157">
        <v>0</v>
      </c>
      <c r="J108" s="157">
        <v>0</v>
      </c>
      <c r="K108" s="157">
        <v>4</v>
      </c>
      <c r="L108" s="157">
        <v>4</v>
      </c>
    </row>
    <row r="109" spans="5:12" x14ac:dyDescent="0.2">
      <c r="E109" s="157" t="s">
        <v>3607</v>
      </c>
      <c r="F109" s="157" t="s">
        <v>77</v>
      </c>
      <c r="G109" s="157">
        <v>4</v>
      </c>
      <c r="H109" s="157">
        <v>0</v>
      </c>
      <c r="I109" s="157">
        <v>0</v>
      </c>
      <c r="J109" s="157">
        <v>0</v>
      </c>
      <c r="K109" s="157">
        <v>4</v>
      </c>
      <c r="L109" s="157">
        <v>4</v>
      </c>
    </row>
    <row r="110" spans="5:12" x14ac:dyDescent="0.2">
      <c r="E110" s="157" t="s">
        <v>3606</v>
      </c>
      <c r="F110" s="157" t="s">
        <v>69</v>
      </c>
      <c r="G110" s="157">
        <v>0</v>
      </c>
      <c r="H110" s="157">
        <v>1</v>
      </c>
      <c r="I110" s="157">
        <v>0</v>
      </c>
      <c r="J110" s="157">
        <v>1</v>
      </c>
      <c r="K110" s="157">
        <v>0</v>
      </c>
      <c r="L110" s="157">
        <v>1</v>
      </c>
    </row>
    <row r="111" spans="5:12" x14ac:dyDescent="0.2">
      <c r="E111" s="157" t="s">
        <v>3605</v>
      </c>
      <c r="F111" s="157" t="s">
        <v>69</v>
      </c>
      <c r="G111" s="157">
        <v>6</v>
      </c>
      <c r="H111" s="157">
        <v>0</v>
      </c>
      <c r="I111" s="157">
        <v>0</v>
      </c>
      <c r="J111" s="157">
        <v>3</v>
      </c>
      <c r="K111" s="157">
        <v>3</v>
      </c>
      <c r="L111" s="157">
        <v>6</v>
      </c>
    </row>
    <row r="112" spans="5:12" x14ac:dyDescent="0.2">
      <c r="E112" s="157" t="s">
        <v>3604</v>
      </c>
      <c r="F112" s="157" t="s">
        <v>69</v>
      </c>
      <c r="G112" s="157">
        <v>1</v>
      </c>
      <c r="H112" s="157">
        <v>0</v>
      </c>
      <c r="I112" s="157">
        <v>0</v>
      </c>
      <c r="J112" s="157">
        <v>0</v>
      </c>
      <c r="K112" s="157">
        <v>1</v>
      </c>
      <c r="L112" s="157">
        <v>1</v>
      </c>
    </row>
    <row r="113" spans="5:12" x14ac:dyDescent="0.2">
      <c r="E113" s="157" t="s">
        <v>3603</v>
      </c>
      <c r="F113" s="157" t="s">
        <v>69</v>
      </c>
      <c r="G113" s="157">
        <v>1</v>
      </c>
      <c r="H113" s="157">
        <v>4</v>
      </c>
      <c r="I113" s="157">
        <v>0</v>
      </c>
      <c r="J113" s="157">
        <v>0</v>
      </c>
      <c r="K113" s="157">
        <v>5</v>
      </c>
      <c r="L113" s="157">
        <v>5</v>
      </c>
    </row>
    <row r="114" spans="5:12" x14ac:dyDescent="0.2">
      <c r="E114" s="157" t="s">
        <v>3602</v>
      </c>
      <c r="F114" s="157" t="s">
        <v>80</v>
      </c>
      <c r="G114" s="157">
        <v>0</v>
      </c>
      <c r="H114" s="157">
        <v>1</v>
      </c>
      <c r="I114" s="157">
        <v>0</v>
      </c>
      <c r="J114" s="157">
        <v>0</v>
      </c>
      <c r="K114" s="157">
        <v>1</v>
      </c>
      <c r="L114" s="157">
        <v>1</v>
      </c>
    </row>
    <row r="115" spans="5:12" x14ac:dyDescent="0.2">
      <c r="E115" s="157" t="s">
        <v>3601</v>
      </c>
      <c r="F115" s="157" t="s">
        <v>80</v>
      </c>
      <c r="G115" s="157">
        <v>0</v>
      </c>
      <c r="H115" s="157">
        <v>1</v>
      </c>
      <c r="I115" s="157">
        <v>0</v>
      </c>
      <c r="J115" s="157">
        <v>0</v>
      </c>
      <c r="K115" s="157">
        <v>1</v>
      </c>
      <c r="L115" s="157">
        <v>1</v>
      </c>
    </row>
    <row r="116" spans="5:12" x14ac:dyDescent="0.2">
      <c r="E116" s="157" t="s">
        <v>3600</v>
      </c>
      <c r="F116" s="157" t="s">
        <v>22</v>
      </c>
      <c r="G116" s="157">
        <v>0</v>
      </c>
      <c r="H116" s="157">
        <v>1</v>
      </c>
      <c r="I116" s="157">
        <v>0</v>
      </c>
      <c r="J116" s="157">
        <v>1</v>
      </c>
      <c r="K116" s="157">
        <v>0</v>
      </c>
      <c r="L116" s="157">
        <v>1</v>
      </c>
    </row>
    <row r="117" spans="5:12" x14ac:dyDescent="0.2">
      <c r="E117" s="157" t="s">
        <v>3599</v>
      </c>
      <c r="F117" s="157" t="s">
        <v>69</v>
      </c>
      <c r="G117" s="157">
        <v>1</v>
      </c>
      <c r="H117" s="157">
        <v>1</v>
      </c>
      <c r="I117" s="157">
        <v>1</v>
      </c>
      <c r="J117" s="157">
        <v>1</v>
      </c>
      <c r="K117" s="157">
        <v>0</v>
      </c>
      <c r="L117" s="157">
        <v>2</v>
      </c>
    </row>
    <row r="118" spans="5:12" x14ac:dyDescent="0.2">
      <c r="E118" s="157" t="s">
        <v>3598</v>
      </c>
      <c r="F118" s="157" t="s">
        <v>48</v>
      </c>
      <c r="G118" s="157">
        <v>0</v>
      </c>
      <c r="H118" s="157">
        <v>1</v>
      </c>
      <c r="I118" s="157">
        <v>0</v>
      </c>
      <c r="J118" s="157">
        <v>0</v>
      </c>
      <c r="K118" s="157">
        <v>1</v>
      </c>
      <c r="L118" s="157">
        <v>1</v>
      </c>
    </row>
    <row r="119" spans="5:12" x14ac:dyDescent="0.2">
      <c r="E119" s="157" t="s">
        <v>3597</v>
      </c>
      <c r="F119" s="157" t="s">
        <v>69</v>
      </c>
      <c r="G119" s="157">
        <v>1</v>
      </c>
      <c r="H119" s="157">
        <v>1</v>
      </c>
      <c r="I119" s="157">
        <v>0</v>
      </c>
      <c r="J119" s="157">
        <v>0</v>
      </c>
      <c r="K119" s="157">
        <v>2</v>
      </c>
      <c r="L119" s="157">
        <v>2</v>
      </c>
    </row>
    <row r="120" spans="5:12" x14ac:dyDescent="0.2">
      <c r="E120" s="157" t="s">
        <v>3596</v>
      </c>
      <c r="F120" s="157" t="s">
        <v>16</v>
      </c>
      <c r="G120" s="157">
        <v>0</v>
      </c>
      <c r="H120" s="157">
        <v>1</v>
      </c>
      <c r="I120" s="157">
        <v>0</v>
      </c>
      <c r="J120" s="157">
        <v>0</v>
      </c>
      <c r="K120" s="157">
        <v>1</v>
      </c>
      <c r="L120" s="157">
        <v>1</v>
      </c>
    </row>
    <row r="121" spans="5:12" x14ac:dyDescent="0.2">
      <c r="E121" s="157" t="s">
        <v>3595</v>
      </c>
      <c r="F121" s="157" t="s">
        <v>69</v>
      </c>
      <c r="G121" s="157">
        <v>1</v>
      </c>
      <c r="H121" s="157">
        <v>0</v>
      </c>
      <c r="I121" s="157">
        <v>0</v>
      </c>
      <c r="J121" s="157">
        <v>1</v>
      </c>
      <c r="K121" s="157">
        <v>0</v>
      </c>
      <c r="L121" s="157">
        <v>1</v>
      </c>
    </row>
    <row r="122" spans="5:12" x14ac:dyDescent="0.2">
      <c r="E122" s="157" t="s">
        <v>3594</v>
      </c>
      <c r="F122" s="157" t="s">
        <v>14</v>
      </c>
      <c r="G122" s="157">
        <v>0</v>
      </c>
      <c r="H122" s="157">
        <v>1</v>
      </c>
      <c r="I122" s="157">
        <v>0</v>
      </c>
      <c r="J122" s="157">
        <v>0</v>
      </c>
      <c r="K122" s="157">
        <v>1</v>
      </c>
      <c r="L122" s="157">
        <v>1</v>
      </c>
    </row>
    <row r="123" spans="5:12" x14ac:dyDescent="0.2">
      <c r="E123" s="157" t="s">
        <v>3593</v>
      </c>
      <c r="F123" s="157" t="s">
        <v>80</v>
      </c>
      <c r="G123" s="157">
        <v>0</v>
      </c>
      <c r="H123" s="157">
        <v>2</v>
      </c>
      <c r="I123" s="157">
        <v>0</v>
      </c>
      <c r="J123" s="157">
        <v>0</v>
      </c>
      <c r="K123" s="157">
        <v>2</v>
      </c>
      <c r="L123" s="157">
        <v>2</v>
      </c>
    </row>
    <row r="124" spans="5:12" x14ac:dyDescent="0.2">
      <c r="E124" s="157" t="s">
        <v>3592</v>
      </c>
      <c r="F124" s="157" t="s">
        <v>94</v>
      </c>
      <c r="G124" s="157">
        <v>0</v>
      </c>
      <c r="H124" s="157">
        <v>1</v>
      </c>
      <c r="I124" s="157">
        <v>0</v>
      </c>
      <c r="J124" s="157">
        <v>1</v>
      </c>
      <c r="K124" s="157">
        <v>0</v>
      </c>
      <c r="L124" s="157">
        <v>1</v>
      </c>
    </row>
    <row r="125" spans="5:12" x14ac:dyDescent="0.2">
      <c r="E125" s="157" t="s">
        <v>3591</v>
      </c>
      <c r="F125" s="157" t="s">
        <v>69</v>
      </c>
      <c r="G125" s="157">
        <v>0</v>
      </c>
      <c r="H125" s="157">
        <v>1</v>
      </c>
      <c r="I125" s="157">
        <v>0</v>
      </c>
      <c r="J125" s="157">
        <v>0</v>
      </c>
      <c r="K125" s="157">
        <v>1</v>
      </c>
      <c r="L125" s="157">
        <v>1</v>
      </c>
    </row>
    <row r="126" spans="5:12" x14ac:dyDescent="0.2">
      <c r="E126" s="157" t="s">
        <v>3590</v>
      </c>
      <c r="F126" s="157" t="s">
        <v>131</v>
      </c>
      <c r="G126" s="157">
        <v>0</v>
      </c>
      <c r="H126" s="157">
        <v>2</v>
      </c>
      <c r="I126" s="157">
        <v>0</v>
      </c>
      <c r="J126" s="157">
        <v>2</v>
      </c>
      <c r="K126" s="157">
        <v>0</v>
      </c>
      <c r="L126" s="157">
        <v>2</v>
      </c>
    </row>
    <row r="127" spans="5:12" x14ac:dyDescent="0.2">
      <c r="E127" s="157" t="s">
        <v>3589</v>
      </c>
      <c r="F127" s="157" t="s">
        <v>69</v>
      </c>
      <c r="G127" s="157">
        <v>0</v>
      </c>
      <c r="H127" s="157">
        <v>1</v>
      </c>
      <c r="I127" s="157">
        <v>0</v>
      </c>
      <c r="J127" s="157">
        <v>1</v>
      </c>
      <c r="K127" s="157">
        <v>0</v>
      </c>
      <c r="L127" s="157">
        <v>1</v>
      </c>
    </row>
    <row r="128" spans="5:12" x14ac:dyDescent="0.2">
      <c r="E128" s="157" t="s">
        <v>3588</v>
      </c>
      <c r="F128" s="157" t="s">
        <v>29</v>
      </c>
      <c r="G128" s="157">
        <v>0</v>
      </c>
      <c r="H128" s="157">
        <v>1</v>
      </c>
      <c r="I128" s="157">
        <v>0</v>
      </c>
      <c r="J128" s="157">
        <v>0</v>
      </c>
      <c r="K128" s="157">
        <v>1</v>
      </c>
      <c r="L128" s="157">
        <v>1</v>
      </c>
    </row>
    <row r="129" spans="5:12" x14ac:dyDescent="0.2">
      <c r="E129" s="157" t="s">
        <v>3587</v>
      </c>
      <c r="F129" s="157" t="s">
        <v>69</v>
      </c>
      <c r="G129" s="157">
        <v>0</v>
      </c>
      <c r="H129" s="157">
        <v>1</v>
      </c>
      <c r="I129" s="157">
        <v>0</v>
      </c>
      <c r="J129" s="157">
        <v>0</v>
      </c>
      <c r="K129" s="157">
        <v>1</v>
      </c>
      <c r="L129" s="157">
        <v>1</v>
      </c>
    </row>
    <row r="130" spans="5:12" x14ac:dyDescent="0.2">
      <c r="E130" s="157" t="s">
        <v>3586</v>
      </c>
      <c r="F130" s="157" t="s">
        <v>67</v>
      </c>
      <c r="G130" s="157">
        <v>0</v>
      </c>
      <c r="H130" s="157">
        <v>1</v>
      </c>
      <c r="I130" s="157">
        <v>0</v>
      </c>
      <c r="J130" s="157">
        <v>0</v>
      </c>
      <c r="K130" s="157">
        <v>1</v>
      </c>
      <c r="L130" s="157">
        <v>1</v>
      </c>
    </row>
    <row r="131" spans="5:12" x14ac:dyDescent="0.2">
      <c r="E131" s="157" t="s">
        <v>3585</v>
      </c>
      <c r="F131" s="157" t="s">
        <v>35</v>
      </c>
      <c r="G131" s="157">
        <v>0</v>
      </c>
      <c r="H131" s="157">
        <v>4</v>
      </c>
      <c r="I131" s="157">
        <v>0</v>
      </c>
      <c r="J131" s="157">
        <v>0</v>
      </c>
      <c r="K131" s="157">
        <v>4</v>
      </c>
      <c r="L131" s="157">
        <v>4</v>
      </c>
    </row>
    <row r="132" spans="5:12" x14ac:dyDescent="0.2">
      <c r="E132" s="157" t="s">
        <v>3584</v>
      </c>
      <c r="F132" s="157" t="s">
        <v>35</v>
      </c>
      <c r="G132" s="157">
        <v>0</v>
      </c>
      <c r="H132" s="157">
        <v>2</v>
      </c>
      <c r="I132" s="157">
        <v>0</v>
      </c>
      <c r="J132" s="157">
        <v>0</v>
      </c>
      <c r="K132" s="157">
        <v>2</v>
      </c>
      <c r="L132" s="157">
        <v>2</v>
      </c>
    </row>
    <row r="133" spans="5:12" x14ac:dyDescent="0.2">
      <c r="E133" s="157" t="s">
        <v>3583</v>
      </c>
      <c r="F133" s="157" t="s">
        <v>94</v>
      </c>
      <c r="G133" s="157">
        <v>1</v>
      </c>
      <c r="H133" s="157">
        <v>0</v>
      </c>
      <c r="I133" s="157">
        <v>1</v>
      </c>
      <c r="J133" s="157">
        <v>0</v>
      </c>
      <c r="K133" s="157">
        <v>0</v>
      </c>
      <c r="L133" s="157">
        <v>1</v>
      </c>
    </row>
    <row r="134" spans="5:12" x14ac:dyDescent="0.2">
      <c r="E134" s="157" t="s">
        <v>3582</v>
      </c>
      <c r="F134" s="157" t="s">
        <v>39</v>
      </c>
      <c r="G134" s="157">
        <v>0</v>
      </c>
      <c r="H134" s="157">
        <v>1</v>
      </c>
      <c r="I134" s="157">
        <v>1</v>
      </c>
      <c r="J134" s="157">
        <v>0</v>
      </c>
      <c r="K134" s="157">
        <v>0</v>
      </c>
      <c r="L134" s="157">
        <v>1</v>
      </c>
    </row>
    <row r="135" spans="5:12" x14ac:dyDescent="0.2">
      <c r="E135" s="157" t="s">
        <v>3581</v>
      </c>
      <c r="F135" s="157" t="s">
        <v>14</v>
      </c>
      <c r="G135" s="157">
        <v>4</v>
      </c>
      <c r="H135" s="157">
        <v>3</v>
      </c>
      <c r="I135" s="157">
        <v>2</v>
      </c>
      <c r="J135" s="157">
        <v>1</v>
      </c>
      <c r="K135" s="157">
        <v>4</v>
      </c>
      <c r="L135" s="157">
        <v>7</v>
      </c>
    </row>
    <row r="136" spans="5:12" x14ac:dyDescent="0.2">
      <c r="E136" s="157" t="s">
        <v>3580</v>
      </c>
      <c r="F136" s="157" t="s">
        <v>55</v>
      </c>
      <c r="G136" s="157">
        <v>0</v>
      </c>
      <c r="H136" s="157">
        <v>1</v>
      </c>
      <c r="I136" s="157">
        <v>0</v>
      </c>
      <c r="J136" s="157">
        <v>0</v>
      </c>
      <c r="K136" s="157">
        <v>1</v>
      </c>
      <c r="L136" s="157">
        <v>1</v>
      </c>
    </row>
    <row r="137" spans="5:12" x14ac:dyDescent="0.2">
      <c r="E137" s="157" t="s">
        <v>3579</v>
      </c>
      <c r="F137" s="157" t="s">
        <v>94</v>
      </c>
      <c r="G137" s="157">
        <v>2</v>
      </c>
      <c r="H137" s="157">
        <v>0</v>
      </c>
      <c r="I137" s="157">
        <v>1</v>
      </c>
      <c r="J137" s="157">
        <v>0</v>
      </c>
      <c r="K137" s="157">
        <v>1</v>
      </c>
      <c r="L137" s="157">
        <v>2</v>
      </c>
    </row>
    <row r="138" spans="5:12" x14ac:dyDescent="0.2">
      <c r="E138" s="157" t="s">
        <v>3578</v>
      </c>
      <c r="F138" s="157" t="s">
        <v>55</v>
      </c>
      <c r="G138" s="157">
        <v>0</v>
      </c>
      <c r="H138" s="157">
        <v>1</v>
      </c>
      <c r="I138" s="157">
        <v>0</v>
      </c>
      <c r="J138" s="157">
        <v>0</v>
      </c>
      <c r="K138" s="157">
        <v>1</v>
      </c>
      <c r="L138" s="157">
        <v>1</v>
      </c>
    </row>
    <row r="139" spans="5:12" x14ac:dyDescent="0.2">
      <c r="E139" s="157" t="s">
        <v>3577</v>
      </c>
      <c r="F139" s="157" t="s">
        <v>14</v>
      </c>
      <c r="G139" s="157">
        <v>0</v>
      </c>
      <c r="H139" s="157">
        <v>1</v>
      </c>
      <c r="I139" s="157">
        <v>0</v>
      </c>
      <c r="J139" s="157">
        <v>0</v>
      </c>
      <c r="K139" s="157">
        <v>1</v>
      </c>
      <c r="L139" s="157">
        <v>1</v>
      </c>
    </row>
    <row r="140" spans="5:12" x14ac:dyDescent="0.2">
      <c r="E140" s="157" t="s">
        <v>3576</v>
      </c>
      <c r="F140" s="157" t="s">
        <v>14</v>
      </c>
      <c r="G140" s="157">
        <v>0</v>
      </c>
      <c r="H140" s="157">
        <v>2</v>
      </c>
      <c r="I140" s="157">
        <v>0</v>
      </c>
      <c r="J140" s="157">
        <v>2</v>
      </c>
      <c r="K140" s="157">
        <v>0</v>
      </c>
      <c r="L140" s="157">
        <v>2</v>
      </c>
    </row>
    <row r="141" spans="5:12" x14ac:dyDescent="0.2">
      <c r="E141" s="157" t="s">
        <v>3575</v>
      </c>
      <c r="F141" s="157" t="s">
        <v>131</v>
      </c>
      <c r="G141" s="157">
        <v>1</v>
      </c>
      <c r="H141" s="157">
        <v>4</v>
      </c>
      <c r="I141" s="157">
        <v>1</v>
      </c>
      <c r="J141" s="157">
        <v>1</v>
      </c>
      <c r="K141" s="157">
        <v>3</v>
      </c>
      <c r="L141" s="157">
        <v>5</v>
      </c>
    </row>
    <row r="142" spans="5:12" x14ac:dyDescent="0.2">
      <c r="E142" s="157" t="s">
        <v>3574</v>
      </c>
      <c r="F142" s="157" t="s">
        <v>48</v>
      </c>
      <c r="G142" s="157">
        <v>0</v>
      </c>
      <c r="H142" s="157">
        <v>1</v>
      </c>
      <c r="I142" s="157">
        <v>0</v>
      </c>
      <c r="J142" s="157">
        <v>1</v>
      </c>
      <c r="K142" s="157">
        <v>0</v>
      </c>
      <c r="L142" s="157">
        <v>1</v>
      </c>
    </row>
    <row r="143" spans="5:12" x14ac:dyDescent="0.2">
      <c r="E143" s="157" t="s">
        <v>3573</v>
      </c>
      <c r="F143" s="157" t="s">
        <v>77</v>
      </c>
      <c r="G143" s="157">
        <v>0</v>
      </c>
      <c r="H143" s="157">
        <v>6</v>
      </c>
      <c r="I143" s="157">
        <v>0</v>
      </c>
      <c r="J143" s="157">
        <v>0</v>
      </c>
      <c r="K143" s="157">
        <v>6</v>
      </c>
      <c r="L143" s="157">
        <v>6</v>
      </c>
    </row>
    <row r="144" spans="5:12" x14ac:dyDescent="0.2">
      <c r="E144" s="157" t="s">
        <v>3572</v>
      </c>
      <c r="F144" s="157" t="s">
        <v>14</v>
      </c>
      <c r="G144" s="157">
        <v>1</v>
      </c>
      <c r="H144" s="157">
        <v>1</v>
      </c>
      <c r="I144" s="157">
        <v>0</v>
      </c>
      <c r="J144" s="157">
        <v>0</v>
      </c>
      <c r="K144" s="157">
        <v>2</v>
      </c>
      <c r="L144" s="157">
        <v>2</v>
      </c>
    </row>
    <row r="145" spans="5:12" x14ac:dyDescent="0.2">
      <c r="E145" s="157" t="s">
        <v>3571</v>
      </c>
      <c r="F145" s="157" t="s">
        <v>55</v>
      </c>
      <c r="G145" s="157">
        <v>0</v>
      </c>
      <c r="H145" s="157">
        <v>1</v>
      </c>
      <c r="I145" s="157">
        <v>0</v>
      </c>
      <c r="J145" s="157">
        <v>1</v>
      </c>
      <c r="K145" s="157">
        <v>0</v>
      </c>
      <c r="L145" s="157">
        <v>1</v>
      </c>
    </row>
    <row r="146" spans="5:12" x14ac:dyDescent="0.2">
      <c r="E146" s="157" t="s">
        <v>3570</v>
      </c>
      <c r="F146" s="157" t="s">
        <v>94</v>
      </c>
      <c r="G146" s="157">
        <v>1</v>
      </c>
      <c r="H146" s="157">
        <v>2</v>
      </c>
      <c r="I146" s="157">
        <v>1</v>
      </c>
      <c r="J146" s="157">
        <v>1</v>
      </c>
      <c r="K146" s="157">
        <v>1</v>
      </c>
      <c r="L146" s="157">
        <v>3</v>
      </c>
    </row>
    <row r="147" spans="5:12" x14ac:dyDescent="0.2">
      <c r="E147" s="157" t="s">
        <v>3569</v>
      </c>
      <c r="F147" s="157" t="s">
        <v>94</v>
      </c>
      <c r="G147" s="157">
        <v>0</v>
      </c>
      <c r="H147" s="157">
        <v>2</v>
      </c>
      <c r="I147" s="157">
        <v>0</v>
      </c>
      <c r="J147" s="157">
        <v>0</v>
      </c>
      <c r="K147" s="157">
        <v>2</v>
      </c>
      <c r="L147" s="157">
        <v>2</v>
      </c>
    </row>
    <row r="148" spans="5:12" x14ac:dyDescent="0.2">
      <c r="E148" s="157" t="s">
        <v>3568</v>
      </c>
      <c r="F148" s="157" t="s">
        <v>39</v>
      </c>
      <c r="G148" s="157">
        <v>2</v>
      </c>
      <c r="H148" s="157">
        <v>0</v>
      </c>
      <c r="I148" s="157">
        <v>0</v>
      </c>
      <c r="J148" s="157">
        <v>0</v>
      </c>
      <c r="K148" s="157">
        <v>2</v>
      </c>
      <c r="L148" s="157">
        <v>2</v>
      </c>
    </row>
    <row r="149" spans="5:12" x14ac:dyDescent="0.2">
      <c r="E149" s="157" t="s">
        <v>3567</v>
      </c>
      <c r="F149" s="157" t="s">
        <v>14</v>
      </c>
      <c r="G149" s="157">
        <v>1</v>
      </c>
      <c r="H149" s="157">
        <v>0</v>
      </c>
      <c r="I149" s="157">
        <v>0</v>
      </c>
      <c r="J149" s="157">
        <v>0</v>
      </c>
      <c r="K149" s="157">
        <v>1</v>
      </c>
      <c r="L149" s="157">
        <v>1</v>
      </c>
    </row>
    <row r="150" spans="5:12" x14ac:dyDescent="0.2">
      <c r="E150" s="157" t="s">
        <v>3566</v>
      </c>
      <c r="F150" s="157" t="s">
        <v>58</v>
      </c>
      <c r="G150" s="157">
        <v>1</v>
      </c>
      <c r="H150" s="157">
        <v>0</v>
      </c>
      <c r="I150" s="157">
        <v>0</v>
      </c>
      <c r="J150" s="157">
        <v>1</v>
      </c>
      <c r="K150" s="157">
        <v>0</v>
      </c>
      <c r="L150" s="157">
        <v>1</v>
      </c>
    </row>
    <row r="151" spans="5:12" x14ac:dyDescent="0.2">
      <c r="E151" s="157" t="s">
        <v>3565</v>
      </c>
      <c r="F151" s="157" t="s">
        <v>58</v>
      </c>
      <c r="G151" s="157">
        <v>1</v>
      </c>
      <c r="H151" s="157">
        <v>0</v>
      </c>
      <c r="I151" s="157">
        <v>0</v>
      </c>
      <c r="J151" s="157">
        <v>1</v>
      </c>
      <c r="K151" s="157">
        <v>0</v>
      </c>
      <c r="L151" s="157">
        <v>1</v>
      </c>
    </row>
    <row r="152" spans="5:12" x14ac:dyDescent="0.2">
      <c r="E152" s="157" t="s">
        <v>3564</v>
      </c>
      <c r="F152" s="157" t="s">
        <v>14</v>
      </c>
      <c r="G152" s="157">
        <v>0</v>
      </c>
      <c r="H152" s="157">
        <v>1</v>
      </c>
      <c r="I152" s="157">
        <v>0</v>
      </c>
      <c r="J152" s="157">
        <v>0</v>
      </c>
      <c r="K152" s="157">
        <v>1</v>
      </c>
      <c r="L152" s="157">
        <v>1</v>
      </c>
    </row>
    <row r="153" spans="5:12" x14ac:dyDescent="0.2">
      <c r="E153" s="157" t="s">
        <v>3563</v>
      </c>
      <c r="F153" s="157" t="s">
        <v>55</v>
      </c>
      <c r="G153" s="157">
        <v>0</v>
      </c>
      <c r="H153" s="157">
        <v>1</v>
      </c>
      <c r="I153" s="157">
        <v>0</v>
      </c>
      <c r="J153" s="157">
        <v>1</v>
      </c>
      <c r="K153" s="157">
        <v>0</v>
      </c>
      <c r="L153" s="157">
        <v>1</v>
      </c>
    </row>
    <row r="154" spans="5:12" x14ac:dyDescent="0.2">
      <c r="E154" s="157" t="s">
        <v>3562</v>
      </c>
      <c r="F154" s="157" t="s">
        <v>87</v>
      </c>
      <c r="G154" s="157">
        <v>0</v>
      </c>
      <c r="H154" s="157">
        <v>1</v>
      </c>
      <c r="I154" s="157">
        <v>0</v>
      </c>
      <c r="J154" s="157">
        <v>0</v>
      </c>
      <c r="K154" s="157">
        <v>1</v>
      </c>
      <c r="L154" s="157">
        <v>1</v>
      </c>
    </row>
    <row r="155" spans="5:12" x14ac:dyDescent="0.2">
      <c r="E155" s="157" t="s">
        <v>3561</v>
      </c>
      <c r="F155" s="157" t="s">
        <v>29</v>
      </c>
      <c r="G155" s="157">
        <v>0</v>
      </c>
      <c r="H155" s="157">
        <v>1</v>
      </c>
      <c r="I155" s="157">
        <v>0</v>
      </c>
      <c r="J155" s="157">
        <v>0</v>
      </c>
      <c r="K155" s="157">
        <v>1</v>
      </c>
      <c r="L155" s="157">
        <v>1</v>
      </c>
    </row>
    <row r="156" spans="5:12" x14ac:dyDescent="0.2">
      <c r="E156" s="157" t="s">
        <v>3560</v>
      </c>
      <c r="F156" s="157" t="s">
        <v>29</v>
      </c>
      <c r="G156" s="157">
        <v>0</v>
      </c>
      <c r="H156" s="157">
        <v>1</v>
      </c>
      <c r="I156" s="157">
        <v>0</v>
      </c>
      <c r="J156" s="157">
        <v>0</v>
      </c>
      <c r="K156" s="157">
        <v>1</v>
      </c>
      <c r="L156" s="157">
        <v>1</v>
      </c>
    </row>
    <row r="157" spans="5:12" x14ac:dyDescent="0.2">
      <c r="E157" s="157" t="s">
        <v>3559</v>
      </c>
      <c r="F157" s="157" t="s">
        <v>29</v>
      </c>
      <c r="G157" s="157">
        <v>0</v>
      </c>
      <c r="H157" s="157">
        <v>1</v>
      </c>
      <c r="I157" s="157">
        <v>0</v>
      </c>
      <c r="J157" s="157">
        <v>0</v>
      </c>
      <c r="K157" s="157">
        <v>1</v>
      </c>
      <c r="L157" s="157">
        <v>1</v>
      </c>
    </row>
    <row r="158" spans="5:12" x14ac:dyDescent="0.2">
      <c r="E158" s="157" t="s">
        <v>3558</v>
      </c>
      <c r="F158" s="157" t="s">
        <v>39</v>
      </c>
      <c r="G158" s="157">
        <v>0</v>
      </c>
      <c r="H158" s="157">
        <v>1</v>
      </c>
      <c r="I158" s="157">
        <v>1</v>
      </c>
      <c r="J158" s="157">
        <v>0</v>
      </c>
      <c r="K158" s="157">
        <v>0</v>
      </c>
      <c r="L158" s="157">
        <v>1</v>
      </c>
    </row>
    <row r="159" spans="5:12" x14ac:dyDescent="0.2">
      <c r="E159" s="157" t="s">
        <v>3557</v>
      </c>
      <c r="F159" s="157" t="s">
        <v>87</v>
      </c>
      <c r="G159" s="157">
        <v>1</v>
      </c>
      <c r="H159" s="157">
        <v>0</v>
      </c>
      <c r="I159" s="157">
        <v>0</v>
      </c>
      <c r="J159" s="157">
        <v>1</v>
      </c>
      <c r="K159" s="157">
        <v>0</v>
      </c>
      <c r="L159" s="157">
        <v>1</v>
      </c>
    </row>
    <row r="160" spans="5:12" x14ac:dyDescent="0.2">
      <c r="E160" s="157" t="s">
        <v>3556</v>
      </c>
      <c r="F160" s="157" t="s">
        <v>29</v>
      </c>
      <c r="G160" s="157">
        <v>0</v>
      </c>
      <c r="H160" s="157">
        <v>1</v>
      </c>
      <c r="I160" s="157">
        <v>0</v>
      </c>
      <c r="J160" s="157">
        <v>1</v>
      </c>
      <c r="K160" s="157">
        <v>0</v>
      </c>
      <c r="L160" s="157">
        <v>1</v>
      </c>
    </row>
    <row r="161" spans="5:12" x14ac:dyDescent="0.2">
      <c r="E161" s="157" t="s">
        <v>3555</v>
      </c>
      <c r="F161" s="157" t="s">
        <v>39</v>
      </c>
      <c r="G161" s="157">
        <v>0</v>
      </c>
      <c r="H161" s="157">
        <v>1</v>
      </c>
      <c r="I161" s="157">
        <v>1</v>
      </c>
      <c r="J161" s="157">
        <v>0</v>
      </c>
      <c r="K161" s="157">
        <v>0</v>
      </c>
      <c r="L161" s="157">
        <v>1</v>
      </c>
    </row>
    <row r="162" spans="5:12" x14ac:dyDescent="0.2">
      <c r="E162" s="157" t="s">
        <v>3554</v>
      </c>
      <c r="F162" s="157" t="s">
        <v>22</v>
      </c>
      <c r="G162" s="157">
        <v>0</v>
      </c>
      <c r="H162" s="157">
        <v>2</v>
      </c>
      <c r="I162" s="157">
        <v>0</v>
      </c>
      <c r="J162" s="157">
        <v>0</v>
      </c>
      <c r="K162" s="157">
        <v>2</v>
      </c>
      <c r="L162" s="157">
        <v>2</v>
      </c>
    </row>
    <row r="163" spans="5:12" x14ac:dyDescent="0.2">
      <c r="E163" s="157" t="s">
        <v>3553</v>
      </c>
      <c r="F163" s="157" t="s">
        <v>125</v>
      </c>
      <c r="G163" s="157">
        <v>1</v>
      </c>
      <c r="H163" s="157">
        <v>1</v>
      </c>
      <c r="I163" s="157">
        <v>0</v>
      </c>
      <c r="J163" s="157">
        <v>0</v>
      </c>
      <c r="K163" s="157">
        <v>2</v>
      </c>
      <c r="L163" s="157">
        <v>2</v>
      </c>
    </row>
    <row r="164" spans="5:12" x14ac:dyDescent="0.2">
      <c r="E164" s="157" t="s">
        <v>3552</v>
      </c>
      <c r="F164" s="157" t="s">
        <v>20</v>
      </c>
      <c r="G164" s="157">
        <v>0</v>
      </c>
      <c r="H164" s="157">
        <v>1</v>
      </c>
      <c r="I164" s="157">
        <v>0</v>
      </c>
      <c r="J164" s="157">
        <v>1</v>
      </c>
      <c r="K164" s="157">
        <v>0</v>
      </c>
      <c r="L164" s="157">
        <v>1</v>
      </c>
    </row>
    <row r="165" spans="5:12" x14ac:dyDescent="0.2">
      <c r="E165" s="157" t="s">
        <v>3551</v>
      </c>
      <c r="F165" s="157" t="s">
        <v>29</v>
      </c>
      <c r="G165" s="157">
        <v>1</v>
      </c>
      <c r="H165" s="157">
        <v>1</v>
      </c>
      <c r="I165" s="157">
        <v>0</v>
      </c>
      <c r="J165" s="157">
        <v>1</v>
      </c>
      <c r="K165" s="157">
        <v>1</v>
      </c>
      <c r="L165" s="157">
        <v>2</v>
      </c>
    </row>
    <row r="166" spans="5:12" x14ac:dyDescent="0.2">
      <c r="E166" s="157" t="s">
        <v>3550</v>
      </c>
      <c r="F166" s="157" t="s">
        <v>20</v>
      </c>
      <c r="G166" s="157">
        <v>2</v>
      </c>
      <c r="H166" s="157">
        <v>0</v>
      </c>
      <c r="I166" s="157">
        <v>1</v>
      </c>
      <c r="J166" s="157">
        <v>0</v>
      </c>
      <c r="K166" s="157">
        <v>1</v>
      </c>
      <c r="L166" s="157">
        <v>2</v>
      </c>
    </row>
    <row r="167" spans="5:12" x14ac:dyDescent="0.2">
      <c r="E167" s="157" t="s">
        <v>3549</v>
      </c>
      <c r="F167" s="157" t="s">
        <v>14</v>
      </c>
      <c r="G167" s="157">
        <v>1</v>
      </c>
      <c r="H167" s="157">
        <v>1</v>
      </c>
      <c r="I167" s="157">
        <v>0</v>
      </c>
      <c r="J167" s="157">
        <v>0</v>
      </c>
      <c r="K167" s="157">
        <v>2</v>
      </c>
      <c r="L167" s="157">
        <v>2</v>
      </c>
    </row>
    <row r="168" spans="5:12" x14ac:dyDescent="0.2">
      <c r="E168" s="157" t="s">
        <v>3548</v>
      </c>
      <c r="F168" s="157" t="s">
        <v>94</v>
      </c>
      <c r="G168" s="157">
        <v>1</v>
      </c>
      <c r="H168" s="157">
        <v>0</v>
      </c>
      <c r="I168" s="157">
        <v>1</v>
      </c>
      <c r="J168" s="157">
        <v>0</v>
      </c>
      <c r="K168" s="157">
        <v>0</v>
      </c>
      <c r="L168" s="157">
        <v>1</v>
      </c>
    </row>
    <row r="169" spans="5:12" x14ac:dyDescent="0.2">
      <c r="E169" s="157" t="s">
        <v>3547</v>
      </c>
      <c r="F169" s="157" t="s">
        <v>94</v>
      </c>
      <c r="G169" s="157">
        <v>0</v>
      </c>
      <c r="H169" s="157">
        <v>7</v>
      </c>
      <c r="I169" s="157">
        <v>0</v>
      </c>
      <c r="J169" s="157">
        <v>6</v>
      </c>
      <c r="K169" s="157">
        <v>1</v>
      </c>
      <c r="L169" s="157">
        <v>7</v>
      </c>
    </row>
    <row r="170" spans="5:12" x14ac:dyDescent="0.2">
      <c r="E170" s="157" t="s">
        <v>3546</v>
      </c>
      <c r="F170" s="157" t="s">
        <v>55</v>
      </c>
      <c r="G170" s="157">
        <v>0</v>
      </c>
      <c r="H170" s="157">
        <v>1</v>
      </c>
      <c r="I170" s="157">
        <v>0</v>
      </c>
      <c r="J170" s="157">
        <v>0</v>
      </c>
      <c r="K170" s="157">
        <v>1</v>
      </c>
      <c r="L170" s="157">
        <v>1</v>
      </c>
    </row>
    <row r="171" spans="5:12" x14ac:dyDescent="0.2">
      <c r="E171" s="157" t="s">
        <v>3545</v>
      </c>
      <c r="F171" s="157" t="s">
        <v>58</v>
      </c>
      <c r="G171" s="157">
        <v>0</v>
      </c>
      <c r="H171" s="157">
        <v>1</v>
      </c>
      <c r="I171" s="157">
        <v>0</v>
      </c>
      <c r="J171" s="157">
        <v>0</v>
      </c>
      <c r="K171" s="157">
        <v>1</v>
      </c>
      <c r="L171" s="157">
        <v>1</v>
      </c>
    </row>
    <row r="172" spans="5:12" x14ac:dyDescent="0.2">
      <c r="E172" s="157" t="s">
        <v>3544</v>
      </c>
      <c r="F172" s="157" t="s">
        <v>80</v>
      </c>
      <c r="G172" s="157">
        <v>2</v>
      </c>
      <c r="H172" s="157">
        <v>0</v>
      </c>
      <c r="I172" s="157">
        <v>0</v>
      </c>
      <c r="J172" s="157">
        <v>2</v>
      </c>
      <c r="K172" s="157">
        <v>0</v>
      </c>
      <c r="L172" s="157">
        <v>2</v>
      </c>
    </row>
    <row r="173" spans="5:12" x14ac:dyDescent="0.2">
      <c r="E173" s="157" t="s">
        <v>3543</v>
      </c>
      <c r="F173" s="157" t="s">
        <v>77</v>
      </c>
      <c r="G173" s="157">
        <v>0</v>
      </c>
      <c r="H173" s="157">
        <v>1</v>
      </c>
      <c r="I173" s="157">
        <v>0</v>
      </c>
      <c r="J173" s="157">
        <v>1</v>
      </c>
      <c r="K173" s="157">
        <v>0</v>
      </c>
      <c r="L173" s="157">
        <v>1</v>
      </c>
    </row>
    <row r="174" spans="5:12" x14ac:dyDescent="0.2">
      <c r="E174" s="157" t="s">
        <v>3542</v>
      </c>
      <c r="F174" s="157" t="s">
        <v>58</v>
      </c>
      <c r="G174" s="157">
        <v>0</v>
      </c>
      <c r="H174" s="157">
        <v>1</v>
      </c>
      <c r="I174" s="157">
        <v>0</v>
      </c>
      <c r="J174" s="157">
        <v>1</v>
      </c>
      <c r="K174" s="157">
        <v>0</v>
      </c>
      <c r="L174" s="157">
        <v>1</v>
      </c>
    </row>
    <row r="175" spans="5:12" x14ac:dyDescent="0.2">
      <c r="E175" s="157" t="s">
        <v>3541</v>
      </c>
      <c r="F175" s="157" t="s">
        <v>77</v>
      </c>
      <c r="G175" s="157">
        <v>0</v>
      </c>
      <c r="H175" s="157">
        <v>1</v>
      </c>
      <c r="I175" s="157">
        <v>0</v>
      </c>
      <c r="J175" s="157">
        <v>0</v>
      </c>
      <c r="K175" s="157">
        <v>1</v>
      </c>
      <c r="L175" s="157">
        <v>1</v>
      </c>
    </row>
    <row r="176" spans="5:12" x14ac:dyDescent="0.2">
      <c r="E176" s="157" t="s">
        <v>3540</v>
      </c>
      <c r="F176" s="157" t="s">
        <v>16</v>
      </c>
      <c r="G176" s="157">
        <v>1</v>
      </c>
      <c r="H176" s="157">
        <v>0</v>
      </c>
      <c r="I176" s="157">
        <v>0</v>
      </c>
      <c r="J176" s="157">
        <v>1</v>
      </c>
      <c r="K176" s="157">
        <v>0</v>
      </c>
      <c r="L176" s="157">
        <v>1</v>
      </c>
    </row>
    <row r="177" spans="5:12" x14ac:dyDescent="0.2">
      <c r="E177" s="157" t="s">
        <v>3539</v>
      </c>
      <c r="F177" s="157" t="s">
        <v>14</v>
      </c>
      <c r="G177" s="157">
        <v>3</v>
      </c>
      <c r="H177" s="157">
        <v>3</v>
      </c>
      <c r="I177" s="157">
        <v>0</v>
      </c>
      <c r="J177" s="157">
        <v>3</v>
      </c>
      <c r="K177" s="157">
        <v>3</v>
      </c>
      <c r="L177" s="157">
        <v>6</v>
      </c>
    </row>
    <row r="178" spans="5:12" x14ac:dyDescent="0.2">
      <c r="E178" s="157" t="s">
        <v>3538</v>
      </c>
      <c r="F178" s="157" t="s">
        <v>16</v>
      </c>
      <c r="G178" s="157">
        <v>0</v>
      </c>
      <c r="H178" s="157">
        <v>2</v>
      </c>
      <c r="I178" s="157">
        <v>0</v>
      </c>
      <c r="J178" s="157">
        <v>2</v>
      </c>
      <c r="K178" s="157">
        <v>0</v>
      </c>
      <c r="L178" s="157">
        <v>2</v>
      </c>
    </row>
    <row r="179" spans="5:12" x14ac:dyDescent="0.2">
      <c r="E179" s="157" t="s">
        <v>3537</v>
      </c>
      <c r="F179" s="157" t="s">
        <v>16</v>
      </c>
      <c r="G179" s="157">
        <v>0</v>
      </c>
      <c r="H179" s="157">
        <v>2</v>
      </c>
      <c r="I179" s="157">
        <v>0</v>
      </c>
      <c r="J179" s="157">
        <v>0</v>
      </c>
      <c r="K179" s="157">
        <v>2</v>
      </c>
      <c r="L179" s="157">
        <v>2</v>
      </c>
    </row>
    <row r="180" spans="5:12" x14ac:dyDescent="0.2">
      <c r="E180" s="157" t="s">
        <v>3536</v>
      </c>
      <c r="F180" s="157" t="s">
        <v>29</v>
      </c>
      <c r="G180" s="157">
        <v>0</v>
      </c>
      <c r="H180" s="157">
        <v>1</v>
      </c>
      <c r="I180" s="157">
        <v>0</v>
      </c>
      <c r="J180" s="157">
        <v>0</v>
      </c>
      <c r="K180" s="157">
        <v>1</v>
      </c>
      <c r="L180" s="157">
        <v>1</v>
      </c>
    </row>
    <row r="181" spans="5:12" x14ac:dyDescent="0.2">
      <c r="E181" s="157" t="s">
        <v>3535</v>
      </c>
      <c r="F181" s="157" t="s">
        <v>53</v>
      </c>
      <c r="G181" s="157">
        <v>0</v>
      </c>
      <c r="H181" s="157">
        <v>1</v>
      </c>
      <c r="I181" s="157">
        <v>0</v>
      </c>
      <c r="J181" s="157">
        <v>1</v>
      </c>
      <c r="K181" s="157">
        <v>0</v>
      </c>
      <c r="L181" s="157">
        <v>1</v>
      </c>
    </row>
    <row r="182" spans="5:12" x14ac:dyDescent="0.2">
      <c r="E182" s="157" t="s">
        <v>3534</v>
      </c>
      <c r="F182" s="157" t="s">
        <v>16</v>
      </c>
      <c r="G182" s="157">
        <v>0</v>
      </c>
      <c r="H182" s="157">
        <v>1</v>
      </c>
      <c r="I182" s="157">
        <v>0</v>
      </c>
      <c r="J182" s="157">
        <v>0</v>
      </c>
      <c r="K182" s="157">
        <v>1</v>
      </c>
      <c r="L182" s="157">
        <v>1</v>
      </c>
    </row>
    <row r="183" spans="5:12" x14ac:dyDescent="0.2">
      <c r="E183" s="157" t="s">
        <v>3533</v>
      </c>
      <c r="F183" s="157" t="s">
        <v>67</v>
      </c>
      <c r="G183" s="157">
        <v>0</v>
      </c>
      <c r="H183" s="157">
        <v>1</v>
      </c>
      <c r="I183" s="157">
        <v>1</v>
      </c>
      <c r="J183" s="157">
        <v>0</v>
      </c>
      <c r="K183" s="157">
        <v>0</v>
      </c>
      <c r="L183" s="157">
        <v>1</v>
      </c>
    </row>
    <row r="184" spans="5:12" x14ac:dyDescent="0.2">
      <c r="E184" s="157" t="s">
        <v>3532</v>
      </c>
      <c r="F184" s="157" t="s">
        <v>14</v>
      </c>
      <c r="G184" s="157">
        <v>1</v>
      </c>
      <c r="H184" s="157">
        <v>1</v>
      </c>
      <c r="I184" s="157">
        <v>0</v>
      </c>
      <c r="J184" s="157">
        <v>0</v>
      </c>
      <c r="K184" s="157">
        <v>2</v>
      </c>
      <c r="L184" s="157">
        <v>2</v>
      </c>
    </row>
    <row r="185" spans="5:12" x14ac:dyDescent="0.2">
      <c r="E185" s="157" t="s">
        <v>3531</v>
      </c>
      <c r="F185" s="157" t="s">
        <v>18</v>
      </c>
      <c r="G185" s="157">
        <v>0</v>
      </c>
      <c r="H185" s="157">
        <v>2</v>
      </c>
      <c r="I185" s="157">
        <v>0</v>
      </c>
      <c r="J185" s="157">
        <v>1</v>
      </c>
      <c r="K185" s="157">
        <v>1</v>
      </c>
      <c r="L185" s="157">
        <v>2</v>
      </c>
    </row>
    <row r="186" spans="5:12" x14ac:dyDescent="0.2">
      <c r="E186" s="157" t="s">
        <v>3530</v>
      </c>
      <c r="F186" s="157" t="s">
        <v>18</v>
      </c>
      <c r="G186" s="157">
        <v>0</v>
      </c>
      <c r="H186" s="157">
        <v>1</v>
      </c>
      <c r="I186" s="157">
        <v>0</v>
      </c>
      <c r="J186" s="157">
        <v>0</v>
      </c>
      <c r="K186" s="157">
        <v>1</v>
      </c>
      <c r="L186" s="157">
        <v>1</v>
      </c>
    </row>
    <row r="187" spans="5:12" x14ac:dyDescent="0.2">
      <c r="E187" s="157" t="s">
        <v>3529</v>
      </c>
      <c r="F187" s="157" t="s">
        <v>18</v>
      </c>
      <c r="G187" s="157">
        <v>2</v>
      </c>
      <c r="H187" s="157">
        <v>0</v>
      </c>
      <c r="I187" s="157">
        <v>1</v>
      </c>
      <c r="J187" s="157">
        <v>0</v>
      </c>
      <c r="K187" s="157">
        <v>1</v>
      </c>
      <c r="L187" s="157">
        <v>2</v>
      </c>
    </row>
    <row r="188" spans="5:12" x14ac:dyDescent="0.2">
      <c r="E188" s="157" t="s">
        <v>3528</v>
      </c>
      <c r="F188" s="157" t="s">
        <v>18</v>
      </c>
      <c r="G188" s="157">
        <v>1</v>
      </c>
      <c r="H188" s="157">
        <v>0</v>
      </c>
      <c r="I188" s="157">
        <v>0</v>
      </c>
      <c r="J188" s="157">
        <v>0</v>
      </c>
      <c r="K188" s="157">
        <v>1</v>
      </c>
      <c r="L188" s="157">
        <v>1</v>
      </c>
    </row>
    <row r="189" spans="5:12" x14ac:dyDescent="0.2">
      <c r="E189" s="157" t="s">
        <v>3527</v>
      </c>
      <c r="F189" s="157" t="s">
        <v>24</v>
      </c>
      <c r="G189" s="157">
        <v>0</v>
      </c>
      <c r="H189" s="157">
        <v>4</v>
      </c>
      <c r="I189" s="157">
        <v>0</v>
      </c>
      <c r="J189" s="157">
        <v>2</v>
      </c>
      <c r="K189" s="157">
        <v>2</v>
      </c>
      <c r="L189" s="157">
        <v>4</v>
      </c>
    </row>
    <row r="190" spans="5:12" x14ac:dyDescent="0.2">
      <c r="E190" s="157" t="s">
        <v>3526</v>
      </c>
      <c r="F190" s="157" t="s">
        <v>22</v>
      </c>
      <c r="G190" s="157">
        <v>0</v>
      </c>
      <c r="H190" s="157">
        <v>1</v>
      </c>
      <c r="I190" s="157">
        <v>0</v>
      </c>
      <c r="J190" s="157">
        <v>0</v>
      </c>
      <c r="K190" s="157">
        <v>1</v>
      </c>
      <c r="L190" s="157">
        <v>1</v>
      </c>
    </row>
    <row r="191" spans="5:12" x14ac:dyDescent="0.2">
      <c r="E191" s="157" t="s">
        <v>3525</v>
      </c>
      <c r="F191" s="157" t="s">
        <v>69</v>
      </c>
      <c r="G191" s="157">
        <v>0</v>
      </c>
      <c r="H191" s="157">
        <v>1</v>
      </c>
      <c r="I191" s="157">
        <v>0</v>
      </c>
      <c r="J191" s="157">
        <v>0</v>
      </c>
      <c r="K191" s="157">
        <v>1</v>
      </c>
      <c r="L191" s="157">
        <v>1</v>
      </c>
    </row>
    <row r="192" spans="5:12" x14ac:dyDescent="0.2">
      <c r="E192" s="157" t="s">
        <v>3524</v>
      </c>
      <c r="F192" s="157" t="s">
        <v>67</v>
      </c>
      <c r="G192" s="157">
        <v>1</v>
      </c>
      <c r="H192" s="157">
        <v>2</v>
      </c>
      <c r="I192" s="157">
        <v>0</v>
      </c>
      <c r="J192" s="157">
        <v>2</v>
      </c>
      <c r="K192" s="157">
        <v>1</v>
      </c>
      <c r="L192" s="157">
        <v>3</v>
      </c>
    </row>
    <row r="193" spans="5:12" x14ac:dyDescent="0.2">
      <c r="E193" s="157" t="s">
        <v>3523</v>
      </c>
      <c r="F193" s="157" t="s">
        <v>14</v>
      </c>
      <c r="G193" s="157">
        <v>2</v>
      </c>
      <c r="H193" s="157">
        <v>0</v>
      </c>
      <c r="I193" s="157">
        <v>0</v>
      </c>
      <c r="J193" s="157">
        <v>2</v>
      </c>
      <c r="K193" s="157">
        <v>0</v>
      </c>
      <c r="L193" s="157">
        <v>2</v>
      </c>
    </row>
    <row r="194" spans="5:12" x14ac:dyDescent="0.2">
      <c r="E194" s="157" t="s">
        <v>3522</v>
      </c>
      <c r="F194" s="157" t="s">
        <v>94</v>
      </c>
      <c r="G194" s="157">
        <v>1</v>
      </c>
      <c r="H194" s="157">
        <v>0</v>
      </c>
      <c r="I194" s="157">
        <v>1</v>
      </c>
      <c r="J194" s="157">
        <v>0</v>
      </c>
      <c r="K194" s="157">
        <v>0</v>
      </c>
      <c r="L194" s="157">
        <v>1</v>
      </c>
    </row>
    <row r="195" spans="5:12" x14ac:dyDescent="0.2">
      <c r="E195" s="157" t="s">
        <v>3521</v>
      </c>
      <c r="F195" s="157" t="s">
        <v>16</v>
      </c>
      <c r="G195" s="157">
        <v>1</v>
      </c>
      <c r="H195" s="157">
        <v>0</v>
      </c>
      <c r="I195" s="157">
        <v>0</v>
      </c>
      <c r="J195" s="157">
        <v>0</v>
      </c>
      <c r="K195" s="157">
        <v>1</v>
      </c>
      <c r="L195" s="157">
        <v>1</v>
      </c>
    </row>
    <row r="196" spans="5:12" x14ac:dyDescent="0.2">
      <c r="E196" s="157" t="s">
        <v>3520</v>
      </c>
      <c r="F196" s="157" t="s">
        <v>24</v>
      </c>
      <c r="G196" s="157">
        <v>0</v>
      </c>
      <c r="H196" s="157">
        <v>1</v>
      </c>
      <c r="I196" s="157">
        <v>0</v>
      </c>
      <c r="J196" s="157">
        <v>0</v>
      </c>
      <c r="K196" s="157">
        <v>1</v>
      </c>
      <c r="L196" s="157">
        <v>1</v>
      </c>
    </row>
    <row r="197" spans="5:12" x14ac:dyDescent="0.2">
      <c r="E197" s="157" t="s">
        <v>3519</v>
      </c>
      <c r="F197" s="157" t="s">
        <v>125</v>
      </c>
      <c r="G197" s="157">
        <v>0</v>
      </c>
      <c r="H197" s="157">
        <v>1</v>
      </c>
      <c r="I197" s="157">
        <v>0</v>
      </c>
      <c r="J197" s="157">
        <v>0</v>
      </c>
      <c r="K197" s="157">
        <v>1</v>
      </c>
      <c r="L197" s="157">
        <v>1</v>
      </c>
    </row>
    <row r="198" spans="5:12" x14ac:dyDescent="0.2">
      <c r="E198" s="157" t="s">
        <v>3518</v>
      </c>
      <c r="F198" s="157" t="s">
        <v>48</v>
      </c>
      <c r="G198" s="157">
        <v>0</v>
      </c>
      <c r="H198" s="157">
        <v>1</v>
      </c>
      <c r="I198" s="157">
        <v>0</v>
      </c>
      <c r="J198" s="157">
        <v>0</v>
      </c>
      <c r="K198" s="157">
        <v>1</v>
      </c>
      <c r="L198" s="157">
        <v>1</v>
      </c>
    </row>
    <row r="199" spans="5:12" x14ac:dyDescent="0.2">
      <c r="E199" s="157" t="s">
        <v>3517</v>
      </c>
      <c r="F199" s="157" t="s">
        <v>87</v>
      </c>
      <c r="G199" s="157">
        <v>1</v>
      </c>
      <c r="H199" s="157">
        <v>0</v>
      </c>
      <c r="I199" s="157">
        <v>0</v>
      </c>
      <c r="J199" s="157">
        <v>1</v>
      </c>
      <c r="K199" s="157">
        <v>0</v>
      </c>
      <c r="L199" s="157">
        <v>1</v>
      </c>
    </row>
    <row r="200" spans="5:12" x14ac:dyDescent="0.2">
      <c r="E200" s="157" t="s">
        <v>3516</v>
      </c>
      <c r="F200" s="157" t="s">
        <v>55</v>
      </c>
      <c r="G200" s="157">
        <v>0</v>
      </c>
      <c r="H200" s="157">
        <v>1</v>
      </c>
      <c r="I200" s="157">
        <v>0</v>
      </c>
      <c r="J200" s="157">
        <v>0</v>
      </c>
      <c r="K200" s="157">
        <v>1</v>
      </c>
      <c r="L200" s="157">
        <v>1</v>
      </c>
    </row>
    <row r="201" spans="5:12" x14ac:dyDescent="0.2">
      <c r="E201" s="157" t="s">
        <v>3515</v>
      </c>
      <c r="F201" s="157" t="s">
        <v>55</v>
      </c>
      <c r="G201" s="157">
        <v>1</v>
      </c>
      <c r="H201" s="157">
        <v>0</v>
      </c>
      <c r="I201" s="157">
        <v>0</v>
      </c>
      <c r="J201" s="157">
        <v>0</v>
      </c>
      <c r="K201" s="157">
        <v>1</v>
      </c>
      <c r="L201" s="157">
        <v>1</v>
      </c>
    </row>
    <row r="202" spans="5:12" x14ac:dyDescent="0.2">
      <c r="E202" s="157" t="s">
        <v>3514</v>
      </c>
      <c r="F202" s="157" t="s">
        <v>16</v>
      </c>
      <c r="G202" s="157">
        <v>0</v>
      </c>
      <c r="H202" s="157">
        <v>2</v>
      </c>
      <c r="I202" s="157">
        <v>0</v>
      </c>
      <c r="J202" s="157">
        <v>0</v>
      </c>
      <c r="K202" s="157">
        <v>2</v>
      </c>
      <c r="L202" s="157">
        <v>2</v>
      </c>
    </row>
    <row r="203" spans="5:12" x14ac:dyDescent="0.2">
      <c r="E203" s="157" t="s">
        <v>3513</v>
      </c>
      <c r="F203" s="157" t="s">
        <v>48</v>
      </c>
      <c r="G203" s="157">
        <v>0</v>
      </c>
      <c r="H203" s="157">
        <v>1</v>
      </c>
      <c r="I203" s="157">
        <v>1</v>
      </c>
      <c r="J203" s="157">
        <v>0</v>
      </c>
      <c r="K203" s="157">
        <v>0</v>
      </c>
      <c r="L203" s="157">
        <v>1</v>
      </c>
    </row>
    <row r="204" spans="5:12" x14ac:dyDescent="0.2">
      <c r="E204" s="157" t="s">
        <v>3512</v>
      </c>
      <c r="F204" s="157" t="s">
        <v>67</v>
      </c>
      <c r="G204" s="157">
        <v>1</v>
      </c>
      <c r="H204" s="157">
        <v>1</v>
      </c>
      <c r="I204" s="157">
        <v>0</v>
      </c>
      <c r="J204" s="157">
        <v>0</v>
      </c>
      <c r="K204" s="157">
        <v>2</v>
      </c>
      <c r="L204" s="157">
        <v>2</v>
      </c>
    </row>
    <row r="205" spans="5:12" x14ac:dyDescent="0.2">
      <c r="E205" s="157" t="s">
        <v>3511</v>
      </c>
      <c r="F205" s="157" t="s">
        <v>67</v>
      </c>
      <c r="G205" s="157">
        <v>1</v>
      </c>
      <c r="H205" s="157">
        <v>1</v>
      </c>
      <c r="I205" s="157">
        <v>0</v>
      </c>
      <c r="J205" s="157">
        <v>0</v>
      </c>
      <c r="K205" s="157">
        <v>2</v>
      </c>
      <c r="L205" s="157">
        <v>2</v>
      </c>
    </row>
    <row r="206" spans="5:12" x14ac:dyDescent="0.2">
      <c r="E206" s="157" t="s">
        <v>3510</v>
      </c>
      <c r="F206" s="157" t="s">
        <v>67</v>
      </c>
      <c r="G206" s="157">
        <v>1</v>
      </c>
      <c r="H206" s="157">
        <v>1</v>
      </c>
      <c r="I206" s="157">
        <v>0</v>
      </c>
      <c r="J206" s="157">
        <v>0</v>
      </c>
      <c r="K206" s="157">
        <v>2</v>
      </c>
      <c r="L206" s="157">
        <v>2</v>
      </c>
    </row>
    <row r="207" spans="5:12" x14ac:dyDescent="0.2">
      <c r="E207" s="157" t="s">
        <v>3509</v>
      </c>
      <c r="F207" s="157" t="s">
        <v>67</v>
      </c>
      <c r="G207" s="157">
        <v>0</v>
      </c>
      <c r="H207" s="157">
        <v>1</v>
      </c>
      <c r="I207" s="157">
        <v>0</v>
      </c>
      <c r="J207" s="157">
        <v>0</v>
      </c>
      <c r="K207" s="157">
        <v>1</v>
      </c>
      <c r="L207" s="157">
        <v>1</v>
      </c>
    </row>
    <row r="208" spans="5:12" x14ac:dyDescent="0.2">
      <c r="E208" s="157" t="s">
        <v>3508</v>
      </c>
      <c r="F208" s="157" t="s">
        <v>20</v>
      </c>
      <c r="G208" s="157">
        <v>1</v>
      </c>
      <c r="H208" s="157">
        <v>1</v>
      </c>
      <c r="I208" s="157">
        <v>0</v>
      </c>
      <c r="J208" s="157">
        <v>1</v>
      </c>
      <c r="K208" s="157">
        <v>1</v>
      </c>
      <c r="L208" s="157">
        <v>2</v>
      </c>
    </row>
    <row r="209" spans="4:12" x14ac:dyDescent="0.2">
      <c r="E209" s="157" t="s">
        <v>3507</v>
      </c>
      <c r="F209" s="157" t="s">
        <v>67</v>
      </c>
      <c r="G209" s="157">
        <v>1</v>
      </c>
      <c r="H209" s="157">
        <v>1</v>
      </c>
      <c r="I209" s="157">
        <v>0</v>
      </c>
      <c r="J209" s="157">
        <v>2</v>
      </c>
      <c r="K209" s="157">
        <v>0</v>
      </c>
      <c r="L209" s="157">
        <v>2</v>
      </c>
    </row>
    <row r="210" spans="4:12" x14ac:dyDescent="0.2">
      <c r="E210" s="157" t="s">
        <v>3506</v>
      </c>
      <c r="F210" s="157" t="s">
        <v>53</v>
      </c>
      <c r="G210" s="157">
        <v>1</v>
      </c>
      <c r="H210" s="157">
        <v>0</v>
      </c>
      <c r="I210" s="157">
        <v>0</v>
      </c>
      <c r="J210" s="157">
        <v>1</v>
      </c>
      <c r="K210" s="157">
        <v>0</v>
      </c>
      <c r="L210" s="157">
        <v>1</v>
      </c>
    </row>
    <row r="211" spans="4:12" x14ac:dyDescent="0.2">
      <c r="E211" s="157" t="s">
        <v>3505</v>
      </c>
      <c r="F211" s="157" t="s">
        <v>58</v>
      </c>
      <c r="G211" s="157">
        <v>0</v>
      </c>
      <c r="H211" s="157">
        <v>1</v>
      </c>
      <c r="I211" s="157">
        <v>0</v>
      </c>
      <c r="J211" s="157">
        <v>1</v>
      </c>
      <c r="K211" s="157">
        <v>0</v>
      </c>
      <c r="L211" s="157">
        <v>1</v>
      </c>
    </row>
    <row r="212" spans="4:12" x14ac:dyDescent="0.2">
      <c r="E212" s="157" t="s">
        <v>3504</v>
      </c>
      <c r="F212" s="157" t="s">
        <v>14</v>
      </c>
      <c r="G212" s="157">
        <v>5</v>
      </c>
      <c r="H212" s="157">
        <v>4</v>
      </c>
      <c r="I212" s="157">
        <v>0</v>
      </c>
      <c r="J212" s="157">
        <v>4</v>
      </c>
      <c r="K212" s="157">
        <v>5</v>
      </c>
      <c r="L212" s="157">
        <v>9</v>
      </c>
    </row>
    <row r="213" spans="4:12" x14ac:dyDescent="0.2">
      <c r="E213" s="157" t="s">
        <v>3503</v>
      </c>
      <c r="F213" s="157" t="s">
        <v>16</v>
      </c>
      <c r="G213" s="157">
        <v>0</v>
      </c>
      <c r="H213" s="157">
        <v>1</v>
      </c>
      <c r="I213" s="157">
        <v>0</v>
      </c>
      <c r="J213" s="157">
        <v>0</v>
      </c>
      <c r="K213" s="157">
        <v>1</v>
      </c>
      <c r="L213" s="157">
        <v>1</v>
      </c>
    </row>
    <row r="214" spans="4:12" x14ac:dyDescent="0.2">
      <c r="E214" s="157" t="s">
        <v>3502</v>
      </c>
      <c r="F214" s="157" t="s">
        <v>48</v>
      </c>
      <c r="G214" s="157">
        <v>0</v>
      </c>
      <c r="H214" s="157">
        <v>1</v>
      </c>
      <c r="I214" s="157">
        <v>1</v>
      </c>
      <c r="J214" s="157">
        <v>0</v>
      </c>
      <c r="K214" s="157">
        <v>0</v>
      </c>
      <c r="L214" s="157">
        <v>1</v>
      </c>
    </row>
    <row r="215" spans="4:12" x14ac:dyDescent="0.2">
      <c r="E215" s="157" t="s">
        <v>3501</v>
      </c>
      <c r="F215" s="157" t="s">
        <v>69</v>
      </c>
      <c r="G215" s="157">
        <v>0</v>
      </c>
      <c r="H215" s="157">
        <v>1</v>
      </c>
      <c r="I215" s="157">
        <v>0</v>
      </c>
      <c r="J215" s="157">
        <v>1</v>
      </c>
      <c r="K215" s="157">
        <v>0</v>
      </c>
      <c r="L215" s="157">
        <v>1</v>
      </c>
    </row>
    <row r="216" spans="4:12" x14ac:dyDescent="0.2">
      <c r="E216" s="157" t="s">
        <v>3500</v>
      </c>
      <c r="F216" s="157" t="s">
        <v>58</v>
      </c>
      <c r="G216" s="157">
        <v>0</v>
      </c>
      <c r="H216" s="157">
        <v>1</v>
      </c>
      <c r="I216" s="157">
        <v>0</v>
      </c>
      <c r="J216" s="157">
        <v>1</v>
      </c>
      <c r="K216" s="157">
        <v>0</v>
      </c>
      <c r="L216" s="157">
        <v>1</v>
      </c>
    </row>
    <row r="217" spans="4:12" x14ac:dyDescent="0.2">
      <c r="E217" s="157" t="s">
        <v>3499</v>
      </c>
      <c r="F217" s="157" t="s">
        <v>16</v>
      </c>
      <c r="G217" s="157">
        <v>0</v>
      </c>
      <c r="H217" s="157">
        <v>1</v>
      </c>
      <c r="I217" s="157">
        <v>0</v>
      </c>
      <c r="J217" s="157">
        <v>1</v>
      </c>
      <c r="K217" s="157">
        <v>0</v>
      </c>
      <c r="L217" s="157">
        <v>1</v>
      </c>
    </row>
    <row r="218" spans="4:12" x14ac:dyDescent="0.2">
      <c r="E218" s="157" t="s">
        <v>3498</v>
      </c>
      <c r="F218" s="157" t="s">
        <v>67</v>
      </c>
      <c r="G218" s="157">
        <v>1</v>
      </c>
      <c r="H218" s="157">
        <v>1</v>
      </c>
      <c r="I218" s="157">
        <v>0</v>
      </c>
      <c r="J218" s="157">
        <v>0</v>
      </c>
      <c r="K218" s="157">
        <v>2</v>
      </c>
      <c r="L218" s="157">
        <v>2</v>
      </c>
    </row>
    <row r="219" spans="4:12" x14ac:dyDescent="0.2">
      <c r="E219" s="157" t="s">
        <v>3497</v>
      </c>
      <c r="F219" s="157" t="s">
        <v>14</v>
      </c>
      <c r="G219" s="157">
        <v>0</v>
      </c>
      <c r="H219" s="157">
        <v>1</v>
      </c>
      <c r="I219" s="157">
        <v>0</v>
      </c>
      <c r="J219" s="157">
        <v>0</v>
      </c>
      <c r="K219" s="157">
        <v>1</v>
      </c>
      <c r="L219" s="157">
        <v>1</v>
      </c>
    </row>
    <row r="220" spans="4:12" x14ac:dyDescent="0.2">
      <c r="E220" s="157" t="s">
        <v>3496</v>
      </c>
      <c r="F220" s="157" t="s">
        <v>16</v>
      </c>
      <c r="G220" s="157">
        <v>0</v>
      </c>
      <c r="H220" s="157">
        <v>1</v>
      </c>
      <c r="I220" s="157">
        <v>0</v>
      </c>
      <c r="J220" s="157">
        <v>0</v>
      </c>
      <c r="K220" s="157">
        <v>1</v>
      </c>
      <c r="L220" s="157">
        <v>1</v>
      </c>
    </row>
    <row r="221" spans="4:12" x14ac:dyDescent="0.2">
      <c r="D221" s="157" t="s">
        <v>95</v>
      </c>
      <c r="E221" s="157" t="s">
        <v>95</v>
      </c>
      <c r="F221" s="157" t="s">
        <v>80</v>
      </c>
      <c r="G221" s="157">
        <v>1</v>
      </c>
      <c r="H221" s="157">
        <v>0</v>
      </c>
      <c r="I221" s="157">
        <v>0</v>
      </c>
      <c r="J221" s="157">
        <v>1</v>
      </c>
      <c r="K221" s="157">
        <v>0</v>
      </c>
      <c r="L221" s="157">
        <v>1</v>
      </c>
    </row>
    <row r="222" spans="4:12" x14ac:dyDescent="0.2">
      <c r="E222" s="157" t="s">
        <v>3495</v>
      </c>
      <c r="F222" s="157" t="s">
        <v>33</v>
      </c>
      <c r="G222" s="157">
        <v>1</v>
      </c>
      <c r="H222" s="157">
        <v>0</v>
      </c>
      <c r="I222" s="157">
        <v>0</v>
      </c>
      <c r="J222" s="157">
        <v>1</v>
      </c>
      <c r="K222" s="157">
        <v>0</v>
      </c>
      <c r="L222" s="157">
        <v>1</v>
      </c>
    </row>
    <row r="223" spans="4:12" x14ac:dyDescent="0.2">
      <c r="E223" s="157" t="s">
        <v>3494</v>
      </c>
      <c r="F223" s="157" t="s">
        <v>77</v>
      </c>
      <c r="G223" s="157">
        <v>0</v>
      </c>
      <c r="H223" s="157">
        <v>1</v>
      </c>
      <c r="I223" s="157">
        <v>0</v>
      </c>
      <c r="J223" s="157">
        <v>0</v>
      </c>
      <c r="K223" s="157">
        <v>1</v>
      </c>
      <c r="L223" s="157">
        <v>1</v>
      </c>
    </row>
    <row r="224" spans="4:12" x14ac:dyDescent="0.2">
      <c r="E224" s="157" t="s">
        <v>3493</v>
      </c>
      <c r="F224" s="157" t="s">
        <v>33</v>
      </c>
      <c r="G224" s="157">
        <v>1</v>
      </c>
      <c r="H224" s="157">
        <v>0</v>
      </c>
      <c r="I224" s="157">
        <v>0</v>
      </c>
      <c r="J224" s="157">
        <v>0</v>
      </c>
      <c r="K224" s="157">
        <v>1</v>
      </c>
      <c r="L224" s="157">
        <v>1</v>
      </c>
    </row>
    <row r="225" spans="5:12" x14ac:dyDescent="0.2">
      <c r="E225" s="157" t="s">
        <v>3492</v>
      </c>
      <c r="F225" s="157" t="s">
        <v>67</v>
      </c>
      <c r="G225" s="157">
        <v>2</v>
      </c>
      <c r="H225" s="157">
        <v>0</v>
      </c>
      <c r="I225" s="157">
        <v>0</v>
      </c>
      <c r="J225" s="157">
        <v>1</v>
      </c>
      <c r="K225" s="157">
        <v>1</v>
      </c>
      <c r="L225" s="157">
        <v>2</v>
      </c>
    </row>
    <row r="226" spans="5:12" x14ac:dyDescent="0.2">
      <c r="E226" s="157" t="s">
        <v>3491</v>
      </c>
      <c r="F226" s="157" t="s">
        <v>29</v>
      </c>
      <c r="G226" s="157">
        <v>0</v>
      </c>
      <c r="H226" s="157">
        <v>1</v>
      </c>
      <c r="I226" s="157">
        <v>0</v>
      </c>
      <c r="J226" s="157">
        <v>1</v>
      </c>
      <c r="K226" s="157">
        <v>0</v>
      </c>
      <c r="L226" s="157">
        <v>1</v>
      </c>
    </row>
    <row r="227" spans="5:12" x14ac:dyDescent="0.2">
      <c r="E227" s="157" t="s">
        <v>3490</v>
      </c>
      <c r="F227" s="157" t="s">
        <v>94</v>
      </c>
      <c r="G227" s="157">
        <v>0</v>
      </c>
      <c r="H227" s="157">
        <v>1</v>
      </c>
      <c r="I227" s="157">
        <v>0</v>
      </c>
      <c r="J227" s="157">
        <v>1</v>
      </c>
      <c r="K227" s="157">
        <v>0</v>
      </c>
      <c r="L227" s="157">
        <v>1</v>
      </c>
    </row>
    <row r="228" spans="5:12" x14ac:dyDescent="0.2">
      <c r="E228" s="157" t="s">
        <v>3489</v>
      </c>
      <c r="F228" s="157" t="s">
        <v>80</v>
      </c>
      <c r="G228" s="157">
        <v>1</v>
      </c>
      <c r="H228" s="157">
        <v>0</v>
      </c>
      <c r="I228" s="157">
        <v>0</v>
      </c>
      <c r="J228" s="157">
        <v>0</v>
      </c>
      <c r="K228" s="157">
        <v>1</v>
      </c>
      <c r="L228" s="157">
        <v>1</v>
      </c>
    </row>
    <row r="229" spans="5:12" x14ac:dyDescent="0.2">
      <c r="E229" s="157" t="s">
        <v>3488</v>
      </c>
      <c r="F229" s="157" t="s">
        <v>29</v>
      </c>
      <c r="G229" s="157">
        <v>0</v>
      </c>
      <c r="H229" s="157">
        <v>1</v>
      </c>
      <c r="I229" s="157">
        <v>0</v>
      </c>
      <c r="J229" s="157">
        <v>1</v>
      </c>
      <c r="K229" s="157">
        <v>0</v>
      </c>
      <c r="L229" s="157">
        <v>1</v>
      </c>
    </row>
    <row r="230" spans="5:12" x14ac:dyDescent="0.2">
      <c r="E230" s="157" t="s">
        <v>3487</v>
      </c>
      <c r="F230" s="157" t="s">
        <v>58</v>
      </c>
      <c r="G230" s="157">
        <v>0</v>
      </c>
      <c r="H230" s="157">
        <v>1</v>
      </c>
      <c r="I230" s="157">
        <v>0</v>
      </c>
      <c r="J230" s="157">
        <v>1</v>
      </c>
      <c r="K230" s="157">
        <v>0</v>
      </c>
      <c r="L230" s="157">
        <v>1</v>
      </c>
    </row>
    <row r="231" spans="5:12" x14ac:dyDescent="0.2">
      <c r="E231" s="157" t="s">
        <v>3486</v>
      </c>
      <c r="F231" s="157" t="s">
        <v>29</v>
      </c>
      <c r="G231" s="157">
        <v>0</v>
      </c>
      <c r="H231" s="157">
        <v>1</v>
      </c>
      <c r="I231" s="157">
        <v>0</v>
      </c>
      <c r="J231" s="157">
        <v>0</v>
      </c>
      <c r="K231" s="157">
        <v>1</v>
      </c>
      <c r="L231" s="157">
        <v>1</v>
      </c>
    </row>
    <row r="232" spans="5:12" x14ac:dyDescent="0.2">
      <c r="E232" s="157" t="s">
        <v>3485</v>
      </c>
      <c r="F232" s="157" t="s">
        <v>33</v>
      </c>
      <c r="G232" s="157">
        <v>0</v>
      </c>
      <c r="H232" s="157">
        <v>1</v>
      </c>
      <c r="I232" s="157">
        <v>0</v>
      </c>
      <c r="J232" s="157">
        <v>0</v>
      </c>
      <c r="K232" s="157">
        <v>1</v>
      </c>
      <c r="L232" s="157">
        <v>1</v>
      </c>
    </row>
    <row r="233" spans="5:12" x14ac:dyDescent="0.2">
      <c r="E233" s="157" t="s">
        <v>3484</v>
      </c>
      <c r="F233" s="157" t="s">
        <v>14</v>
      </c>
      <c r="G233" s="157">
        <v>2</v>
      </c>
      <c r="H233" s="157">
        <v>4</v>
      </c>
      <c r="I233" s="157">
        <v>0</v>
      </c>
      <c r="J233" s="157">
        <v>4</v>
      </c>
      <c r="K233" s="157">
        <v>2</v>
      </c>
      <c r="L233" s="157">
        <v>6</v>
      </c>
    </row>
    <row r="234" spans="5:12" x14ac:dyDescent="0.2">
      <c r="E234" s="157" t="s">
        <v>3483</v>
      </c>
      <c r="F234" s="157" t="s">
        <v>16</v>
      </c>
      <c r="G234" s="157">
        <v>0</v>
      </c>
      <c r="H234" s="157">
        <v>1</v>
      </c>
      <c r="I234" s="157">
        <v>0</v>
      </c>
      <c r="J234" s="157">
        <v>0</v>
      </c>
      <c r="K234" s="157">
        <v>1</v>
      </c>
      <c r="L234" s="157">
        <v>1</v>
      </c>
    </row>
    <row r="235" spans="5:12" x14ac:dyDescent="0.2">
      <c r="E235" s="157" t="s">
        <v>3482</v>
      </c>
      <c r="F235" s="157" t="s">
        <v>69</v>
      </c>
      <c r="G235" s="157">
        <v>0</v>
      </c>
      <c r="H235" s="157">
        <v>1</v>
      </c>
      <c r="I235" s="157">
        <v>0</v>
      </c>
      <c r="J235" s="157">
        <v>0</v>
      </c>
      <c r="K235" s="157">
        <v>1</v>
      </c>
      <c r="L235" s="157">
        <v>1</v>
      </c>
    </row>
    <row r="236" spans="5:12" x14ac:dyDescent="0.2">
      <c r="E236" s="157" t="s">
        <v>3481</v>
      </c>
      <c r="F236" s="157" t="s">
        <v>14</v>
      </c>
      <c r="G236" s="157">
        <v>0</v>
      </c>
      <c r="H236" s="157">
        <v>1</v>
      </c>
      <c r="I236" s="157">
        <v>0</v>
      </c>
      <c r="J236" s="157">
        <v>0</v>
      </c>
      <c r="K236" s="157">
        <v>1</v>
      </c>
      <c r="L236" s="157">
        <v>1</v>
      </c>
    </row>
    <row r="237" spans="5:12" x14ac:dyDescent="0.2">
      <c r="E237" s="157" t="s">
        <v>3480</v>
      </c>
      <c r="F237" s="157" t="s">
        <v>29</v>
      </c>
      <c r="G237" s="157">
        <v>0</v>
      </c>
      <c r="H237" s="157">
        <v>1</v>
      </c>
      <c r="I237" s="157">
        <v>0</v>
      </c>
      <c r="J237" s="157">
        <v>1</v>
      </c>
      <c r="K237" s="157">
        <v>0</v>
      </c>
      <c r="L237" s="157">
        <v>1</v>
      </c>
    </row>
    <row r="238" spans="5:12" x14ac:dyDescent="0.2">
      <c r="E238" s="157" t="s">
        <v>3479</v>
      </c>
      <c r="F238" s="157" t="s">
        <v>55</v>
      </c>
      <c r="G238" s="157">
        <v>0</v>
      </c>
      <c r="H238" s="157">
        <v>1</v>
      </c>
      <c r="I238" s="157">
        <v>0</v>
      </c>
      <c r="J238" s="157">
        <v>1</v>
      </c>
      <c r="K238" s="157">
        <v>0</v>
      </c>
      <c r="L238" s="157">
        <v>1</v>
      </c>
    </row>
    <row r="239" spans="5:12" x14ac:dyDescent="0.2">
      <c r="E239" s="157" t="s">
        <v>3478</v>
      </c>
      <c r="F239" s="157" t="s">
        <v>29</v>
      </c>
      <c r="G239" s="157">
        <v>0</v>
      </c>
      <c r="H239" s="157">
        <v>1</v>
      </c>
      <c r="I239" s="157">
        <v>0</v>
      </c>
      <c r="J239" s="157">
        <v>0</v>
      </c>
      <c r="K239" s="157">
        <v>1</v>
      </c>
      <c r="L239" s="157">
        <v>1</v>
      </c>
    </row>
    <row r="240" spans="5:12" x14ac:dyDescent="0.2">
      <c r="E240" s="157" t="s">
        <v>3477</v>
      </c>
      <c r="F240" s="157" t="s">
        <v>29</v>
      </c>
      <c r="G240" s="157">
        <v>0</v>
      </c>
      <c r="H240" s="157">
        <v>1</v>
      </c>
      <c r="I240" s="157">
        <v>0</v>
      </c>
      <c r="J240" s="157">
        <v>1</v>
      </c>
      <c r="K240" s="157">
        <v>0</v>
      </c>
      <c r="L240" s="157">
        <v>1</v>
      </c>
    </row>
    <row r="241" spans="5:12" x14ac:dyDescent="0.2">
      <c r="E241" s="157" t="s">
        <v>3476</v>
      </c>
      <c r="F241" s="157" t="s">
        <v>94</v>
      </c>
      <c r="G241" s="157">
        <v>1</v>
      </c>
      <c r="H241" s="157">
        <v>0</v>
      </c>
      <c r="I241" s="157">
        <v>0</v>
      </c>
      <c r="J241" s="157">
        <v>1</v>
      </c>
      <c r="K241" s="157">
        <v>0</v>
      </c>
      <c r="L241" s="157">
        <v>1</v>
      </c>
    </row>
    <row r="242" spans="5:12" x14ac:dyDescent="0.2">
      <c r="E242" s="157" t="s">
        <v>3475</v>
      </c>
      <c r="F242" s="157" t="s">
        <v>16</v>
      </c>
      <c r="G242" s="157">
        <v>0</v>
      </c>
      <c r="H242" s="157">
        <v>2</v>
      </c>
      <c r="I242" s="157">
        <v>0</v>
      </c>
      <c r="J242" s="157">
        <v>1</v>
      </c>
      <c r="K242" s="157">
        <v>1</v>
      </c>
      <c r="L242" s="157">
        <v>2</v>
      </c>
    </row>
    <row r="243" spans="5:12" x14ac:dyDescent="0.2">
      <c r="E243" s="157" t="s">
        <v>3474</v>
      </c>
      <c r="F243" s="157" t="s">
        <v>80</v>
      </c>
      <c r="G243" s="157">
        <v>0</v>
      </c>
      <c r="H243" s="157">
        <v>1</v>
      </c>
      <c r="I243" s="157">
        <v>0</v>
      </c>
      <c r="J243" s="157">
        <v>1</v>
      </c>
      <c r="K243" s="157">
        <v>0</v>
      </c>
      <c r="L243" s="157">
        <v>1</v>
      </c>
    </row>
    <row r="244" spans="5:12" x14ac:dyDescent="0.2">
      <c r="E244" s="157" t="s">
        <v>3473</v>
      </c>
      <c r="F244" s="157" t="s">
        <v>14</v>
      </c>
      <c r="G244" s="157">
        <v>0</v>
      </c>
      <c r="H244" s="157">
        <v>2</v>
      </c>
      <c r="I244" s="157">
        <v>1</v>
      </c>
      <c r="J244" s="157">
        <v>0</v>
      </c>
      <c r="K244" s="157">
        <v>1</v>
      </c>
      <c r="L244" s="157">
        <v>2</v>
      </c>
    </row>
    <row r="245" spans="5:12" x14ac:dyDescent="0.2">
      <c r="E245" s="157" t="s">
        <v>3472</v>
      </c>
      <c r="F245" s="157" t="s">
        <v>131</v>
      </c>
      <c r="G245" s="157">
        <v>1</v>
      </c>
      <c r="H245" s="157">
        <v>0</v>
      </c>
      <c r="I245" s="157">
        <v>0</v>
      </c>
      <c r="J245" s="157">
        <v>0</v>
      </c>
      <c r="K245" s="157">
        <v>1</v>
      </c>
      <c r="L245" s="157">
        <v>1</v>
      </c>
    </row>
    <row r="246" spans="5:12" x14ac:dyDescent="0.2">
      <c r="E246" s="157" t="s">
        <v>3471</v>
      </c>
      <c r="F246" s="157" t="s">
        <v>131</v>
      </c>
      <c r="G246" s="157">
        <v>0</v>
      </c>
      <c r="H246" s="157">
        <v>1</v>
      </c>
      <c r="I246" s="157">
        <v>0</v>
      </c>
      <c r="J246" s="157">
        <v>1</v>
      </c>
      <c r="K246" s="157">
        <v>0</v>
      </c>
      <c r="L246" s="157">
        <v>1</v>
      </c>
    </row>
    <row r="247" spans="5:12" x14ac:dyDescent="0.2">
      <c r="E247" s="157" t="s">
        <v>3470</v>
      </c>
      <c r="F247" s="157" t="s">
        <v>16</v>
      </c>
      <c r="G247" s="157">
        <v>0</v>
      </c>
      <c r="H247" s="157">
        <v>2</v>
      </c>
      <c r="I247" s="157">
        <v>0</v>
      </c>
      <c r="J247" s="157">
        <v>0</v>
      </c>
      <c r="K247" s="157">
        <v>2</v>
      </c>
      <c r="L247" s="157">
        <v>2</v>
      </c>
    </row>
    <row r="248" spans="5:12" x14ac:dyDescent="0.2">
      <c r="E248" s="157" t="s">
        <v>3469</v>
      </c>
      <c r="F248" s="157" t="s">
        <v>67</v>
      </c>
      <c r="G248" s="157">
        <v>0</v>
      </c>
      <c r="H248" s="157">
        <v>1</v>
      </c>
      <c r="I248" s="157">
        <v>1</v>
      </c>
      <c r="J248" s="157">
        <v>0</v>
      </c>
      <c r="K248" s="157">
        <v>0</v>
      </c>
      <c r="L248" s="157">
        <v>1</v>
      </c>
    </row>
    <row r="249" spans="5:12" x14ac:dyDescent="0.2">
      <c r="E249" s="157" t="s">
        <v>3468</v>
      </c>
      <c r="F249" s="157" t="s">
        <v>53</v>
      </c>
      <c r="G249" s="157">
        <v>0</v>
      </c>
      <c r="H249" s="157">
        <v>1</v>
      </c>
      <c r="I249" s="157">
        <v>0</v>
      </c>
      <c r="J249" s="157">
        <v>0</v>
      </c>
      <c r="K249" s="157">
        <v>1</v>
      </c>
      <c r="L249" s="157">
        <v>1</v>
      </c>
    </row>
    <row r="250" spans="5:12" x14ac:dyDescent="0.2">
      <c r="E250" s="157" t="s">
        <v>3467</v>
      </c>
      <c r="F250" s="157" t="s">
        <v>58</v>
      </c>
      <c r="G250" s="157">
        <v>0</v>
      </c>
      <c r="H250" s="157">
        <v>1</v>
      </c>
      <c r="I250" s="157">
        <v>0</v>
      </c>
      <c r="J250" s="157">
        <v>0</v>
      </c>
      <c r="K250" s="157">
        <v>1</v>
      </c>
      <c r="L250" s="157">
        <v>1</v>
      </c>
    </row>
    <row r="251" spans="5:12" x14ac:dyDescent="0.2">
      <c r="E251" s="157" t="s">
        <v>3466</v>
      </c>
      <c r="F251" s="157" t="s">
        <v>14</v>
      </c>
      <c r="G251" s="157">
        <v>0</v>
      </c>
      <c r="H251" s="157">
        <v>1</v>
      </c>
      <c r="I251" s="157">
        <v>0</v>
      </c>
      <c r="J251" s="157">
        <v>0</v>
      </c>
      <c r="K251" s="157">
        <v>1</v>
      </c>
      <c r="L251" s="157">
        <v>1</v>
      </c>
    </row>
    <row r="252" spans="5:12" x14ac:dyDescent="0.2">
      <c r="E252" s="157" t="s">
        <v>3465</v>
      </c>
      <c r="F252" s="157" t="s">
        <v>77</v>
      </c>
      <c r="G252" s="157">
        <v>0</v>
      </c>
      <c r="H252" s="157">
        <v>1</v>
      </c>
      <c r="I252" s="157">
        <v>0</v>
      </c>
      <c r="J252" s="157">
        <v>0</v>
      </c>
      <c r="K252" s="157">
        <v>1</v>
      </c>
      <c r="L252" s="157">
        <v>1</v>
      </c>
    </row>
    <row r="253" spans="5:12" x14ac:dyDescent="0.2">
      <c r="E253" s="157" t="s">
        <v>3464</v>
      </c>
      <c r="F253" s="157" t="s">
        <v>22</v>
      </c>
      <c r="G253" s="157">
        <v>0</v>
      </c>
      <c r="H253" s="157">
        <v>1</v>
      </c>
      <c r="I253" s="157">
        <v>0</v>
      </c>
      <c r="J253" s="157">
        <v>0</v>
      </c>
      <c r="K253" s="157">
        <v>1</v>
      </c>
      <c r="L253" s="157">
        <v>1</v>
      </c>
    </row>
    <row r="254" spans="5:12" x14ac:dyDescent="0.2">
      <c r="E254" s="157" t="s">
        <v>3463</v>
      </c>
      <c r="F254" s="157" t="s">
        <v>94</v>
      </c>
      <c r="G254" s="157">
        <v>1</v>
      </c>
      <c r="H254" s="157">
        <v>0</v>
      </c>
      <c r="I254" s="157">
        <v>0</v>
      </c>
      <c r="J254" s="157">
        <v>1</v>
      </c>
      <c r="K254" s="157">
        <v>0</v>
      </c>
      <c r="L254" s="157">
        <v>1</v>
      </c>
    </row>
    <row r="255" spans="5:12" x14ac:dyDescent="0.2">
      <c r="E255" s="157" t="s">
        <v>3462</v>
      </c>
      <c r="F255" s="157" t="s">
        <v>14</v>
      </c>
      <c r="G255" s="157">
        <v>1</v>
      </c>
      <c r="H255" s="157">
        <v>1</v>
      </c>
      <c r="I255" s="157">
        <v>0</v>
      </c>
      <c r="J255" s="157">
        <v>0</v>
      </c>
      <c r="K255" s="157">
        <v>2</v>
      </c>
      <c r="L255" s="157">
        <v>2</v>
      </c>
    </row>
    <row r="256" spans="5:12" x14ac:dyDescent="0.2">
      <c r="E256" s="157" t="s">
        <v>3461</v>
      </c>
      <c r="F256" s="157" t="s">
        <v>14</v>
      </c>
      <c r="G256" s="157">
        <v>0</v>
      </c>
      <c r="H256" s="157">
        <v>1</v>
      </c>
      <c r="I256" s="157">
        <v>0</v>
      </c>
      <c r="J256" s="157">
        <v>0</v>
      </c>
      <c r="K256" s="157">
        <v>1</v>
      </c>
      <c r="L256" s="157">
        <v>1</v>
      </c>
    </row>
    <row r="257" spans="5:12" x14ac:dyDescent="0.2">
      <c r="E257" s="157" t="s">
        <v>3460</v>
      </c>
      <c r="F257" s="157" t="s">
        <v>125</v>
      </c>
      <c r="G257" s="157">
        <v>0</v>
      </c>
      <c r="H257" s="157">
        <v>1</v>
      </c>
      <c r="I257" s="157">
        <v>0</v>
      </c>
      <c r="J257" s="157">
        <v>0</v>
      </c>
      <c r="K257" s="157">
        <v>1</v>
      </c>
      <c r="L257" s="157">
        <v>1</v>
      </c>
    </row>
    <row r="258" spans="5:12" x14ac:dyDescent="0.2">
      <c r="E258" s="157" t="s">
        <v>3459</v>
      </c>
      <c r="F258" s="157" t="s">
        <v>14</v>
      </c>
      <c r="G258" s="157">
        <v>5</v>
      </c>
      <c r="H258" s="157">
        <v>4</v>
      </c>
      <c r="I258" s="157">
        <v>0</v>
      </c>
      <c r="J258" s="157">
        <v>4</v>
      </c>
      <c r="K258" s="157">
        <v>5</v>
      </c>
      <c r="L258" s="157">
        <v>9</v>
      </c>
    </row>
    <row r="259" spans="5:12" x14ac:dyDescent="0.2">
      <c r="E259" s="157" t="s">
        <v>3458</v>
      </c>
      <c r="F259" s="157" t="s">
        <v>58</v>
      </c>
      <c r="G259" s="157">
        <v>1</v>
      </c>
      <c r="H259" s="157">
        <v>0</v>
      </c>
      <c r="I259" s="157">
        <v>1</v>
      </c>
      <c r="J259" s="157">
        <v>0</v>
      </c>
      <c r="K259" s="157">
        <v>0</v>
      </c>
      <c r="L259" s="157">
        <v>1</v>
      </c>
    </row>
    <row r="260" spans="5:12" x14ac:dyDescent="0.2">
      <c r="E260" s="157" t="s">
        <v>3457</v>
      </c>
      <c r="F260" s="157" t="s">
        <v>35</v>
      </c>
      <c r="G260" s="157">
        <v>0</v>
      </c>
      <c r="H260" s="157">
        <v>1</v>
      </c>
      <c r="I260" s="157">
        <v>0</v>
      </c>
      <c r="J260" s="157">
        <v>1</v>
      </c>
      <c r="K260" s="157">
        <v>0</v>
      </c>
      <c r="L260" s="157">
        <v>1</v>
      </c>
    </row>
    <row r="261" spans="5:12" x14ac:dyDescent="0.2">
      <c r="E261" s="157" t="s">
        <v>3456</v>
      </c>
      <c r="F261" s="157" t="s">
        <v>48</v>
      </c>
      <c r="G261" s="157">
        <v>0</v>
      </c>
      <c r="H261" s="157">
        <v>1</v>
      </c>
      <c r="I261" s="157">
        <v>0</v>
      </c>
      <c r="J261" s="157">
        <v>1</v>
      </c>
      <c r="K261" s="157">
        <v>0</v>
      </c>
      <c r="L261" s="157">
        <v>1</v>
      </c>
    </row>
    <row r="262" spans="5:12" x14ac:dyDescent="0.2">
      <c r="E262" s="157" t="s">
        <v>3455</v>
      </c>
      <c r="F262" s="157" t="s">
        <v>14</v>
      </c>
      <c r="G262" s="157">
        <v>1</v>
      </c>
      <c r="H262" s="157">
        <v>0</v>
      </c>
      <c r="I262" s="157">
        <v>0</v>
      </c>
      <c r="J262" s="157">
        <v>0</v>
      </c>
      <c r="K262" s="157">
        <v>1</v>
      </c>
      <c r="L262" s="157">
        <v>1</v>
      </c>
    </row>
    <row r="263" spans="5:12" x14ac:dyDescent="0.2">
      <c r="E263" s="157" t="s">
        <v>3454</v>
      </c>
      <c r="F263" s="157" t="s">
        <v>87</v>
      </c>
      <c r="G263" s="157">
        <v>0</v>
      </c>
      <c r="H263" s="157">
        <v>4</v>
      </c>
      <c r="I263" s="157">
        <v>0</v>
      </c>
      <c r="J263" s="157">
        <v>2</v>
      </c>
      <c r="K263" s="157">
        <v>2</v>
      </c>
      <c r="L263" s="157">
        <v>4</v>
      </c>
    </row>
    <row r="264" spans="5:12" x14ac:dyDescent="0.2">
      <c r="E264" s="157" t="s">
        <v>3453</v>
      </c>
      <c r="F264" s="157" t="s">
        <v>18</v>
      </c>
      <c r="G264" s="157">
        <v>0</v>
      </c>
      <c r="H264" s="157">
        <v>1</v>
      </c>
      <c r="I264" s="157">
        <v>0</v>
      </c>
      <c r="J264" s="157">
        <v>0</v>
      </c>
      <c r="K264" s="157">
        <v>1</v>
      </c>
      <c r="L264" s="157">
        <v>1</v>
      </c>
    </row>
    <row r="265" spans="5:12" x14ac:dyDescent="0.2">
      <c r="E265" s="157" t="s">
        <v>3452</v>
      </c>
      <c r="F265" s="157" t="s">
        <v>16</v>
      </c>
      <c r="G265" s="157">
        <v>0</v>
      </c>
      <c r="H265" s="157">
        <v>1</v>
      </c>
      <c r="I265" s="157">
        <v>0</v>
      </c>
      <c r="J265" s="157">
        <v>0</v>
      </c>
      <c r="K265" s="157">
        <v>1</v>
      </c>
      <c r="L265" s="157">
        <v>1</v>
      </c>
    </row>
    <row r="266" spans="5:12" x14ac:dyDescent="0.2">
      <c r="E266" s="157" t="s">
        <v>3451</v>
      </c>
      <c r="F266" s="157" t="s">
        <v>125</v>
      </c>
      <c r="G266" s="157">
        <v>0</v>
      </c>
      <c r="H266" s="157">
        <v>1</v>
      </c>
      <c r="I266" s="157">
        <v>0</v>
      </c>
      <c r="J266" s="157">
        <v>0</v>
      </c>
      <c r="K266" s="157">
        <v>1</v>
      </c>
      <c r="L266" s="157">
        <v>1</v>
      </c>
    </row>
    <row r="267" spans="5:12" x14ac:dyDescent="0.2">
      <c r="E267" s="157" t="s">
        <v>3450</v>
      </c>
      <c r="F267" s="157" t="s">
        <v>94</v>
      </c>
      <c r="G267" s="157">
        <v>0</v>
      </c>
      <c r="H267" s="157">
        <v>1</v>
      </c>
      <c r="I267" s="157">
        <v>0</v>
      </c>
      <c r="J267" s="157">
        <v>0</v>
      </c>
      <c r="K267" s="157">
        <v>1</v>
      </c>
      <c r="L267" s="157">
        <v>1</v>
      </c>
    </row>
    <row r="268" spans="5:12" x14ac:dyDescent="0.2">
      <c r="E268" s="157" t="s">
        <v>3449</v>
      </c>
      <c r="F268" s="157" t="s">
        <v>16</v>
      </c>
      <c r="G268" s="157">
        <v>1</v>
      </c>
      <c r="H268" s="157">
        <v>0</v>
      </c>
      <c r="I268" s="157">
        <v>0</v>
      </c>
      <c r="J268" s="157">
        <v>0</v>
      </c>
      <c r="K268" s="157">
        <v>1</v>
      </c>
      <c r="L268" s="157">
        <v>1</v>
      </c>
    </row>
    <row r="269" spans="5:12" x14ac:dyDescent="0.2">
      <c r="E269" s="157" t="s">
        <v>3448</v>
      </c>
      <c r="F269" s="157" t="s">
        <v>33</v>
      </c>
      <c r="G269" s="157">
        <v>1</v>
      </c>
      <c r="H269" s="157">
        <v>0</v>
      </c>
      <c r="I269" s="157">
        <v>0</v>
      </c>
      <c r="J269" s="157">
        <v>0</v>
      </c>
      <c r="K269" s="157">
        <v>1</v>
      </c>
      <c r="L269" s="157">
        <v>1</v>
      </c>
    </row>
    <row r="270" spans="5:12" x14ac:dyDescent="0.2">
      <c r="E270" s="157" t="s">
        <v>3447</v>
      </c>
      <c r="F270" s="157" t="s">
        <v>20</v>
      </c>
      <c r="G270" s="157">
        <v>1</v>
      </c>
      <c r="H270" s="157">
        <v>0</v>
      </c>
      <c r="I270" s="157">
        <v>0</v>
      </c>
      <c r="J270" s="157">
        <v>1</v>
      </c>
      <c r="K270" s="157">
        <v>0</v>
      </c>
      <c r="L270" s="157">
        <v>1</v>
      </c>
    </row>
    <row r="271" spans="5:12" x14ac:dyDescent="0.2">
      <c r="E271" s="157" t="s">
        <v>3446</v>
      </c>
      <c r="F271" s="157" t="s">
        <v>29</v>
      </c>
      <c r="G271" s="157">
        <v>0</v>
      </c>
      <c r="H271" s="157">
        <v>1</v>
      </c>
      <c r="I271" s="157">
        <v>0</v>
      </c>
      <c r="J271" s="157">
        <v>1</v>
      </c>
      <c r="K271" s="157">
        <v>0</v>
      </c>
      <c r="L271" s="157">
        <v>1</v>
      </c>
    </row>
    <row r="272" spans="5:12" x14ac:dyDescent="0.2">
      <c r="E272" s="157" t="s">
        <v>3445</v>
      </c>
      <c r="F272" s="157" t="s">
        <v>131</v>
      </c>
      <c r="G272" s="157">
        <v>0</v>
      </c>
      <c r="H272" s="157">
        <v>1</v>
      </c>
      <c r="I272" s="157">
        <v>0</v>
      </c>
      <c r="J272" s="157">
        <v>0</v>
      </c>
      <c r="K272" s="157">
        <v>1</v>
      </c>
      <c r="L272" s="157">
        <v>1</v>
      </c>
    </row>
    <row r="273" spans="5:12" x14ac:dyDescent="0.2">
      <c r="E273" s="157" t="s">
        <v>3444</v>
      </c>
      <c r="F273" s="157" t="s">
        <v>131</v>
      </c>
      <c r="G273" s="157">
        <v>0</v>
      </c>
      <c r="H273" s="157">
        <v>1</v>
      </c>
      <c r="I273" s="157">
        <v>0</v>
      </c>
      <c r="J273" s="157">
        <v>0</v>
      </c>
      <c r="K273" s="157">
        <v>1</v>
      </c>
      <c r="L273" s="157">
        <v>1</v>
      </c>
    </row>
    <row r="274" spans="5:12" x14ac:dyDescent="0.2">
      <c r="E274" s="157" t="s">
        <v>3443</v>
      </c>
      <c r="F274" s="157" t="s">
        <v>58</v>
      </c>
      <c r="G274" s="157">
        <v>0</v>
      </c>
      <c r="H274" s="157">
        <v>3</v>
      </c>
      <c r="I274" s="157">
        <v>0</v>
      </c>
      <c r="J274" s="157">
        <v>2</v>
      </c>
      <c r="K274" s="157">
        <v>1</v>
      </c>
      <c r="L274" s="157">
        <v>3</v>
      </c>
    </row>
    <row r="275" spans="5:12" x14ac:dyDescent="0.2">
      <c r="E275" s="157" t="s">
        <v>3442</v>
      </c>
      <c r="F275" s="157" t="s">
        <v>58</v>
      </c>
      <c r="G275" s="157">
        <v>0</v>
      </c>
      <c r="H275" s="157">
        <v>3</v>
      </c>
      <c r="I275" s="157">
        <v>0</v>
      </c>
      <c r="J275" s="157">
        <v>2</v>
      </c>
      <c r="K275" s="157">
        <v>1</v>
      </c>
      <c r="L275" s="157">
        <v>3</v>
      </c>
    </row>
    <row r="276" spans="5:12" x14ac:dyDescent="0.2">
      <c r="E276" s="157" t="s">
        <v>3441</v>
      </c>
      <c r="F276" s="157" t="s">
        <v>58</v>
      </c>
      <c r="G276" s="157">
        <v>0</v>
      </c>
      <c r="H276" s="157">
        <v>3</v>
      </c>
      <c r="I276" s="157">
        <v>0</v>
      </c>
      <c r="J276" s="157">
        <v>2</v>
      </c>
      <c r="K276" s="157">
        <v>1</v>
      </c>
      <c r="L276" s="157">
        <v>3</v>
      </c>
    </row>
    <row r="277" spans="5:12" x14ac:dyDescent="0.2">
      <c r="E277" s="157" t="s">
        <v>3440</v>
      </c>
      <c r="F277" s="157" t="s">
        <v>58</v>
      </c>
      <c r="G277" s="157">
        <v>0</v>
      </c>
      <c r="H277" s="157">
        <v>3</v>
      </c>
      <c r="I277" s="157">
        <v>0</v>
      </c>
      <c r="J277" s="157">
        <v>2</v>
      </c>
      <c r="K277" s="157">
        <v>1</v>
      </c>
      <c r="L277" s="157">
        <v>3</v>
      </c>
    </row>
    <row r="278" spans="5:12" x14ac:dyDescent="0.2">
      <c r="E278" s="157" t="s">
        <v>3439</v>
      </c>
      <c r="F278" s="157" t="s">
        <v>58</v>
      </c>
      <c r="G278" s="157">
        <v>0</v>
      </c>
      <c r="H278" s="157">
        <v>3</v>
      </c>
      <c r="I278" s="157">
        <v>0</v>
      </c>
      <c r="J278" s="157">
        <v>2</v>
      </c>
      <c r="K278" s="157">
        <v>1</v>
      </c>
      <c r="L278" s="157">
        <v>3</v>
      </c>
    </row>
    <row r="279" spans="5:12" x14ac:dyDescent="0.2">
      <c r="E279" s="157" t="s">
        <v>3438</v>
      </c>
      <c r="F279" s="157" t="s">
        <v>58</v>
      </c>
      <c r="G279" s="157">
        <v>0</v>
      </c>
      <c r="H279" s="157">
        <v>3</v>
      </c>
      <c r="I279" s="157">
        <v>0</v>
      </c>
      <c r="J279" s="157">
        <v>2</v>
      </c>
      <c r="K279" s="157">
        <v>1</v>
      </c>
      <c r="L279" s="157">
        <v>3</v>
      </c>
    </row>
    <row r="280" spans="5:12" x14ac:dyDescent="0.2">
      <c r="E280" s="157" t="s">
        <v>3437</v>
      </c>
      <c r="F280" s="157" t="s">
        <v>58</v>
      </c>
      <c r="G280" s="157">
        <v>0</v>
      </c>
      <c r="H280" s="157">
        <v>3</v>
      </c>
      <c r="I280" s="157">
        <v>0</v>
      </c>
      <c r="J280" s="157">
        <v>2</v>
      </c>
      <c r="K280" s="157">
        <v>1</v>
      </c>
      <c r="L280" s="157">
        <v>3</v>
      </c>
    </row>
    <row r="281" spans="5:12" x14ac:dyDescent="0.2">
      <c r="E281" s="157" t="s">
        <v>3436</v>
      </c>
      <c r="F281" s="157" t="s">
        <v>58</v>
      </c>
      <c r="G281" s="157">
        <v>1</v>
      </c>
      <c r="H281" s="157">
        <v>3</v>
      </c>
      <c r="I281" s="157">
        <v>0</v>
      </c>
      <c r="J281" s="157">
        <v>3</v>
      </c>
      <c r="K281" s="157">
        <v>1</v>
      </c>
      <c r="L281" s="157">
        <v>4</v>
      </c>
    </row>
    <row r="282" spans="5:12" x14ac:dyDescent="0.2">
      <c r="E282" s="157" t="s">
        <v>3435</v>
      </c>
      <c r="F282" s="157" t="s">
        <v>58</v>
      </c>
      <c r="G282" s="157">
        <v>1</v>
      </c>
      <c r="H282" s="157">
        <v>3</v>
      </c>
      <c r="I282" s="157">
        <v>0</v>
      </c>
      <c r="J282" s="157">
        <v>3</v>
      </c>
      <c r="K282" s="157">
        <v>1</v>
      </c>
      <c r="L282" s="157">
        <v>4</v>
      </c>
    </row>
    <row r="283" spans="5:12" x14ac:dyDescent="0.2">
      <c r="E283" s="157" t="s">
        <v>3434</v>
      </c>
      <c r="F283" s="157" t="s">
        <v>131</v>
      </c>
      <c r="G283" s="157">
        <v>0</v>
      </c>
      <c r="H283" s="157">
        <v>1</v>
      </c>
      <c r="I283" s="157">
        <v>0</v>
      </c>
      <c r="J283" s="157">
        <v>0</v>
      </c>
      <c r="K283" s="157">
        <v>1</v>
      </c>
      <c r="L283" s="157">
        <v>1</v>
      </c>
    </row>
    <row r="284" spans="5:12" x14ac:dyDescent="0.2">
      <c r="E284" s="157" t="s">
        <v>3433</v>
      </c>
      <c r="F284" s="157" t="s">
        <v>131</v>
      </c>
      <c r="G284" s="157">
        <v>1</v>
      </c>
      <c r="H284" s="157">
        <v>0</v>
      </c>
      <c r="I284" s="157">
        <v>0</v>
      </c>
      <c r="J284" s="157">
        <v>0</v>
      </c>
      <c r="K284" s="157">
        <v>1</v>
      </c>
      <c r="L284" s="157">
        <v>1</v>
      </c>
    </row>
    <row r="285" spans="5:12" x14ac:dyDescent="0.2">
      <c r="E285" s="157" t="s">
        <v>3432</v>
      </c>
      <c r="F285" s="157" t="s">
        <v>87</v>
      </c>
      <c r="G285" s="157">
        <v>0</v>
      </c>
      <c r="H285" s="157">
        <v>1</v>
      </c>
      <c r="I285" s="157">
        <v>0</v>
      </c>
      <c r="J285" s="157">
        <v>1</v>
      </c>
      <c r="K285" s="157">
        <v>0</v>
      </c>
      <c r="L285" s="157">
        <v>1</v>
      </c>
    </row>
    <row r="286" spans="5:12" x14ac:dyDescent="0.2">
      <c r="E286" s="157" t="s">
        <v>3431</v>
      </c>
      <c r="F286" s="157" t="s">
        <v>77</v>
      </c>
      <c r="G286" s="157">
        <v>0</v>
      </c>
      <c r="H286" s="157">
        <v>5</v>
      </c>
      <c r="I286" s="157">
        <v>0</v>
      </c>
      <c r="J286" s="157">
        <v>0</v>
      </c>
      <c r="K286" s="157">
        <v>5</v>
      </c>
      <c r="L286" s="157">
        <v>5</v>
      </c>
    </row>
    <row r="287" spans="5:12" x14ac:dyDescent="0.2">
      <c r="E287" s="157" t="s">
        <v>3430</v>
      </c>
      <c r="F287" s="157" t="s">
        <v>94</v>
      </c>
      <c r="G287" s="157">
        <v>1</v>
      </c>
      <c r="H287" s="157">
        <v>1</v>
      </c>
      <c r="I287" s="157">
        <v>1</v>
      </c>
      <c r="J287" s="157">
        <v>0</v>
      </c>
      <c r="K287" s="157">
        <v>1</v>
      </c>
      <c r="L287" s="157">
        <v>2</v>
      </c>
    </row>
    <row r="288" spans="5:12" x14ac:dyDescent="0.2">
      <c r="E288" s="157" t="s">
        <v>3429</v>
      </c>
      <c r="F288" s="157" t="s">
        <v>16</v>
      </c>
      <c r="G288" s="157">
        <v>1</v>
      </c>
      <c r="H288" s="157">
        <v>2</v>
      </c>
      <c r="I288" s="157">
        <v>1</v>
      </c>
      <c r="J288" s="157">
        <v>1</v>
      </c>
      <c r="K288" s="157">
        <v>1</v>
      </c>
      <c r="L288" s="157">
        <v>3</v>
      </c>
    </row>
    <row r="289" spans="5:12" x14ac:dyDescent="0.2">
      <c r="E289" s="157" t="s">
        <v>3428</v>
      </c>
      <c r="F289" s="157" t="s">
        <v>14</v>
      </c>
      <c r="G289" s="157">
        <v>0</v>
      </c>
      <c r="H289" s="157">
        <v>1</v>
      </c>
      <c r="I289" s="157">
        <v>0</v>
      </c>
      <c r="J289" s="157">
        <v>0</v>
      </c>
      <c r="K289" s="157">
        <v>1</v>
      </c>
      <c r="L289" s="157">
        <v>1</v>
      </c>
    </row>
    <row r="290" spans="5:12" x14ac:dyDescent="0.2">
      <c r="E290" s="157" t="s">
        <v>3427</v>
      </c>
      <c r="F290" s="157" t="s">
        <v>14</v>
      </c>
      <c r="G290" s="157">
        <v>0</v>
      </c>
      <c r="H290" s="157">
        <v>1</v>
      </c>
      <c r="I290" s="157">
        <v>0</v>
      </c>
      <c r="J290" s="157">
        <v>0</v>
      </c>
      <c r="K290" s="157">
        <v>1</v>
      </c>
      <c r="L290" s="157">
        <v>1</v>
      </c>
    </row>
    <row r="291" spans="5:12" x14ac:dyDescent="0.2">
      <c r="E291" s="157" t="s">
        <v>3426</v>
      </c>
      <c r="F291" s="157" t="s">
        <v>67</v>
      </c>
      <c r="G291" s="157">
        <v>1</v>
      </c>
      <c r="H291" s="157">
        <v>0</v>
      </c>
      <c r="I291" s="157">
        <v>0</v>
      </c>
      <c r="J291" s="157">
        <v>0</v>
      </c>
      <c r="K291" s="157">
        <v>1</v>
      </c>
      <c r="L291" s="157">
        <v>1</v>
      </c>
    </row>
    <row r="292" spans="5:12" x14ac:dyDescent="0.2">
      <c r="E292" s="157" t="s">
        <v>3425</v>
      </c>
      <c r="F292" s="157" t="s">
        <v>69</v>
      </c>
      <c r="G292" s="157">
        <v>1</v>
      </c>
      <c r="H292" s="157">
        <v>0</v>
      </c>
      <c r="I292" s="157">
        <v>0</v>
      </c>
      <c r="J292" s="157">
        <v>1</v>
      </c>
      <c r="K292" s="157">
        <v>0</v>
      </c>
      <c r="L292" s="157">
        <v>1</v>
      </c>
    </row>
    <row r="293" spans="5:12" x14ac:dyDescent="0.2">
      <c r="E293" s="157" t="s">
        <v>3424</v>
      </c>
      <c r="F293" s="157" t="s">
        <v>33</v>
      </c>
      <c r="G293" s="157">
        <v>0</v>
      </c>
      <c r="H293" s="157">
        <v>1</v>
      </c>
      <c r="I293" s="157">
        <v>0</v>
      </c>
      <c r="J293" s="157">
        <v>1</v>
      </c>
      <c r="K293" s="157">
        <v>0</v>
      </c>
      <c r="L293" s="157">
        <v>1</v>
      </c>
    </row>
    <row r="294" spans="5:12" x14ac:dyDescent="0.2">
      <c r="E294" s="157" t="s">
        <v>3423</v>
      </c>
      <c r="F294" s="157" t="s">
        <v>131</v>
      </c>
      <c r="G294" s="157">
        <v>0</v>
      </c>
      <c r="H294" s="157">
        <v>1</v>
      </c>
      <c r="I294" s="157">
        <v>0</v>
      </c>
      <c r="J294" s="157">
        <v>1</v>
      </c>
      <c r="K294" s="157">
        <v>0</v>
      </c>
      <c r="L294" s="157">
        <v>1</v>
      </c>
    </row>
    <row r="295" spans="5:12" x14ac:dyDescent="0.2">
      <c r="E295" s="157" t="s">
        <v>3422</v>
      </c>
      <c r="F295" s="157" t="s">
        <v>14</v>
      </c>
      <c r="G295" s="157">
        <v>1</v>
      </c>
      <c r="H295" s="157">
        <v>0</v>
      </c>
      <c r="I295" s="157">
        <v>0</v>
      </c>
      <c r="J295" s="157">
        <v>0</v>
      </c>
      <c r="K295" s="157">
        <v>1</v>
      </c>
      <c r="L295" s="157">
        <v>1</v>
      </c>
    </row>
    <row r="296" spans="5:12" x14ac:dyDescent="0.2">
      <c r="E296" s="157" t="s">
        <v>3421</v>
      </c>
      <c r="F296" s="157" t="s">
        <v>16</v>
      </c>
      <c r="G296" s="157">
        <v>1</v>
      </c>
      <c r="H296" s="157">
        <v>3</v>
      </c>
      <c r="I296" s="157">
        <v>0</v>
      </c>
      <c r="J296" s="157">
        <v>1</v>
      </c>
      <c r="K296" s="157">
        <v>3</v>
      </c>
      <c r="L296" s="157">
        <v>4</v>
      </c>
    </row>
    <row r="297" spans="5:12" x14ac:dyDescent="0.2">
      <c r="E297" s="157" t="s">
        <v>3420</v>
      </c>
      <c r="F297" s="157" t="s">
        <v>58</v>
      </c>
      <c r="G297" s="157">
        <v>0</v>
      </c>
      <c r="H297" s="157">
        <v>1</v>
      </c>
      <c r="I297" s="157">
        <v>0</v>
      </c>
      <c r="J297" s="157">
        <v>0</v>
      </c>
      <c r="K297" s="157">
        <v>1</v>
      </c>
      <c r="L297" s="157">
        <v>1</v>
      </c>
    </row>
    <row r="298" spans="5:12" x14ac:dyDescent="0.2">
      <c r="E298" s="157" t="s">
        <v>3419</v>
      </c>
      <c r="F298" s="157" t="s">
        <v>53</v>
      </c>
      <c r="G298" s="157">
        <v>0</v>
      </c>
      <c r="H298" s="157">
        <v>1</v>
      </c>
      <c r="I298" s="157">
        <v>0</v>
      </c>
      <c r="J298" s="157">
        <v>0</v>
      </c>
      <c r="K298" s="157">
        <v>1</v>
      </c>
      <c r="L298" s="157">
        <v>1</v>
      </c>
    </row>
    <row r="299" spans="5:12" x14ac:dyDescent="0.2">
      <c r="E299" s="157" t="s">
        <v>3418</v>
      </c>
      <c r="F299" s="157" t="s">
        <v>33</v>
      </c>
      <c r="G299" s="157">
        <v>0</v>
      </c>
      <c r="H299" s="157">
        <v>1</v>
      </c>
      <c r="I299" s="157">
        <v>0</v>
      </c>
      <c r="J299" s="157">
        <v>1</v>
      </c>
      <c r="K299" s="157">
        <v>0</v>
      </c>
      <c r="L299" s="157">
        <v>1</v>
      </c>
    </row>
    <row r="300" spans="5:12" x14ac:dyDescent="0.2">
      <c r="E300" s="157" t="s">
        <v>3417</v>
      </c>
      <c r="F300" s="157" t="s">
        <v>14</v>
      </c>
      <c r="G300" s="157">
        <v>0</v>
      </c>
      <c r="H300" s="157">
        <v>1</v>
      </c>
      <c r="I300" s="157">
        <v>0</v>
      </c>
      <c r="J300" s="157">
        <v>0</v>
      </c>
      <c r="K300" s="157">
        <v>1</v>
      </c>
      <c r="L300" s="157">
        <v>1</v>
      </c>
    </row>
    <row r="301" spans="5:12" x14ac:dyDescent="0.2">
      <c r="E301" s="157" t="s">
        <v>3416</v>
      </c>
      <c r="F301" s="157" t="s">
        <v>33</v>
      </c>
      <c r="G301" s="157">
        <v>0</v>
      </c>
      <c r="H301" s="157">
        <v>1</v>
      </c>
      <c r="I301" s="157">
        <v>0</v>
      </c>
      <c r="J301" s="157">
        <v>0</v>
      </c>
      <c r="K301" s="157">
        <v>1</v>
      </c>
      <c r="L301" s="157">
        <v>1</v>
      </c>
    </row>
    <row r="302" spans="5:12" x14ac:dyDescent="0.2">
      <c r="E302" s="157" t="s">
        <v>3415</v>
      </c>
      <c r="F302" s="157" t="s">
        <v>94</v>
      </c>
      <c r="G302" s="157">
        <v>1</v>
      </c>
      <c r="H302" s="157">
        <v>0</v>
      </c>
      <c r="I302" s="157">
        <v>0</v>
      </c>
      <c r="J302" s="157">
        <v>0</v>
      </c>
      <c r="K302" s="157">
        <v>1</v>
      </c>
      <c r="L302" s="157">
        <v>1</v>
      </c>
    </row>
    <row r="303" spans="5:12" x14ac:dyDescent="0.2">
      <c r="E303" s="157" t="s">
        <v>3414</v>
      </c>
      <c r="F303" s="157" t="s">
        <v>33</v>
      </c>
      <c r="G303" s="157">
        <v>1</v>
      </c>
      <c r="H303" s="157">
        <v>1</v>
      </c>
      <c r="I303" s="157">
        <v>0</v>
      </c>
      <c r="J303" s="157">
        <v>0</v>
      </c>
      <c r="K303" s="157">
        <v>2</v>
      </c>
      <c r="L303" s="157">
        <v>2</v>
      </c>
    </row>
    <row r="304" spans="5:12" x14ac:dyDescent="0.2">
      <c r="E304" s="157" t="s">
        <v>3413</v>
      </c>
      <c r="F304" s="157" t="s">
        <v>29</v>
      </c>
      <c r="G304" s="157">
        <v>0</v>
      </c>
      <c r="H304" s="157">
        <v>1</v>
      </c>
      <c r="I304" s="157">
        <v>0</v>
      </c>
      <c r="J304" s="157">
        <v>1</v>
      </c>
      <c r="K304" s="157">
        <v>0</v>
      </c>
      <c r="L304" s="157">
        <v>1</v>
      </c>
    </row>
    <row r="305" spans="5:12" x14ac:dyDescent="0.2">
      <c r="E305" s="157" t="s">
        <v>3412</v>
      </c>
      <c r="F305" s="157" t="s">
        <v>77</v>
      </c>
      <c r="G305" s="157">
        <v>3</v>
      </c>
      <c r="H305" s="157">
        <v>0</v>
      </c>
      <c r="I305" s="157">
        <v>1</v>
      </c>
      <c r="J305" s="157">
        <v>0</v>
      </c>
      <c r="K305" s="157">
        <v>2</v>
      </c>
      <c r="L305" s="157">
        <v>3</v>
      </c>
    </row>
    <row r="306" spans="5:12" x14ac:dyDescent="0.2">
      <c r="E306" s="157" t="s">
        <v>3411</v>
      </c>
      <c r="F306" s="157" t="s">
        <v>94</v>
      </c>
      <c r="G306" s="157">
        <v>0</v>
      </c>
      <c r="H306" s="157">
        <v>1</v>
      </c>
      <c r="I306" s="157">
        <v>0</v>
      </c>
      <c r="J306" s="157">
        <v>1</v>
      </c>
      <c r="K306" s="157">
        <v>0</v>
      </c>
      <c r="L306" s="157">
        <v>1</v>
      </c>
    </row>
    <row r="307" spans="5:12" x14ac:dyDescent="0.2">
      <c r="E307" s="157" t="s">
        <v>3410</v>
      </c>
      <c r="F307" s="157" t="s">
        <v>77</v>
      </c>
      <c r="G307" s="157">
        <v>0</v>
      </c>
      <c r="H307" s="157">
        <v>6</v>
      </c>
      <c r="I307" s="157">
        <v>0</v>
      </c>
      <c r="J307" s="157">
        <v>0</v>
      </c>
      <c r="K307" s="157">
        <v>6</v>
      </c>
      <c r="L307" s="157">
        <v>6</v>
      </c>
    </row>
    <row r="308" spans="5:12" x14ac:dyDescent="0.2">
      <c r="E308" s="157" t="s">
        <v>3409</v>
      </c>
      <c r="F308" s="157" t="s">
        <v>20</v>
      </c>
      <c r="G308" s="157">
        <v>0</v>
      </c>
      <c r="H308" s="157">
        <v>3</v>
      </c>
      <c r="I308" s="157">
        <v>0</v>
      </c>
      <c r="J308" s="157">
        <v>3</v>
      </c>
      <c r="K308" s="157">
        <v>0</v>
      </c>
      <c r="L308" s="157">
        <v>3</v>
      </c>
    </row>
    <row r="309" spans="5:12" x14ac:dyDescent="0.2">
      <c r="E309" s="157" t="s">
        <v>3408</v>
      </c>
      <c r="F309" s="157" t="s">
        <v>29</v>
      </c>
      <c r="G309" s="157">
        <v>4</v>
      </c>
      <c r="H309" s="157">
        <v>3</v>
      </c>
      <c r="I309" s="157">
        <v>0</v>
      </c>
      <c r="J309" s="157">
        <v>3</v>
      </c>
      <c r="K309" s="157">
        <v>4</v>
      </c>
      <c r="L309" s="157">
        <v>7</v>
      </c>
    </row>
    <row r="310" spans="5:12" x14ac:dyDescent="0.2">
      <c r="E310" s="157" t="s">
        <v>3407</v>
      </c>
      <c r="F310" s="157" t="s">
        <v>33</v>
      </c>
      <c r="G310" s="157">
        <v>0</v>
      </c>
      <c r="H310" s="157">
        <v>1</v>
      </c>
      <c r="I310" s="157">
        <v>0</v>
      </c>
      <c r="J310" s="157">
        <v>1</v>
      </c>
      <c r="K310" s="157">
        <v>0</v>
      </c>
      <c r="L310" s="157">
        <v>1</v>
      </c>
    </row>
    <row r="311" spans="5:12" x14ac:dyDescent="0.2">
      <c r="E311" s="157" t="s">
        <v>3406</v>
      </c>
      <c r="F311" s="157" t="s">
        <v>14</v>
      </c>
      <c r="G311" s="157">
        <v>0</v>
      </c>
      <c r="H311" s="157">
        <v>1</v>
      </c>
      <c r="I311" s="157">
        <v>0</v>
      </c>
      <c r="J311" s="157">
        <v>0</v>
      </c>
      <c r="K311" s="157">
        <v>1</v>
      </c>
      <c r="L311" s="157">
        <v>1</v>
      </c>
    </row>
    <row r="312" spans="5:12" x14ac:dyDescent="0.2">
      <c r="E312" s="157" t="s">
        <v>3405</v>
      </c>
      <c r="F312" s="157" t="s">
        <v>77</v>
      </c>
      <c r="G312" s="157">
        <v>0</v>
      </c>
      <c r="H312" s="157">
        <v>1</v>
      </c>
      <c r="I312" s="157">
        <v>0</v>
      </c>
      <c r="J312" s="157">
        <v>0</v>
      </c>
      <c r="K312" s="157">
        <v>1</v>
      </c>
      <c r="L312" s="157">
        <v>1</v>
      </c>
    </row>
    <row r="313" spans="5:12" x14ac:dyDescent="0.2">
      <c r="E313" s="157" t="s">
        <v>3404</v>
      </c>
      <c r="F313" s="157" t="s">
        <v>16</v>
      </c>
      <c r="G313" s="157">
        <v>3</v>
      </c>
      <c r="H313" s="157">
        <v>1</v>
      </c>
      <c r="I313" s="157">
        <v>0</v>
      </c>
      <c r="J313" s="157">
        <v>0</v>
      </c>
      <c r="K313" s="157">
        <v>4</v>
      </c>
      <c r="L313" s="157">
        <v>4</v>
      </c>
    </row>
    <row r="314" spans="5:12" x14ac:dyDescent="0.2">
      <c r="E314" s="157" t="s">
        <v>3403</v>
      </c>
      <c r="F314" s="157" t="s">
        <v>16</v>
      </c>
      <c r="G314" s="157">
        <v>2</v>
      </c>
      <c r="H314" s="157">
        <v>1</v>
      </c>
      <c r="I314" s="157">
        <v>0</v>
      </c>
      <c r="J314" s="157">
        <v>0</v>
      </c>
      <c r="K314" s="157">
        <v>3</v>
      </c>
      <c r="L314" s="157">
        <v>3</v>
      </c>
    </row>
    <row r="315" spans="5:12" x14ac:dyDescent="0.2">
      <c r="E315" s="157" t="s">
        <v>3402</v>
      </c>
      <c r="F315" s="157" t="s">
        <v>16</v>
      </c>
      <c r="G315" s="157">
        <v>1</v>
      </c>
      <c r="H315" s="157">
        <v>0</v>
      </c>
      <c r="I315" s="157">
        <v>0</v>
      </c>
      <c r="J315" s="157">
        <v>0</v>
      </c>
      <c r="K315" s="157">
        <v>1</v>
      </c>
      <c r="L315" s="157">
        <v>1</v>
      </c>
    </row>
    <row r="316" spans="5:12" x14ac:dyDescent="0.2">
      <c r="E316" s="157" t="s">
        <v>3401</v>
      </c>
      <c r="F316" s="157" t="s">
        <v>14</v>
      </c>
      <c r="G316" s="157">
        <v>0</v>
      </c>
      <c r="H316" s="157">
        <v>1</v>
      </c>
      <c r="I316" s="157">
        <v>0</v>
      </c>
      <c r="J316" s="157">
        <v>0</v>
      </c>
      <c r="K316" s="157">
        <v>1</v>
      </c>
      <c r="L316" s="157">
        <v>1</v>
      </c>
    </row>
    <row r="317" spans="5:12" x14ac:dyDescent="0.2">
      <c r="E317" s="157" t="s">
        <v>3400</v>
      </c>
      <c r="F317" s="157" t="s">
        <v>80</v>
      </c>
      <c r="G317" s="157">
        <v>1</v>
      </c>
      <c r="H317" s="157">
        <v>1</v>
      </c>
      <c r="I317" s="157">
        <v>0</v>
      </c>
      <c r="J317" s="157">
        <v>1</v>
      </c>
      <c r="K317" s="157">
        <v>1</v>
      </c>
      <c r="L317" s="157">
        <v>2</v>
      </c>
    </row>
    <row r="318" spans="5:12" x14ac:dyDescent="0.2">
      <c r="E318" s="157" t="s">
        <v>3399</v>
      </c>
      <c r="F318" s="157" t="s">
        <v>33</v>
      </c>
      <c r="G318" s="157">
        <v>1</v>
      </c>
      <c r="H318" s="157">
        <v>0</v>
      </c>
      <c r="I318" s="157">
        <v>0</v>
      </c>
      <c r="J318" s="157">
        <v>0</v>
      </c>
      <c r="K318" s="157">
        <v>1</v>
      </c>
      <c r="L318" s="157">
        <v>1</v>
      </c>
    </row>
    <row r="319" spans="5:12" x14ac:dyDescent="0.2">
      <c r="E319" s="157" t="s">
        <v>3398</v>
      </c>
      <c r="F319" s="157" t="s">
        <v>14</v>
      </c>
      <c r="G319" s="157">
        <v>4</v>
      </c>
      <c r="H319" s="157">
        <v>3</v>
      </c>
      <c r="I319" s="157">
        <v>1</v>
      </c>
      <c r="J319" s="157">
        <v>4</v>
      </c>
      <c r="K319" s="157">
        <v>2</v>
      </c>
      <c r="L319" s="157">
        <v>7</v>
      </c>
    </row>
    <row r="320" spans="5:12" x14ac:dyDescent="0.2">
      <c r="E320" s="157" t="s">
        <v>3397</v>
      </c>
      <c r="F320" s="157" t="s">
        <v>77</v>
      </c>
      <c r="G320" s="157">
        <v>1</v>
      </c>
      <c r="H320" s="157">
        <v>0</v>
      </c>
      <c r="I320" s="157">
        <v>0</v>
      </c>
      <c r="J320" s="157">
        <v>0</v>
      </c>
      <c r="K320" s="157">
        <v>1</v>
      </c>
      <c r="L320" s="157">
        <v>1</v>
      </c>
    </row>
    <row r="321" spans="5:12" x14ac:dyDescent="0.2">
      <c r="E321" s="157" t="s">
        <v>3396</v>
      </c>
      <c r="F321" s="157" t="s">
        <v>18</v>
      </c>
      <c r="G321" s="157">
        <v>15</v>
      </c>
      <c r="H321" s="157">
        <v>0</v>
      </c>
      <c r="I321" s="157">
        <v>0</v>
      </c>
      <c r="J321" s="157">
        <v>5</v>
      </c>
      <c r="K321" s="157">
        <v>10</v>
      </c>
      <c r="L321" s="157">
        <v>15</v>
      </c>
    </row>
    <row r="322" spans="5:12" x14ac:dyDescent="0.2">
      <c r="E322" s="157" t="s">
        <v>3395</v>
      </c>
      <c r="F322" s="157" t="s">
        <v>48</v>
      </c>
      <c r="G322" s="157">
        <v>0</v>
      </c>
      <c r="H322" s="157">
        <v>1</v>
      </c>
      <c r="I322" s="157">
        <v>0</v>
      </c>
      <c r="J322" s="157">
        <v>0</v>
      </c>
      <c r="K322" s="157">
        <v>1</v>
      </c>
      <c r="L322" s="157">
        <v>1</v>
      </c>
    </row>
    <row r="323" spans="5:12" x14ac:dyDescent="0.2">
      <c r="E323" s="157" t="s">
        <v>3394</v>
      </c>
      <c r="F323" s="157" t="s">
        <v>16</v>
      </c>
      <c r="G323" s="157">
        <v>0</v>
      </c>
      <c r="H323" s="157">
        <v>1</v>
      </c>
      <c r="I323" s="157">
        <v>0</v>
      </c>
      <c r="J323" s="157">
        <v>0</v>
      </c>
      <c r="K323" s="157">
        <v>1</v>
      </c>
      <c r="L323" s="157">
        <v>1</v>
      </c>
    </row>
    <row r="324" spans="5:12" x14ac:dyDescent="0.2">
      <c r="E324" s="157" t="s">
        <v>3393</v>
      </c>
      <c r="F324" s="157" t="s">
        <v>16</v>
      </c>
      <c r="G324" s="157">
        <v>0</v>
      </c>
      <c r="H324" s="157">
        <v>1</v>
      </c>
      <c r="I324" s="157">
        <v>0</v>
      </c>
      <c r="J324" s="157">
        <v>0</v>
      </c>
      <c r="K324" s="157">
        <v>1</v>
      </c>
      <c r="L324" s="157">
        <v>1</v>
      </c>
    </row>
    <row r="325" spans="5:12" x14ac:dyDescent="0.2">
      <c r="E325" s="157" t="s">
        <v>3392</v>
      </c>
      <c r="F325" s="157" t="s">
        <v>33</v>
      </c>
      <c r="G325" s="157">
        <v>0</v>
      </c>
      <c r="H325" s="157">
        <v>1</v>
      </c>
      <c r="I325" s="157">
        <v>0</v>
      </c>
      <c r="J325" s="157">
        <v>0</v>
      </c>
      <c r="K325" s="157">
        <v>1</v>
      </c>
      <c r="L325" s="157">
        <v>1</v>
      </c>
    </row>
    <row r="326" spans="5:12" x14ac:dyDescent="0.2">
      <c r="E326" s="157" t="s">
        <v>3391</v>
      </c>
      <c r="F326" s="157" t="s">
        <v>87</v>
      </c>
      <c r="G326" s="157">
        <v>2</v>
      </c>
      <c r="H326" s="157">
        <v>1</v>
      </c>
      <c r="I326" s="157">
        <v>0</v>
      </c>
      <c r="J326" s="157">
        <v>2</v>
      </c>
      <c r="K326" s="157">
        <v>1</v>
      </c>
      <c r="L326" s="157">
        <v>3</v>
      </c>
    </row>
    <row r="327" spans="5:12" x14ac:dyDescent="0.2">
      <c r="E327" s="157" t="s">
        <v>3390</v>
      </c>
      <c r="F327" s="157" t="s">
        <v>87</v>
      </c>
      <c r="G327" s="157">
        <v>2</v>
      </c>
      <c r="H327" s="157">
        <v>2</v>
      </c>
      <c r="I327" s="157">
        <v>0</v>
      </c>
      <c r="J327" s="157">
        <v>2</v>
      </c>
      <c r="K327" s="157">
        <v>2</v>
      </c>
      <c r="L327" s="157">
        <v>4</v>
      </c>
    </row>
    <row r="328" spans="5:12" x14ac:dyDescent="0.2">
      <c r="E328" s="157" t="s">
        <v>3389</v>
      </c>
      <c r="F328" s="157" t="s">
        <v>39</v>
      </c>
      <c r="G328" s="157">
        <v>0</v>
      </c>
      <c r="H328" s="157">
        <v>1</v>
      </c>
      <c r="I328" s="157">
        <v>0</v>
      </c>
      <c r="J328" s="157">
        <v>1</v>
      </c>
      <c r="K328" s="157">
        <v>0</v>
      </c>
      <c r="L328" s="157">
        <v>1</v>
      </c>
    </row>
    <row r="329" spans="5:12" x14ac:dyDescent="0.2">
      <c r="E329" s="157" t="s">
        <v>3388</v>
      </c>
      <c r="F329" s="157" t="s">
        <v>20</v>
      </c>
      <c r="G329" s="157">
        <v>0</v>
      </c>
      <c r="H329" s="157">
        <v>1</v>
      </c>
      <c r="I329" s="157">
        <v>0</v>
      </c>
      <c r="J329" s="157">
        <v>1</v>
      </c>
      <c r="K329" s="157">
        <v>0</v>
      </c>
      <c r="L329" s="157">
        <v>1</v>
      </c>
    </row>
    <row r="330" spans="5:12" x14ac:dyDescent="0.2">
      <c r="E330" s="157" t="s">
        <v>3387</v>
      </c>
      <c r="F330" s="157" t="s">
        <v>20</v>
      </c>
      <c r="G330" s="157">
        <v>0</v>
      </c>
      <c r="H330" s="157">
        <v>1</v>
      </c>
      <c r="I330" s="157">
        <v>0</v>
      </c>
      <c r="J330" s="157">
        <v>1</v>
      </c>
      <c r="K330" s="157">
        <v>0</v>
      </c>
      <c r="L330" s="157">
        <v>1</v>
      </c>
    </row>
    <row r="331" spans="5:12" x14ac:dyDescent="0.2">
      <c r="E331" s="157" t="s">
        <v>3386</v>
      </c>
      <c r="F331" s="157" t="s">
        <v>16</v>
      </c>
      <c r="G331" s="157">
        <v>0</v>
      </c>
      <c r="H331" s="157">
        <v>5</v>
      </c>
      <c r="I331" s="157">
        <v>0</v>
      </c>
      <c r="J331" s="157">
        <v>5</v>
      </c>
      <c r="K331" s="157">
        <v>0</v>
      </c>
      <c r="L331" s="157">
        <v>5</v>
      </c>
    </row>
    <row r="332" spans="5:12" x14ac:dyDescent="0.2">
      <c r="E332" s="157" t="s">
        <v>3385</v>
      </c>
      <c r="F332" s="157" t="s">
        <v>58</v>
      </c>
      <c r="G332" s="157">
        <v>1</v>
      </c>
      <c r="H332" s="157">
        <v>0</v>
      </c>
      <c r="I332" s="157">
        <v>0</v>
      </c>
      <c r="J332" s="157">
        <v>0</v>
      </c>
      <c r="K332" s="157">
        <v>1</v>
      </c>
      <c r="L332" s="157">
        <v>1</v>
      </c>
    </row>
    <row r="333" spans="5:12" x14ac:dyDescent="0.2">
      <c r="E333" s="157" t="s">
        <v>3384</v>
      </c>
      <c r="F333" s="157" t="s">
        <v>87</v>
      </c>
      <c r="G333" s="157">
        <v>0</v>
      </c>
      <c r="H333" s="157">
        <v>4</v>
      </c>
      <c r="I333" s="157">
        <v>0</v>
      </c>
      <c r="J333" s="157">
        <v>2</v>
      </c>
      <c r="K333" s="157">
        <v>2</v>
      </c>
      <c r="L333" s="157">
        <v>4</v>
      </c>
    </row>
    <row r="334" spans="5:12" x14ac:dyDescent="0.2">
      <c r="E334" s="157" t="s">
        <v>3383</v>
      </c>
      <c r="F334" s="157" t="s">
        <v>18</v>
      </c>
      <c r="G334" s="157">
        <v>0</v>
      </c>
      <c r="H334" s="157">
        <v>2</v>
      </c>
      <c r="I334" s="157">
        <v>0</v>
      </c>
      <c r="J334" s="157">
        <v>1</v>
      </c>
      <c r="K334" s="157">
        <v>1</v>
      </c>
      <c r="L334" s="157">
        <v>2</v>
      </c>
    </row>
    <row r="335" spans="5:12" x14ac:dyDescent="0.2">
      <c r="E335" s="157" t="s">
        <v>3382</v>
      </c>
      <c r="F335" s="157" t="s">
        <v>55</v>
      </c>
      <c r="G335" s="157">
        <v>0</v>
      </c>
      <c r="H335" s="157">
        <v>1</v>
      </c>
      <c r="I335" s="157">
        <v>0</v>
      </c>
      <c r="J335" s="157">
        <v>0</v>
      </c>
      <c r="K335" s="157">
        <v>1</v>
      </c>
      <c r="L335" s="157">
        <v>1</v>
      </c>
    </row>
    <row r="336" spans="5:12" x14ac:dyDescent="0.2">
      <c r="E336" s="157" t="s">
        <v>3381</v>
      </c>
      <c r="F336" s="157" t="s">
        <v>48</v>
      </c>
      <c r="G336" s="157">
        <v>0</v>
      </c>
      <c r="H336" s="157">
        <v>3</v>
      </c>
      <c r="I336" s="157">
        <v>0</v>
      </c>
      <c r="J336" s="157">
        <v>3</v>
      </c>
      <c r="K336" s="157">
        <v>0</v>
      </c>
      <c r="L336" s="157">
        <v>3</v>
      </c>
    </row>
    <row r="337" spans="5:12" x14ac:dyDescent="0.2">
      <c r="E337" s="157" t="s">
        <v>3380</v>
      </c>
      <c r="F337" s="157" t="s">
        <v>29</v>
      </c>
      <c r="G337" s="157">
        <v>0</v>
      </c>
      <c r="H337" s="157">
        <v>1</v>
      </c>
      <c r="I337" s="157">
        <v>0</v>
      </c>
      <c r="J337" s="157">
        <v>1</v>
      </c>
      <c r="K337" s="157">
        <v>0</v>
      </c>
      <c r="L337" s="157">
        <v>1</v>
      </c>
    </row>
    <row r="338" spans="5:12" x14ac:dyDescent="0.2">
      <c r="E338" s="157" t="s">
        <v>3379</v>
      </c>
      <c r="F338" s="157" t="s">
        <v>22</v>
      </c>
      <c r="G338" s="157">
        <v>0</v>
      </c>
      <c r="H338" s="157">
        <v>1</v>
      </c>
      <c r="I338" s="157">
        <v>0</v>
      </c>
      <c r="J338" s="157">
        <v>0</v>
      </c>
      <c r="K338" s="157">
        <v>1</v>
      </c>
      <c r="L338" s="157">
        <v>1</v>
      </c>
    </row>
    <row r="339" spans="5:12" x14ac:dyDescent="0.2">
      <c r="E339" s="157" t="s">
        <v>3378</v>
      </c>
      <c r="F339" s="157" t="s">
        <v>24</v>
      </c>
      <c r="G339" s="157">
        <v>1</v>
      </c>
      <c r="H339" s="157">
        <v>1</v>
      </c>
      <c r="I339" s="157">
        <v>0</v>
      </c>
      <c r="J339" s="157">
        <v>1</v>
      </c>
      <c r="K339" s="157">
        <v>1</v>
      </c>
      <c r="L339" s="157">
        <v>2</v>
      </c>
    </row>
    <row r="340" spans="5:12" x14ac:dyDescent="0.2">
      <c r="E340" s="157" t="s">
        <v>3377</v>
      </c>
      <c r="F340" s="157" t="s">
        <v>29</v>
      </c>
      <c r="G340" s="157">
        <v>0</v>
      </c>
      <c r="H340" s="157">
        <v>4</v>
      </c>
      <c r="I340" s="157">
        <v>0</v>
      </c>
      <c r="J340" s="157">
        <v>1</v>
      </c>
      <c r="K340" s="157">
        <v>3</v>
      </c>
      <c r="L340" s="157">
        <v>4</v>
      </c>
    </row>
    <row r="341" spans="5:12" x14ac:dyDescent="0.2">
      <c r="E341" s="157" t="s">
        <v>3376</v>
      </c>
      <c r="F341" s="157" t="s">
        <v>58</v>
      </c>
      <c r="G341" s="157">
        <v>0</v>
      </c>
      <c r="H341" s="157">
        <v>2</v>
      </c>
      <c r="I341" s="157">
        <v>0</v>
      </c>
      <c r="J341" s="157">
        <v>1</v>
      </c>
      <c r="K341" s="157">
        <v>1</v>
      </c>
      <c r="L341" s="157">
        <v>2</v>
      </c>
    </row>
    <row r="342" spans="5:12" x14ac:dyDescent="0.2">
      <c r="E342" s="157" t="s">
        <v>3375</v>
      </c>
      <c r="F342" s="157" t="s">
        <v>18</v>
      </c>
      <c r="G342" s="157">
        <v>2</v>
      </c>
      <c r="H342" s="157">
        <v>4</v>
      </c>
      <c r="I342" s="157">
        <v>0</v>
      </c>
      <c r="J342" s="157">
        <v>3</v>
      </c>
      <c r="K342" s="157">
        <v>3</v>
      </c>
      <c r="L342" s="157">
        <v>6</v>
      </c>
    </row>
    <row r="343" spans="5:12" x14ac:dyDescent="0.2">
      <c r="E343" s="157" t="s">
        <v>3374</v>
      </c>
      <c r="F343" s="157" t="s">
        <v>77</v>
      </c>
      <c r="G343" s="157">
        <v>0</v>
      </c>
      <c r="H343" s="157">
        <v>5</v>
      </c>
      <c r="I343" s="157">
        <v>0</v>
      </c>
      <c r="J343" s="157">
        <v>0</v>
      </c>
      <c r="K343" s="157">
        <v>5</v>
      </c>
      <c r="L343" s="157">
        <v>5</v>
      </c>
    </row>
    <row r="344" spans="5:12" x14ac:dyDescent="0.2">
      <c r="E344" s="157" t="s">
        <v>3373</v>
      </c>
      <c r="F344" s="157" t="s">
        <v>58</v>
      </c>
      <c r="G344" s="157">
        <v>0</v>
      </c>
      <c r="H344" s="157">
        <v>1</v>
      </c>
      <c r="I344" s="157">
        <v>0</v>
      </c>
      <c r="J344" s="157">
        <v>0</v>
      </c>
      <c r="K344" s="157">
        <v>1</v>
      </c>
      <c r="L344" s="157">
        <v>1</v>
      </c>
    </row>
    <row r="345" spans="5:12" x14ac:dyDescent="0.2">
      <c r="E345" s="157" t="s">
        <v>3372</v>
      </c>
      <c r="F345" s="157" t="s">
        <v>14</v>
      </c>
      <c r="G345" s="157">
        <v>1</v>
      </c>
      <c r="H345" s="157">
        <v>0</v>
      </c>
      <c r="I345" s="157">
        <v>0</v>
      </c>
      <c r="J345" s="157">
        <v>0</v>
      </c>
      <c r="K345" s="157">
        <v>1</v>
      </c>
      <c r="L345" s="157">
        <v>1</v>
      </c>
    </row>
    <row r="346" spans="5:12" x14ac:dyDescent="0.2">
      <c r="E346" s="157" t="s">
        <v>3371</v>
      </c>
      <c r="F346" s="157" t="s">
        <v>58</v>
      </c>
      <c r="G346" s="157">
        <v>2</v>
      </c>
      <c r="H346" s="157">
        <v>0</v>
      </c>
      <c r="I346" s="157">
        <v>0</v>
      </c>
      <c r="J346" s="157">
        <v>2</v>
      </c>
      <c r="K346" s="157">
        <v>0</v>
      </c>
      <c r="L346" s="157">
        <v>2</v>
      </c>
    </row>
    <row r="347" spans="5:12" x14ac:dyDescent="0.2">
      <c r="E347" s="157" t="s">
        <v>3370</v>
      </c>
      <c r="F347" s="157" t="s">
        <v>20</v>
      </c>
      <c r="G347" s="157">
        <v>0</v>
      </c>
      <c r="H347" s="157">
        <v>1</v>
      </c>
      <c r="I347" s="157">
        <v>0</v>
      </c>
      <c r="J347" s="157">
        <v>1</v>
      </c>
      <c r="K347" s="157">
        <v>0</v>
      </c>
      <c r="L347" s="157">
        <v>1</v>
      </c>
    </row>
    <row r="348" spans="5:12" x14ac:dyDescent="0.2">
      <c r="E348" s="157" t="s">
        <v>3369</v>
      </c>
      <c r="F348" s="157" t="s">
        <v>24</v>
      </c>
      <c r="G348" s="157">
        <v>2</v>
      </c>
      <c r="H348" s="157">
        <v>0</v>
      </c>
      <c r="I348" s="157">
        <v>0</v>
      </c>
      <c r="J348" s="157">
        <v>2</v>
      </c>
      <c r="K348" s="157">
        <v>0</v>
      </c>
      <c r="L348" s="157">
        <v>2</v>
      </c>
    </row>
    <row r="349" spans="5:12" x14ac:dyDescent="0.2">
      <c r="E349" s="157" t="s">
        <v>3368</v>
      </c>
      <c r="F349" s="157" t="s">
        <v>16</v>
      </c>
      <c r="G349" s="157">
        <v>0</v>
      </c>
      <c r="H349" s="157">
        <v>1</v>
      </c>
      <c r="I349" s="157">
        <v>0</v>
      </c>
      <c r="J349" s="157">
        <v>1</v>
      </c>
      <c r="K349" s="157">
        <v>0</v>
      </c>
      <c r="L349" s="157">
        <v>1</v>
      </c>
    </row>
    <row r="350" spans="5:12" x14ac:dyDescent="0.2">
      <c r="E350" s="157" t="s">
        <v>3367</v>
      </c>
      <c r="F350" s="157" t="s">
        <v>29</v>
      </c>
      <c r="G350" s="157">
        <v>0</v>
      </c>
      <c r="H350" s="157">
        <v>1</v>
      </c>
      <c r="I350" s="157">
        <v>0</v>
      </c>
      <c r="J350" s="157">
        <v>1</v>
      </c>
      <c r="K350" s="157">
        <v>0</v>
      </c>
      <c r="L350" s="157">
        <v>1</v>
      </c>
    </row>
    <row r="351" spans="5:12" x14ac:dyDescent="0.2">
      <c r="E351" s="157" t="s">
        <v>3366</v>
      </c>
      <c r="F351" s="157" t="s">
        <v>16</v>
      </c>
      <c r="G351" s="157">
        <v>1</v>
      </c>
      <c r="H351" s="157">
        <v>0</v>
      </c>
      <c r="I351" s="157">
        <v>0</v>
      </c>
      <c r="J351" s="157">
        <v>1</v>
      </c>
      <c r="K351" s="157">
        <v>0</v>
      </c>
      <c r="L351" s="157">
        <v>1</v>
      </c>
    </row>
    <row r="352" spans="5:12" x14ac:dyDescent="0.2">
      <c r="E352" s="157" t="s">
        <v>3365</v>
      </c>
      <c r="F352" s="157" t="s">
        <v>16</v>
      </c>
      <c r="G352" s="157">
        <v>1</v>
      </c>
      <c r="H352" s="157">
        <v>0</v>
      </c>
      <c r="I352" s="157">
        <v>0</v>
      </c>
      <c r="J352" s="157">
        <v>1</v>
      </c>
      <c r="K352" s="157">
        <v>0</v>
      </c>
      <c r="L352" s="157">
        <v>1</v>
      </c>
    </row>
    <row r="353" spans="4:12" x14ac:dyDescent="0.2">
      <c r="E353" s="157" t="s">
        <v>3364</v>
      </c>
      <c r="F353" s="157" t="s">
        <v>69</v>
      </c>
      <c r="G353" s="157">
        <v>0</v>
      </c>
      <c r="H353" s="157">
        <v>2</v>
      </c>
      <c r="I353" s="157">
        <v>0</v>
      </c>
      <c r="J353" s="157">
        <v>0</v>
      </c>
      <c r="K353" s="157">
        <v>2</v>
      </c>
      <c r="L353" s="157">
        <v>2</v>
      </c>
    </row>
    <row r="354" spans="4:12" x14ac:dyDescent="0.2">
      <c r="E354" s="157" t="s">
        <v>3363</v>
      </c>
      <c r="F354" s="157" t="s">
        <v>18</v>
      </c>
      <c r="G354" s="157">
        <v>6</v>
      </c>
      <c r="H354" s="157">
        <v>6</v>
      </c>
      <c r="I354" s="157">
        <v>1</v>
      </c>
      <c r="J354" s="157">
        <v>0</v>
      </c>
      <c r="K354" s="157">
        <v>11</v>
      </c>
      <c r="L354" s="157">
        <v>12</v>
      </c>
    </row>
    <row r="355" spans="4:12" x14ac:dyDescent="0.2">
      <c r="E355" s="157" t="s">
        <v>3362</v>
      </c>
      <c r="F355" s="157" t="s">
        <v>35</v>
      </c>
      <c r="G355" s="157">
        <v>1</v>
      </c>
      <c r="H355" s="157">
        <v>0</v>
      </c>
      <c r="I355" s="157">
        <v>0</v>
      </c>
      <c r="J355" s="157">
        <v>0</v>
      </c>
      <c r="K355" s="157">
        <v>1</v>
      </c>
      <c r="L355" s="157">
        <v>1</v>
      </c>
    </row>
    <row r="356" spans="4:12" x14ac:dyDescent="0.2">
      <c r="E356" s="157" t="s">
        <v>3361</v>
      </c>
      <c r="F356" s="157" t="s">
        <v>131</v>
      </c>
      <c r="G356" s="157">
        <v>1</v>
      </c>
      <c r="H356" s="157">
        <v>0</v>
      </c>
      <c r="I356" s="157">
        <v>0</v>
      </c>
      <c r="J356" s="157">
        <v>0</v>
      </c>
      <c r="K356" s="157">
        <v>1</v>
      </c>
      <c r="L356" s="157">
        <v>1</v>
      </c>
    </row>
    <row r="357" spans="4:12" x14ac:dyDescent="0.2">
      <c r="E357" s="157" t="s">
        <v>3360</v>
      </c>
      <c r="F357" s="157" t="s">
        <v>94</v>
      </c>
      <c r="G357" s="157">
        <v>0</v>
      </c>
      <c r="H357" s="157">
        <v>1</v>
      </c>
      <c r="I357" s="157">
        <v>0</v>
      </c>
      <c r="J357" s="157">
        <v>0</v>
      </c>
      <c r="K357" s="157">
        <v>1</v>
      </c>
      <c r="L357" s="157">
        <v>1</v>
      </c>
    </row>
    <row r="358" spans="4:12" x14ac:dyDescent="0.2">
      <c r="E358" s="157" t="s">
        <v>3359</v>
      </c>
      <c r="F358" s="157" t="s">
        <v>20</v>
      </c>
      <c r="G358" s="157">
        <v>0</v>
      </c>
      <c r="H358" s="157">
        <v>1</v>
      </c>
      <c r="I358" s="157">
        <v>0</v>
      </c>
      <c r="J358" s="157">
        <v>1</v>
      </c>
      <c r="K358" s="157">
        <v>0</v>
      </c>
      <c r="L358" s="157">
        <v>1</v>
      </c>
    </row>
    <row r="359" spans="4:12" x14ac:dyDescent="0.2">
      <c r="E359" s="157" t="s">
        <v>3358</v>
      </c>
      <c r="F359" s="157" t="s">
        <v>94</v>
      </c>
      <c r="G359" s="157">
        <v>1</v>
      </c>
      <c r="H359" s="157">
        <v>0</v>
      </c>
      <c r="I359" s="157">
        <v>0</v>
      </c>
      <c r="J359" s="157">
        <v>1</v>
      </c>
      <c r="K359" s="157">
        <v>0</v>
      </c>
      <c r="L359" s="157">
        <v>1</v>
      </c>
    </row>
    <row r="360" spans="4:12" x14ac:dyDescent="0.2">
      <c r="E360" s="157" t="s">
        <v>3357</v>
      </c>
      <c r="F360" s="157" t="s">
        <v>55</v>
      </c>
      <c r="G360" s="157">
        <v>0</v>
      </c>
      <c r="H360" s="157">
        <v>1</v>
      </c>
      <c r="I360" s="157">
        <v>0</v>
      </c>
      <c r="J360" s="157">
        <v>0</v>
      </c>
      <c r="K360" s="157">
        <v>1</v>
      </c>
      <c r="L360" s="157">
        <v>1</v>
      </c>
    </row>
    <row r="361" spans="4:12" x14ac:dyDescent="0.2">
      <c r="E361" s="157" t="s">
        <v>3356</v>
      </c>
      <c r="F361" s="157" t="s">
        <v>77</v>
      </c>
      <c r="G361" s="157">
        <v>0</v>
      </c>
      <c r="H361" s="157">
        <v>6</v>
      </c>
      <c r="I361" s="157">
        <v>0</v>
      </c>
      <c r="J361" s="157">
        <v>0</v>
      </c>
      <c r="K361" s="157">
        <v>6</v>
      </c>
      <c r="L361" s="157">
        <v>6</v>
      </c>
    </row>
    <row r="362" spans="4:12" x14ac:dyDescent="0.2">
      <c r="D362" s="157" t="s">
        <v>96</v>
      </c>
      <c r="E362" s="157" t="s">
        <v>96</v>
      </c>
      <c r="F362" s="157" t="s">
        <v>24</v>
      </c>
      <c r="G362" s="157">
        <v>0</v>
      </c>
      <c r="H362" s="157">
        <v>3</v>
      </c>
      <c r="I362" s="157">
        <v>0</v>
      </c>
      <c r="J362" s="157">
        <v>1</v>
      </c>
      <c r="K362" s="157">
        <v>2</v>
      </c>
      <c r="L362" s="157">
        <v>3</v>
      </c>
    </row>
    <row r="363" spans="4:12" x14ac:dyDescent="0.2">
      <c r="E363" s="157" t="s">
        <v>3355</v>
      </c>
      <c r="F363" s="157" t="s">
        <v>131</v>
      </c>
      <c r="G363" s="157">
        <v>1</v>
      </c>
      <c r="H363" s="157">
        <v>4</v>
      </c>
      <c r="I363" s="157">
        <v>1</v>
      </c>
      <c r="J363" s="157">
        <v>1</v>
      </c>
      <c r="K363" s="157">
        <v>3</v>
      </c>
      <c r="L363" s="157">
        <v>5</v>
      </c>
    </row>
    <row r="364" spans="4:12" x14ac:dyDescent="0.2">
      <c r="E364" s="157" t="s">
        <v>3354</v>
      </c>
      <c r="F364" s="157" t="s">
        <v>131</v>
      </c>
      <c r="G364" s="157">
        <v>1</v>
      </c>
      <c r="H364" s="157">
        <v>4</v>
      </c>
      <c r="I364" s="157">
        <v>1</v>
      </c>
      <c r="J364" s="157">
        <v>1</v>
      </c>
      <c r="K364" s="157">
        <v>3</v>
      </c>
      <c r="L364" s="157">
        <v>5</v>
      </c>
    </row>
    <row r="365" spans="4:12" x14ac:dyDescent="0.2">
      <c r="E365" s="157" t="s">
        <v>3353</v>
      </c>
      <c r="F365" s="157" t="s">
        <v>14</v>
      </c>
      <c r="G365" s="157">
        <v>0</v>
      </c>
      <c r="H365" s="157">
        <v>1</v>
      </c>
      <c r="I365" s="157">
        <v>0</v>
      </c>
      <c r="J365" s="157">
        <v>0</v>
      </c>
      <c r="K365" s="157">
        <v>1</v>
      </c>
      <c r="L365" s="157">
        <v>1</v>
      </c>
    </row>
    <row r="366" spans="4:12" x14ac:dyDescent="0.2">
      <c r="E366" s="157" t="s">
        <v>3352</v>
      </c>
      <c r="F366" s="157" t="s">
        <v>29</v>
      </c>
      <c r="G366" s="157">
        <v>0</v>
      </c>
      <c r="H366" s="157">
        <v>1</v>
      </c>
      <c r="I366" s="157">
        <v>0</v>
      </c>
      <c r="J366" s="157">
        <v>0</v>
      </c>
      <c r="K366" s="157">
        <v>1</v>
      </c>
      <c r="L366" s="157">
        <v>1</v>
      </c>
    </row>
    <row r="367" spans="4:12" x14ac:dyDescent="0.2">
      <c r="E367" s="157" t="s">
        <v>3351</v>
      </c>
      <c r="F367" s="157" t="s">
        <v>29</v>
      </c>
      <c r="G367" s="157">
        <v>1</v>
      </c>
      <c r="H367" s="157">
        <v>3</v>
      </c>
      <c r="I367" s="157">
        <v>0</v>
      </c>
      <c r="J367" s="157">
        <v>0</v>
      </c>
      <c r="K367" s="157">
        <v>4</v>
      </c>
      <c r="L367" s="157">
        <v>4</v>
      </c>
    </row>
    <row r="368" spans="4:12" x14ac:dyDescent="0.2">
      <c r="E368" s="157" t="s">
        <v>3350</v>
      </c>
      <c r="F368" s="157" t="s">
        <v>80</v>
      </c>
      <c r="G368" s="157">
        <v>1</v>
      </c>
      <c r="H368" s="157">
        <v>0</v>
      </c>
      <c r="I368" s="157">
        <v>0</v>
      </c>
      <c r="J368" s="157">
        <v>0</v>
      </c>
      <c r="K368" s="157">
        <v>1</v>
      </c>
      <c r="L368" s="157">
        <v>1</v>
      </c>
    </row>
    <row r="369" spans="5:12" x14ac:dyDescent="0.2">
      <c r="E369" s="157" t="s">
        <v>3349</v>
      </c>
      <c r="F369" s="157" t="s">
        <v>53</v>
      </c>
      <c r="G369" s="157">
        <v>1</v>
      </c>
      <c r="H369" s="157">
        <v>1</v>
      </c>
      <c r="I369" s="157">
        <v>0</v>
      </c>
      <c r="J369" s="157">
        <v>0</v>
      </c>
      <c r="K369" s="157">
        <v>2</v>
      </c>
      <c r="L369" s="157">
        <v>2</v>
      </c>
    </row>
    <row r="370" spans="5:12" x14ac:dyDescent="0.2">
      <c r="E370" s="157" t="s">
        <v>3348</v>
      </c>
      <c r="F370" s="157" t="s">
        <v>67</v>
      </c>
      <c r="G370" s="157">
        <v>1</v>
      </c>
      <c r="H370" s="157">
        <v>1</v>
      </c>
      <c r="I370" s="157">
        <v>0</v>
      </c>
      <c r="J370" s="157">
        <v>0</v>
      </c>
      <c r="K370" s="157">
        <v>2</v>
      </c>
      <c r="L370" s="157">
        <v>2</v>
      </c>
    </row>
    <row r="371" spans="5:12" x14ac:dyDescent="0.2">
      <c r="E371" s="157" t="s">
        <v>3347</v>
      </c>
      <c r="F371" s="157" t="s">
        <v>53</v>
      </c>
      <c r="G371" s="157">
        <v>0</v>
      </c>
      <c r="H371" s="157">
        <v>16</v>
      </c>
      <c r="I371" s="157">
        <v>0</v>
      </c>
      <c r="J371" s="157">
        <v>9</v>
      </c>
      <c r="K371" s="157">
        <v>7</v>
      </c>
      <c r="L371" s="157">
        <v>16</v>
      </c>
    </row>
    <row r="372" spans="5:12" x14ac:dyDescent="0.2">
      <c r="E372" s="157" t="s">
        <v>3346</v>
      </c>
      <c r="F372" s="157" t="s">
        <v>94</v>
      </c>
      <c r="G372" s="157">
        <v>0</v>
      </c>
      <c r="H372" s="157">
        <v>1</v>
      </c>
      <c r="I372" s="157">
        <v>0</v>
      </c>
      <c r="J372" s="157">
        <v>0</v>
      </c>
      <c r="K372" s="157">
        <v>1</v>
      </c>
      <c r="L372" s="157">
        <v>1</v>
      </c>
    </row>
    <row r="373" spans="5:12" x14ac:dyDescent="0.2">
      <c r="E373" s="157" t="s">
        <v>3345</v>
      </c>
      <c r="F373" s="157" t="s">
        <v>33</v>
      </c>
      <c r="G373" s="157">
        <v>3</v>
      </c>
      <c r="H373" s="157">
        <v>0</v>
      </c>
      <c r="I373" s="157">
        <v>0</v>
      </c>
      <c r="J373" s="157">
        <v>1</v>
      </c>
      <c r="K373" s="157">
        <v>2</v>
      </c>
      <c r="L373" s="157">
        <v>3</v>
      </c>
    </row>
    <row r="374" spans="5:12" x14ac:dyDescent="0.2">
      <c r="E374" s="157" t="s">
        <v>3344</v>
      </c>
      <c r="F374" s="157" t="s">
        <v>53</v>
      </c>
      <c r="G374" s="157">
        <v>2</v>
      </c>
      <c r="H374" s="157">
        <v>0</v>
      </c>
      <c r="I374" s="157">
        <v>0</v>
      </c>
      <c r="J374" s="157">
        <v>1</v>
      </c>
      <c r="K374" s="157">
        <v>1</v>
      </c>
      <c r="L374" s="157">
        <v>2</v>
      </c>
    </row>
    <row r="375" spans="5:12" x14ac:dyDescent="0.2">
      <c r="E375" s="157" t="s">
        <v>3343</v>
      </c>
      <c r="F375" s="157" t="s">
        <v>29</v>
      </c>
      <c r="G375" s="157">
        <v>0</v>
      </c>
      <c r="H375" s="157">
        <v>1</v>
      </c>
      <c r="I375" s="157">
        <v>0</v>
      </c>
      <c r="J375" s="157">
        <v>0</v>
      </c>
      <c r="K375" s="157">
        <v>1</v>
      </c>
      <c r="L375" s="157">
        <v>1</v>
      </c>
    </row>
    <row r="376" spans="5:12" x14ac:dyDescent="0.2">
      <c r="E376" s="157" t="s">
        <v>3342</v>
      </c>
      <c r="F376" s="157" t="s">
        <v>16</v>
      </c>
      <c r="G376" s="157">
        <v>1</v>
      </c>
      <c r="H376" s="157">
        <v>0</v>
      </c>
      <c r="I376" s="157">
        <v>0</v>
      </c>
      <c r="J376" s="157">
        <v>0</v>
      </c>
      <c r="K376" s="157">
        <v>1</v>
      </c>
      <c r="L376" s="157">
        <v>1</v>
      </c>
    </row>
    <row r="377" spans="5:12" x14ac:dyDescent="0.2">
      <c r="E377" s="157" t="s">
        <v>3341</v>
      </c>
      <c r="F377" s="157" t="s">
        <v>39</v>
      </c>
      <c r="G377" s="157">
        <v>2</v>
      </c>
      <c r="H377" s="157">
        <v>0</v>
      </c>
      <c r="I377" s="157">
        <v>0</v>
      </c>
      <c r="J377" s="157">
        <v>0</v>
      </c>
      <c r="K377" s="157">
        <v>2</v>
      </c>
      <c r="L377" s="157">
        <v>2</v>
      </c>
    </row>
    <row r="378" spans="5:12" x14ac:dyDescent="0.2">
      <c r="E378" s="157" t="s">
        <v>3340</v>
      </c>
      <c r="F378" s="157" t="s">
        <v>80</v>
      </c>
      <c r="G378" s="157">
        <v>0</v>
      </c>
      <c r="H378" s="157">
        <v>1</v>
      </c>
      <c r="I378" s="157">
        <v>0</v>
      </c>
      <c r="J378" s="157">
        <v>0</v>
      </c>
      <c r="K378" s="157">
        <v>1</v>
      </c>
      <c r="L378" s="157">
        <v>1</v>
      </c>
    </row>
    <row r="379" spans="5:12" x14ac:dyDescent="0.2">
      <c r="E379" s="157" t="s">
        <v>3339</v>
      </c>
      <c r="F379" s="157" t="s">
        <v>53</v>
      </c>
      <c r="G379" s="157">
        <v>0</v>
      </c>
      <c r="H379" s="157">
        <v>1</v>
      </c>
      <c r="I379" s="157">
        <v>0</v>
      </c>
      <c r="J379" s="157">
        <v>1</v>
      </c>
      <c r="K379" s="157">
        <v>0</v>
      </c>
      <c r="L379" s="157">
        <v>1</v>
      </c>
    </row>
    <row r="380" spans="5:12" x14ac:dyDescent="0.2">
      <c r="E380" s="157" t="s">
        <v>3338</v>
      </c>
      <c r="F380" s="157" t="s">
        <v>22</v>
      </c>
      <c r="G380" s="157">
        <v>0</v>
      </c>
      <c r="H380" s="157">
        <v>1</v>
      </c>
      <c r="I380" s="157">
        <v>0</v>
      </c>
      <c r="J380" s="157">
        <v>0</v>
      </c>
      <c r="K380" s="157">
        <v>1</v>
      </c>
      <c r="L380" s="157">
        <v>1</v>
      </c>
    </row>
    <row r="381" spans="5:12" x14ac:dyDescent="0.2">
      <c r="E381" s="157" t="s">
        <v>3337</v>
      </c>
      <c r="F381" s="157" t="s">
        <v>14</v>
      </c>
      <c r="G381" s="157">
        <v>0</v>
      </c>
      <c r="H381" s="157">
        <v>1</v>
      </c>
      <c r="I381" s="157">
        <v>0</v>
      </c>
      <c r="J381" s="157">
        <v>0</v>
      </c>
      <c r="K381" s="157">
        <v>1</v>
      </c>
      <c r="L381" s="157">
        <v>1</v>
      </c>
    </row>
    <row r="382" spans="5:12" x14ac:dyDescent="0.2">
      <c r="E382" s="157" t="s">
        <v>3336</v>
      </c>
      <c r="F382" s="157" t="s">
        <v>58</v>
      </c>
      <c r="G382" s="157">
        <v>0</v>
      </c>
      <c r="H382" s="157">
        <v>1</v>
      </c>
      <c r="I382" s="157">
        <v>0</v>
      </c>
      <c r="J382" s="157">
        <v>0</v>
      </c>
      <c r="K382" s="157">
        <v>1</v>
      </c>
      <c r="L382" s="157">
        <v>1</v>
      </c>
    </row>
    <row r="383" spans="5:12" x14ac:dyDescent="0.2">
      <c r="E383" s="157" t="s">
        <v>3335</v>
      </c>
      <c r="F383" s="157" t="s">
        <v>14</v>
      </c>
      <c r="G383" s="157">
        <v>0</v>
      </c>
      <c r="H383" s="157">
        <v>2</v>
      </c>
      <c r="I383" s="157">
        <v>0</v>
      </c>
      <c r="J383" s="157">
        <v>1</v>
      </c>
      <c r="K383" s="157">
        <v>1</v>
      </c>
      <c r="L383" s="157">
        <v>2</v>
      </c>
    </row>
    <row r="384" spans="5:12" x14ac:dyDescent="0.2">
      <c r="E384" s="157" t="s">
        <v>3334</v>
      </c>
      <c r="F384" s="157" t="s">
        <v>131</v>
      </c>
      <c r="G384" s="157">
        <v>1</v>
      </c>
      <c r="H384" s="157">
        <v>0</v>
      </c>
      <c r="I384" s="157">
        <v>0</v>
      </c>
      <c r="J384" s="157">
        <v>0</v>
      </c>
      <c r="K384" s="157">
        <v>1</v>
      </c>
      <c r="L384" s="157">
        <v>1</v>
      </c>
    </row>
    <row r="385" spans="5:12" x14ac:dyDescent="0.2">
      <c r="E385" s="157" t="s">
        <v>3333</v>
      </c>
      <c r="F385" s="157" t="s">
        <v>94</v>
      </c>
      <c r="G385" s="157">
        <v>0</v>
      </c>
      <c r="H385" s="157">
        <v>1</v>
      </c>
      <c r="I385" s="157">
        <v>0</v>
      </c>
      <c r="J385" s="157">
        <v>0</v>
      </c>
      <c r="K385" s="157">
        <v>1</v>
      </c>
      <c r="L385" s="157">
        <v>1</v>
      </c>
    </row>
    <row r="386" spans="5:12" x14ac:dyDescent="0.2">
      <c r="E386" s="157" t="s">
        <v>3332</v>
      </c>
      <c r="F386" s="157" t="s">
        <v>55</v>
      </c>
      <c r="G386" s="157">
        <v>1</v>
      </c>
      <c r="H386" s="157">
        <v>1</v>
      </c>
      <c r="I386" s="157">
        <v>0</v>
      </c>
      <c r="J386" s="157">
        <v>0</v>
      </c>
      <c r="K386" s="157">
        <v>2</v>
      </c>
      <c r="L386" s="157">
        <v>2</v>
      </c>
    </row>
    <row r="387" spans="5:12" x14ac:dyDescent="0.2">
      <c r="E387" s="157" t="s">
        <v>3331</v>
      </c>
      <c r="F387" s="157" t="s">
        <v>33</v>
      </c>
      <c r="G387" s="157">
        <v>1</v>
      </c>
      <c r="H387" s="157">
        <v>1</v>
      </c>
      <c r="I387" s="157">
        <v>0</v>
      </c>
      <c r="J387" s="157">
        <v>0</v>
      </c>
      <c r="K387" s="157">
        <v>2</v>
      </c>
      <c r="L387" s="157">
        <v>2</v>
      </c>
    </row>
    <row r="388" spans="5:12" x14ac:dyDescent="0.2">
      <c r="E388" s="157" t="s">
        <v>3330</v>
      </c>
      <c r="F388" s="157" t="s">
        <v>29</v>
      </c>
      <c r="G388" s="157">
        <v>0</v>
      </c>
      <c r="H388" s="157">
        <v>2</v>
      </c>
      <c r="I388" s="157">
        <v>0</v>
      </c>
      <c r="J388" s="157">
        <v>2</v>
      </c>
      <c r="K388" s="157">
        <v>0</v>
      </c>
      <c r="L388" s="157">
        <v>2</v>
      </c>
    </row>
    <row r="389" spans="5:12" x14ac:dyDescent="0.2">
      <c r="E389" s="157" t="s">
        <v>3329</v>
      </c>
      <c r="F389" s="157" t="s">
        <v>77</v>
      </c>
      <c r="G389" s="157">
        <v>1</v>
      </c>
      <c r="H389" s="157">
        <v>0</v>
      </c>
      <c r="I389" s="157">
        <v>0</v>
      </c>
      <c r="J389" s="157">
        <v>0</v>
      </c>
      <c r="K389" s="157">
        <v>1</v>
      </c>
      <c r="L389" s="157">
        <v>1</v>
      </c>
    </row>
    <row r="390" spans="5:12" x14ac:dyDescent="0.2">
      <c r="E390" s="157" t="s">
        <v>3328</v>
      </c>
      <c r="F390" s="157" t="s">
        <v>39</v>
      </c>
      <c r="G390" s="157">
        <v>0</v>
      </c>
      <c r="H390" s="157">
        <v>1</v>
      </c>
      <c r="I390" s="157">
        <v>0</v>
      </c>
      <c r="J390" s="157">
        <v>1</v>
      </c>
      <c r="K390" s="157">
        <v>0</v>
      </c>
      <c r="L390" s="157">
        <v>1</v>
      </c>
    </row>
    <row r="391" spans="5:12" x14ac:dyDescent="0.2">
      <c r="E391" s="157" t="s">
        <v>3327</v>
      </c>
      <c r="F391" s="157" t="s">
        <v>33</v>
      </c>
      <c r="G391" s="157">
        <v>0</v>
      </c>
      <c r="H391" s="157">
        <v>1</v>
      </c>
      <c r="I391" s="157">
        <v>0</v>
      </c>
      <c r="J391" s="157">
        <v>0</v>
      </c>
      <c r="K391" s="157">
        <v>1</v>
      </c>
      <c r="L391" s="157">
        <v>1</v>
      </c>
    </row>
    <row r="392" spans="5:12" x14ac:dyDescent="0.2">
      <c r="E392" s="157" t="s">
        <v>3326</v>
      </c>
      <c r="F392" s="157" t="s">
        <v>58</v>
      </c>
      <c r="G392" s="157">
        <v>0</v>
      </c>
      <c r="H392" s="157">
        <v>1</v>
      </c>
      <c r="I392" s="157">
        <v>0</v>
      </c>
      <c r="J392" s="157">
        <v>1</v>
      </c>
      <c r="K392" s="157">
        <v>0</v>
      </c>
      <c r="L392" s="157">
        <v>1</v>
      </c>
    </row>
    <row r="393" spans="5:12" x14ac:dyDescent="0.2">
      <c r="E393" s="157" t="s">
        <v>3325</v>
      </c>
      <c r="F393" s="157" t="s">
        <v>29</v>
      </c>
      <c r="G393" s="157">
        <v>0</v>
      </c>
      <c r="H393" s="157">
        <v>1</v>
      </c>
      <c r="I393" s="157">
        <v>0</v>
      </c>
      <c r="J393" s="157">
        <v>0</v>
      </c>
      <c r="K393" s="157">
        <v>1</v>
      </c>
      <c r="L393" s="157">
        <v>1</v>
      </c>
    </row>
    <row r="394" spans="5:12" x14ac:dyDescent="0.2">
      <c r="E394" s="157" t="s">
        <v>3324</v>
      </c>
      <c r="F394" s="157" t="s">
        <v>29</v>
      </c>
      <c r="G394" s="157">
        <v>0</v>
      </c>
      <c r="H394" s="157">
        <v>1</v>
      </c>
      <c r="I394" s="157">
        <v>0</v>
      </c>
      <c r="J394" s="157">
        <v>1</v>
      </c>
      <c r="K394" s="157">
        <v>0</v>
      </c>
      <c r="L394" s="157">
        <v>1</v>
      </c>
    </row>
    <row r="395" spans="5:12" x14ac:dyDescent="0.2">
      <c r="E395" s="157" t="s">
        <v>3323</v>
      </c>
      <c r="F395" s="157" t="s">
        <v>24</v>
      </c>
      <c r="G395" s="157">
        <v>0</v>
      </c>
      <c r="H395" s="157">
        <v>4</v>
      </c>
      <c r="I395" s="157">
        <v>0</v>
      </c>
      <c r="J395" s="157">
        <v>1</v>
      </c>
      <c r="K395" s="157">
        <v>3</v>
      </c>
      <c r="L395" s="157">
        <v>4</v>
      </c>
    </row>
    <row r="396" spans="5:12" x14ac:dyDescent="0.2">
      <c r="E396" s="157" t="s">
        <v>3322</v>
      </c>
      <c r="F396" s="157" t="s">
        <v>58</v>
      </c>
      <c r="G396" s="157">
        <v>1</v>
      </c>
      <c r="H396" s="157">
        <v>4</v>
      </c>
      <c r="I396" s="157">
        <v>0</v>
      </c>
      <c r="J396" s="157">
        <v>0</v>
      </c>
      <c r="K396" s="157">
        <v>5</v>
      </c>
      <c r="L396" s="157">
        <v>5</v>
      </c>
    </row>
    <row r="397" spans="5:12" x14ac:dyDescent="0.2">
      <c r="E397" s="157" t="s">
        <v>3321</v>
      </c>
      <c r="F397" s="157" t="s">
        <v>22</v>
      </c>
      <c r="G397" s="157">
        <v>2</v>
      </c>
      <c r="H397" s="157">
        <v>0</v>
      </c>
      <c r="I397" s="157">
        <v>0</v>
      </c>
      <c r="J397" s="157">
        <v>2</v>
      </c>
      <c r="K397" s="157">
        <v>0</v>
      </c>
      <c r="L397" s="157">
        <v>2</v>
      </c>
    </row>
    <row r="398" spans="5:12" x14ac:dyDescent="0.2">
      <c r="E398" s="157" t="s">
        <v>3320</v>
      </c>
      <c r="F398" s="157" t="s">
        <v>33</v>
      </c>
      <c r="G398" s="157">
        <v>1</v>
      </c>
      <c r="H398" s="157">
        <v>0</v>
      </c>
      <c r="I398" s="157">
        <v>0</v>
      </c>
      <c r="J398" s="157">
        <v>0</v>
      </c>
      <c r="K398" s="157">
        <v>1</v>
      </c>
      <c r="L398" s="157">
        <v>1</v>
      </c>
    </row>
    <row r="399" spans="5:12" x14ac:dyDescent="0.2">
      <c r="E399" s="157" t="s">
        <v>3319</v>
      </c>
      <c r="F399" s="157" t="s">
        <v>20</v>
      </c>
      <c r="G399" s="157">
        <v>0</v>
      </c>
      <c r="H399" s="157">
        <v>1</v>
      </c>
      <c r="I399" s="157">
        <v>0</v>
      </c>
      <c r="J399" s="157">
        <v>1</v>
      </c>
      <c r="K399" s="157">
        <v>0</v>
      </c>
      <c r="L399" s="157">
        <v>1</v>
      </c>
    </row>
    <row r="400" spans="5:12" x14ac:dyDescent="0.2">
      <c r="E400" s="157" t="s">
        <v>3318</v>
      </c>
      <c r="F400" s="157" t="s">
        <v>29</v>
      </c>
      <c r="G400" s="157">
        <v>0</v>
      </c>
      <c r="H400" s="157">
        <v>2</v>
      </c>
      <c r="I400" s="157">
        <v>0</v>
      </c>
      <c r="J400" s="157">
        <v>1</v>
      </c>
      <c r="K400" s="157">
        <v>1</v>
      </c>
      <c r="L400" s="157">
        <v>2</v>
      </c>
    </row>
    <row r="401" spans="5:12" x14ac:dyDescent="0.2">
      <c r="E401" s="157" t="s">
        <v>3317</v>
      </c>
      <c r="F401" s="157" t="s">
        <v>80</v>
      </c>
      <c r="G401" s="157">
        <v>1</v>
      </c>
      <c r="H401" s="157">
        <v>0</v>
      </c>
      <c r="I401" s="157">
        <v>1</v>
      </c>
      <c r="J401" s="157">
        <v>0</v>
      </c>
      <c r="K401" s="157">
        <v>0</v>
      </c>
      <c r="L401" s="157">
        <v>1</v>
      </c>
    </row>
    <row r="402" spans="5:12" x14ac:dyDescent="0.2">
      <c r="E402" s="157" t="s">
        <v>3316</v>
      </c>
      <c r="F402" s="157" t="s">
        <v>16</v>
      </c>
      <c r="G402" s="157">
        <v>0</v>
      </c>
      <c r="H402" s="157">
        <v>1</v>
      </c>
      <c r="I402" s="157">
        <v>0</v>
      </c>
      <c r="J402" s="157">
        <v>0</v>
      </c>
      <c r="K402" s="157">
        <v>1</v>
      </c>
      <c r="L402" s="157">
        <v>1</v>
      </c>
    </row>
    <row r="403" spans="5:12" x14ac:dyDescent="0.2">
      <c r="E403" s="157" t="s">
        <v>3315</v>
      </c>
      <c r="F403" s="157" t="s">
        <v>33</v>
      </c>
      <c r="G403" s="157">
        <v>0</v>
      </c>
      <c r="H403" s="157">
        <v>1</v>
      </c>
      <c r="I403" s="157">
        <v>0</v>
      </c>
      <c r="J403" s="157">
        <v>0</v>
      </c>
      <c r="K403" s="157">
        <v>1</v>
      </c>
      <c r="L403" s="157">
        <v>1</v>
      </c>
    </row>
    <row r="404" spans="5:12" x14ac:dyDescent="0.2">
      <c r="E404" s="157" t="s">
        <v>3314</v>
      </c>
      <c r="F404" s="157" t="s">
        <v>33</v>
      </c>
      <c r="G404" s="157">
        <v>0</v>
      </c>
      <c r="H404" s="157">
        <v>1</v>
      </c>
      <c r="I404" s="157">
        <v>0</v>
      </c>
      <c r="J404" s="157">
        <v>1</v>
      </c>
      <c r="K404" s="157">
        <v>0</v>
      </c>
      <c r="L404" s="157">
        <v>1</v>
      </c>
    </row>
    <row r="405" spans="5:12" x14ac:dyDescent="0.2">
      <c r="E405" s="157" t="s">
        <v>3313</v>
      </c>
      <c r="F405" s="157" t="s">
        <v>33</v>
      </c>
      <c r="G405" s="157">
        <v>0</v>
      </c>
      <c r="H405" s="157">
        <v>1</v>
      </c>
      <c r="I405" s="157">
        <v>0</v>
      </c>
      <c r="J405" s="157">
        <v>1</v>
      </c>
      <c r="K405" s="157">
        <v>0</v>
      </c>
      <c r="L405" s="157">
        <v>1</v>
      </c>
    </row>
    <row r="406" spans="5:12" x14ac:dyDescent="0.2">
      <c r="E406" s="157" t="s">
        <v>3312</v>
      </c>
      <c r="F406" s="157" t="s">
        <v>77</v>
      </c>
      <c r="G406" s="157">
        <v>6</v>
      </c>
      <c r="H406" s="157">
        <v>32</v>
      </c>
      <c r="I406" s="157">
        <v>0</v>
      </c>
      <c r="J406" s="157">
        <v>24</v>
      </c>
      <c r="K406" s="157">
        <v>14</v>
      </c>
      <c r="L406" s="157">
        <v>38</v>
      </c>
    </row>
    <row r="407" spans="5:12" x14ac:dyDescent="0.2">
      <c r="E407" s="157" t="s">
        <v>3311</v>
      </c>
      <c r="F407" s="157" t="s">
        <v>94</v>
      </c>
      <c r="G407" s="157">
        <v>0</v>
      </c>
      <c r="H407" s="157">
        <v>1</v>
      </c>
      <c r="I407" s="157">
        <v>0</v>
      </c>
      <c r="J407" s="157">
        <v>0</v>
      </c>
      <c r="K407" s="157">
        <v>1</v>
      </c>
      <c r="L407" s="157">
        <v>1</v>
      </c>
    </row>
    <row r="408" spans="5:12" x14ac:dyDescent="0.2">
      <c r="E408" s="157" t="s">
        <v>3310</v>
      </c>
      <c r="F408" s="157" t="s">
        <v>94</v>
      </c>
      <c r="G408" s="157">
        <v>0</v>
      </c>
      <c r="H408" s="157">
        <v>2</v>
      </c>
      <c r="I408" s="157">
        <v>0</v>
      </c>
      <c r="J408" s="157">
        <v>0</v>
      </c>
      <c r="K408" s="157">
        <v>2</v>
      </c>
      <c r="L408" s="157">
        <v>2</v>
      </c>
    </row>
    <row r="409" spans="5:12" x14ac:dyDescent="0.2">
      <c r="E409" s="157" t="s">
        <v>3309</v>
      </c>
      <c r="F409" s="157" t="s">
        <v>29</v>
      </c>
      <c r="G409" s="157">
        <v>0</v>
      </c>
      <c r="H409" s="157">
        <v>1</v>
      </c>
      <c r="I409" s="157">
        <v>0</v>
      </c>
      <c r="J409" s="157">
        <v>0</v>
      </c>
      <c r="K409" s="157">
        <v>1</v>
      </c>
      <c r="L409" s="157">
        <v>1</v>
      </c>
    </row>
    <row r="410" spans="5:12" x14ac:dyDescent="0.2">
      <c r="E410" s="157" t="s">
        <v>3308</v>
      </c>
      <c r="F410" s="157" t="s">
        <v>67</v>
      </c>
      <c r="G410" s="157">
        <v>0</v>
      </c>
      <c r="H410" s="157">
        <v>1</v>
      </c>
      <c r="I410" s="157">
        <v>0</v>
      </c>
      <c r="J410" s="157">
        <v>1</v>
      </c>
      <c r="K410" s="157">
        <v>0</v>
      </c>
      <c r="L410" s="157">
        <v>1</v>
      </c>
    </row>
    <row r="411" spans="5:12" x14ac:dyDescent="0.2">
      <c r="E411" s="157" t="s">
        <v>3307</v>
      </c>
      <c r="F411" s="157" t="s">
        <v>67</v>
      </c>
      <c r="G411" s="157">
        <v>1</v>
      </c>
      <c r="H411" s="157">
        <v>1</v>
      </c>
      <c r="I411" s="157">
        <v>1</v>
      </c>
      <c r="J411" s="157">
        <v>0</v>
      </c>
      <c r="K411" s="157">
        <v>1</v>
      </c>
      <c r="L411" s="157">
        <v>2</v>
      </c>
    </row>
    <row r="412" spans="5:12" x14ac:dyDescent="0.2">
      <c r="E412" s="157" t="s">
        <v>3306</v>
      </c>
      <c r="F412" s="157" t="s">
        <v>29</v>
      </c>
      <c r="G412" s="157">
        <v>0</v>
      </c>
      <c r="H412" s="157">
        <v>4</v>
      </c>
      <c r="I412" s="157">
        <v>0</v>
      </c>
      <c r="J412" s="157">
        <v>4</v>
      </c>
      <c r="K412" s="157">
        <v>0</v>
      </c>
      <c r="L412" s="157">
        <v>4</v>
      </c>
    </row>
    <row r="413" spans="5:12" x14ac:dyDescent="0.2">
      <c r="E413" s="157" t="s">
        <v>3305</v>
      </c>
      <c r="F413" s="157" t="s">
        <v>53</v>
      </c>
      <c r="G413" s="157">
        <v>0</v>
      </c>
      <c r="H413" s="157">
        <v>1</v>
      </c>
      <c r="I413" s="157">
        <v>0</v>
      </c>
      <c r="J413" s="157">
        <v>0</v>
      </c>
      <c r="K413" s="157">
        <v>1</v>
      </c>
      <c r="L413" s="157">
        <v>1</v>
      </c>
    </row>
    <row r="414" spans="5:12" x14ac:dyDescent="0.2">
      <c r="E414" s="157" t="s">
        <v>3304</v>
      </c>
      <c r="F414" s="157" t="s">
        <v>53</v>
      </c>
      <c r="G414" s="157">
        <v>0</v>
      </c>
      <c r="H414" s="157">
        <v>1</v>
      </c>
      <c r="I414" s="157">
        <v>0</v>
      </c>
      <c r="J414" s="157">
        <v>0</v>
      </c>
      <c r="K414" s="157">
        <v>1</v>
      </c>
      <c r="L414" s="157">
        <v>1</v>
      </c>
    </row>
    <row r="415" spans="5:12" x14ac:dyDescent="0.2">
      <c r="E415" s="157" t="s">
        <v>3303</v>
      </c>
      <c r="F415" s="157" t="s">
        <v>80</v>
      </c>
      <c r="G415" s="157">
        <v>0</v>
      </c>
      <c r="H415" s="157">
        <v>1</v>
      </c>
      <c r="I415" s="157">
        <v>0</v>
      </c>
      <c r="J415" s="157">
        <v>0</v>
      </c>
      <c r="K415" s="157">
        <v>1</v>
      </c>
      <c r="L415" s="157">
        <v>1</v>
      </c>
    </row>
    <row r="416" spans="5:12" x14ac:dyDescent="0.2">
      <c r="E416" s="157" t="s">
        <v>3302</v>
      </c>
      <c r="F416" s="157" t="s">
        <v>94</v>
      </c>
      <c r="G416" s="157">
        <v>2</v>
      </c>
      <c r="H416" s="157">
        <v>0</v>
      </c>
      <c r="I416" s="157">
        <v>1</v>
      </c>
      <c r="J416" s="157">
        <v>0</v>
      </c>
      <c r="K416" s="157">
        <v>1</v>
      </c>
      <c r="L416" s="157">
        <v>2</v>
      </c>
    </row>
    <row r="417" spans="5:12" x14ac:dyDescent="0.2">
      <c r="E417" s="157" t="s">
        <v>3301</v>
      </c>
      <c r="F417" s="157" t="s">
        <v>131</v>
      </c>
      <c r="G417" s="157">
        <v>1</v>
      </c>
      <c r="H417" s="157">
        <v>0</v>
      </c>
      <c r="I417" s="157">
        <v>0</v>
      </c>
      <c r="J417" s="157">
        <v>0</v>
      </c>
      <c r="K417" s="157">
        <v>1</v>
      </c>
      <c r="L417" s="157">
        <v>1</v>
      </c>
    </row>
    <row r="418" spans="5:12" x14ac:dyDescent="0.2">
      <c r="E418" s="157" t="s">
        <v>3300</v>
      </c>
      <c r="F418" s="157" t="s">
        <v>39</v>
      </c>
      <c r="G418" s="157">
        <v>0</v>
      </c>
      <c r="H418" s="157">
        <v>1</v>
      </c>
      <c r="I418" s="157">
        <v>1</v>
      </c>
      <c r="J418" s="157">
        <v>0</v>
      </c>
      <c r="K418" s="157">
        <v>0</v>
      </c>
      <c r="L418" s="157">
        <v>1</v>
      </c>
    </row>
    <row r="419" spans="5:12" x14ac:dyDescent="0.2">
      <c r="E419" s="157" t="s">
        <v>3299</v>
      </c>
      <c r="F419" s="157" t="s">
        <v>35</v>
      </c>
      <c r="G419" s="157">
        <v>0</v>
      </c>
      <c r="H419" s="157">
        <v>3</v>
      </c>
      <c r="I419" s="157">
        <v>0</v>
      </c>
      <c r="J419" s="157">
        <v>0</v>
      </c>
      <c r="K419" s="157">
        <v>3</v>
      </c>
      <c r="L419" s="157">
        <v>3</v>
      </c>
    </row>
    <row r="420" spans="5:12" x14ac:dyDescent="0.2">
      <c r="E420" s="157" t="s">
        <v>3298</v>
      </c>
      <c r="F420" s="157" t="s">
        <v>14</v>
      </c>
      <c r="G420" s="157">
        <v>0</v>
      </c>
      <c r="H420" s="157">
        <v>1</v>
      </c>
      <c r="I420" s="157">
        <v>0</v>
      </c>
      <c r="J420" s="157">
        <v>1</v>
      </c>
      <c r="K420" s="157">
        <v>0</v>
      </c>
      <c r="L420" s="157">
        <v>1</v>
      </c>
    </row>
    <row r="421" spans="5:12" x14ac:dyDescent="0.2">
      <c r="E421" s="157" t="s">
        <v>3297</v>
      </c>
      <c r="F421" s="157" t="s">
        <v>29</v>
      </c>
      <c r="G421" s="157">
        <v>0</v>
      </c>
      <c r="H421" s="157">
        <v>2</v>
      </c>
      <c r="I421" s="157">
        <v>0</v>
      </c>
      <c r="J421" s="157">
        <v>0</v>
      </c>
      <c r="K421" s="157">
        <v>2</v>
      </c>
      <c r="L421" s="157">
        <v>2</v>
      </c>
    </row>
    <row r="422" spans="5:12" x14ac:dyDescent="0.2">
      <c r="E422" s="157" t="s">
        <v>3296</v>
      </c>
      <c r="F422" s="157" t="s">
        <v>55</v>
      </c>
      <c r="G422" s="157">
        <v>0</v>
      </c>
      <c r="H422" s="157">
        <v>1</v>
      </c>
      <c r="I422" s="157">
        <v>0</v>
      </c>
      <c r="J422" s="157">
        <v>0</v>
      </c>
      <c r="K422" s="157">
        <v>1</v>
      </c>
      <c r="L422" s="157">
        <v>1</v>
      </c>
    </row>
    <row r="423" spans="5:12" x14ac:dyDescent="0.2">
      <c r="E423" s="157" t="s">
        <v>3295</v>
      </c>
      <c r="F423" s="157" t="s">
        <v>16</v>
      </c>
      <c r="G423" s="157">
        <v>0</v>
      </c>
      <c r="H423" s="157">
        <v>1</v>
      </c>
      <c r="I423" s="157">
        <v>0</v>
      </c>
      <c r="J423" s="157">
        <v>0</v>
      </c>
      <c r="K423" s="157">
        <v>1</v>
      </c>
      <c r="L423" s="157">
        <v>1</v>
      </c>
    </row>
    <row r="424" spans="5:12" x14ac:dyDescent="0.2">
      <c r="E424" s="157" t="s">
        <v>3294</v>
      </c>
      <c r="F424" s="157" t="s">
        <v>16</v>
      </c>
      <c r="G424" s="157">
        <v>1</v>
      </c>
      <c r="H424" s="157">
        <v>2</v>
      </c>
      <c r="I424" s="157">
        <v>1</v>
      </c>
      <c r="J424" s="157">
        <v>1</v>
      </c>
      <c r="K424" s="157">
        <v>1</v>
      </c>
      <c r="L424" s="157">
        <v>3</v>
      </c>
    </row>
    <row r="425" spans="5:12" x14ac:dyDescent="0.2">
      <c r="E425" s="157" t="s">
        <v>3293</v>
      </c>
      <c r="F425" s="157" t="s">
        <v>53</v>
      </c>
      <c r="G425" s="157">
        <v>0</v>
      </c>
      <c r="H425" s="157">
        <v>1</v>
      </c>
      <c r="I425" s="157">
        <v>0</v>
      </c>
      <c r="J425" s="157">
        <v>1</v>
      </c>
      <c r="K425" s="157">
        <v>0</v>
      </c>
      <c r="L425" s="157">
        <v>1</v>
      </c>
    </row>
    <row r="426" spans="5:12" x14ac:dyDescent="0.2">
      <c r="E426" s="157" t="s">
        <v>3292</v>
      </c>
      <c r="F426" s="157" t="s">
        <v>125</v>
      </c>
      <c r="G426" s="157">
        <v>0</v>
      </c>
      <c r="H426" s="157">
        <v>1</v>
      </c>
      <c r="I426" s="157">
        <v>0</v>
      </c>
      <c r="J426" s="157">
        <v>0</v>
      </c>
      <c r="K426" s="157">
        <v>1</v>
      </c>
      <c r="L426" s="157">
        <v>1</v>
      </c>
    </row>
    <row r="427" spans="5:12" x14ac:dyDescent="0.2">
      <c r="E427" s="157" t="s">
        <v>3291</v>
      </c>
      <c r="F427" s="157" t="s">
        <v>16</v>
      </c>
      <c r="G427" s="157">
        <v>0</v>
      </c>
      <c r="H427" s="157">
        <v>1</v>
      </c>
      <c r="I427" s="157">
        <v>0</v>
      </c>
      <c r="J427" s="157">
        <v>0</v>
      </c>
      <c r="K427" s="157">
        <v>1</v>
      </c>
      <c r="L427" s="157">
        <v>1</v>
      </c>
    </row>
    <row r="428" spans="5:12" x14ac:dyDescent="0.2">
      <c r="E428" s="157" t="s">
        <v>3290</v>
      </c>
      <c r="F428" s="157" t="s">
        <v>94</v>
      </c>
      <c r="G428" s="157">
        <v>1</v>
      </c>
      <c r="H428" s="157">
        <v>0</v>
      </c>
      <c r="I428" s="157">
        <v>0</v>
      </c>
      <c r="J428" s="157">
        <v>0</v>
      </c>
      <c r="K428" s="157">
        <v>1</v>
      </c>
      <c r="L428" s="157">
        <v>1</v>
      </c>
    </row>
    <row r="429" spans="5:12" x14ac:dyDescent="0.2">
      <c r="E429" s="157" t="s">
        <v>3289</v>
      </c>
      <c r="F429" s="157" t="s">
        <v>16</v>
      </c>
      <c r="G429" s="157">
        <v>0</v>
      </c>
      <c r="H429" s="157">
        <v>1</v>
      </c>
      <c r="I429" s="157">
        <v>0</v>
      </c>
      <c r="J429" s="157">
        <v>0</v>
      </c>
      <c r="K429" s="157">
        <v>1</v>
      </c>
      <c r="L429" s="157">
        <v>1</v>
      </c>
    </row>
    <row r="430" spans="5:12" x14ac:dyDescent="0.2">
      <c r="E430" s="157" t="s">
        <v>3288</v>
      </c>
      <c r="F430" s="157" t="s">
        <v>16</v>
      </c>
      <c r="G430" s="157">
        <v>0</v>
      </c>
      <c r="H430" s="157">
        <v>1</v>
      </c>
      <c r="I430" s="157">
        <v>0</v>
      </c>
      <c r="J430" s="157">
        <v>0</v>
      </c>
      <c r="K430" s="157">
        <v>1</v>
      </c>
      <c r="L430" s="157">
        <v>1</v>
      </c>
    </row>
    <row r="431" spans="5:12" x14ac:dyDescent="0.2">
      <c r="E431" s="157" t="s">
        <v>3287</v>
      </c>
      <c r="F431" s="157" t="s">
        <v>14</v>
      </c>
      <c r="G431" s="157">
        <v>1</v>
      </c>
      <c r="H431" s="157">
        <v>0</v>
      </c>
      <c r="I431" s="157">
        <v>0</v>
      </c>
      <c r="J431" s="157">
        <v>0</v>
      </c>
      <c r="K431" s="157">
        <v>1</v>
      </c>
      <c r="L431" s="157">
        <v>1</v>
      </c>
    </row>
    <row r="432" spans="5:12" x14ac:dyDescent="0.2">
      <c r="E432" s="157" t="s">
        <v>3286</v>
      </c>
      <c r="F432" s="157" t="s">
        <v>29</v>
      </c>
      <c r="G432" s="157">
        <v>0</v>
      </c>
      <c r="H432" s="157">
        <v>2</v>
      </c>
      <c r="I432" s="157">
        <v>0</v>
      </c>
      <c r="J432" s="157">
        <v>0</v>
      </c>
      <c r="K432" s="157">
        <v>2</v>
      </c>
      <c r="L432" s="157">
        <v>2</v>
      </c>
    </row>
    <row r="433" spans="5:12" x14ac:dyDescent="0.2">
      <c r="E433" s="157" t="s">
        <v>3285</v>
      </c>
      <c r="F433" s="157" t="s">
        <v>58</v>
      </c>
      <c r="G433" s="157">
        <v>1</v>
      </c>
      <c r="H433" s="157">
        <v>0</v>
      </c>
      <c r="I433" s="157">
        <v>0</v>
      </c>
      <c r="J433" s="157">
        <v>1</v>
      </c>
      <c r="K433" s="157">
        <v>0</v>
      </c>
      <c r="L433" s="157">
        <v>1</v>
      </c>
    </row>
    <row r="434" spans="5:12" x14ac:dyDescent="0.2">
      <c r="E434" s="157" t="s">
        <v>3284</v>
      </c>
      <c r="F434" s="157" t="s">
        <v>29</v>
      </c>
      <c r="G434" s="157">
        <v>0</v>
      </c>
      <c r="H434" s="157">
        <v>2</v>
      </c>
      <c r="I434" s="157">
        <v>0</v>
      </c>
      <c r="J434" s="157">
        <v>1</v>
      </c>
      <c r="K434" s="157">
        <v>1</v>
      </c>
      <c r="L434" s="157">
        <v>2</v>
      </c>
    </row>
    <row r="435" spans="5:12" x14ac:dyDescent="0.2">
      <c r="E435" s="157" t="s">
        <v>3283</v>
      </c>
      <c r="F435" s="157" t="s">
        <v>29</v>
      </c>
      <c r="G435" s="157">
        <v>0</v>
      </c>
      <c r="H435" s="157">
        <v>1</v>
      </c>
      <c r="I435" s="157">
        <v>0</v>
      </c>
      <c r="J435" s="157">
        <v>1</v>
      </c>
      <c r="K435" s="157">
        <v>0</v>
      </c>
      <c r="L435" s="157">
        <v>1</v>
      </c>
    </row>
    <row r="436" spans="5:12" x14ac:dyDescent="0.2">
      <c r="E436" s="157" t="s">
        <v>3282</v>
      </c>
      <c r="F436" s="157" t="s">
        <v>39</v>
      </c>
      <c r="G436" s="157">
        <v>1</v>
      </c>
      <c r="H436" s="157">
        <v>0</v>
      </c>
      <c r="I436" s="157">
        <v>0</v>
      </c>
      <c r="J436" s="157">
        <v>0</v>
      </c>
      <c r="K436" s="157">
        <v>1</v>
      </c>
      <c r="L436" s="157">
        <v>1</v>
      </c>
    </row>
    <row r="437" spans="5:12" x14ac:dyDescent="0.2">
      <c r="E437" s="157" t="s">
        <v>3281</v>
      </c>
      <c r="F437" s="157" t="s">
        <v>80</v>
      </c>
      <c r="G437" s="157">
        <v>0</v>
      </c>
      <c r="H437" s="157">
        <v>1</v>
      </c>
      <c r="I437" s="157">
        <v>0</v>
      </c>
      <c r="J437" s="157">
        <v>1</v>
      </c>
      <c r="K437" s="157">
        <v>0</v>
      </c>
      <c r="L437" s="157">
        <v>1</v>
      </c>
    </row>
    <row r="438" spans="5:12" x14ac:dyDescent="0.2">
      <c r="E438" s="157" t="s">
        <v>3280</v>
      </c>
      <c r="F438" s="157" t="s">
        <v>48</v>
      </c>
      <c r="G438" s="157">
        <v>0</v>
      </c>
      <c r="H438" s="157">
        <v>1</v>
      </c>
      <c r="I438" s="157">
        <v>0</v>
      </c>
      <c r="J438" s="157">
        <v>0</v>
      </c>
      <c r="K438" s="157">
        <v>1</v>
      </c>
      <c r="L438" s="157">
        <v>1</v>
      </c>
    </row>
    <row r="439" spans="5:12" x14ac:dyDescent="0.2">
      <c r="E439" s="157" t="s">
        <v>3279</v>
      </c>
      <c r="F439" s="157" t="s">
        <v>29</v>
      </c>
      <c r="G439" s="157">
        <v>0</v>
      </c>
      <c r="H439" s="157">
        <v>1</v>
      </c>
      <c r="I439" s="157">
        <v>0</v>
      </c>
      <c r="J439" s="157">
        <v>1</v>
      </c>
      <c r="K439" s="157">
        <v>0</v>
      </c>
      <c r="L439" s="157">
        <v>1</v>
      </c>
    </row>
    <row r="440" spans="5:12" x14ac:dyDescent="0.2">
      <c r="E440" s="157" t="s">
        <v>3278</v>
      </c>
      <c r="F440" s="157" t="s">
        <v>80</v>
      </c>
      <c r="G440" s="157">
        <v>1</v>
      </c>
      <c r="H440" s="157">
        <v>0</v>
      </c>
      <c r="I440" s="157">
        <v>1</v>
      </c>
      <c r="J440" s="157">
        <v>0</v>
      </c>
      <c r="K440" s="157">
        <v>0</v>
      </c>
      <c r="L440" s="157">
        <v>1</v>
      </c>
    </row>
    <row r="441" spans="5:12" x14ac:dyDescent="0.2">
      <c r="E441" s="157" t="s">
        <v>3277</v>
      </c>
      <c r="F441" s="157" t="s">
        <v>55</v>
      </c>
      <c r="G441" s="157">
        <v>0</v>
      </c>
      <c r="H441" s="157">
        <v>1</v>
      </c>
      <c r="I441" s="157">
        <v>0</v>
      </c>
      <c r="J441" s="157">
        <v>1</v>
      </c>
      <c r="K441" s="157">
        <v>0</v>
      </c>
      <c r="L441" s="157">
        <v>1</v>
      </c>
    </row>
    <row r="442" spans="5:12" x14ac:dyDescent="0.2">
      <c r="E442" s="157" t="s">
        <v>3276</v>
      </c>
      <c r="F442" s="157" t="s">
        <v>29</v>
      </c>
      <c r="G442" s="157">
        <v>0</v>
      </c>
      <c r="H442" s="157">
        <v>1</v>
      </c>
      <c r="I442" s="157">
        <v>0</v>
      </c>
      <c r="J442" s="157">
        <v>1</v>
      </c>
      <c r="K442" s="157">
        <v>0</v>
      </c>
      <c r="L442" s="157">
        <v>1</v>
      </c>
    </row>
    <row r="443" spans="5:12" x14ac:dyDescent="0.2">
      <c r="E443" s="157" t="s">
        <v>3275</v>
      </c>
      <c r="F443" s="157" t="s">
        <v>29</v>
      </c>
      <c r="G443" s="157">
        <v>0</v>
      </c>
      <c r="H443" s="157">
        <v>3</v>
      </c>
      <c r="I443" s="157">
        <v>0</v>
      </c>
      <c r="J443" s="157">
        <v>2</v>
      </c>
      <c r="K443" s="157">
        <v>1</v>
      </c>
      <c r="L443" s="157">
        <v>3</v>
      </c>
    </row>
    <row r="444" spans="5:12" x14ac:dyDescent="0.2">
      <c r="E444" s="157" t="s">
        <v>3274</v>
      </c>
      <c r="F444" s="157" t="s">
        <v>20</v>
      </c>
      <c r="G444" s="157">
        <v>0</v>
      </c>
      <c r="H444" s="157">
        <v>2</v>
      </c>
      <c r="I444" s="157">
        <v>0</v>
      </c>
      <c r="J444" s="157">
        <v>0</v>
      </c>
      <c r="K444" s="157">
        <v>2</v>
      </c>
      <c r="L444" s="157">
        <v>2</v>
      </c>
    </row>
    <row r="445" spans="5:12" x14ac:dyDescent="0.2">
      <c r="E445" s="157" t="s">
        <v>3273</v>
      </c>
      <c r="F445" s="157" t="s">
        <v>29</v>
      </c>
      <c r="G445" s="157">
        <v>0</v>
      </c>
      <c r="H445" s="157">
        <v>1</v>
      </c>
      <c r="I445" s="157">
        <v>0</v>
      </c>
      <c r="J445" s="157">
        <v>1</v>
      </c>
      <c r="K445" s="157">
        <v>0</v>
      </c>
      <c r="L445" s="157">
        <v>1</v>
      </c>
    </row>
    <row r="446" spans="5:12" x14ac:dyDescent="0.2">
      <c r="E446" s="157" t="s">
        <v>3272</v>
      </c>
      <c r="F446" s="157" t="s">
        <v>53</v>
      </c>
      <c r="G446" s="157">
        <v>0</v>
      </c>
      <c r="H446" s="157">
        <v>1</v>
      </c>
      <c r="I446" s="157">
        <v>0</v>
      </c>
      <c r="J446" s="157">
        <v>0</v>
      </c>
      <c r="K446" s="157">
        <v>1</v>
      </c>
      <c r="L446" s="157">
        <v>1</v>
      </c>
    </row>
    <row r="447" spans="5:12" x14ac:dyDescent="0.2">
      <c r="E447" s="157" t="s">
        <v>3271</v>
      </c>
      <c r="F447" s="157" t="s">
        <v>94</v>
      </c>
      <c r="G447" s="157">
        <v>0</v>
      </c>
      <c r="H447" s="157">
        <v>3</v>
      </c>
      <c r="I447" s="157">
        <v>0</v>
      </c>
      <c r="J447" s="157">
        <v>0</v>
      </c>
      <c r="K447" s="157">
        <v>3</v>
      </c>
      <c r="L447" s="157">
        <v>3</v>
      </c>
    </row>
    <row r="448" spans="5:12" x14ac:dyDescent="0.2">
      <c r="E448" s="157" t="s">
        <v>3270</v>
      </c>
      <c r="F448" s="157" t="s">
        <v>58</v>
      </c>
      <c r="G448" s="157">
        <v>0</v>
      </c>
      <c r="H448" s="157">
        <v>1</v>
      </c>
      <c r="I448" s="157">
        <v>0</v>
      </c>
      <c r="J448" s="157">
        <v>0</v>
      </c>
      <c r="K448" s="157">
        <v>1</v>
      </c>
      <c r="L448" s="157">
        <v>1</v>
      </c>
    </row>
    <row r="449" spans="5:12" x14ac:dyDescent="0.2">
      <c r="E449" s="157" t="s">
        <v>3269</v>
      </c>
      <c r="F449" s="157" t="s">
        <v>33</v>
      </c>
      <c r="G449" s="157">
        <v>1</v>
      </c>
      <c r="H449" s="157">
        <v>0</v>
      </c>
      <c r="I449" s="157">
        <v>0</v>
      </c>
      <c r="J449" s="157">
        <v>0</v>
      </c>
      <c r="K449" s="157">
        <v>1</v>
      </c>
      <c r="L449" s="157">
        <v>1</v>
      </c>
    </row>
    <row r="450" spans="5:12" x14ac:dyDescent="0.2">
      <c r="E450" s="157" t="s">
        <v>3268</v>
      </c>
      <c r="F450" s="157" t="s">
        <v>35</v>
      </c>
      <c r="G450" s="157">
        <v>0</v>
      </c>
      <c r="H450" s="157">
        <v>2</v>
      </c>
      <c r="I450" s="157">
        <v>0</v>
      </c>
      <c r="J450" s="157">
        <v>2</v>
      </c>
      <c r="K450" s="157">
        <v>0</v>
      </c>
      <c r="L450" s="157">
        <v>2</v>
      </c>
    </row>
    <row r="451" spans="5:12" x14ac:dyDescent="0.2">
      <c r="E451" s="157" t="s">
        <v>3267</v>
      </c>
      <c r="F451" s="157" t="s">
        <v>48</v>
      </c>
      <c r="G451" s="157">
        <v>0</v>
      </c>
      <c r="H451" s="157">
        <v>1</v>
      </c>
      <c r="I451" s="157">
        <v>0</v>
      </c>
      <c r="J451" s="157">
        <v>0</v>
      </c>
      <c r="K451" s="157">
        <v>1</v>
      </c>
      <c r="L451" s="157">
        <v>1</v>
      </c>
    </row>
    <row r="452" spans="5:12" x14ac:dyDescent="0.2">
      <c r="E452" s="157" t="s">
        <v>3266</v>
      </c>
      <c r="F452" s="157" t="s">
        <v>33</v>
      </c>
      <c r="G452" s="157">
        <v>0</v>
      </c>
      <c r="H452" s="157">
        <v>1</v>
      </c>
      <c r="I452" s="157">
        <v>0</v>
      </c>
      <c r="J452" s="157">
        <v>1</v>
      </c>
      <c r="K452" s="157">
        <v>0</v>
      </c>
      <c r="L452" s="157">
        <v>1</v>
      </c>
    </row>
    <row r="453" spans="5:12" x14ac:dyDescent="0.2">
      <c r="E453" s="157" t="s">
        <v>3265</v>
      </c>
      <c r="F453" s="157" t="s">
        <v>53</v>
      </c>
      <c r="G453" s="157">
        <v>0</v>
      </c>
      <c r="H453" s="157">
        <v>1</v>
      </c>
      <c r="I453" s="157">
        <v>0</v>
      </c>
      <c r="J453" s="157">
        <v>1</v>
      </c>
      <c r="K453" s="157">
        <v>0</v>
      </c>
      <c r="L453" s="157">
        <v>1</v>
      </c>
    </row>
    <row r="454" spans="5:12" x14ac:dyDescent="0.2">
      <c r="E454" s="157" t="s">
        <v>3264</v>
      </c>
      <c r="F454" s="157" t="s">
        <v>22</v>
      </c>
      <c r="G454" s="157">
        <v>0</v>
      </c>
      <c r="H454" s="157">
        <v>1</v>
      </c>
      <c r="I454" s="157">
        <v>0</v>
      </c>
      <c r="J454" s="157">
        <v>0</v>
      </c>
      <c r="K454" s="157">
        <v>1</v>
      </c>
      <c r="L454" s="157">
        <v>1</v>
      </c>
    </row>
    <row r="455" spans="5:12" x14ac:dyDescent="0.2">
      <c r="E455" s="157" t="s">
        <v>3263</v>
      </c>
      <c r="F455" s="157" t="s">
        <v>39</v>
      </c>
      <c r="G455" s="157">
        <v>0</v>
      </c>
      <c r="H455" s="157">
        <v>2</v>
      </c>
      <c r="I455" s="157">
        <v>0</v>
      </c>
      <c r="J455" s="157">
        <v>0</v>
      </c>
      <c r="K455" s="157">
        <v>2</v>
      </c>
      <c r="L455" s="157">
        <v>2</v>
      </c>
    </row>
    <row r="456" spans="5:12" x14ac:dyDescent="0.2">
      <c r="E456" s="157" t="s">
        <v>3262</v>
      </c>
      <c r="F456" s="157" t="s">
        <v>69</v>
      </c>
      <c r="G456" s="157">
        <v>1</v>
      </c>
      <c r="H456" s="157">
        <v>0</v>
      </c>
      <c r="I456" s="157">
        <v>0</v>
      </c>
      <c r="J456" s="157">
        <v>1</v>
      </c>
      <c r="K456" s="157">
        <v>0</v>
      </c>
      <c r="L456" s="157">
        <v>1</v>
      </c>
    </row>
    <row r="457" spans="5:12" x14ac:dyDescent="0.2">
      <c r="E457" s="157" t="s">
        <v>3261</v>
      </c>
      <c r="F457" s="157" t="s">
        <v>16</v>
      </c>
      <c r="G457" s="157">
        <v>0</v>
      </c>
      <c r="H457" s="157">
        <v>1</v>
      </c>
      <c r="I457" s="157">
        <v>0</v>
      </c>
      <c r="J457" s="157">
        <v>1</v>
      </c>
      <c r="K457" s="157">
        <v>0</v>
      </c>
      <c r="L457" s="157">
        <v>1</v>
      </c>
    </row>
    <row r="458" spans="5:12" x14ac:dyDescent="0.2">
      <c r="E458" s="157" t="s">
        <v>3260</v>
      </c>
      <c r="F458" s="157" t="s">
        <v>53</v>
      </c>
      <c r="G458" s="157">
        <v>0</v>
      </c>
      <c r="H458" s="157">
        <v>1</v>
      </c>
      <c r="I458" s="157">
        <v>0</v>
      </c>
      <c r="J458" s="157">
        <v>0</v>
      </c>
      <c r="K458" s="157">
        <v>1</v>
      </c>
      <c r="L458" s="157">
        <v>1</v>
      </c>
    </row>
    <row r="459" spans="5:12" x14ac:dyDescent="0.2">
      <c r="E459" s="157" t="s">
        <v>3259</v>
      </c>
      <c r="F459" s="157" t="s">
        <v>33</v>
      </c>
      <c r="G459" s="157">
        <v>0</v>
      </c>
      <c r="H459" s="157">
        <v>1</v>
      </c>
      <c r="I459" s="157">
        <v>0</v>
      </c>
      <c r="J459" s="157">
        <v>0</v>
      </c>
      <c r="K459" s="157">
        <v>1</v>
      </c>
      <c r="L459" s="157">
        <v>1</v>
      </c>
    </row>
    <row r="460" spans="5:12" x14ac:dyDescent="0.2">
      <c r="E460" s="157" t="s">
        <v>3258</v>
      </c>
      <c r="F460" s="157" t="s">
        <v>33</v>
      </c>
      <c r="G460" s="157">
        <v>0</v>
      </c>
      <c r="H460" s="157">
        <v>1</v>
      </c>
      <c r="I460" s="157">
        <v>0</v>
      </c>
      <c r="J460" s="157">
        <v>0</v>
      </c>
      <c r="K460" s="157">
        <v>1</v>
      </c>
      <c r="L460" s="157">
        <v>1</v>
      </c>
    </row>
    <row r="461" spans="5:12" x14ac:dyDescent="0.2">
      <c r="E461" s="157" t="s">
        <v>3257</v>
      </c>
      <c r="F461" s="157" t="s">
        <v>16</v>
      </c>
      <c r="G461" s="157">
        <v>0</v>
      </c>
      <c r="H461" s="157">
        <v>1</v>
      </c>
      <c r="I461" s="157">
        <v>0</v>
      </c>
      <c r="J461" s="157">
        <v>0</v>
      </c>
      <c r="K461" s="157">
        <v>1</v>
      </c>
      <c r="L461" s="157">
        <v>1</v>
      </c>
    </row>
    <row r="462" spans="5:12" x14ac:dyDescent="0.2">
      <c r="E462" s="157" t="s">
        <v>3256</v>
      </c>
      <c r="F462" s="157" t="s">
        <v>69</v>
      </c>
      <c r="G462" s="157">
        <v>1</v>
      </c>
      <c r="H462" s="157">
        <v>0</v>
      </c>
      <c r="I462" s="157">
        <v>0</v>
      </c>
      <c r="J462" s="157">
        <v>1</v>
      </c>
      <c r="K462" s="157">
        <v>0</v>
      </c>
      <c r="L462" s="157">
        <v>1</v>
      </c>
    </row>
    <row r="463" spans="5:12" x14ac:dyDescent="0.2">
      <c r="E463" s="157" t="s">
        <v>3255</v>
      </c>
      <c r="F463" s="157" t="s">
        <v>14</v>
      </c>
      <c r="G463" s="157">
        <v>0</v>
      </c>
      <c r="H463" s="157">
        <v>1</v>
      </c>
      <c r="I463" s="157">
        <v>1</v>
      </c>
      <c r="J463" s="157">
        <v>0</v>
      </c>
      <c r="K463" s="157">
        <v>0</v>
      </c>
      <c r="L463" s="157">
        <v>1</v>
      </c>
    </row>
    <row r="464" spans="5:12" x14ac:dyDescent="0.2">
      <c r="E464" s="157" t="s">
        <v>3254</v>
      </c>
      <c r="F464" s="157" t="s">
        <v>131</v>
      </c>
      <c r="G464" s="157">
        <v>0</v>
      </c>
      <c r="H464" s="157">
        <v>1</v>
      </c>
      <c r="I464" s="157">
        <v>0</v>
      </c>
      <c r="J464" s="157">
        <v>1</v>
      </c>
      <c r="K464" s="157">
        <v>0</v>
      </c>
      <c r="L464" s="157">
        <v>1</v>
      </c>
    </row>
    <row r="465" spans="5:12" x14ac:dyDescent="0.2">
      <c r="E465" s="157" t="s">
        <v>3253</v>
      </c>
      <c r="F465" s="157" t="s">
        <v>58</v>
      </c>
      <c r="G465" s="157">
        <v>1</v>
      </c>
      <c r="H465" s="157">
        <v>3</v>
      </c>
      <c r="I465" s="157">
        <v>0</v>
      </c>
      <c r="J465" s="157">
        <v>1</v>
      </c>
      <c r="K465" s="157">
        <v>3</v>
      </c>
      <c r="L465" s="157">
        <v>4</v>
      </c>
    </row>
    <row r="466" spans="5:12" x14ac:dyDescent="0.2">
      <c r="E466" s="157" t="s">
        <v>3252</v>
      </c>
      <c r="F466" s="157" t="s">
        <v>131</v>
      </c>
      <c r="G466" s="157">
        <v>0</v>
      </c>
      <c r="H466" s="157">
        <v>2</v>
      </c>
      <c r="I466" s="157">
        <v>0</v>
      </c>
      <c r="J466" s="157">
        <v>2</v>
      </c>
      <c r="K466" s="157">
        <v>0</v>
      </c>
      <c r="L466" s="157">
        <v>2</v>
      </c>
    </row>
    <row r="467" spans="5:12" x14ac:dyDescent="0.2">
      <c r="E467" s="157" t="s">
        <v>3251</v>
      </c>
      <c r="F467" s="157" t="s">
        <v>131</v>
      </c>
      <c r="G467" s="157">
        <v>1</v>
      </c>
      <c r="H467" s="157">
        <v>0</v>
      </c>
      <c r="I467" s="157">
        <v>0</v>
      </c>
      <c r="J467" s="157">
        <v>0</v>
      </c>
      <c r="K467" s="157">
        <v>1</v>
      </c>
      <c r="L467" s="157">
        <v>1</v>
      </c>
    </row>
    <row r="468" spans="5:12" x14ac:dyDescent="0.2">
      <c r="E468" s="157" t="s">
        <v>3250</v>
      </c>
      <c r="F468" s="157" t="s">
        <v>69</v>
      </c>
      <c r="G468" s="157">
        <v>1</v>
      </c>
      <c r="H468" s="157">
        <v>0</v>
      </c>
      <c r="I468" s="157">
        <v>0</v>
      </c>
      <c r="J468" s="157">
        <v>1</v>
      </c>
      <c r="K468" s="157">
        <v>0</v>
      </c>
      <c r="L468" s="157">
        <v>1</v>
      </c>
    </row>
    <row r="469" spans="5:12" x14ac:dyDescent="0.2">
      <c r="E469" s="157" t="s">
        <v>3249</v>
      </c>
      <c r="F469" s="157" t="s">
        <v>33</v>
      </c>
      <c r="G469" s="157">
        <v>1</v>
      </c>
      <c r="H469" s="157">
        <v>1</v>
      </c>
      <c r="I469" s="157">
        <v>0</v>
      </c>
      <c r="J469" s="157">
        <v>0</v>
      </c>
      <c r="K469" s="157">
        <v>2</v>
      </c>
      <c r="L469" s="157">
        <v>2</v>
      </c>
    </row>
    <row r="470" spans="5:12" x14ac:dyDescent="0.2">
      <c r="E470" s="157" t="s">
        <v>3248</v>
      </c>
      <c r="F470" s="157" t="s">
        <v>16</v>
      </c>
      <c r="G470" s="157">
        <v>0</v>
      </c>
      <c r="H470" s="157">
        <v>1</v>
      </c>
      <c r="I470" s="157">
        <v>0</v>
      </c>
      <c r="J470" s="157">
        <v>0</v>
      </c>
      <c r="K470" s="157">
        <v>1</v>
      </c>
      <c r="L470" s="157">
        <v>1</v>
      </c>
    </row>
    <row r="471" spans="5:12" x14ac:dyDescent="0.2">
      <c r="E471" s="157" t="s">
        <v>3247</v>
      </c>
      <c r="F471" s="157" t="s">
        <v>20</v>
      </c>
      <c r="G471" s="157">
        <v>0</v>
      </c>
      <c r="H471" s="157">
        <v>2</v>
      </c>
      <c r="I471" s="157">
        <v>0</v>
      </c>
      <c r="J471" s="157">
        <v>2</v>
      </c>
      <c r="K471" s="157">
        <v>0</v>
      </c>
      <c r="L471" s="157">
        <v>2</v>
      </c>
    </row>
    <row r="472" spans="5:12" x14ac:dyDescent="0.2">
      <c r="E472" s="157" t="s">
        <v>3246</v>
      </c>
      <c r="F472" s="157" t="s">
        <v>20</v>
      </c>
      <c r="G472" s="157">
        <v>0</v>
      </c>
      <c r="H472" s="157">
        <v>1</v>
      </c>
      <c r="I472" s="157">
        <v>0</v>
      </c>
      <c r="J472" s="157">
        <v>0</v>
      </c>
      <c r="K472" s="157">
        <v>1</v>
      </c>
      <c r="L472" s="157">
        <v>1</v>
      </c>
    </row>
    <row r="473" spans="5:12" x14ac:dyDescent="0.2">
      <c r="E473" s="157" t="s">
        <v>3245</v>
      </c>
      <c r="F473" s="157" t="s">
        <v>58</v>
      </c>
      <c r="G473" s="157">
        <v>0</v>
      </c>
      <c r="H473" s="157">
        <v>1</v>
      </c>
      <c r="I473" s="157">
        <v>0</v>
      </c>
      <c r="J473" s="157">
        <v>1</v>
      </c>
      <c r="K473" s="157">
        <v>0</v>
      </c>
      <c r="L473" s="157">
        <v>1</v>
      </c>
    </row>
    <row r="474" spans="5:12" x14ac:dyDescent="0.2">
      <c r="E474" s="157" t="s">
        <v>3244</v>
      </c>
      <c r="F474" s="157" t="s">
        <v>53</v>
      </c>
      <c r="G474" s="157">
        <v>0</v>
      </c>
      <c r="H474" s="157">
        <v>1</v>
      </c>
      <c r="I474" s="157">
        <v>0</v>
      </c>
      <c r="J474" s="157">
        <v>0</v>
      </c>
      <c r="K474" s="157">
        <v>1</v>
      </c>
      <c r="L474" s="157">
        <v>1</v>
      </c>
    </row>
    <row r="475" spans="5:12" x14ac:dyDescent="0.2">
      <c r="E475" s="157" t="s">
        <v>3243</v>
      </c>
      <c r="F475" s="157" t="s">
        <v>53</v>
      </c>
      <c r="G475" s="157">
        <v>0</v>
      </c>
      <c r="H475" s="157">
        <v>1</v>
      </c>
      <c r="I475" s="157">
        <v>0</v>
      </c>
      <c r="J475" s="157">
        <v>0</v>
      </c>
      <c r="K475" s="157">
        <v>1</v>
      </c>
      <c r="L475" s="157">
        <v>1</v>
      </c>
    </row>
    <row r="476" spans="5:12" x14ac:dyDescent="0.2">
      <c r="E476" s="157" t="s">
        <v>3242</v>
      </c>
      <c r="F476" s="157" t="s">
        <v>16</v>
      </c>
      <c r="G476" s="157">
        <v>0</v>
      </c>
      <c r="H476" s="157">
        <v>1</v>
      </c>
      <c r="I476" s="157">
        <v>0</v>
      </c>
      <c r="J476" s="157">
        <v>0</v>
      </c>
      <c r="K476" s="157">
        <v>1</v>
      </c>
      <c r="L476" s="157">
        <v>1</v>
      </c>
    </row>
    <row r="477" spans="5:12" x14ac:dyDescent="0.2">
      <c r="E477" s="157" t="s">
        <v>3241</v>
      </c>
      <c r="F477" s="157" t="s">
        <v>16</v>
      </c>
      <c r="G477" s="157">
        <v>0</v>
      </c>
      <c r="H477" s="157">
        <v>1</v>
      </c>
      <c r="I477" s="157">
        <v>0</v>
      </c>
      <c r="J477" s="157">
        <v>0</v>
      </c>
      <c r="K477" s="157">
        <v>1</v>
      </c>
      <c r="L477" s="157">
        <v>1</v>
      </c>
    </row>
    <row r="478" spans="5:12" x14ac:dyDescent="0.2">
      <c r="E478" s="157" t="s">
        <v>3240</v>
      </c>
      <c r="F478" s="157" t="s">
        <v>16</v>
      </c>
      <c r="G478" s="157">
        <v>0</v>
      </c>
      <c r="H478" s="157">
        <v>1</v>
      </c>
      <c r="I478" s="157">
        <v>0</v>
      </c>
      <c r="J478" s="157">
        <v>0</v>
      </c>
      <c r="K478" s="157">
        <v>1</v>
      </c>
      <c r="L478" s="157">
        <v>1</v>
      </c>
    </row>
    <row r="479" spans="5:12" x14ac:dyDescent="0.2">
      <c r="E479" s="157" t="s">
        <v>3239</v>
      </c>
      <c r="F479" s="157" t="s">
        <v>58</v>
      </c>
      <c r="G479" s="157">
        <v>2</v>
      </c>
      <c r="H479" s="157">
        <v>0</v>
      </c>
      <c r="I479" s="157">
        <v>0</v>
      </c>
      <c r="J479" s="157">
        <v>2</v>
      </c>
      <c r="K479" s="157">
        <v>0</v>
      </c>
      <c r="L479" s="157">
        <v>2</v>
      </c>
    </row>
    <row r="480" spans="5:12" x14ac:dyDescent="0.2">
      <c r="E480" s="157" t="s">
        <v>3238</v>
      </c>
      <c r="F480" s="157" t="s">
        <v>55</v>
      </c>
      <c r="G480" s="157">
        <v>0</v>
      </c>
      <c r="H480" s="157">
        <v>1</v>
      </c>
      <c r="I480" s="157">
        <v>0</v>
      </c>
      <c r="J480" s="157">
        <v>1</v>
      </c>
      <c r="K480" s="157">
        <v>0</v>
      </c>
      <c r="L480" s="157">
        <v>1</v>
      </c>
    </row>
    <row r="481" spans="5:12" x14ac:dyDescent="0.2">
      <c r="E481" s="157" t="s">
        <v>3237</v>
      </c>
      <c r="F481" s="157" t="s">
        <v>29</v>
      </c>
      <c r="G481" s="157">
        <v>1</v>
      </c>
      <c r="H481" s="157">
        <v>0</v>
      </c>
      <c r="I481" s="157">
        <v>0</v>
      </c>
      <c r="J481" s="157">
        <v>0</v>
      </c>
      <c r="K481" s="157">
        <v>1</v>
      </c>
      <c r="L481" s="157">
        <v>1</v>
      </c>
    </row>
    <row r="482" spans="5:12" x14ac:dyDescent="0.2">
      <c r="E482" s="157" t="s">
        <v>3236</v>
      </c>
      <c r="F482" s="157" t="s">
        <v>35</v>
      </c>
      <c r="G482" s="157">
        <v>0</v>
      </c>
      <c r="H482" s="157">
        <v>1</v>
      </c>
      <c r="I482" s="157">
        <v>0</v>
      </c>
      <c r="J482" s="157">
        <v>1</v>
      </c>
      <c r="K482" s="157">
        <v>0</v>
      </c>
      <c r="L482" s="157">
        <v>1</v>
      </c>
    </row>
    <row r="483" spans="5:12" x14ac:dyDescent="0.2">
      <c r="E483" s="157" t="s">
        <v>3235</v>
      </c>
      <c r="F483" s="157" t="s">
        <v>20</v>
      </c>
      <c r="G483" s="157">
        <v>0</v>
      </c>
      <c r="H483" s="157">
        <v>1</v>
      </c>
      <c r="I483" s="157">
        <v>0</v>
      </c>
      <c r="J483" s="157">
        <v>0</v>
      </c>
      <c r="K483" s="157">
        <v>1</v>
      </c>
      <c r="L483" s="157">
        <v>1</v>
      </c>
    </row>
    <row r="484" spans="5:12" x14ac:dyDescent="0.2">
      <c r="E484" s="157" t="s">
        <v>3234</v>
      </c>
      <c r="F484" s="157" t="s">
        <v>94</v>
      </c>
      <c r="G484" s="157">
        <v>1</v>
      </c>
      <c r="H484" s="157">
        <v>1</v>
      </c>
      <c r="I484" s="157">
        <v>1</v>
      </c>
      <c r="J484" s="157">
        <v>0</v>
      </c>
      <c r="K484" s="157">
        <v>1</v>
      </c>
      <c r="L484" s="157">
        <v>2</v>
      </c>
    </row>
    <row r="485" spans="5:12" x14ac:dyDescent="0.2">
      <c r="E485" s="157" t="s">
        <v>3233</v>
      </c>
      <c r="F485" s="157" t="s">
        <v>18</v>
      </c>
      <c r="G485" s="157">
        <v>0</v>
      </c>
      <c r="H485" s="157">
        <v>5</v>
      </c>
      <c r="I485" s="157">
        <v>0</v>
      </c>
      <c r="J485" s="157">
        <v>2</v>
      </c>
      <c r="K485" s="157">
        <v>3</v>
      </c>
      <c r="L485" s="157">
        <v>5</v>
      </c>
    </row>
    <row r="486" spans="5:12" x14ac:dyDescent="0.2">
      <c r="E486" s="157" t="s">
        <v>3232</v>
      </c>
      <c r="F486" s="157" t="s">
        <v>131</v>
      </c>
      <c r="G486" s="157">
        <v>0</v>
      </c>
      <c r="H486" s="157">
        <v>1</v>
      </c>
      <c r="I486" s="157">
        <v>0</v>
      </c>
      <c r="J486" s="157">
        <v>1</v>
      </c>
      <c r="K486" s="157">
        <v>0</v>
      </c>
      <c r="L486" s="157">
        <v>1</v>
      </c>
    </row>
    <row r="487" spans="5:12" x14ac:dyDescent="0.2">
      <c r="E487" s="157" t="s">
        <v>3231</v>
      </c>
      <c r="F487" s="157" t="s">
        <v>14</v>
      </c>
      <c r="G487" s="157">
        <v>1</v>
      </c>
      <c r="H487" s="157">
        <v>1</v>
      </c>
      <c r="I487" s="157">
        <v>0</v>
      </c>
      <c r="J487" s="157">
        <v>0</v>
      </c>
      <c r="K487" s="157">
        <v>2</v>
      </c>
      <c r="L487" s="157">
        <v>2</v>
      </c>
    </row>
    <row r="488" spans="5:12" x14ac:dyDescent="0.2">
      <c r="E488" s="157" t="s">
        <v>3230</v>
      </c>
      <c r="F488" s="157" t="s">
        <v>16</v>
      </c>
      <c r="G488" s="157">
        <v>0</v>
      </c>
      <c r="H488" s="157">
        <v>1</v>
      </c>
      <c r="I488" s="157">
        <v>0</v>
      </c>
      <c r="J488" s="157">
        <v>0</v>
      </c>
      <c r="K488" s="157">
        <v>1</v>
      </c>
      <c r="L488" s="157">
        <v>1</v>
      </c>
    </row>
    <row r="489" spans="5:12" x14ac:dyDescent="0.2">
      <c r="E489" s="157" t="s">
        <v>3229</v>
      </c>
      <c r="F489" s="157" t="s">
        <v>33</v>
      </c>
      <c r="G489" s="157">
        <v>0</v>
      </c>
      <c r="H489" s="157">
        <v>3</v>
      </c>
      <c r="I489" s="157">
        <v>0</v>
      </c>
      <c r="J489" s="157">
        <v>2</v>
      </c>
      <c r="K489" s="157">
        <v>1</v>
      </c>
      <c r="L489" s="157">
        <v>3</v>
      </c>
    </row>
    <row r="490" spans="5:12" x14ac:dyDescent="0.2">
      <c r="E490" s="157" t="s">
        <v>3228</v>
      </c>
      <c r="F490" s="157" t="s">
        <v>18</v>
      </c>
      <c r="G490" s="157">
        <v>2</v>
      </c>
      <c r="H490" s="157">
        <v>6</v>
      </c>
      <c r="I490" s="157">
        <v>0</v>
      </c>
      <c r="J490" s="157">
        <v>0</v>
      </c>
      <c r="K490" s="157">
        <v>8</v>
      </c>
      <c r="L490" s="157">
        <v>8</v>
      </c>
    </row>
    <row r="491" spans="5:12" x14ac:dyDescent="0.2">
      <c r="E491" s="157" t="s">
        <v>3227</v>
      </c>
      <c r="F491" s="157" t="s">
        <v>53</v>
      </c>
      <c r="G491" s="157">
        <v>0</v>
      </c>
      <c r="H491" s="157">
        <v>1</v>
      </c>
      <c r="I491" s="157">
        <v>0</v>
      </c>
      <c r="J491" s="157">
        <v>1</v>
      </c>
      <c r="K491" s="157">
        <v>0</v>
      </c>
      <c r="L491" s="157">
        <v>1</v>
      </c>
    </row>
    <row r="492" spans="5:12" x14ac:dyDescent="0.2">
      <c r="E492" s="157" t="s">
        <v>3226</v>
      </c>
      <c r="F492" s="157" t="s">
        <v>87</v>
      </c>
      <c r="G492" s="157">
        <v>0</v>
      </c>
      <c r="H492" s="157">
        <v>1</v>
      </c>
      <c r="I492" s="157">
        <v>0</v>
      </c>
      <c r="J492" s="157">
        <v>0</v>
      </c>
      <c r="K492" s="157">
        <v>1</v>
      </c>
      <c r="L492" s="157">
        <v>1</v>
      </c>
    </row>
    <row r="493" spans="5:12" x14ac:dyDescent="0.2">
      <c r="E493" s="157" t="s">
        <v>3225</v>
      </c>
      <c r="F493" s="157" t="s">
        <v>16</v>
      </c>
      <c r="G493" s="157">
        <v>0</v>
      </c>
      <c r="H493" s="157">
        <v>1</v>
      </c>
      <c r="I493" s="157">
        <v>0</v>
      </c>
      <c r="J493" s="157">
        <v>1</v>
      </c>
      <c r="K493" s="157">
        <v>0</v>
      </c>
      <c r="L493" s="157">
        <v>1</v>
      </c>
    </row>
    <row r="494" spans="5:12" x14ac:dyDescent="0.2">
      <c r="E494" s="157" t="s">
        <v>3224</v>
      </c>
      <c r="F494" s="157" t="s">
        <v>131</v>
      </c>
      <c r="G494" s="157">
        <v>0</v>
      </c>
      <c r="H494" s="157">
        <v>1</v>
      </c>
      <c r="I494" s="157">
        <v>0</v>
      </c>
      <c r="J494" s="157">
        <v>0</v>
      </c>
      <c r="K494" s="157">
        <v>1</v>
      </c>
      <c r="L494" s="157">
        <v>1</v>
      </c>
    </row>
    <row r="495" spans="5:12" x14ac:dyDescent="0.2">
      <c r="E495" s="157" t="s">
        <v>3223</v>
      </c>
      <c r="F495" s="157" t="s">
        <v>131</v>
      </c>
      <c r="G495" s="157">
        <v>0</v>
      </c>
      <c r="H495" s="157">
        <v>2</v>
      </c>
      <c r="I495" s="157">
        <v>0</v>
      </c>
      <c r="J495" s="157">
        <v>0</v>
      </c>
      <c r="K495" s="157">
        <v>2</v>
      </c>
      <c r="L495" s="157">
        <v>2</v>
      </c>
    </row>
    <row r="496" spans="5:12" x14ac:dyDescent="0.2">
      <c r="E496" s="157" t="s">
        <v>3222</v>
      </c>
      <c r="F496" s="157" t="s">
        <v>18</v>
      </c>
      <c r="G496" s="157">
        <v>0</v>
      </c>
      <c r="H496" s="157">
        <v>3</v>
      </c>
      <c r="I496" s="157">
        <v>0</v>
      </c>
      <c r="J496" s="157">
        <v>2</v>
      </c>
      <c r="K496" s="157">
        <v>1</v>
      </c>
      <c r="L496" s="157">
        <v>3</v>
      </c>
    </row>
    <row r="497" spans="5:12" x14ac:dyDescent="0.2">
      <c r="E497" s="157" t="s">
        <v>3221</v>
      </c>
      <c r="F497" s="157" t="s">
        <v>125</v>
      </c>
      <c r="G497" s="157">
        <v>1</v>
      </c>
      <c r="H497" s="157">
        <v>0</v>
      </c>
      <c r="I497" s="157">
        <v>0</v>
      </c>
      <c r="J497" s="157">
        <v>0</v>
      </c>
      <c r="K497" s="157">
        <v>1</v>
      </c>
      <c r="L497" s="157">
        <v>1</v>
      </c>
    </row>
    <row r="498" spans="5:12" x14ac:dyDescent="0.2">
      <c r="E498" s="157" t="s">
        <v>3220</v>
      </c>
      <c r="F498" s="157" t="s">
        <v>16</v>
      </c>
      <c r="G498" s="157">
        <v>0</v>
      </c>
      <c r="H498" s="157">
        <v>1</v>
      </c>
      <c r="I498" s="157">
        <v>0</v>
      </c>
      <c r="J498" s="157">
        <v>0</v>
      </c>
      <c r="K498" s="157">
        <v>1</v>
      </c>
      <c r="L498" s="157">
        <v>1</v>
      </c>
    </row>
    <row r="499" spans="5:12" x14ac:dyDescent="0.2">
      <c r="E499" s="157" t="s">
        <v>3219</v>
      </c>
      <c r="F499" s="157" t="s">
        <v>58</v>
      </c>
      <c r="G499" s="157">
        <v>3</v>
      </c>
      <c r="H499" s="157">
        <v>0</v>
      </c>
      <c r="I499" s="157">
        <v>0</v>
      </c>
      <c r="J499" s="157">
        <v>2</v>
      </c>
      <c r="K499" s="157">
        <v>1</v>
      </c>
      <c r="L499" s="157">
        <v>3</v>
      </c>
    </row>
    <row r="500" spans="5:12" x14ac:dyDescent="0.2">
      <c r="E500" s="157" t="s">
        <v>3218</v>
      </c>
      <c r="F500" s="157" t="s">
        <v>22</v>
      </c>
      <c r="G500" s="157">
        <v>0</v>
      </c>
      <c r="H500" s="157">
        <v>1</v>
      </c>
      <c r="I500" s="157">
        <v>0</v>
      </c>
      <c r="J500" s="157">
        <v>0</v>
      </c>
      <c r="K500" s="157">
        <v>1</v>
      </c>
      <c r="L500" s="157">
        <v>1</v>
      </c>
    </row>
    <row r="501" spans="5:12" x14ac:dyDescent="0.2">
      <c r="E501" s="157" t="s">
        <v>3217</v>
      </c>
      <c r="F501" s="157" t="s">
        <v>87</v>
      </c>
      <c r="G501" s="157">
        <v>0</v>
      </c>
      <c r="H501" s="157">
        <v>4</v>
      </c>
      <c r="I501" s="157">
        <v>0</v>
      </c>
      <c r="J501" s="157">
        <v>1</v>
      </c>
      <c r="K501" s="157">
        <v>3</v>
      </c>
      <c r="L501" s="157">
        <v>4</v>
      </c>
    </row>
    <row r="502" spans="5:12" x14ac:dyDescent="0.2">
      <c r="E502" s="157" t="s">
        <v>3216</v>
      </c>
      <c r="F502" s="157" t="s">
        <v>24</v>
      </c>
      <c r="G502" s="157">
        <v>1</v>
      </c>
      <c r="H502" s="157">
        <v>0</v>
      </c>
      <c r="I502" s="157">
        <v>0</v>
      </c>
      <c r="J502" s="157">
        <v>0</v>
      </c>
      <c r="K502" s="157">
        <v>1</v>
      </c>
      <c r="L502" s="157">
        <v>1</v>
      </c>
    </row>
    <row r="503" spans="5:12" x14ac:dyDescent="0.2">
      <c r="E503" s="157" t="s">
        <v>3215</v>
      </c>
      <c r="F503" s="157" t="s">
        <v>87</v>
      </c>
      <c r="G503" s="157">
        <v>1</v>
      </c>
      <c r="H503" s="157">
        <v>0</v>
      </c>
      <c r="I503" s="157">
        <v>0</v>
      </c>
      <c r="J503" s="157">
        <v>1</v>
      </c>
      <c r="K503" s="157">
        <v>0</v>
      </c>
      <c r="L503" s="157">
        <v>1</v>
      </c>
    </row>
    <row r="504" spans="5:12" x14ac:dyDescent="0.2">
      <c r="E504" s="157" t="s">
        <v>3214</v>
      </c>
      <c r="F504" s="157" t="s">
        <v>69</v>
      </c>
      <c r="G504" s="157">
        <v>0</v>
      </c>
      <c r="H504" s="157">
        <v>1</v>
      </c>
      <c r="I504" s="157">
        <v>0</v>
      </c>
      <c r="J504" s="157">
        <v>0</v>
      </c>
      <c r="K504" s="157">
        <v>1</v>
      </c>
      <c r="L504" s="157">
        <v>1</v>
      </c>
    </row>
    <row r="505" spans="5:12" x14ac:dyDescent="0.2">
      <c r="E505" s="157" t="s">
        <v>3213</v>
      </c>
      <c r="F505" s="157" t="s">
        <v>77</v>
      </c>
      <c r="G505" s="157">
        <v>1</v>
      </c>
      <c r="H505" s="157">
        <v>5</v>
      </c>
      <c r="I505" s="157">
        <v>0</v>
      </c>
      <c r="J505" s="157">
        <v>0</v>
      </c>
      <c r="K505" s="157">
        <v>6</v>
      </c>
      <c r="L505" s="157">
        <v>6</v>
      </c>
    </row>
    <row r="506" spans="5:12" x14ac:dyDescent="0.2">
      <c r="E506" s="157" t="s">
        <v>3212</v>
      </c>
      <c r="F506" s="157" t="s">
        <v>58</v>
      </c>
      <c r="G506" s="157">
        <v>0</v>
      </c>
      <c r="H506" s="157">
        <v>1</v>
      </c>
      <c r="I506" s="157">
        <v>0</v>
      </c>
      <c r="J506" s="157">
        <v>0</v>
      </c>
      <c r="K506" s="157">
        <v>1</v>
      </c>
      <c r="L506" s="157">
        <v>1</v>
      </c>
    </row>
    <row r="507" spans="5:12" x14ac:dyDescent="0.2">
      <c r="E507" s="157" t="s">
        <v>3211</v>
      </c>
      <c r="F507" s="157" t="s">
        <v>80</v>
      </c>
      <c r="G507" s="157">
        <v>0</v>
      </c>
      <c r="H507" s="157">
        <v>1</v>
      </c>
      <c r="I507" s="157">
        <v>0</v>
      </c>
      <c r="J507" s="157">
        <v>1</v>
      </c>
      <c r="K507" s="157">
        <v>0</v>
      </c>
      <c r="L507" s="157">
        <v>1</v>
      </c>
    </row>
    <row r="508" spans="5:12" x14ac:dyDescent="0.2">
      <c r="E508" s="157" t="s">
        <v>3210</v>
      </c>
      <c r="F508" s="157" t="s">
        <v>22</v>
      </c>
      <c r="G508" s="157">
        <v>0</v>
      </c>
      <c r="H508" s="157">
        <v>1</v>
      </c>
      <c r="I508" s="157">
        <v>0</v>
      </c>
      <c r="J508" s="157">
        <v>1</v>
      </c>
      <c r="K508" s="157">
        <v>0</v>
      </c>
      <c r="L508" s="157">
        <v>1</v>
      </c>
    </row>
    <row r="509" spans="5:12" x14ac:dyDescent="0.2">
      <c r="E509" s="157" t="s">
        <v>3209</v>
      </c>
      <c r="F509" s="157" t="s">
        <v>58</v>
      </c>
      <c r="G509" s="157">
        <v>0</v>
      </c>
      <c r="H509" s="157">
        <v>1</v>
      </c>
      <c r="I509" s="157">
        <v>0</v>
      </c>
      <c r="J509" s="157">
        <v>1</v>
      </c>
      <c r="K509" s="157">
        <v>0</v>
      </c>
      <c r="L509" s="157">
        <v>1</v>
      </c>
    </row>
    <row r="510" spans="5:12" x14ac:dyDescent="0.2">
      <c r="E510" s="157" t="s">
        <v>3208</v>
      </c>
      <c r="F510" s="157" t="s">
        <v>29</v>
      </c>
      <c r="G510" s="157">
        <v>0</v>
      </c>
      <c r="H510" s="157">
        <v>2</v>
      </c>
      <c r="I510" s="157">
        <v>0</v>
      </c>
      <c r="J510" s="157">
        <v>1</v>
      </c>
      <c r="K510" s="157">
        <v>1</v>
      </c>
      <c r="L510" s="157">
        <v>2</v>
      </c>
    </row>
    <row r="511" spans="5:12" x14ac:dyDescent="0.2">
      <c r="E511" s="157" t="s">
        <v>3207</v>
      </c>
      <c r="F511" s="157" t="s">
        <v>94</v>
      </c>
      <c r="G511" s="157">
        <v>1</v>
      </c>
      <c r="H511" s="157">
        <v>3</v>
      </c>
      <c r="I511" s="157">
        <v>1</v>
      </c>
      <c r="J511" s="157">
        <v>2</v>
      </c>
      <c r="K511" s="157">
        <v>1</v>
      </c>
      <c r="L511" s="157">
        <v>4</v>
      </c>
    </row>
    <row r="512" spans="5:12" x14ac:dyDescent="0.2">
      <c r="E512" s="157" t="s">
        <v>3206</v>
      </c>
      <c r="F512" s="157" t="s">
        <v>67</v>
      </c>
      <c r="G512" s="157">
        <v>1</v>
      </c>
      <c r="H512" s="157">
        <v>0</v>
      </c>
      <c r="I512" s="157">
        <v>0</v>
      </c>
      <c r="J512" s="157">
        <v>1</v>
      </c>
      <c r="K512" s="157">
        <v>0</v>
      </c>
      <c r="L512" s="157">
        <v>1</v>
      </c>
    </row>
    <row r="513" spans="4:12" x14ac:dyDescent="0.2">
      <c r="E513" s="157" t="s">
        <v>3205</v>
      </c>
      <c r="F513" s="157" t="s">
        <v>94</v>
      </c>
      <c r="G513" s="157">
        <v>0</v>
      </c>
      <c r="H513" s="157">
        <v>49</v>
      </c>
      <c r="I513" s="157">
        <v>0</v>
      </c>
      <c r="J513" s="157">
        <v>33</v>
      </c>
      <c r="K513" s="157">
        <v>16</v>
      </c>
      <c r="L513" s="157">
        <v>49</v>
      </c>
    </row>
    <row r="514" spans="4:12" x14ac:dyDescent="0.2">
      <c r="E514" s="157" t="s">
        <v>3204</v>
      </c>
      <c r="F514" s="157" t="s">
        <v>94</v>
      </c>
      <c r="G514" s="157">
        <v>0</v>
      </c>
      <c r="H514" s="157">
        <v>7</v>
      </c>
      <c r="I514" s="157">
        <v>0</v>
      </c>
      <c r="J514" s="157">
        <v>6</v>
      </c>
      <c r="K514" s="157">
        <v>1</v>
      </c>
      <c r="L514" s="157">
        <v>7</v>
      </c>
    </row>
    <row r="515" spans="4:12" x14ac:dyDescent="0.2">
      <c r="E515" s="157" t="s">
        <v>3203</v>
      </c>
      <c r="F515" s="157" t="s">
        <v>29</v>
      </c>
      <c r="G515" s="157">
        <v>1</v>
      </c>
      <c r="H515" s="157">
        <v>3</v>
      </c>
      <c r="I515" s="157">
        <v>0</v>
      </c>
      <c r="J515" s="157">
        <v>0</v>
      </c>
      <c r="K515" s="157">
        <v>4</v>
      </c>
      <c r="L515" s="157">
        <v>4</v>
      </c>
    </row>
    <row r="516" spans="4:12" x14ac:dyDescent="0.2">
      <c r="E516" s="157" t="s">
        <v>3202</v>
      </c>
      <c r="F516" s="157" t="s">
        <v>14</v>
      </c>
      <c r="G516" s="157">
        <v>0</v>
      </c>
      <c r="H516" s="157">
        <v>1</v>
      </c>
      <c r="I516" s="157">
        <v>0</v>
      </c>
      <c r="J516" s="157">
        <v>0</v>
      </c>
      <c r="K516" s="157">
        <v>1</v>
      </c>
      <c r="L516" s="157">
        <v>1</v>
      </c>
    </row>
    <row r="517" spans="4:12" x14ac:dyDescent="0.2">
      <c r="E517" s="157" t="s">
        <v>3201</v>
      </c>
      <c r="F517" s="157" t="s">
        <v>29</v>
      </c>
      <c r="G517" s="157">
        <v>0</v>
      </c>
      <c r="H517" s="157">
        <v>4</v>
      </c>
      <c r="I517" s="157">
        <v>0</v>
      </c>
      <c r="J517" s="157">
        <v>4</v>
      </c>
      <c r="K517" s="157">
        <v>0</v>
      </c>
      <c r="L517" s="157">
        <v>4</v>
      </c>
    </row>
    <row r="518" spans="4:12" x14ac:dyDescent="0.2">
      <c r="E518" s="157" t="s">
        <v>3200</v>
      </c>
      <c r="F518" s="157" t="s">
        <v>58</v>
      </c>
      <c r="G518" s="157">
        <v>0</v>
      </c>
      <c r="H518" s="157">
        <v>1</v>
      </c>
      <c r="I518" s="157">
        <v>0</v>
      </c>
      <c r="J518" s="157">
        <v>1</v>
      </c>
      <c r="K518" s="157">
        <v>0</v>
      </c>
      <c r="L518" s="157">
        <v>1</v>
      </c>
    </row>
    <row r="519" spans="4:12" x14ac:dyDescent="0.2">
      <c r="E519" s="157" t="s">
        <v>3199</v>
      </c>
      <c r="F519" s="157" t="s">
        <v>16</v>
      </c>
      <c r="G519" s="157">
        <v>0</v>
      </c>
      <c r="H519" s="157">
        <v>2</v>
      </c>
      <c r="I519" s="157">
        <v>0</v>
      </c>
      <c r="J519" s="157">
        <v>0</v>
      </c>
      <c r="K519" s="157">
        <v>2</v>
      </c>
      <c r="L519" s="157">
        <v>2</v>
      </c>
    </row>
    <row r="520" spans="4:12" x14ac:dyDescent="0.2">
      <c r="E520" s="157" t="s">
        <v>3198</v>
      </c>
      <c r="F520" s="157" t="s">
        <v>53</v>
      </c>
      <c r="G520" s="157">
        <v>0</v>
      </c>
      <c r="H520" s="157">
        <v>1</v>
      </c>
      <c r="I520" s="157">
        <v>0</v>
      </c>
      <c r="J520" s="157">
        <v>0</v>
      </c>
      <c r="K520" s="157">
        <v>1</v>
      </c>
      <c r="L520" s="157">
        <v>1</v>
      </c>
    </row>
    <row r="521" spans="4:12" x14ac:dyDescent="0.2">
      <c r="E521" s="157" t="s">
        <v>3197</v>
      </c>
      <c r="F521" s="157" t="s">
        <v>69</v>
      </c>
      <c r="G521" s="157">
        <v>0</v>
      </c>
      <c r="H521" s="157">
        <v>1</v>
      </c>
      <c r="I521" s="157">
        <v>0</v>
      </c>
      <c r="J521" s="157">
        <v>1</v>
      </c>
      <c r="K521" s="157">
        <v>0</v>
      </c>
      <c r="L521" s="157">
        <v>1</v>
      </c>
    </row>
    <row r="522" spans="4:12" x14ac:dyDescent="0.2">
      <c r="E522" s="157" t="s">
        <v>3196</v>
      </c>
      <c r="F522" s="157" t="s">
        <v>24</v>
      </c>
      <c r="G522" s="157">
        <v>0</v>
      </c>
      <c r="H522" s="157">
        <v>2</v>
      </c>
      <c r="I522" s="157">
        <v>0</v>
      </c>
      <c r="J522" s="157">
        <v>2</v>
      </c>
      <c r="K522" s="157">
        <v>0</v>
      </c>
      <c r="L522" s="157">
        <v>2</v>
      </c>
    </row>
    <row r="523" spans="4:12" x14ac:dyDescent="0.2">
      <c r="E523" s="157" t="s">
        <v>3195</v>
      </c>
      <c r="F523" s="157" t="s">
        <v>14</v>
      </c>
      <c r="G523" s="157">
        <v>0</v>
      </c>
      <c r="H523" s="157">
        <v>1</v>
      </c>
      <c r="I523" s="157">
        <v>0</v>
      </c>
      <c r="J523" s="157">
        <v>0</v>
      </c>
      <c r="K523" s="157">
        <v>1</v>
      </c>
      <c r="L523" s="157">
        <v>1</v>
      </c>
    </row>
    <row r="524" spans="4:12" x14ac:dyDescent="0.2">
      <c r="E524" s="157" t="s">
        <v>3194</v>
      </c>
      <c r="F524" s="157" t="s">
        <v>14</v>
      </c>
      <c r="G524" s="157">
        <v>0</v>
      </c>
      <c r="H524" s="157">
        <v>1</v>
      </c>
      <c r="I524" s="157">
        <v>0</v>
      </c>
      <c r="J524" s="157">
        <v>0</v>
      </c>
      <c r="K524" s="157">
        <v>1</v>
      </c>
      <c r="L524" s="157">
        <v>1</v>
      </c>
    </row>
    <row r="525" spans="4:12" x14ac:dyDescent="0.2">
      <c r="E525" s="157" t="s">
        <v>3193</v>
      </c>
      <c r="F525" s="157" t="s">
        <v>16</v>
      </c>
      <c r="G525" s="157">
        <v>2</v>
      </c>
      <c r="H525" s="157">
        <v>1</v>
      </c>
      <c r="I525" s="157">
        <v>0</v>
      </c>
      <c r="J525" s="157">
        <v>0</v>
      </c>
      <c r="K525" s="157">
        <v>3</v>
      </c>
      <c r="L525" s="157">
        <v>3</v>
      </c>
    </row>
    <row r="526" spans="4:12" x14ac:dyDescent="0.2">
      <c r="E526" s="157" t="s">
        <v>3192</v>
      </c>
      <c r="F526" s="157" t="s">
        <v>16</v>
      </c>
      <c r="G526" s="157">
        <v>1</v>
      </c>
      <c r="H526" s="157">
        <v>0</v>
      </c>
      <c r="I526" s="157">
        <v>0</v>
      </c>
      <c r="J526" s="157">
        <v>1</v>
      </c>
      <c r="K526" s="157">
        <v>0</v>
      </c>
      <c r="L526" s="157">
        <v>1</v>
      </c>
    </row>
    <row r="527" spans="4:12" x14ac:dyDescent="0.2">
      <c r="D527" s="157" t="s">
        <v>97</v>
      </c>
      <c r="E527" s="157" t="s">
        <v>97</v>
      </c>
      <c r="F527" s="157" t="s">
        <v>33</v>
      </c>
      <c r="G527" s="157">
        <v>1</v>
      </c>
      <c r="H527" s="157">
        <v>0</v>
      </c>
      <c r="I527" s="157">
        <v>0</v>
      </c>
      <c r="J527" s="157">
        <v>0</v>
      </c>
      <c r="K527" s="157">
        <v>1</v>
      </c>
      <c r="L527" s="157">
        <v>1</v>
      </c>
    </row>
    <row r="528" spans="4:12" x14ac:dyDescent="0.2">
      <c r="E528" s="157" t="s">
        <v>3191</v>
      </c>
      <c r="F528" s="157" t="s">
        <v>55</v>
      </c>
      <c r="G528" s="157">
        <v>1</v>
      </c>
      <c r="H528" s="157">
        <v>1</v>
      </c>
      <c r="I528" s="157">
        <v>0</v>
      </c>
      <c r="J528" s="157">
        <v>0</v>
      </c>
      <c r="K528" s="157">
        <v>2</v>
      </c>
      <c r="L528" s="157">
        <v>2</v>
      </c>
    </row>
    <row r="529" spans="5:12" x14ac:dyDescent="0.2">
      <c r="E529" s="157" t="s">
        <v>3190</v>
      </c>
      <c r="F529" s="157" t="s">
        <v>80</v>
      </c>
      <c r="G529" s="157">
        <v>1</v>
      </c>
      <c r="H529" s="157">
        <v>3</v>
      </c>
      <c r="I529" s="157">
        <v>0</v>
      </c>
      <c r="J529" s="157">
        <v>0</v>
      </c>
      <c r="K529" s="157">
        <v>4</v>
      </c>
      <c r="L529" s="157">
        <v>4</v>
      </c>
    </row>
    <row r="530" spans="5:12" x14ac:dyDescent="0.2">
      <c r="E530" s="157" t="s">
        <v>3189</v>
      </c>
      <c r="F530" s="157" t="s">
        <v>69</v>
      </c>
      <c r="G530" s="157">
        <v>1</v>
      </c>
      <c r="H530" s="157">
        <v>0</v>
      </c>
      <c r="I530" s="157">
        <v>0</v>
      </c>
      <c r="J530" s="157">
        <v>1</v>
      </c>
      <c r="K530" s="157">
        <v>0</v>
      </c>
      <c r="L530" s="157">
        <v>1</v>
      </c>
    </row>
    <row r="531" spans="5:12" x14ac:dyDescent="0.2">
      <c r="E531" s="157" t="s">
        <v>3188</v>
      </c>
      <c r="F531" s="157" t="s">
        <v>55</v>
      </c>
      <c r="G531" s="157">
        <v>1</v>
      </c>
      <c r="H531" s="157">
        <v>0</v>
      </c>
      <c r="I531" s="157">
        <v>0</v>
      </c>
      <c r="J531" s="157">
        <v>1</v>
      </c>
      <c r="K531" s="157">
        <v>0</v>
      </c>
      <c r="L531" s="157">
        <v>1</v>
      </c>
    </row>
    <row r="532" spans="5:12" x14ac:dyDescent="0.2">
      <c r="E532" s="157" t="s">
        <v>3187</v>
      </c>
      <c r="F532" s="157" t="s">
        <v>20</v>
      </c>
      <c r="G532" s="157">
        <v>0</v>
      </c>
      <c r="H532" s="157">
        <v>1</v>
      </c>
      <c r="I532" s="157">
        <v>0</v>
      </c>
      <c r="J532" s="157">
        <v>0</v>
      </c>
      <c r="K532" s="157">
        <v>1</v>
      </c>
      <c r="L532" s="157">
        <v>1</v>
      </c>
    </row>
    <row r="533" spans="5:12" x14ac:dyDescent="0.2">
      <c r="E533" s="157" t="s">
        <v>3186</v>
      </c>
      <c r="F533" s="157" t="s">
        <v>94</v>
      </c>
      <c r="G533" s="157">
        <v>1</v>
      </c>
      <c r="H533" s="157">
        <v>2</v>
      </c>
      <c r="I533" s="157">
        <v>1</v>
      </c>
      <c r="J533" s="157">
        <v>1</v>
      </c>
      <c r="K533" s="157">
        <v>1</v>
      </c>
      <c r="L533" s="157">
        <v>3</v>
      </c>
    </row>
    <row r="534" spans="5:12" x14ac:dyDescent="0.2">
      <c r="E534" s="157" t="s">
        <v>3185</v>
      </c>
      <c r="F534" s="157" t="s">
        <v>87</v>
      </c>
      <c r="G534" s="157">
        <v>0</v>
      </c>
      <c r="H534" s="157">
        <v>2</v>
      </c>
      <c r="I534" s="157">
        <v>0</v>
      </c>
      <c r="J534" s="157">
        <v>0</v>
      </c>
      <c r="K534" s="157">
        <v>2</v>
      </c>
      <c r="L534" s="157">
        <v>2</v>
      </c>
    </row>
    <row r="535" spans="5:12" x14ac:dyDescent="0.2">
      <c r="E535" s="157" t="s">
        <v>3184</v>
      </c>
      <c r="F535" s="157" t="s">
        <v>87</v>
      </c>
      <c r="G535" s="157">
        <v>0</v>
      </c>
      <c r="H535" s="157">
        <v>4</v>
      </c>
      <c r="I535" s="157">
        <v>0</v>
      </c>
      <c r="J535" s="157">
        <v>2</v>
      </c>
      <c r="K535" s="157">
        <v>2</v>
      </c>
      <c r="L535" s="157">
        <v>4</v>
      </c>
    </row>
    <row r="536" spans="5:12" x14ac:dyDescent="0.2">
      <c r="E536" s="157" t="s">
        <v>3183</v>
      </c>
      <c r="F536" s="157" t="s">
        <v>39</v>
      </c>
      <c r="G536" s="157">
        <v>0</v>
      </c>
      <c r="H536" s="157">
        <v>1</v>
      </c>
      <c r="I536" s="157">
        <v>1</v>
      </c>
      <c r="J536" s="157">
        <v>0</v>
      </c>
      <c r="K536" s="157">
        <v>0</v>
      </c>
      <c r="L536" s="157">
        <v>1</v>
      </c>
    </row>
    <row r="537" spans="5:12" x14ac:dyDescent="0.2">
      <c r="E537" s="157" t="s">
        <v>3182</v>
      </c>
      <c r="F537" s="157" t="s">
        <v>80</v>
      </c>
      <c r="G537" s="157">
        <v>1</v>
      </c>
      <c r="H537" s="157">
        <v>0</v>
      </c>
      <c r="I537" s="157">
        <v>0</v>
      </c>
      <c r="J537" s="157">
        <v>0</v>
      </c>
      <c r="K537" s="157">
        <v>1</v>
      </c>
      <c r="L537" s="157">
        <v>1</v>
      </c>
    </row>
    <row r="538" spans="5:12" x14ac:dyDescent="0.2">
      <c r="E538" s="157" t="s">
        <v>3181</v>
      </c>
      <c r="F538" s="157" t="s">
        <v>39</v>
      </c>
      <c r="G538" s="157">
        <v>1</v>
      </c>
      <c r="H538" s="157">
        <v>0</v>
      </c>
      <c r="I538" s="157">
        <v>0</v>
      </c>
      <c r="J538" s="157">
        <v>0</v>
      </c>
      <c r="K538" s="157">
        <v>1</v>
      </c>
      <c r="L538" s="157">
        <v>1</v>
      </c>
    </row>
    <row r="539" spans="5:12" x14ac:dyDescent="0.2">
      <c r="E539" s="157" t="s">
        <v>3180</v>
      </c>
      <c r="F539" s="157" t="s">
        <v>48</v>
      </c>
      <c r="G539" s="157">
        <v>1</v>
      </c>
      <c r="H539" s="157">
        <v>0</v>
      </c>
      <c r="I539" s="157">
        <v>0</v>
      </c>
      <c r="J539" s="157">
        <v>1</v>
      </c>
      <c r="K539" s="157">
        <v>0</v>
      </c>
      <c r="L539" s="157">
        <v>1</v>
      </c>
    </row>
    <row r="540" spans="5:12" x14ac:dyDescent="0.2">
      <c r="E540" s="157" t="s">
        <v>3179</v>
      </c>
      <c r="F540" s="157" t="s">
        <v>39</v>
      </c>
      <c r="G540" s="157">
        <v>0</v>
      </c>
      <c r="H540" s="157">
        <v>1</v>
      </c>
      <c r="I540" s="157">
        <v>1</v>
      </c>
      <c r="J540" s="157">
        <v>0</v>
      </c>
      <c r="K540" s="157">
        <v>0</v>
      </c>
      <c r="L540" s="157">
        <v>1</v>
      </c>
    </row>
    <row r="541" spans="5:12" x14ac:dyDescent="0.2">
      <c r="E541" s="157" t="s">
        <v>3178</v>
      </c>
      <c r="F541" s="157" t="s">
        <v>77</v>
      </c>
      <c r="G541" s="157">
        <v>0</v>
      </c>
      <c r="H541" s="157">
        <v>6</v>
      </c>
      <c r="I541" s="157">
        <v>0</v>
      </c>
      <c r="J541" s="157">
        <v>0</v>
      </c>
      <c r="K541" s="157">
        <v>6</v>
      </c>
      <c r="L541" s="157">
        <v>6</v>
      </c>
    </row>
    <row r="542" spans="5:12" x14ac:dyDescent="0.2">
      <c r="E542" s="157" t="s">
        <v>3177</v>
      </c>
      <c r="F542" s="157" t="s">
        <v>87</v>
      </c>
      <c r="G542" s="157">
        <v>0</v>
      </c>
      <c r="H542" s="157">
        <v>1</v>
      </c>
      <c r="I542" s="157">
        <v>0</v>
      </c>
      <c r="J542" s="157">
        <v>1</v>
      </c>
      <c r="K542" s="157">
        <v>0</v>
      </c>
      <c r="L542" s="157">
        <v>1</v>
      </c>
    </row>
    <row r="543" spans="5:12" x14ac:dyDescent="0.2">
      <c r="E543" s="157" t="s">
        <v>3176</v>
      </c>
      <c r="F543" s="157" t="s">
        <v>29</v>
      </c>
      <c r="G543" s="157">
        <v>0</v>
      </c>
      <c r="H543" s="157">
        <v>3</v>
      </c>
      <c r="I543" s="157">
        <v>0</v>
      </c>
      <c r="J543" s="157">
        <v>0</v>
      </c>
      <c r="K543" s="157">
        <v>3</v>
      </c>
      <c r="L543" s="157">
        <v>3</v>
      </c>
    </row>
    <row r="544" spans="5:12" x14ac:dyDescent="0.2">
      <c r="E544" s="157" t="s">
        <v>3175</v>
      </c>
      <c r="F544" s="157" t="s">
        <v>16</v>
      </c>
      <c r="G544" s="157">
        <v>0</v>
      </c>
      <c r="H544" s="157">
        <v>1</v>
      </c>
      <c r="I544" s="157">
        <v>0</v>
      </c>
      <c r="J544" s="157">
        <v>0</v>
      </c>
      <c r="K544" s="157">
        <v>1</v>
      </c>
      <c r="L544" s="157">
        <v>1</v>
      </c>
    </row>
    <row r="545" spans="5:12" x14ac:dyDescent="0.2">
      <c r="E545" s="157" t="s">
        <v>3174</v>
      </c>
      <c r="F545" s="157" t="s">
        <v>69</v>
      </c>
      <c r="G545" s="157">
        <v>0</v>
      </c>
      <c r="H545" s="157">
        <v>1</v>
      </c>
      <c r="I545" s="157">
        <v>0</v>
      </c>
      <c r="J545" s="157">
        <v>0</v>
      </c>
      <c r="K545" s="157">
        <v>1</v>
      </c>
      <c r="L545" s="157">
        <v>1</v>
      </c>
    </row>
    <row r="546" spans="5:12" x14ac:dyDescent="0.2">
      <c r="E546" s="157" t="s">
        <v>3173</v>
      </c>
      <c r="F546" s="157" t="s">
        <v>87</v>
      </c>
      <c r="G546" s="157">
        <v>0</v>
      </c>
      <c r="H546" s="157">
        <v>1</v>
      </c>
      <c r="I546" s="157">
        <v>0</v>
      </c>
      <c r="J546" s="157">
        <v>1</v>
      </c>
      <c r="K546" s="157">
        <v>0</v>
      </c>
      <c r="L546" s="157">
        <v>1</v>
      </c>
    </row>
    <row r="547" spans="5:12" x14ac:dyDescent="0.2">
      <c r="E547" s="157" t="s">
        <v>3172</v>
      </c>
      <c r="F547" s="157" t="s">
        <v>94</v>
      </c>
      <c r="G547" s="157">
        <v>1</v>
      </c>
      <c r="H547" s="157">
        <v>1</v>
      </c>
      <c r="I547" s="157">
        <v>0</v>
      </c>
      <c r="J547" s="157">
        <v>2</v>
      </c>
      <c r="K547" s="157">
        <v>0</v>
      </c>
      <c r="L547" s="157">
        <v>2</v>
      </c>
    </row>
    <row r="548" spans="5:12" x14ac:dyDescent="0.2">
      <c r="E548" s="157" t="s">
        <v>3171</v>
      </c>
      <c r="F548" s="157" t="s">
        <v>16</v>
      </c>
      <c r="G548" s="157">
        <v>0</v>
      </c>
      <c r="H548" s="157">
        <v>5</v>
      </c>
      <c r="I548" s="157">
        <v>1</v>
      </c>
      <c r="J548" s="157">
        <v>0</v>
      </c>
      <c r="K548" s="157">
        <v>4</v>
      </c>
      <c r="L548" s="157">
        <v>5</v>
      </c>
    </row>
    <row r="549" spans="5:12" x14ac:dyDescent="0.2">
      <c r="E549" s="157" t="s">
        <v>3170</v>
      </c>
      <c r="F549" s="157" t="s">
        <v>16</v>
      </c>
      <c r="G549" s="157">
        <v>1</v>
      </c>
      <c r="H549" s="157">
        <v>6</v>
      </c>
      <c r="I549" s="157">
        <v>1</v>
      </c>
      <c r="J549" s="157">
        <v>0</v>
      </c>
      <c r="K549" s="157">
        <v>6</v>
      </c>
      <c r="L549" s="157">
        <v>7</v>
      </c>
    </row>
    <row r="550" spans="5:12" x14ac:dyDescent="0.2">
      <c r="E550" s="157" t="s">
        <v>3169</v>
      </c>
      <c r="F550" s="157" t="s">
        <v>16</v>
      </c>
      <c r="G550" s="157">
        <v>0</v>
      </c>
      <c r="H550" s="157">
        <v>2</v>
      </c>
      <c r="I550" s="157">
        <v>0</v>
      </c>
      <c r="J550" s="157">
        <v>0</v>
      </c>
      <c r="K550" s="157">
        <v>2</v>
      </c>
      <c r="L550" s="157">
        <v>2</v>
      </c>
    </row>
    <row r="551" spans="5:12" x14ac:dyDescent="0.2">
      <c r="E551" s="157" t="s">
        <v>3168</v>
      </c>
      <c r="F551" s="157" t="s">
        <v>16</v>
      </c>
      <c r="G551" s="157">
        <v>0</v>
      </c>
      <c r="H551" s="157">
        <v>2</v>
      </c>
      <c r="I551" s="157">
        <v>0</v>
      </c>
      <c r="J551" s="157">
        <v>0</v>
      </c>
      <c r="K551" s="157">
        <v>2</v>
      </c>
      <c r="L551" s="157">
        <v>2</v>
      </c>
    </row>
    <row r="552" spans="5:12" x14ac:dyDescent="0.2">
      <c r="E552" s="157" t="s">
        <v>3167</v>
      </c>
      <c r="F552" s="157" t="s">
        <v>94</v>
      </c>
      <c r="G552" s="157">
        <v>0</v>
      </c>
      <c r="H552" s="157">
        <v>2</v>
      </c>
      <c r="I552" s="157">
        <v>0</v>
      </c>
      <c r="J552" s="157">
        <v>0</v>
      </c>
      <c r="K552" s="157">
        <v>2</v>
      </c>
      <c r="L552" s="157">
        <v>2</v>
      </c>
    </row>
    <row r="553" spans="5:12" x14ac:dyDescent="0.2">
      <c r="E553" s="157" t="s">
        <v>3166</v>
      </c>
      <c r="F553" s="157" t="s">
        <v>77</v>
      </c>
      <c r="G553" s="157">
        <v>0</v>
      </c>
      <c r="H553" s="157">
        <v>1</v>
      </c>
      <c r="I553" s="157">
        <v>0</v>
      </c>
      <c r="J553" s="157">
        <v>1</v>
      </c>
      <c r="K553" s="157">
        <v>0</v>
      </c>
      <c r="L553" s="157">
        <v>1</v>
      </c>
    </row>
    <row r="554" spans="5:12" x14ac:dyDescent="0.2">
      <c r="E554" s="157" t="s">
        <v>3165</v>
      </c>
      <c r="F554" s="157" t="s">
        <v>39</v>
      </c>
      <c r="G554" s="157">
        <v>1</v>
      </c>
      <c r="H554" s="157">
        <v>0</v>
      </c>
      <c r="I554" s="157">
        <v>0</v>
      </c>
      <c r="J554" s="157">
        <v>0</v>
      </c>
      <c r="K554" s="157">
        <v>1</v>
      </c>
      <c r="L554" s="157">
        <v>1</v>
      </c>
    </row>
    <row r="555" spans="5:12" x14ac:dyDescent="0.2">
      <c r="E555" s="157" t="s">
        <v>3164</v>
      </c>
      <c r="F555" s="157" t="s">
        <v>20</v>
      </c>
      <c r="G555" s="157">
        <v>0</v>
      </c>
      <c r="H555" s="157">
        <v>4</v>
      </c>
      <c r="I555" s="157">
        <v>0</v>
      </c>
      <c r="J555" s="157">
        <v>2</v>
      </c>
      <c r="K555" s="157">
        <v>2</v>
      </c>
      <c r="L555" s="157">
        <v>4</v>
      </c>
    </row>
    <row r="556" spans="5:12" x14ac:dyDescent="0.2">
      <c r="E556" s="157" t="s">
        <v>3163</v>
      </c>
      <c r="F556" s="157" t="s">
        <v>39</v>
      </c>
      <c r="G556" s="157">
        <v>0</v>
      </c>
      <c r="H556" s="157">
        <v>1</v>
      </c>
      <c r="I556" s="157">
        <v>0</v>
      </c>
      <c r="J556" s="157">
        <v>1</v>
      </c>
      <c r="K556" s="157">
        <v>0</v>
      </c>
      <c r="L556" s="157">
        <v>1</v>
      </c>
    </row>
    <row r="557" spans="5:12" x14ac:dyDescent="0.2">
      <c r="E557" s="157" t="s">
        <v>3162</v>
      </c>
      <c r="F557" s="157" t="s">
        <v>67</v>
      </c>
      <c r="G557" s="157">
        <v>0</v>
      </c>
      <c r="H557" s="157">
        <v>1</v>
      </c>
      <c r="I557" s="157">
        <v>0</v>
      </c>
      <c r="J557" s="157">
        <v>0</v>
      </c>
      <c r="K557" s="157">
        <v>1</v>
      </c>
      <c r="L557" s="157">
        <v>1</v>
      </c>
    </row>
    <row r="558" spans="5:12" x14ac:dyDescent="0.2">
      <c r="E558" s="157" t="s">
        <v>3161</v>
      </c>
      <c r="F558" s="157" t="s">
        <v>67</v>
      </c>
      <c r="G558" s="157">
        <v>0</v>
      </c>
      <c r="H558" s="157">
        <v>1</v>
      </c>
      <c r="I558" s="157">
        <v>0</v>
      </c>
      <c r="J558" s="157">
        <v>0</v>
      </c>
      <c r="K558" s="157">
        <v>1</v>
      </c>
      <c r="L558" s="157">
        <v>1</v>
      </c>
    </row>
    <row r="559" spans="5:12" x14ac:dyDescent="0.2">
      <c r="E559" s="157" t="s">
        <v>3160</v>
      </c>
      <c r="F559" s="157" t="s">
        <v>67</v>
      </c>
      <c r="G559" s="157">
        <v>1</v>
      </c>
      <c r="H559" s="157">
        <v>0</v>
      </c>
      <c r="I559" s="157">
        <v>0</v>
      </c>
      <c r="J559" s="157">
        <v>1</v>
      </c>
      <c r="K559" s="157">
        <v>0</v>
      </c>
      <c r="L559" s="157">
        <v>1</v>
      </c>
    </row>
    <row r="560" spans="5:12" x14ac:dyDescent="0.2">
      <c r="E560" s="157" t="s">
        <v>3159</v>
      </c>
      <c r="F560" s="157" t="s">
        <v>24</v>
      </c>
      <c r="G560" s="157">
        <v>2</v>
      </c>
      <c r="H560" s="157">
        <v>0</v>
      </c>
      <c r="I560" s="157">
        <v>1</v>
      </c>
      <c r="J560" s="157">
        <v>0</v>
      </c>
      <c r="K560" s="157">
        <v>1</v>
      </c>
      <c r="L560" s="157">
        <v>2</v>
      </c>
    </row>
    <row r="561" spans="4:12" x14ac:dyDescent="0.2">
      <c r="E561" s="157" t="s">
        <v>3158</v>
      </c>
      <c r="F561" s="157" t="s">
        <v>18</v>
      </c>
      <c r="G561" s="157">
        <v>0</v>
      </c>
      <c r="H561" s="157">
        <v>5</v>
      </c>
      <c r="I561" s="157">
        <v>0</v>
      </c>
      <c r="J561" s="157">
        <v>2</v>
      </c>
      <c r="K561" s="157">
        <v>3</v>
      </c>
      <c r="L561" s="157">
        <v>5</v>
      </c>
    </row>
    <row r="562" spans="4:12" x14ac:dyDescent="0.2">
      <c r="E562" s="157" t="s">
        <v>3157</v>
      </c>
      <c r="F562" s="157" t="s">
        <v>29</v>
      </c>
      <c r="G562" s="157">
        <v>0</v>
      </c>
      <c r="H562" s="157">
        <v>2</v>
      </c>
      <c r="I562" s="157">
        <v>0</v>
      </c>
      <c r="J562" s="157">
        <v>0</v>
      </c>
      <c r="K562" s="157">
        <v>2</v>
      </c>
      <c r="L562" s="157">
        <v>2</v>
      </c>
    </row>
    <row r="563" spans="4:12" x14ac:dyDescent="0.2">
      <c r="E563" s="157" t="s">
        <v>3156</v>
      </c>
      <c r="F563" s="157" t="s">
        <v>87</v>
      </c>
      <c r="G563" s="157">
        <v>0</v>
      </c>
      <c r="H563" s="157">
        <v>1</v>
      </c>
      <c r="I563" s="157">
        <v>0</v>
      </c>
      <c r="J563" s="157">
        <v>1</v>
      </c>
      <c r="K563" s="157">
        <v>0</v>
      </c>
      <c r="L563" s="157">
        <v>1</v>
      </c>
    </row>
    <row r="564" spans="4:12" x14ac:dyDescent="0.2">
      <c r="D564" s="157" t="s">
        <v>98</v>
      </c>
      <c r="E564" s="157" t="s">
        <v>98</v>
      </c>
      <c r="F564" s="157" t="s">
        <v>16</v>
      </c>
      <c r="G564" s="157">
        <v>0</v>
      </c>
      <c r="H564" s="157">
        <v>1</v>
      </c>
      <c r="I564" s="157">
        <v>0</v>
      </c>
      <c r="J564" s="157">
        <v>0</v>
      </c>
      <c r="K564" s="157">
        <v>1</v>
      </c>
      <c r="L564" s="157">
        <v>1</v>
      </c>
    </row>
    <row r="565" spans="4:12" x14ac:dyDescent="0.2">
      <c r="E565" s="157" t="s">
        <v>3155</v>
      </c>
      <c r="F565" s="157" t="s">
        <v>14</v>
      </c>
      <c r="G565" s="157">
        <v>1</v>
      </c>
      <c r="H565" s="157">
        <v>0</v>
      </c>
      <c r="I565" s="157">
        <v>0</v>
      </c>
      <c r="J565" s="157">
        <v>0</v>
      </c>
      <c r="K565" s="157">
        <v>1</v>
      </c>
      <c r="L565" s="157">
        <v>1</v>
      </c>
    </row>
    <row r="566" spans="4:12" x14ac:dyDescent="0.2">
      <c r="E566" s="157" t="s">
        <v>3154</v>
      </c>
      <c r="F566" s="157" t="s">
        <v>77</v>
      </c>
      <c r="G566" s="157">
        <v>0</v>
      </c>
      <c r="H566" s="157">
        <v>6</v>
      </c>
      <c r="I566" s="157">
        <v>0</v>
      </c>
      <c r="J566" s="157">
        <v>0</v>
      </c>
      <c r="K566" s="157">
        <v>6</v>
      </c>
      <c r="L566" s="157">
        <v>6</v>
      </c>
    </row>
    <row r="567" spans="4:12" x14ac:dyDescent="0.2">
      <c r="E567" s="157" t="s">
        <v>3153</v>
      </c>
      <c r="F567" s="157" t="s">
        <v>94</v>
      </c>
      <c r="G567" s="157">
        <v>0</v>
      </c>
      <c r="H567" s="157">
        <v>1</v>
      </c>
      <c r="I567" s="157">
        <v>0</v>
      </c>
      <c r="J567" s="157">
        <v>1</v>
      </c>
      <c r="K567" s="157">
        <v>0</v>
      </c>
      <c r="L567" s="157">
        <v>1</v>
      </c>
    </row>
    <row r="568" spans="4:12" x14ac:dyDescent="0.2">
      <c r="E568" s="157" t="s">
        <v>3152</v>
      </c>
      <c r="F568" s="157" t="s">
        <v>48</v>
      </c>
      <c r="G568" s="157">
        <v>1</v>
      </c>
      <c r="H568" s="157">
        <v>0</v>
      </c>
      <c r="I568" s="157">
        <v>0</v>
      </c>
      <c r="J568" s="157">
        <v>0</v>
      </c>
      <c r="K568" s="157">
        <v>1</v>
      </c>
      <c r="L568" s="157">
        <v>1</v>
      </c>
    </row>
    <row r="569" spans="4:12" x14ac:dyDescent="0.2">
      <c r="E569" s="157" t="s">
        <v>3151</v>
      </c>
      <c r="F569" s="157" t="s">
        <v>80</v>
      </c>
      <c r="G569" s="157">
        <v>0</v>
      </c>
      <c r="H569" s="157">
        <v>1</v>
      </c>
      <c r="I569" s="157">
        <v>0</v>
      </c>
      <c r="J569" s="157">
        <v>1</v>
      </c>
      <c r="K569" s="157">
        <v>0</v>
      </c>
      <c r="L569" s="157">
        <v>1</v>
      </c>
    </row>
    <row r="570" spans="4:12" x14ac:dyDescent="0.2">
      <c r="E570" s="157" t="s">
        <v>3150</v>
      </c>
      <c r="F570" s="157" t="s">
        <v>14</v>
      </c>
      <c r="G570" s="157">
        <v>1</v>
      </c>
      <c r="H570" s="157">
        <v>1</v>
      </c>
      <c r="I570" s="157">
        <v>0</v>
      </c>
      <c r="J570" s="157">
        <v>0</v>
      </c>
      <c r="K570" s="157">
        <v>2</v>
      </c>
      <c r="L570" s="157">
        <v>2</v>
      </c>
    </row>
    <row r="571" spans="4:12" x14ac:dyDescent="0.2">
      <c r="E571" s="157" t="s">
        <v>3149</v>
      </c>
      <c r="F571" s="157" t="s">
        <v>16</v>
      </c>
      <c r="G571" s="157">
        <v>1</v>
      </c>
      <c r="H571" s="157">
        <v>3</v>
      </c>
      <c r="I571" s="157">
        <v>0</v>
      </c>
      <c r="J571" s="157">
        <v>0</v>
      </c>
      <c r="K571" s="157">
        <v>4</v>
      </c>
      <c r="L571" s="157">
        <v>4</v>
      </c>
    </row>
    <row r="572" spans="4:12" x14ac:dyDescent="0.2">
      <c r="E572" s="157" t="s">
        <v>3148</v>
      </c>
      <c r="F572" s="157" t="s">
        <v>131</v>
      </c>
      <c r="G572" s="157">
        <v>1</v>
      </c>
      <c r="H572" s="157">
        <v>1</v>
      </c>
      <c r="I572" s="157">
        <v>0</v>
      </c>
      <c r="J572" s="157">
        <v>1</v>
      </c>
      <c r="K572" s="157">
        <v>1</v>
      </c>
      <c r="L572" s="157">
        <v>2</v>
      </c>
    </row>
    <row r="573" spans="4:12" x14ac:dyDescent="0.2">
      <c r="E573" s="157" t="s">
        <v>3147</v>
      </c>
      <c r="F573" s="157" t="s">
        <v>87</v>
      </c>
      <c r="G573" s="157">
        <v>0</v>
      </c>
      <c r="H573" s="157">
        <v>1</v>
      </c>
      <c r="I573" s="157">
        <v>0</v>
      </c>
      <c r="J573" s="157">
        <v>0</v>
      </c>
      <c r="K573" s="157">
        <v>1</v>
      </c>
      <c r="L573" s="157">
        <v>1</v>
      </c>
    </row>
    <row r="574" spans="4:12" x14ac:dyDescent="0.2">
      <c r="E574" s="157" t="s">
        <v>3146</v>
      </c>
      <c r="F574" s="157" t="s">
        <v>53</v>
      </c>
      <c r="G574" s="157">
        <v>0</v>
      </c>
      <c r="H574" s="157">
        <v>1</v>
      </c>
      <c r="I574" s="157">
        <v>0</v>
      </c>
      <c r="J574" s="157">
        <v>0</v>
      </c>
      <c r="K574" s="157">
        <v>1</v>
      </c>
      <c r="L574" s="157">
        <v>1</v>
      </c>
    </row>
    <row r="575" spans="4:12" x14ac:dyDescent="0.2">
      <c r="E575" s="157" t="s">
        <v>3145</v>
      </c>
      <c r="F575" s="157" t="s">
        <v>48</v>
      </c>
      <c r="G575" s="157">
        <v>0</v>
      </c>
      <c r="H575" s="157">
        <v>7</v>
      </c>
      <c r="I575" s="157">
        <v>0</v>
      </c>
      <c r="J575" s="157">
        <v>0</v>
      </c>
      <c r="K575" s="157">
        <v>7</v>
      </c>
      <c r="L575" s="157">
        <v>7</v>
      </c>
    </row>
    <row r="576" spans="4:12" x14ac:dyDescent="0.2">
      <c r="E576" s="157" t="s">
        <v>3144</v>
      </c>
      <c r="F576" s="157" t="s">
        <v>20</v>
      </c>
      <c r="G576" s="157">
        <v>0</v>
      </c>
      <c r="H576" s="157">
        <v>5</v>
      </c>
      <c r="I576" s="157">
        <v>0</v>
      </c>
      <c r="J576" s="157">
        <v>2</v>
      </c>
      <c r="K576" s="157">
        <v>3</v>
      </c>
      <c r="L576" s="157">
        <v>5</v>
      </c>
    </row>
    <row r="577" spans="5:12" x14ac:dyDescent="0.2">
      <c r="E577" s="157" t="s">
        <v>3143</v>
      </c>
      <c r="F577" s="157" t="s">
        <v>16</v>
      </c>
      <c r="G577" s="157">
        <v>1</v>
      </c>
      <c r="H577" s="157">
        <v>3</v>
      </c>
      <c r="I577" s="157">
        <v>0</v>
      </c>
      <c r="J577" s="157">
        <v>0</v>
      </c>
      <c r="K577" s="157">
        <v>4</v>
      </c>
      <c r="L577" s="157">
        <v>4</v>
      </c>
    </row>
    <row r="578" spans="5:12" x14ac:dyDescent="0.2">
      <c r="E578" s="157" t="s">
        <v>3142</v>
      </c>
      <c r="F578" s="157" t="s">
        <v>131</v>
      </c>
      <c r="G578" s="157">
        <v>1</v>
      </c>
      <c r="H578" s="157">
        <v>0</v>
      </c>
      <c r="I578" s="157">
        <v>0</v>
      </c>
      <c r="J578" s="157">
        <v>0</v>
      </c>
      <c r="K578" s="157">
        <v>1</v>
      </c>
      <c r="L578" s="157">
        <v>1</v>
      </c>
    </row>
    <row r="579" spans="5:12" x14ac:dyDescent="0.2">
      <c r="E579" s="157" t="s">
        <v>3141</v>
      </c>
      <c r="F579" s="157" t="s">
        <v>18</v>
      </c>
      <c r="G579" s="157">
        <v>0</v>
      </c>
      <c r="H579" s="157">
        <v>4</v>
      </c>
      <c r="I579" s="157">
        <v>0</v>
      </c>
      <c r="J579" s="157">
        <v>1</v>
      </c>
      <c r="K579" s="157">
        <v>3</v>
      </c>
      <c r="L579" s="157">
        <v>4</v>
      </c>
    </row>
    <row r="580" spans="5:12" x14ac:dyDescent="0.2">
      <c r="E580" s="157" t="s">
        <v>3140</v>
      </c>
      <c r="F580" s="157" t="s">
        <v>29</v>
      </c>
      <c r="G580" s="157">
        <v>1</v>
      </c>
      <c r="H580" s="157">
        <v>1</v>
      </c>
      <c r="I580" s="157">
        <v>0</v>
      </c>
      <c r="J580" s="157">
        <v>1</v>
      </c>
      <c r="K580" s="157">
        <v>1</v>
      </c>
      <c r="L580" s="157">
        <v>2</v>
      </c>
    </row>
    <row r="581" spans="5:12" x14ac:dyDescent="0.2">
      <c r="E581" s="157" t="s">
        <v>3139</v>
      </c>
      <c r="F581" s="157" t="s">
        <v>33</v>
      </c>
      <c r="G581" s="157">
        <v>0</v>
      </c>
      <c r="H581" s="157">
        <v>3</v>
      </c>
      <c r="I581" s="157">
        <v>0</v>
      </c>
      <c r="J581" s="157">
        <v>3</v>
      </c>
      <c r="K581" s="157">
        <v>0</v>
      </c>
      <c r="L581" s="157">
        <v>3</v>
      </c>
    </row>
    <row r="582" spans="5:12" x14ac:dyDescent="0.2">
      <c r="E582" s="157" t="s">
        <v>3138</v>
      </c>
      <c r="F582" s="157" t="s">
        <v>77</v>
      </c>
      <c r="G582" s="157">
        <v>2</v>
      </c>
      <c r="H582" s="157">
        <v>0</v>
      </c>
      <c r="I582" s="157">
        <v>0</v>
      </c>
      <c r="J582" s="157">
        <v>0</v>
      </c>
      <c r="K582" s="157">
        <v>2</v>
      </c>
      <c r="L582" s="157">
        <v>2</v>
      </c>
    </row>
    <row r="583" spans="5:12" x14ac:dyDescent="0.2">
      <c r="E583" s="157" t="s">
        <v>3137</v>
      </c>
      <c r="F583" s="157" t="s">
        <v>48</v>
      </c>
      <c r="G583" s="157">
        <v>8</v>
      </c>
      <c r="H583" s="157">
        <v>156</v>
      </c>
      <c r="I583" s="157">
        <v>0</v>
      </c>
      <c r="J583" s="157">
        <v>89</v>
      </c>
      <c r="K583" s="157">
        <v>75</v>
      </c>
      <c r="L583" s="157">
        <v>164</v>
      </c>
    </row>
    <row r="584" spans="5:12" x14ac:dyDescent="0.2">
      <c r="E584" s="157" t="s">
        <v>3136</v>
      </c>
      <c r="F584" s="157" t="s">
        <v>33</v>
      </c>
      <c r="G584" s="157">
        <v>0</v>
      </c>
      <c r="H584" s="157">
        <v>1</v>
      </c>
      <c r="I584" s="157">
        <v>0</v>
      </c>
      <c r="J584" s="157">
        <v>1</v>
      </c>
      <c r="K584" s="157">
        <v>0</v>
      </c>
      <c r="L584" s="157">
        <v>1</v>
      </c>
    </row>
    <row r="585" spans="5:12" x14ac:dyDescent="0.2">
      <c r="E585" s="157" t="s">
        <v>3135</v>
      </c>
      <c r="F585" s="157" t="s">
        <v>18</v>
      </c>
      <c r="G585" s="157">
        <v>1</v>
      </c>
      <c r="H585" s="157">
        <v>1</v>
      </c>
      <c r="I585" s="157">
        <v>0</v>
      </c>
      <c r="J585" s="157">
        <v>0</v>
      </c>
      <c r="K585" s="157">
        <v>2</v>
      </c>
      <c r="L585" s="157">
        <v>2</v>
      </c>
    </row>
    <row r="586" spans="5:12" x14ac:dyDescent="0.2">
      <c r="E586" s="157" t="s">
        <v>3134</v>
      </c>
      <c r="F586" s="157" t="s">
        <v>16</v>
      </c>
      <c r="G586" s="157">
        <v>0</v>
      </c>
      <c r="H586" s="157">
        <v>2</v>
      </c>
      <c r="I586" s="157">
        <v>0</v>
      </c>
      <c r="J586" s="157">
        <v>1</v>
      </c>
      <c r="K586" s="157">
        <v>1</v>
      </c>
      <c r="L586" s="157">
        <v>2</v>
      </c>
    </row>
    <row r="587" spans="5:12" x14ac:dyDescent="0.2">
      <c r="E587" s="157" t="s">
        <v>3133</v>
      </c>
      <c r="F587" s="157" t="s">
        <v>69</v>
      </c>
      <c r="G587" s="157">
        <v>1</v>
      </c>
      <c r="H587" s="157">
        <v>0</v>
      </c>
      <c r="I587" s="157">
        <v>0</v>
      </c>
      <c r="J587" s="157">
        <v>1</v>
      </c>
      <c r="K587" s="157">
        <v>0</v>
      </c>
      <c r="L587" s="157">
        <v>1</v>
      </c>
    </row>
    <row r="588" spans="5:12" x14ac:dyDescent="0.2">
      <c r="E588" s="157" t="s">
        <v>3132</v>
      </c>
      <c r="F588" s="157" t="s">
        <v>16</v>
      </c>
      <c r="G588" s="157">
        <v>0</v>
      </c>
      <c r="H588" s="157">
        <v>1</v>
      </c>
      <c r="I588" s="157">
        <v>0</v>
      </c>
      <c r="J588" s="157">
        <v>0</v>
      </c>
      <c r="K588" s="157">
        <v>1</v>
      </c>
      <c r="L588" s="157">
        <v>1</v>
      </c>
    </row>
    <row r="589" spans="5:12" x14ac:dyDescent="0.2">
      <c r="E589" s="157" t="s">
        <v>3131</v>
      </c>
      <c r="F589" s="157" t="s">
        <v>94</v>
      </c>
      <c r="G589" s="157">
        <v>1</v>
      </c>
      <c r="H589" s="157">
        <v>0</v>
      </c>
      <c r="I589" s="157">
        <v>0</v>
      </c>
      <c r="J589" s="157">
        <v>1</v>
      </c>
      <c r="K589" s="157">
        <v>0</v>
      </c>
      <c r="L589" s="157">
        <v>1</v>
      </c>
    </row>
    <row r="590" spans="5:12" x14ac:dyDescent="0.2">
      <c r="E590" s="157" t="s">
        <v>3130</v>
      </c>
      <c r="F590" s="157" t="s">
        <v>69</v>
      </c>
      <c r="G590" s="157">
        <v>0</v>
      </c>
      <c r="H590" s="157">
        <v>2</v>
      </c>
      <c r="I590" s="157">
        <v>0</v>
      </c>
      <c r="J590" s="157">
        <v>1</v>
      </c>
      <c r="K590" s="157">
        <v>1</v>
      </c>
      <c r="L590" s="157">
        <v>2</v>
      </c>
    </row>
    <row r="591" spans="5:12" x14ac:dyDescent="0.2">
      <c r="E591" s="157" t="s">
        <v>3129</v>
      </c>
      <c r="F591" s="157" t="s">
        <v>58</v>
      </c>
      <c r="G591" s="157">
        <v>1</v>
      </c>
      <c r="H591" s="157">
        <v>2</v>
      </c>
      <c r="I591" s="157">
        <v>0</v>
      </c>
      <c r="J591" s="157">
        <v>0</v>
      </c>
      <c r="K591" s="157">
        <v>3</v>
      </c>
      <c r="L591" s="157">
        <v>3</v>
      </c>
    </row>
    <row r="592" spans="5:12" x14ac:dyDescent="0.2">
      <c r="E592" s="157" t="s">
        <v>3128</v>
      </c>
      <c r="F592" s="157" t="s">
        <v>58</v>
      </c>
      <c r="G592" s="157">
        <v>1</v>
      </c>
      <c r="H592" s="157">
        <v>2</v>
      </c>
      <c r="I592" s="157">
        <v>0</v>
      </c>
      <c r="J592" s="157">
        <v>0</v>
      </c>
      <c r="K592" s="157">
        <v>3</v>
      </c>
      <c r="L592" s="157">
        <v>3</v>
      </c>
    </row>
    <row r="593" spans="5:12" x14ac:dyDescent="0.2">
      <c r="E593" s="157" t="s">
        <v>3127</v>
      </c>
      <c r="F593" s="157" t="s">
        <v>58</v>
      </c>
      <c r="G593" s="157">
        <v>1</v>
      </c>
      <c r="H593" s="157">
        <v>2</v>
      </c>
      <c r="I593" s="157">
        <v>0</v>
      </c>
      <c r="J593" s="157">
        <v>0</v>
      </c>
      <c r="K593" s="157">
        <v>3</v>
      </c>
      <c r="L593" s="157">
        <v>3</v>
      </c>
    </row>
    <row r="594" spans="5:12" x14ac:dyDescent="0.2">
      <c r="E594" s="157" t="s">
        <v>3126</v>
      </c>
      <c r="F594" s="157" t="s">
        <v>14</v>
      </c>
      <c r="G594" s="157">
        <v>0</v>
      </c>
      <c r="H594" s="157">
        <v>2</v>
      </c>
      <c r="I594" s="157">
        <v>0</v>
      </c>
      <c r="J594" s="157">
        <v>1</v>
      </c>
      <c r="K594" s="157">
        <v>1</v>
      </c>
      <c r="L594" s="157">
        <v>2</v>
      </c>
    </row>
    <row r="595" spans="5:12" x14ac:dyDescent="0.2">
      <c r="E595" s="157" t="s">
        <v>3125</v>
      </c>
      <c r="F595" s="157" t="s">
        <v>14</v>
      </c>
      <c r="G595" s="157">
        <v>0</v>
      </c>
      <c r="H595" s="157">
        <v>1</v>
      </c>
      <c r="I595" s="157">
        <v>0</v>
      </c>
      <c r="J595" s="157">
        <v>0</v>
      </c>
      <c r="K595" s="157">
        <v>1</v>
      </c>
      <c r="L595" s="157">
        <v>1</v>
      </c>
    </row>
    <row r="596" spans="5:12" x14ac:dyDescent="0.2">
      <c r="E596" s="157" t="s">
        <v>3124</v>
      </c>
      <c r="F596" s="157" t="s">
        <v>14</v>
      </c>
      <c r="G596" s="157">
        <v>0</v>
      </c>
      <c r="H596" s="157">
        <v>1</v>
      </c>
      <c r="I596" s="157">
        <v>0</v>
      </c>
      <c r="J596" s="157">
        <v>0</v>
      </c>
      <c r="K596" s="157">
        <v>1</v>
      </c>
      <c r="L596" s="157">
        <v>1</v>
      </c>
    </row>
    <row r="597" spans="5:12" x14ac:dyDescent="0.2">
      <c r="E597" s="157" t="s">
        <v>3123</v>
      </c>
      <c r="F597" s="157" t="s">
        <v>39</v>
      </c>
      <c r="G597" s="157">
        <v>0</v>
      </c>
      <c r="H597" s="157">
        <v>1</v>
      </c>
      <c r="I597" s="157">
        <v>0</v>
      </c>
      <c r="J597" s="157">
        <v>1</v>
      </c>
      <c r="K597" s="157">
        <v>0</v>
      </c>
      <c r="L597" s="157">
        <v>1</v>
      </c>
    </row>
    <row r="598" spans="5:12" x14ac:dyDescent="0.2">
      <c r="E598" s="157" t="s">
        <v>3122</v>
      </c>
      <c r="F598" s="157" t="s">
        <v>94</v>
      </c>
      <c r="G598" s="157">
        <v>3</v>
      </c>
      <c r="H598" s="157">
        <v>0</v>
      </c>
      <c r="I598" s="157">
        <v>0</v>
      </c>
      <c r="J598" s="157">
        <v>1</v>
      </c>
      <c r="K598" s="157">
        <v>2</v>
      </c>
      <c r="L598" s="157">
        <v>3</v>
      </c>
    </row>
    <row r="599" spans="5:12" x14ac:dyDescent="0.2">
      <c r="E599" s="157" t="s">
        <v>3121</v>
      </c>
      <c r="F599" s="157" t="s">
        <v>16</v>
      </c>
      <c r="G599" s="157">
        <v>0</v>
      </c>
      <c r="H599" s="157">
        <v>2</v>
      </c>
      <c r="I599" s="157">
        <v>0</v>
      </c>
      <c r="J599" s="157">
        <v>0</v>
      </c>
      <c r="K599" s="157">
        <v>2</v>
      </c>
      <c r="L599" s="157">
        <v>2</v>
      </c>
    </row>
    <row r="600" spans="5:12" x14ac:dyDescent="0.2">
      <c r="E600" s="157" t="s">
        <v>3120</v>
      </c>
      <c r="F600" s="157" t="s">
        <v>67</v>
      </c>
      <c r="G600" s="157">
        <v>1</v>
      </c>
      <c r="H600" s="157">
        <v>1</v>
      </c>
      <c r="I600" s="157">
        <v>0</v>
      </c>
      <c r="J600" s="157">
        <v>0</v>
      </c>
      <c r="K600" s="157">
        <v>2</v>
      </c>
      <c r="L600" s="157">
        <v>2</v>
      </c>
    </row>
    <row r="601" spans="5:12" x14ac:dyDescent="0.2">
      <c r="E601" s="157" t="s">
        <v>3119</v>
      </c>
      <c r="F601" s="157" t="s">
        <v>131</v>
      </c>
      <c r="G601" s="157">
        <v>1</v>
      </c>
      <c r="H601" s="157">
        <v>0</v>
      </c>
      <c r="I601" s="157">
        <v>0</v>
      </c>
      <c r="J601" s="157">
        <v>0</v>
      </c>
      <c r="K601" s="157">
        <v>1</v>
      </c>
      <c r="L601" s="157">
        <v>1</v>
      </c>
    </row>
    <row r="602" spans="5:12" x14ac:dyDescent="0.2">
      <c r="E602" s="157" t="s">
        <v>3118</v>
      </c>
      <c r="F602" s="157" t="s">
        <v>18</v>
      </c>
      <c r="G602" s="157">
        <v>0</v>
      </c>
      <c r="H602" s="157">
        <v>1</v>
      </c>
      <c r="I602" s="157">
        <v>0</v>
      </c>
      <c r="J602" s="157">
        <v>0</v>
      </c>
      <c r="K602" s="157">
        <v>1</v>
      </c>
      <c r="L602" s="157">
        <v>1</v>
      </c>
    </row>
    <row r="603" spans="5:12" x14ac:dyDescent="0.2">
      <c r="E603" s="157" t="s">
        <v>3117</v>
      </c>
      <c r="F603" s="157" t="s">
        <v>16</v>
      </c>
      <c r="G603" s="157">
        <v>0</v>
      </c>
      <c r="H603" s="157">
        <v>2</v>
      </c>
      <c r="I603" s="157">
        <v>1</v>
      </c>
      <c r="J603" s="157">
        <v>0</v>
      </c>
      <c r="K603" s="157">
        <v>1</v>
      </c>
      <c r="L603" s="157">
        <v>2</v>
      </c>
    </row>
    <row r="604" spans="5:12" x14ac:dyDescent="0.2">
      <c r="E604" s="157" t="s">
        <v>3116</v>
      </c>
      <c r="F604" s="157" t="s">
        <v>131</v>
      </c>
      <c r="G604" s="157">
        <v>1</v>
      </c>
      <c r="H604" s="157">
        <v>0</v>
      </c>
      <c r="I604" s="157">
        <v>0</v>
      </c>
      <c r="J604" s="157">
        <v>1</v>
      </c>
      <c r="K604" s="157">
        <v>0</v>
      </c>
      <c r="L604" s="157">
        <v>1</v>
      </c>
    </row>
    <row r="605" spans="5:12" x14ac:dyDescent="0.2">
      <c r="E605" s="157" t="s">
        <v>3115</v>
      </c>
      <c r="F605" s="157" t="s">
        <v>55</v>
      </c>
      <c r="G605" s="157">
        <v>1</v>
      </c>
      <c r="H605" s="157">
        <v>0</v>
      </c>
      <c r="I605" s="157">
        <v>0</v>
      </c>
      <c r="J605" s="157">
        <v>1</v>
      </c>
      <c r="K605" s="157">
        <v>0</v>
      </c>
      <c r="L605" s="157">
        <v>1</v>
      </c>
    </row>
    <row r="606" spans="5:12" x14ac:dyDescent="0.2">
      <c r="E606" s="157" t="s">
        <v>3114</v>
      </c>
      <c r="F606" s="157" t="s">
        <v>35</v>
      </c>
      <c r="G606" s="157">
        <v>0</v>
      </c>
      <c r="H606" s="157">
        <v>1</v>
      </c>
      <c r="I606" s="157">
        <v>0</v>
      </c>
      <c r="J606" s="157">
        <v>1</v>
      </c>
      <c r="K606" s="157">
        <v>0</v>
      </c>
      <c r="L606" s="157">
        <v>1</v>
      </c>
    </row>
    <row r="607" spans="5:12" x14ac:dyDescent="0.2">
      <c r="E607" s="157" t="s">
        <v>3113</v>
      </c>
      <c r="F607" s="157" t="s">
        <v>39</v>
      </c>
      <c r="G607" s="157">
        <v>0</v>
      </c>
      <c r="H607" s="157">
        <v>1</v>
      </c>
      <c r="I607" s="157">
        <v>1</v>
      </c>
      <c r="J607" s="157">
        <v>0</v>
      </c>
      <c r="K607" s="157">
        <v>0</v>
      </c>
      <c r="L607" s="157">
        <v>1</v>
      </c>
    </row>
    <row r="608" spans="5:12" x14ac:dyDescent="0.2">
      <c r="E608" s="157" t="s">
        <v>3112</v>
      </c>
      <c r="F608" s="157" t="s">
        <v>20</v>
      </c>
      <c r="G608" s="157">
        <v>2</v>
      </c>
      <c r="H608" s="157">
        <v>0</v>
      </c>
      <c r="I608" s="157">
        <v>0</v>
      </c>
      <c r="J608" s="157">
        <v>0</v>
      </c>
      <c r="K608" s="157">
        <v>2</v>
      </c>
      <c r="L608" s="157">
        <v>2</v>
      </c>
    </row>
    <row r="609" spans="5:12" x14ac:dyDescent="0.2">
      <c r="E609" s="157" t="s">
        <v>3111</v>
      </c>
      <c r="F609" s="157" t="s">
        <v>48</v>
      </c>
      <c r="G609" s="157">
        <v>0</v>
      </c>
      <c r="H609" s="157">
        <v>1</v>
      </c>
      <c r="I609" s="157">
        <v>0</v>
      </c>
      <c r="J609" s="157">
        <v>0</v>
      </c>
      <c r="K609" s="157">
        <v>1</v>
      </c>
      <c r="L609" s="157">
        <v>1</v>
      </c>
    </row>
    <row r="610" spans="5:12" x14ac:dyDescent="0.2">
      <c r="E610" s="157" t="s">
        <v>3110</v>
      </c>
      <c r="F610" s="157" t="s">
        <v>67</v>
      </c>
      <c r="G610" s="157">
        <v>0</v>
      </c>
      <c r="H610" s="157">
        <v>1</v>
      </c>
      <c r="I610" s="157">
        <v>0</v>
      </c>
      <c r="J610" s="157">
        <v>0</v>
      </c>
      <c r="K610" s="157">
        <v>1</v>
      </c>
      <c r="L610" s="157">
        <v>1</v>
      </c>
    </row>
    <row r="611" spans="5:12" x14ac:dyDescent="0.2">
      <c r="E611" s="157" t="s">
        <v>3109</v>
      </c>
      <c r="F611" s="157" t="s">
        <v>16</v>
      </c>
      <c r="G611" s="157">
        <v>0</v>
      </c>
      <c r="H611" s="157">
        <v>1</v>
      </c>
      <c r="I611" s="157">
        <v>1</v>
      </c>
      <c r="J611" s="157">
        <v>0</v>
      </c>
      <c r="K611" s="157">
        <v>0</v>
      </c>
      <c r="L611" s="157">
        <v>1</v>
      </c>
    </row>
    <row r="612" spans="5:12" x14ac:dyDescent="0.2">
      <c r="E612" s="157" t="s">
        <v>3108</v>
      </c>
      <c r="F612" s="157" t="s">
        <v>58</v>
      </c>
      <c r="G612" s="157">
        <v>2</v>
      </c>
      <c r="H612" s="157">
        <v>1</v>
      </c>
      <c r="I612" s="157">
        <v>0</v>
      </c>
      <c r="J612" s="157">
        <v>2</v>
      </c>
      <c r="K612" s="157">
        <v>1</v>
      </c>
      <c r="L612" s="157">
        <v>3</v>
      </c>
    </row>
    <row r="613" spans="5:12" x14ac:dyDescent="0.2">
      <c r="E613" s="157" t="s">
        <v>3107</v>
      </c>
      <c r="F613" s="157" t="s">
        <v>67</v>
      </c>
      <c r="G613" s="157">
        <v>0</v>
      </c>
      <c r="H613" s="157">
        <v>2</v>
      </c>
      <c r="I613" s="157">
        <v>0</v>
      </c>
      <c r="J613" s="157">
        <v>0</v>
      </c>
      <c r="K613" s="157">
        <v>2</v>
      </c>
      <c r="L613" s="157">
        <v>2</v>
      </c>
    </row>
    <row r="614" spans="5:12" x14ac:dyDescent="0.2">
      <c r="E614" s="157" t="s">
        <v>3106</v>
      </c>
      <c r="F614" s="157" t="s">
        <v>67</v>
      </c>
      <c r="G614" s="157">
        <v>0</v>
      </c>
      <c r="H614" s="157">
        <v>2</v>
      </c>
      <c r="I614" s="157">
        <v>0</v>
      </c>
      <c r="J614" s="157">
        <v>0</v>
      </c>
      <c r="K614" s="157">
        <v>2</v>
      </c>
      <c r="L614" s="157">
        <v>2</v>
      </c>
    </row>
    <row r="615" spans="5:12" x14ac:dyDescent="0.2">
      <c r="E615" s="157" t="s">
        <v>3105</v>
      </c>
      <c r="F615" s="157" t="s">
        <v>16</v>
      </c>
      <c r="G615" s="157">
        <v>0</v>
      </c>
      <c r="H615" s="157">
        <v>1</v>
      </c>
      <c r="I615" s="157">
        <v>0</v>
      </c>
      <c r="J615" s="157">
        <v>0</v>
      </c>
      <c r="K615" s="157">
        <v>1</v>
      </c>
      <c r="L615" s="157">
        <v>1</v>
      </c>
    </row>
    <row r="616" spans="5:12" x14ac:dyDescent="0.2">
      <c r="E616" s="157" t="s">
        <v>3104</v>
      </c>
      <c r="F616" s="157" t="s">
        <v>16</v>
      </c>
      <c r="G616" s="157">
        <v>0</v>
      </c>
      <c r="H616" s="157">
        <v>1</v>
      </c>
      <c r="I616" s="157">
        <v>0</v>
      </c>
      <c r="J616" s="157">
        <v>0</v>
      </c>
      <c r="K616" s="157">
        <v>1</v>
      </c>
      <c r="L616" s="157">
        <v>1</v>
      </c>
    </row>
    <row r="617" spans="5:12" x14ac:dyDescent="0.2">
      <c r="E617" s="157" t="s">
        <v>3103</v>
      </c>
      <c r="F617" s="157" t="s">
        <v>16</v>
      </c>
      <c r="G617" s="157">
        <v>0</v>
      </c>
      <c r="H617" s="157">
        <v>1</v>
      </c>
      <c r="I617" s="157">
        <v>0</v>
      </c>
      <c r="J617" s="157">
        <v>0</v>
      </c>
      <c r="K617" s="157">
        <v>1</v>
      </c>
      <c r="L617" s="157">
        <v>1</v>
      </c>
    </row>
    <row r="618" spans="5:12" x14ac:dyDescent="0.2">
      <c r="E618" s="157" t="s">
        <v>3102</v>
      </c>
      <c r="F618" s="157" t="s">
        <v>48</v>
      </c>
      <c r="G618" s="157">
        <v>0</v>
      </c>
      <c r="H618" s="157">
        <v>1</v>
      </c>
      <c r="I618" s="157">
        <v>0</v>
      </c>
      <c r="J618" s="157">
        <v>1</v>
      </c>
      <c r="K618" s="157">
        <v>0</v>
      </c>
      <c r="L618" s="157">
        <v>1</v>
      </c>
    </row>
    <row r="619" spans="5:12" x14ac:dyDescent="0.2">
      <c r="E619" s="157" t="s">
        <v>3101</v>
      </c>
      <c r="F619" s="157" t="s">
        <v>58</v>
      </c>
      <c r="G619" s="157">
        <v>2</v>
      </c>
      <c r="H619" s="157">
        <v>0</v>
      </c>
      <c r="I619" s="157">
        <v>1</v>
      </c>
      <c r="J619" s="157">
        <v>0</v>
      </c>
      <c r="K619" s="157">
        <v>1</v>
      </c>
      <c r="L619" s="157">
        <v>2</v>
      </c>
    </row>
    <row r="620" spans="5:12" x14ac:dyDescent="0.2">
      <c r="E620" s="157" t="s">
        <v>3100</v>
      </c>
      <c r="F620" s="157" t="s">
        <v>20</v>
      </c>
      <c r="G620" s="157">
        <v>0</v>
      </c>
      <c r="H620" s="157">
        <v>1</v>
      </c>
      <c r="I620" s="157">
        <v>0</v>
      </c>
      <c r="J620" s="157">
        <v>1</v>
      </c>
      <c r="K620" s="157">
        <v>0</v>
      </c>
      <c r="L620" s="157">
        <v>1</v>
      </c>
    </row>
    <row r="621" spans="5:12" x14ac:dyDescent="0.2">
      <c r="E621" s="157" t="s">
        <v>3099</v>
      </c>
      <c r="F621" s="157" t="s">
        <v>22</v>
      </c>
      <c r="G621" s="157">
        <v>0</v>
      </c>
      <c r="H621" s="157">
        <v>1</v>
      </c>
      <c r="I621" s="157">
        <v>0</v>
      </c>
      <c r="J621" s="157">
        <v>1</v>
      </c>
      <c r="K621" s="157">
        <v>0</v>
      </c>
      <c r="L621" s="157">
        <v>1</v>
      </c>
    </row>
    <row r="622" spans="5:12" x14ac:dyDescent="0.2">
      <c r="E622" s="157" t="s">
        <v>3098</v>
      </c>
      <c r="F622" s="157" t="s">
        <v>24</v>
      </c>
      <c r="G622" s="157">
        <v>0</v>
      </c>
      <c r="H622" s="157">
        <v>1</v>
      </c>
      <c r="I622" s="157">
        <v>0</v>
      </c>
      <c r="J622" s="157">
        <v>0</v>
      </c>
      <c r="K622" s="157">
        <v>1</v>
      </c>
      <c r="L622" s="157">
        <v>1</v>
      </c>
    </row>
    <row r="623" spans="5:12" x14ac:dyDescent="0.2">
      <c r="E623" s="157" t="s">
        <v>3097</v>
      </c>
      <c r="F623" s="157" t="s">
        <v>29</v>
      </c>
      <c r="G623" s="157">
        <v>0</v>
      </c>
      <c r="H623" s="157">
        <v>1</v>
      </c>
      <c r="I623" s="157">
        <v>0</v>
      </c>
      <c r="J623" s="157">
        <v>0</v>
      </c>
      <c r="K623" s="157">
        <v>1</v>
      </c>
      <c r="L623" s="157">
        <v>1</v>
      </c>
    </row>
    <row r="624" spans="5:12" x14ac:dyDescent="0.2">
      <c r="E624" s="157" t="s">
        <v>3096</v>
      </c>
      <c r="F624" s="157" t="s">
        <v>16</v>
      </c>
      <c r="G624" s="157">
        <v>0</v>
      </c>
      <c r="H624" s="157">
        <v>1</v>
      </c>
      <c r="I624" s="157">
        <v>0</v>
      </c>
      <c r="J624" s="157">
        <v>0</v>
      </c>
      <c r="K624" s="157">
        <v>1</v>
      </c>
      <c r="L624" s="157">
        <v>1</v>
      </c>
    </row>
    <row r="625" spans="5:12" x14ac:dyDescent="0.2">
      <c r="E625" s="157" t="s">
        <v>3095</v>
      </c>
      <c r="F625" s="157" t="s">
        <v>16</v>
      </c>
      <c r="G625" s="157">
        <v>0</v>
      </c>
      <c r="H625" s="157">
        <v>1</v>
      </c>
      <c r="I625" s="157">
        <v>0</v>
      </c>
      <c r="J625" s="157">
        <v>1</v>
      </c>
      <c r="K625" s="157">
        <v>0</v>
      </c>
      <c r="L625" s="157">
        <v>1</v>
      </c>
    </row>
    <row r="626" spans="5:12" x14ac:dyDescent="0.2">
      <c r="E626" s="157" t="s">
        <v>3094</v>
      </c>
      <c r="F626" s="157" t="s">
        <v>58</v>
      </c>
      <c r="G626" s="157">
        <v>0</v>
      </c>
      <c r="H626" s="157">
        <v>1</v>
      </c>
      <c r="I626" s="157">
        <v>0</v>
      </c>
      <c r="J626" s="157">
        <v>0</v>
      </c>
      <c r="K626" s="157">
        <v>1</v>
      </c>
      <c r="L626" s="157">
        <v>1</v>
      </c>
    </row>
    <row r="627" spans="5:12" x14ac:dyDescent="0.2">
      <c r="E627" s="157" t="s">
        <v>3093</v>
      </c>
      <c r="F627" s="157" t="s">
        <v>53</v>
      </c>
      <c r="G627" s="157">
        <v>0</v>
      </c>
      <c r="H627" s="157">
        <v>1</v>
      </c>
      <c r="I627" s="157">
        <v>0</v>
      </c>
      <c r="J627" s="157">
        <v>1</v>
      </c>
      <c r="K627" s="157">
        <v>0</v>
      </c>
      <c r="L627" s="157">
        <v>1</v>
      </c>
    </row>
    <row r="628" spans="5:12" x14ac:dyDescent="0.2">
      <c r="E628" s="157" t="s">
        <v>3092</v>
      </c>
      <c r="F628" s="157" t="s">
        <v>80</v>
      </c>
      <c r="G628" s="157">
        <v>0</v>
      </c>
      <c r="H628" s="157">
        <v>1</v>
      </c>
      <c r="I628" s="157">
        <v>0</v>
      </c>
      <c r="J628" s="157">
        <v>0</v>
      </c>
      <c r="K628" s="157">
        <v>1</v>
      </c>
      <c r="L628" s="157">
        <v>1</v>
      </c>
    </row>
    <row r="629" spans="5:12" x14ac:dyDescent="0.2">
      <c r="E629" s="157" t="s">
        <v>3091</v>
      </c>
      <c r="F629" s="157" t="s">
        <v>94</v>
      </c>
      <c r="G629" s="157">
        <v>0</v>
      </c>
      <c r="H629" s="157">
        <v>1</v>
      </c>
      <c r="I629" s="157">
        <v>0</v>
      </c>
      <c r="J629" s="157">
        <v>0</v>
      </c>
      <c r="K629" s="157">
        <v>1</v>
      </c>
      <c r="L629" s="157">
        <v>1</v>
      </c>
    </row>
    <row r="630" spans="5:12" x14ac:dyDescent="0.2">
      <c r="E630" s="157" t="s">
        <v>3090</v>
      </c>
      <c r="F630" s="157" t="s">
        <v>87</v>
      </c>
      <c r="G630" s="157">
        <v>0</v>
      </c>
      <c r="H630" s="157">
        <v>2</v>
      </c>
      <c r="I630" s="157">
        <v>1</v>
      </c>
      <c r="J630" s="157">
        <v>0</v>
      </c>
      <c r="K630" s="157">
        <v>1</v>
      </c>
      <c r="L630" s="157">
        <v>2</v>
      </c>
    </row>
    <row r="631" spans="5:12" x14ac:dyDescent="0.2">
      <c r="E631" s="157" t="s">
        <v>3089</v>
      </c>
      <c r="F631" s="157" t="s">
        <v>33</v>
      </c>
      <c r="G631" s="157">
        <v>0</v>
      </c>
      <c r="H631" s="157">
        <v>1</v>
      </c>
      <c r="I631" s="157">
        <v>0</v>
      </c>
      <c r="J631" s="157">
        <v>0</v>
      </c>
      <c r="K631" s="157">
        <v>1</v>
      </c>
      <c r="L631" s="157">
        <v>1</v>
      </c>
    </row>
    <row r="632" spans="5:12" x14ac:dyDescent="0.2">
      <c r="E632" s="157" t="s">
        <v>3088</v>
      </c>
      <c r="F632" s="157" t="s">
        <v>16</v>
      </c>
      <c r="G632" s="157">
        <v>0</v>
      </c>
      <c r="H632" s="157">
        <v>1</v>
      </c>
      <c r="I632" s="157">
        <v>0</v>
      </c>
      <c r="J632" s="157">
        <v>0</v>
      </c>
      <c r="K632" s="157">
        <v>1</v>
      </c>
      <c r="L632" s="157">
        <v>1</v>
      </c>
    </row>
    <row r="633" spans="5:12" x14ac:dyDescent="0.2">
      <c r="E633" s="157" t="s">
        <v>3087</v>
      </c>
      <c r="F633" s="157" t="s">
        <v>69</v>
      </c>
      <c r="G633" s="157">
        <v>1</v>
      </c>
      <c r="H633" s="157">
        <v>0</v>
      </c>
      <c r="I633" s="157">
        <v>0</v>
      </c>
      <c r="J633" s="157">
        <v>1</v>
      </c>
      <c r="K633" s="157">
        <v>0</v>
      </c>
      <c r="L633" s="157">
        <v>1</v>
      </c>
    </row>
    <row r="634" spans="5:12" x14ac:dyDescent="0.2">
      <c r="E634" s="157" t="s">
        <v>3086</v>
      </c>
      <c r="F634" s="157" t="s">
        <v>24</v>
      </c>
      <c r="G634" s="157">
        <v>0</v>
      </c>
      <c r="H634" s="157">
        <v>2</v>
      </c>
      <c r="I634" s="157">
        <v>0</v>
      </c>
      <c r="J634" s="157">
        <v>0</v>
      </c>
      <c r="K634" s="157">
        <v>2</v>
      </c>
      <c r="L634" s="157">
        <v>2</v>
      </c>
    </row>
    <row r="635" spans="5:12" x14ac:dyDescent="0.2">
      <c r="E635" s="157" t="s">
        <v>3085</v>
      </c>
      <c r="F635" s="157" t="s">
        <v>39</v>
      </c>
      <c r="G635" s="157">
        <v>1</v>
      </c>
      <c r="H635" s="157">
        <v>0</v>
      </c>
      <c r="I635" s="157">
        <v>0</v>
      </c>
      <c r="J635" s="157">
        <v>0</v>
      </c>
      <c r="K635" s="157">
        <v>1</v>
      </c>
      <c r="L635" s="157">
        <v>1</v>
      </c>
    </row>
    <row r="636" spans="5:12" x14ac:dyDescent="0.2">
      <c r="E636" s="157" t="s">
        <v>3084</v>
      </c>
      <c r="F636" s="157" t="s">
        <v>39</v>
      </c>
      <c r="G636" s="157">
        <v>0</v>
      </c>
      <c r="H636" s="157">
        <v>1</v>
      </c>
      <c r="I636" s="157">
        <v>0</v>
      </c>
      <c r="J636" s="157">
        <v>0</v>
      </c>
      <c r="K636" s="157">
        <v>1</v>
      </c>
      <c r="L636" s="157">
        <v>1</v>
      </c>
    </row>
    <row r="637" spans="5:12" x14ac:dyDescent="0.2">
      <c r="E637" s="157" t="s">
        <v>3083</v>
      </c>
      <c r="F637" s="157" t="s">
        <v>29</v>
      </c>
      <c r="G637" s="157">
        <v>0</v>
      </c>
      <c r="H637" s="157">
        <v>1</v>
      </c>
      <c r="I637" s="157">
        <v>0</v>
      </c>
      <c r="J637" s="157">
        <v>0</v>
      </c>
      <c r="K637" s="157">
        <v>1</v>
      </c>
      <c r="L637" s="157">
        <v>1</v>
      </c>
    </row>
    <row r="638" spans="5:12" x14ac:dyDescent="0.2">
      <c r="E638" s="157" t="s">
        <v>3082</v>
      </c>
      <c r="F638" s="157" t="s">
        <v>53</v>
      </c>
      <c r="G638" s="157">
        <v>0</v>
      </c>
      <c r="H638" s="157">
        <v>1</v>
      </c>
      <c r="I638" s="157">
        <v>0</v>
      </c>
      <c r="J638" s="157">
        <v>1</v>
      </c>
      <c r="K638" s="157">
        <v>0</v>
      </c>
      <c r="L638" s="157">
        <v>1</v>
      </c>
    </row>
    <row r="639" spans="5:12" x14ac:dyDescent="0.2">
      <c r="E639" s="157" t="s">
        <v>3081</v>
      </c>
      <c r="F639" s="157" t="s">
        <v>39</v>
      </c>
      <c r="G639" s="157">
        <v>0</v>
      </c>
      <c r="H639" s="157">
        <v>1</v>
      </c>
      <c r="I639" s="157">
        <v>1</v>
      </c>
      <c r="J639" s="157">
        <v>0</v>
      </c>
      <c r="K639" s="157">
        <v>0</v>
      </c>
      <c r="L639" s="157">
        <v>1</v>
      </c>
    </row>
    <row r="640" spans="5:12" x14ac:dyDescent="0.2">
      <c r="E640" s="157" t="s">
        <v>3080</v>
      </c>
      <c r="F640" s="157" t="s">
        <v>14</v>
      </c>
      <c r="G640" s="157">
        <v>0</v>
      </c>
      <c r="H640" s="157">
        <v>1</v>
      </c>
      <c r="I640" s="157">
        <v>0</v>
      </c>
      <c r="J640" s="157">
        <v>0</v>
      </c>
      <c r="K640" s="157">
        <v>1</v>
      </c>
      <c r="L640" s="157">
        <v>1</v>
      </c>
    </row>
    <row r="641" spans="5:12" x14ac:dyDescent="0.2">
      <c r="E641" s="157" t="s">
        <v>3079</v>
      </c>
      <c r="F641" s="157" t="s">
        <v>94</v>
      </c>
      <c r="G641" s="157">
        <v>0</v>
      </c>
      <c r="H641" s="157">
        <v>1</v>
      </c>
      <c r="I641" s="157">
        <v>0</v>
      </c>
      <c r="J641" s="157">
        <v>1</v>
      </c>
      <c r="K641" s="157">
        <v>0</v>
      </c>
      <c r="L641" s="157">
        <v>1</v>
      </c>
    </row>
    <row r="642" spans="5:12" x14ac:dyDescent="0.2">
      <c r="E642" s="157" t="s">
        <v>3078</v>
      </c>
      <c r="F642" s="157" t="s">
        <v>58</v>
      </c>
      <c r="G642" s="157">
        <v>0</v>
      </c>
      <c r="H642" s="157">
        <v>1</v>
      </c>
      <c r="I642" s="157">
        <v>0</v>
      </c>
      <c r="J642" s="157">
        <v>1</v>
      </c>
      <c r="K642" s="157">
        <v>0</v>
      </c>
      <c r="L642" s="157">
        <v>1</v>
      </c>
    </row>
    <row r="643" spans="5:12" x14ac:dyDescent="0.2">
      <c r="E643" s="157" t="s">
        <v>3077</v>
      </c>
      <c r="F643" s="157" t="s">
        <v>94</v>
      </c>
      <c r="G643" s="157">
        <v>1</v>
      </c>
      <c r="H643" s="157">
        <v>0</v>
      </c>
      <c r="I643" s="157">
        <v>0</v>
      </c>
      <c r="J643" s="157">
        <v>0</v>
      </c>
      <c r="K643" s="157">
        <v>1</v>
      </c>
      <c r="L643" s="157">
        <v>1</v>
      </c>
    </row>
    <row r="644" spans="5:12" x14ac:dyDescent="0.2">
      <c r="E644" s="157" t="s">
        <v>3076</v>
      </c>
      <c r="F644" s="157" t="s">
        <v>55</v>
      </c>
      <c r="G644" s="157">
        <v>0</v>
      </c>
      <c r="H644" s="157">
        <v>1</v>
      </c>
      <c r="I644" s="157">
        <v>0</v>
      </c>
      <c r="J644" s="157">
        <v>0</v>
      </c>
      <c r="K644" s="157">
        <v>1</v>
      </c>
      <c r="L644" s="157">
        <v>1</v>
      </c>
    </row>
    <row r="645" spans="5:12" x14ac:dyDescent="0.2">
      <c r="E645" s="157" t="s">
        <v>3075</v>
      </c>
      <c r="F645" s="157" t="s">
        <v>39</v>
      </c>
      <c r="G645" s="157">
        <v>0</v>
      </c>
      <c r="H645" s="157">
        <v>1</v>
      </c>
      <c r="I645" s="157">
        <v>0</v>
      </c>
      <c r="J645" s="157">
        <v>1</v>
      </c>
      <c r="K645" s="157">
        <v>0</v>
      </c>
      <c r="L645" s="157">
        <v>1</v>
      </c>
    </row>
    <row r="646" spans="5:12" x14ac:dyDescent="0.2">
      <c r="E646" s="157" t="s">
        <v>3074</v>
      </c>
      <c r="F646" s="157" t="s">
        <v>29</v>
      </c>
      <c r="G646" s="157">
        <v>0</v>
      </c>
      <c r="H646" s="157">
        <v>1</v>
      </c>
      <c r="I646" s="157">
        <v>0</v>
      </c>
      <c r="J646" s="157">
        <v>1</v>
      </c>
      <c r="K646" s="157">
        <v>0</v>
      </c>
      <c r="L646" s="157">
        <v>1</v>
      </c>
    </row>
    <row r="647" spans="5:12" x14ac:dyDescent="0.2">
      <c r="E647" s="157" t="s">
        <v>3073</v>
      </c>
      <c r="F647" s="157" t="s">
        <v>94</v>
      </c>
      <c r="G647" s="157">
        <v>1</v>
      </c>
      <c r="H647" s="157">
        <v>0</v>
      </c>
      <c r="I647" s="157">
        <v>0</v>
      </c>
      <c r="J647" s="157">
        <v>0</v>
      </c>
      <c r="K647" s="157">
        <v>1</v>
      </c>
      <c r="L647" s="157">
        <v>1</v>
      </c>
    </row>
    <row r="648" spans="5:12" x14ac:dyDescent="0.2">
      <c r="E648" s="157" t="s">
        <v>3072</v>
      </c>
      <c r="F648" s="157" t="s">
        <v>29</v>
      </c>
      <c r="G648" s="157">
        <v>0</v>
      </c>
      <c r="H648" s="157">
        <v>17</v>
      </c>
      <c r="I648" s="157">
        <v>0</v>
      </c>
      <c r="J648" s="157">
        <v>12</v>
      </c>
      <c r="K648" s="157">
        <v>5</v>
      </c>
      <c r="L648" s="157">
        <v>17</v>
      </c>
    </row>
    <row r="649" spans="5:12" x14ac:dyDescent="0.2">
      <c r="E649" s="157" t="s">
        <v>3071</v>
      </c>
      <c r="F649" s="157" t="s">
        <v>48</v>
      </c>
      <c r="G649" s="157">
        <v>2</v>
      </c>
      <c r="H649" s="157">
        <v>108</v>
      </c>
      <c r="I649" s="157">
        <v>0</v>
      </c>
      <c r="J649" s="157">
        <v>52</v>
      </c>
      <c r="K649" s="157">
        <v>58</v>
      </c>
      <c r="L649" s="157">
        <v>110</v>
      </c>
    </row>
    <row r="650" spans="5:12" x14ac:dyDescent="0.2">
      <c r="E650" s="157" t="s">
        <v>3070</v>
      </c>
      <c r="F650" s="157" t="s">
        <v>58</v>
      </c>
      <c r="G650" s="157">
        <v>0</v>
      </c>
      <c r="H650" s="157">
        <v>1</v>
      </c>
      <c r="I650" s="157">
        <v>0</v>
      </c>
      <c r="J650" s="157">
        <v>1</v>
      </c>
      <c r="K650" s="157">
        <v>0</v>
      </c>
      <c r="L650" s="157">
        <v>1</v>
      </c>
    </row>
    <row r="651" spans="5:12" x14ac:dyDescent="0.2">
      <c r="E651" s="157" t="s">
        <v>3069</v>
      </c>
      <c r="F651" s="157" t="s">
        <v>16</v>
      </c>
      <c r="G651" s="157">
        <v>0</v>
      </c>
      <c r="H651" s="157">
        <v>1</v>
      </c>
      <c r="I651" s="157">
        <v>1</v>
      </c>
      <c r="J651" s="157">
        <v>0</v>
      </c>
      <c r="K651" s="157">
        <v>0</v>
      </c>
      <c r="L651" s="157">
        <v>1</v>
      </c>
    </row>
    <row r="652" spans="5:12" x14ac:dyDescent="0.2">
      <c r="E652" s="157" t="s">
        <v>3068</v>
      </c>
      <c r="F652" s="157" t="s">
        <v>131</v>
      </c>
      <c r="G652" s="157">
        <v>0</v>
      </c>
      <c r="H652" s="157">
        <v>2</v>
      </c>
      <c r="I652" s="157">
        <v>0</v>
      </c>
      <c r="J652" s="157">
        <v>2</v>
      </c>
      <c r="K652" s="157">
        <v>0</v>
      </c>
      <c r="L652" s="157">
        <v>2</v>
      </c>
    </row>
    <row r="653" spans="5:12" x14ac:dyDescent="0.2">
      <c r="E653" s="157" t="s">
        <v>3067</v>
      </c>
      <c r="F653" s="157" t="s">
        <v>131</v>
      </c>
      <c r="G653" s="157">
        <v>0</v>
      </c>
      <c r="H653" s="157">
        <v>1</v>
      </c>
      <c r="I653" s="157">
        <v>0</v>
      </c>
      <c r="J653" s="157">
        <v>1</v>
      </c>
      <c r="K653" s="157">
        <v>0</v>
      </c>
      <c r="L653" s="157">
        <v>1</v>
      </c>
    </row>
    <row r="654" spans="5:12" x14ac:dyDescent="0.2">
      <c r="E654" s="157" t="s">
        <v>3066</v>
      </c>
      <c r="F654" s="157" t="s">
        <v>16</v>
      </c>
      <c r="G654" s="157">
        <v>1</v>
      </c>
      <c r="H654" s="157">
        <v>6</v>
      </c>
      <c r="I654" s="157">
        <v>0</v>
      </c>
      <c r="J654" s="157">
        <v>2</v>
      </c>
      <c r="K654" s="157">
        <v>5</v>
      </c>
      <c r="L654" s="157">
        <v>7</v>
      </c>
    </row>
    <row r="655" spans="5:12" x14ac:dyDescent="0.2">
      <c r="E655" s="157" t="s">
        <v>3065</v>
      </c>
      <c r="F655" s="157" t="s">
        <v>16</v>
      </c>
      <c r="G655" s="157">
        <v>0</v>
      </c>
      <c r="H655" s="157">
        <v>2</v>
      </c>
      <c r="I655" s="157">
        <v>0</v>
      </c>
      <c r="J655" s="157">
        <v>1</v>
      </c>
      <c r="K655" s="157">
        <v>1</v>
      </c>
      <c r="L655" s="157">
        <v>2</v>
      </c>
    </row>
    <row r="656" spans="5:12" x14ac:dyDescent="0.2">
      <c r="E656" s="157" t="s">
        <v>3064</v>
      </c>
      <c r="F656" s="157" t="s">
        <v>14</v>
      </c>
      <c r="G656" s="157">
        <v>4</v>
      </c>
      <c r="H656" s="157">
        <v>3</v>
      </c>
      <c r="I656" s="157">
        <v>1</v>
      </c>
      <c r="J656" s="157">
        <v>4</v>
      </c>
      <c r="K656" s="157">
        <v>2</v>
      </c>
      <c r="L656" s="157">
        <v>7</v>
      </c>
    </row>
    <row r="657" spans="5:12" x14ac:dyDescent="0.2">
      <c r="E657" s="157" t="s">
        <v>3063</v>
      </c>
      <c r="F657" s="157" t="s">
        <v>14</v>
      </c>
      <c r="G657" s="157">
        <v>4</v>
      </c>
      <c r="H657" s="157">
        <v>3</v>
      </c>
      <c r="I657" s="157">
        <v>2</v>
      </c>
      <c r="J657" s="157">
        <v>1</v>
      </c>
      <c r="K657" s="157">
        <v>4</v>
      </c>
      <c r="L657" s="157">
        <v>7</v>
      </c>
    </row>
    <row r="658" spans="5:12" x14ac:dyDescent="0.2">
      <c r="E658" s="157" t="s">
        <v>3062</v>
      </c>
      <c r="F658" s="157" t="s">
        <v>24</v>
      </c>
      <c r="G658" s="157">
        <v>0</v>
      </c>
      <c r="H658" s="157">
        <v>2</v>
      </c>
      <c r="I658" s="157">
        <v>0</v>
      </c>
      <c r="J658" s="157">
        <v>1</v>
      </c>
      <c r="K658" s="157">
        <v>1</v>
      </c>
      <c r="L658" s="157">
        <v>2</v>
      </c>
    </row>
    <row r="659" spans="5:12" x14ac:dyDescent="0.2">
      <c r="E659" s="157" t="s">
        <v>3061</v>
      </c>
      <c r="F659" s="157" t="s">
        <v>33</v>
      </c>
      <c r="G659" s="157">
        <v>0</v>
      </c>
      <c r="H659" s="157">
        <v>1</v>
      </c>
      <c r="I659" s="157">
        <v>0</v>
      </c>
      <c r="J659" s="157">
        <v>0</v>
      </c>
      <c r="K659" s="157">
        <v>1</v>
      </c>
      <c r="L659" s="157">
        <v>1</v>
      </c>
    </row>
    <row r="660" spans="5:12" x14ac:dyDescent="0.2">
      <c r="E660" s="157" t="s">
        <v>3060</v>
      </c>
      <c r="F660" s="157" t="s">
        <v>80</v>
      </c>
      <c r="G660" s="157">
        <v>0</v>
      </c>
      <c r="H660" s="157">
        <v>1</v>
      </c>
      <c r="I660" s="157">
        <v>0</v>
      </c>
      <c r="J660" s="157">
        <v>1</v>
      </c>
      <c r="K660" s="157">
        <v>0</v>
      </c>
      <c r="L660" s="157">
        <v>1</v>
      </c>
    </row>
    <row r="661" spans="5:12" x14ac:dyDescent="0.2">
      <c r="E661" s="157" t="s">
        <v>3059</v>
      </c>
      <c r="F661" s="157" t="s">
        <v>16</v>
      </c>
      <c r="G661" s="157">
        <v>1</v>
      </c>
      <c r="H661" s="157">
        <v>0</v>
      </c>
      <c r="I661" s="157">
        <v>0</v>
      </c>
      <c r="J661" s="157">
        <v>0</v>
      </c>
      <c r="K661" s="157">
        <v>1</v>
      </c>
      <c r="L661" s="157">
        <v>1</v>
      </c>
    </row>
    <row r="662" spans="5:12" x14ac:dyDescent="0.2">
      <c r="E662" s="157" t="s">
        <v>3058</v>
      </c>
      <c r="F662" s="157" t="s">
        <v>58</v>
      </c>
      <c r="G662" s="157">
        <v>0</v>
      </c>
      <c r="H662" s="157">
        <v>1</v>
      </c>
      <c r="I662" s="157">
        <v>0</v>
      </c>
      <c r="J662" s="157">
        <v>1</v>
      </c>
      <c r="K662" s="157">
        <v>0</v>
      </c>
      <c r="L662" s="157">
        <v>1</v>
      </c>
    </row>
    <row r="663" spans="5:12" x14ac:dyDescent="0.2">
      <c r="E663" s="157" t="s">
        <v>3057</v>
      </c>
      <c r="F663" s="157" t="s">
        <v>20</v>
      </c>
      <c r="G663" s="157">
        <v>0</v>
      </c>
      <c r="H663" s="157">
        <v>1</v>
      </c>
      <c r="I663" s="157">
        <v>0</v>
      </c>
      <c r="J663" s="157">
        <v>1</v>
      </c>
      <c r="K663" s="157">
        <v>0</v>
      </c>
      <c r="L663" s="157">
        <v>1</v>
      </c>
    </row>
    <row r="664" spans="5:12" x14ac:dyDescent="0.2">
      <c r="E664" s="157" t="s">
        <v>3056</v>
      </c>
      <c r="F664" s="157" t="s">
        <v>125</v>
      </c>
      <c r="G664" s="157">
        <v>1</v>
      </c>
      <c r="H664" s="157">
        <v>1</v>
      </c>
      <c r="I664" s="157">
        <v>0</v>
      </c>
      <c r="J664" s="157">
        <v>0</v>
      </c>
      <c r="K664" s="157">
        <v>2</v>
      </c>
      <c r="L664" s="157">
        <v>2</v>
      </c>
    </row>
    <row r="665" spans="5:12" x14ac:dyDescent="0.2">
      <c r="E665" s="157" t="s">
        <v>3055</v>
      </c>
      <c r="F665" s="157" t="s">
        <v>24</v>
      </c>
      <c r="G665" s="157">
        <v>0</v>
      </c>
      <c r="H665" s="157">
        <v>1</v>
      </c>
      <c r="I665" s="157">
        <v>0</v>
      </c>
      <c r="J665" s="157">
        <v>1</v>
      </c>
      <c r="K665" s="157">
        <v>0</v>
      </c>
      <c r="L665" s="157">
        <v>1</v>
      </c>
    </row>
    <row r="666" spans="5:12" x14ac:dyDescent="0.2">
      <c r="E666" s="157" t="s">
        <v>3054</v>
      </c>
      <c r="F666" s="157" t="s">
        <v>55</v>
      </c>
      <c r="G666" s="157">
        <v>0</v>
      </c>
      <c r="H666" s="157">
        <v>1</v>
      </c>
      <c r="I666" s="157">
        <v>0</v>
      </c>
      <c r="J666" s="157">
        <v>1</v>
      </c>
      <c r="K666" s="157">
        <v>0</v>
      </c>
      <c r="L666" s="157">
        <v>1</v>
      </c>
    </row>
    <row r="667" spans="5:12" x14ac:dyDescent="0.2">
      <c r="E667" s="157" t="s">
        <v>3053</v>
      </c>
      <c r="F667" s="157" t="s">
        <v>33</v>
      </c>
      <c r="G667" s="157">
        <v>2</v>
      </c>
      <c r="H667" s="157">
        <v>0</v>
      </c>
      <c r="I667" s="157">
        <v>0</v>
      </c>
      <c r="J667" s="157">
        <v>1</v>
      </c>
      <c r="K667" s="157">
        <v>1</v>
      </c>
      <c r="L667" s="157">
        <v>2</v>
      </c>
    </row>
    <row r="668" spans="5:12" x14ac:dyDescent="0.2">
      <c r="E668" s="157" t="s">
        <v>3052</v>
      </c>
      <c r="F668" s="157" t="s">
        <v>29</v>
      </c>
      <c r="G668" s="157">
        <v>0</v>
      </c>
      <c r="H668" s="157">
        <v>4</v>
      </c>
      <c r="I668" s="157">
        <v>0</v>
      </c>
      <c r="J668" s="157">
        <v>4</v>
      </c>
      <c r="K668" s="157">
        <v>0</v>
      </c>
      <c r="L668" s="157">
        <v>4</v>
      </c>
    </row>
    <row r="669" spans="5:12" x14ac:dyDescent="0.2">
      <c r="E669" s="157" t="s">
        <v>3051</v>
      </c>
      <c r="F669" s="157" t="s">
        <v>14</v>
      </c>
      <c r="G669" s="157">
        <v>0</v>
      </c>
      <c r="H669" s="157">
        <v>1</v>
      </c>
      <c r="I669" s="157">
        <v>0</v>
      </c>
      <c r="J669" s="157">
        <v>0</v>
      </c>
      <c r="K669" s="157">
        <v>1</v>
      </c>
      <c r="L669" s="157">
        <v>1</v>
      </c>
    </row>
    <row r="670" spans="5:12" x14ac:dyDescent="0.2">
      <c r="E670" s="157" t="s">
        <v>3050</v>
      </c>
      <c r="F670" s="157" t="s">
        <v>14</v>
      </c>
      <c r="G670" s="157">
        <v>0</v>
      </c>
      <c r="H670" s="157">
        <v>1</v>
      </c>
      <c r="I670" s="157">
        <v>0</v>
      </c>
      <c r="J670" s="157">
        <v>0</v>
      </c>
      <c r="K670" s="157">
        <v>1</v>
      </c>
      <c r="L670" s="157">
        <v>1</v>
      </c>
    </row>
    <row r="671" spans="5:12" x14ac:dyDescent="0.2">
      <c r="E671" s="157" t="s">
        <v>3049</v>
      </c>
      <c r="F671" s="157" t="s">
        <v>16</v>
      </c>
      <c r="G671" s="157">
        <v>1</v>
      </c>
      <c r="H671" s="157">
        <v>0</v>
      </c>
      <c r="I671" s="157">
        <v>0</v>
      </c>
      <c r="J671" s="157">
        <v>1</v>
      </c>
      <c r="K671" s="157">
        <v>0</v>
      </c>
      <c r="L671" s="157">
        <v>1</v>
      </c>
    </row>
    <row r="672" spans="5:12" x14ac:dyDescent="0.2">
      <c r="E672" s="157" t="s">
        <v>3048</v>
      </c>
      <c r="F672" s="157" t="s">
        <v>39</v>
      </c>
      <c r="G672" s="157">
        <v>0</v>
      </c>
      <c r="H672" s="157">
        <v>1</v>
      </c>
      <c r="I672" s="157">
        <v>0</v>
      </c>
      <c r="J672" s="157">
        <v>1</v>
      </c>
      <c r="K672" s="157">
        <v>0</v>
      </c>
      <c r="L672" s="157">
        <v>1</v>
      </c>
    </row>
    <row r="673" spans="5:12" x14ac:dyDescent="0.2">
      <c r="E673" s="157" t="s">
        <v>3047</v>
      </c>
      <c r="F673" s="157" t="s">
        <v>35</v>
      </c>
      <c r="G673" s="157">
        <v>0</v>
      </c>
      <c r="H673" s="157">
        <v>4</v>
      </c>
      <c r="I673" s="157">
        <v>0</v>
      </c>
      <c r="J673" s="157">
        <v>0</v>
      </c>
      <c r="K673" s="157">
        <v>4</v>
      </c>
      <c r="L673" s="157">
        <v>4</v>
      </c>
    </row>
    <row r="674" spans="5:12" x14ac:dyDescent="0.2">
      <c r="E674" s="157" t="s">
        <v>3046</v>
      </c>
      <c r="F674" s="157" t="s">
        <v>58</v>
      </c>
      <c r="G674" s="157">
        <v>1</v>
      </c>
      <c r="H674" s="157">
        <v>0</v>
      </c>
      <c r="I674" s="157">
        <v>0</v>
      </c>
      <c r="J674" s="157">
        <v>1</v>
      </c>
      <c r="K674" s="157">
        <v>0</v>
      </c>
      <c r="L674" s="157">
        <v>1</v>
      </c>
    </row>
    <row r="675" spans="5:12" x14ac:dyDescent="0.2">
      <c r="E675" s="157" t="s">
        <v>3045</v>
      </c>
      <c r="F675" s="157" t="s">
        <v>69</v>
      </c>
      <c r="G675" s="157">
        <v>0</v>
      </c>
      <c r="H675" s="157">
        <v>2</v>
      </c>
      <c r="I675" s="157">
        <v>0</v>
      </c>
      <c r="J675" s="157">
        <v>1</v>
      </c>
      <c r="K675" s="157">
        <v>1</v>
      </c>
      <c r="L675" s="157">
        <v>2</v>
      </c>
    </row>
    <row r="676" spans="5:12" x14ac:dyDescent="0.2">
      <c r="E676" s="157" t="s">
        <v>3044</v>
      </c>
      <c r="F676" s="157" t="s">
        <v>16</v>
      </c>
      <c r="G676" s="157">
        <v>0</v>
      </c>
      <c r="H676" s="157">
        <v>1</v>
      </c>
      <c r="I676" s="157">
        <v>0</v>
      </c>
      <c r="J676" s="157">
        <v>0</v>
      </c>
      <c r="K676" s="157">
        <v>1</v>
      </c>
      <c r="L676" s="157">
        <v>1</v>
      </c>
    </row>
    <row r="677" spans="5:12" x14ac:dyDescent="0.2">
      <c r="E677" s="157" t="s">
        <v>3043</v>
      </c>
      <c r="F677" s="157" t="s">
        <v>58</v>
      </c>
      <c r="G677" s="157">
        <v>1</v>
      </c>
      <c r="H677" s="157">
        <v>0</v>
      </c>
      <c r="I677" s="157">
        <v>0</v>
      </c>
      <c r="J677" s="157">
        <v>1</v>
      </c>
      <c r="K677" s="157">
        <v>0</v>
      </c>
      <c r="L677" s="157">
        <v>1</v>
      </c>
    </row>
    <row r="678" spans="5:12" x14ac:dyDescent="0.2">
      <c r="E678" s="157" t="s">
        <v>3042</v>
      </c>
      <c r="F678" s="157" t="s">
        <v>58</v>
      </c>
      <c r="G678" s="157">
        <v>1</v>
      </c>
      <c r="H678" s="157">
        <v>0</v>
      </c>
      <c r="I678" s="157">
        <v>0</v>
      </c>
      <c r="J678" s="157">
        <v>1</v>
      </c>
      <c r="K678" s="157">
        <v>0</v>
      </c>
      <c r="L678" s="157">
        <v>1</v>
      </c>
    </row>
    <row r="679" spans="5:12" x14ac:dyDescent="0.2">
      <c r="E679" s="157" t="s">
        <v>3041</v>
      </c>
      <c r="F679" s="157" t="s">
        <v>14</v>
      </c>
      <c r="G679" s="157">
        <v>0</v>
      </c>
      <c r="H679" s="157">
        <v>1</v>
      </c>
      <c r="I679" s="157">
        <v>0</v>
      </c>
      <c r="J679" s="157">
        <v>0</v>
      </c>
      <c r="K679" s="157">
        <v>1</v>
      </c>
      <c r="L679" s="157">
        <v>1</v>
      </c>
    </row>
    <row r="680" spans="5:12" x14ac:dyDescent="0.2">
      <c r="E680" s="157" t="s">
        <v>3040</v>
      </c>
      <c r="F680" s="157" t="s">
        <v>80</v>
      </c>
      <c r="G680" s="157">
        <v>3</v>
      </c>
      <c r="H680" s="157">
        <v>0</v>
      </c>
      <c r="I680" s="157">
        <v>0</v>
      </c>
      <c r="J680" s="157">
        <v>3</v>
      </c>
      <c r="K680" s="157">
        <v>0</v>
      </c>
      <c r="L680" s="157">
        <v>3</v>
      </c>
    </row>
    <row r="681" spans="5:12" x14ac:dyDescent="0.2">
      <c r="E681" s="157" t="s">
        <v>3039</v>
      </c>
      <c r="F681" s="157" t="s">
        <v>39</v>
      </c>
      <c r="G681" s="157">
        <v>0</v>
      </c>
      <c r="H681" s="157">
        <v>1</v>
      </c>
      <c r="I681" s="157">
        <v>1</v>
      </c>
      <c r="J681" s="157">
        <v>0</v>
      </c>
      <c r="K681" s="157">
        <v>0</v>
      </c>
      <c r="L681" s="157">
        <v>1</v>
      </c>
    </row>
    <row r="682" spans="5:12" x14ac:dyDescent="0.2">
      <c r="E682" s="157" t="s">
        <v>3038</v>
      </c>
      <c r="F682" s="157" t="s">
        <v>39</v>
      </c>
      <c r="G682" s="157">
        <v>2</v>
      </c>
      <c r="H682" s="157">
        <v>0</v>
      </c>
      <c r="I682" s="157">
        <v>0</v>
      </c>
      <c r="J682" s="157">
        <v>0</v>
      </c>
      <c r="K682" s="157">
        <v>2</v>
      </c>
      <c r="L682" s="157">
        <v>2</v>
      </c>
    </row>
    <row r="683" spans="5:12" x14ac:dyDescent="0.2">
      <c r="E683" s="157" t="s">
        <v>3037</v>
      </c>
      <c r="F683" s="157" t="s">
        <v>58</v>
      </c>
      <c r="G683" s="157">
        <v>0</v>
      </c>
      <c r="H683" s="157">
        <v>1</v>
      </c>
      <c r="I683" s="157">
        <v>0</v>
      </c>
      <c r="J683" s="157">
        <v>0</v>
      </c>
      <c r="K683" s="157">
        <v>1</v>
      </c>
      <c r="L683" s="157">
        <v>1</v>
      </c>
    </row>
    <row r="684" spans="5:12" x14ac:dyDescent="0.2">
      <c r="E684" s="157" t="s">
        <v>3036</v>
      </c>
      <c r="F684" s="157" t="s">
        <v>16</v>
      </c>
      <c r="G684" s="157">
        <v>0</v>
      </c>
      <c r="H684" s="157">
        <v>1</v>
      </c>
      <c r="I684" s="157">
        <v>0</v>
      </c>
      <c r="J684" s="157">
        <v>0</v>
      </c>
      <c r="K684" s="157">
        <v>1</v>
      </c>
      <c r="L684" s="157">
        <v>1</v>
      </c>
    </row>
    <row r="685" spans="5:12" x14ac:dyDescent="0.2">
      <c r="E685" s="157" t="s">
        <v>3035</v>
      </c>
      <c r="F685" s="157" t="s">
        <v>29</v>
      </c>
      <c r="G685" s="157">
        <v>0</v>
      </c>
      <c r="H685" s="157">
        <v>2</v>
      </c>
      <c r="I685" s="157">
        <v>0</v>
      </c>
      <c r="J685" s="157">
        <v>1</v>
      </c>
      <c r="K685" s="157">
        <v>1</v>
      </c>
      <c r="L685" s="157">
        <v>2</v>
      </c>
    </row>
    <row r="686" spans="5:12" x14ac:dyDescent="0.2">
      <c r="E686" s="157" t="s">
        <v>3034</v>
      </c>
      <c r="F686" s="157" t="s">
        <v>67</v>
      </c>
      <c r="G686" s="157">
        <v>1</v>
      </c>
      <c r="H686" s="157">
        <v>1</v>
      </c>
      <c r="I686" s="157">
        <v>0</v>
      </c>
      <c r="J686" s="157">
        <v>2</v>
      </c>
      <c r="K686" s="157">
        <v>0</v>
      </c>
      <c r="L686" s="157">
        <v>2</v>
      </c>
    </row>
    <row r="687" spans="5:12" x14ac:dyDescent="0.2">
      <c r="E687" s="157" t="s">
        <v>3033</v>
      </c>
      <c r="F687" s="157" t="s">
        <v>94</v>
      </c>
      <c r="G687" s="157">
        <v>0</v>
      </c>
      <c r="H687" s="157">
        <v>1</v>
      </c>
      <c r="I687" s="157">
        <v>0</v>
      </c>
      <c r="J687" s="157">
        <v>1</v>
      </c>
      <c r="K687" s="157">
        <v>0</v>
      </c>
      <c r="L687" s="157">
        <v>1</v>
      </c>
    </row>
    <row r="688" spans="5:12" x14ac:dyDescent="0.2">
      <c r="E688" s="157" t="s">
        <v>3032</v>
      </c>
      <c r="F688" s="157" t="s">
        <v>18</v>
      </c>
      <c r="G688" s="157">
        <v>0</v>
      </c>
      <c r="H688" s="157">
        <v>1</v>
      </c>
      <c r="I688" s="157">
        <v>0</v>
      </c>
      <c r="J688" s="157">
        <v>0</v>
      </c>
      <c r="K688" s="157">
        <v>1</v>
      </c>
      <c r="L688" s="157">
        <v>1</v>
      </c>
    </row>
    <row r="689" spans="5:12" x14ac:dyDescent="0.2">
      <c r="E689" s="157" t="s">
        <v>3031</v>
      </c>
      <c r="F689" s="157" t="s">
        <v>33</v>
      </c>
      <c r="G689" s="157">
        <v>0</v>
      </c>
      <c r="H689" s="157">
        <v>9</v>
      </c>
      <c r="I689" s="157">
        <v>0</v>
      </c>
      <c r="J689" s="157">
        <v>4</v>
      </c>
      <c r="K689" s="157">
        <v>5</v>
      </c>
      <c r="L689" s="157">
        <v>9</v>
      </c>
    </row>
    <row r="690" spans="5:12" x14ac:dyDescent="0.2">
      <c r="E690" s="157" t="s">
        <v>3030</v>
      </c>
      <c r="F690" s="157" t="s">
        <v>131</v>
      </c>
      <c r="G690" s="157">
        <v>1</v>
      </c>
      <c r="H690" s="157">
        <v>0</v>
      </c>
      <c r="I690" s="157">
        <v>0</v>
      </c>
      <c r="J690" s="157">
        <v>0</v>
      </c>
      <c r="K690" s="157">
        <v>1</v>
      </c>
      <c r="L690" s="157">
        <v>1</v>
      </c>
    </row>
    <row r="691" spans="5:12" x14ac:dyDescent="0.2">
      <c r="E691" s="157" t="s">
        <v>3029</v>
      </c>
      <c r="F691" s="157" t="s">
        <v>24</v>
      </c>
      <c r="G691" s="157">
        <v>0</v>
      </c>
      <c r="H691" s="157">
        <v>1</v>
      </c>
      <c r="I691" s="157">
        <v>0</v>
      </c>
      <c r="J691" s="157">
        <v>1</v>
      </c>
      <c r="K691" s="157">
        <v>0</v>
      </c>
      <c r="L691" s="157">
        <v>1</v>
      </c>
    </row>
    <row r="692" spans="5:12" x14ac:dyDescent="0.2">
      <c r="E692" s="157" t="s">
        <v>3028</v>
      </c>
      <c r="F692" s="157" t="s">
        <v>67</v>
      </c>
      <c r="G692" s="157">
        <v>0</v>
      </c>
      <c r="H692" s="157">
        <v>1</v>
      </c>
      <c r="I692" s="157">
        <v>0</v>
      </c>
      <c r="J692" s="157">
        <v>1</v>
      </c>
      <c r="K692" s="157">
        <v>0</v>
      </c>
      <c r="L692" s="157">
        <v>1</v>
      </c>
    </row>
    <row r="693" spans="5:12" x14ac:dyDescent="0.2">
      <c r="E693" s="157" t="s">
        <v>3027</v>
      </c>
      <c r="F693" s="157" t="s">
        <v>18</v>
      </c>
      <c r="G693" s="157">
        <v>0</v>
      </c>
      <c r="H693" s="157">
        <v>9</v>
      </c>
      <c r="I693" s="157">
        <v>0</v>
      </c>
      <c r="J693" s="157">
        <v>0</v>
      </c>
      <c r="K693" s="157">
        <v>9</v>
      </c>
      <c r="L693" s="157">
        <v>9</v>
      </c>
    </row>
    <row r="694" spans="5:12" x14ac:dyDescent="0.2">
      <c r="E694" s="157" t="s">
        <v>3026</v>
      </c>
      <c r="F694" s="157" t="s">
        <v>18</v>
      </c>
      <c r="G694" s="157">
        <v>0</v>
      </c>
      <c r="H694" s="157">
        <v>2</v>
      </c>
      <c r="I694" s="157">
        <v>0</v>
      </c>
      <c r="J694" s="157">
        <v>1</v>
      </c>
      <c r="K694" s="157">
        <v>1</v>
      </c>
      <c r="L694" s="157">
        <v>2</v>
      </c>
    </row>
    <row r="695" spans="5:12" x14ac:dyDescent="0.2">
      <c r="E695" s="157" t="s">
        <v>3025</v>
      </c>
      <c r="F695" s="157" t="s">
        <v>58</v>
      </c>
      <c r="G695" s="157">
        <v>1</v>
      </c>
      <c r="H695" s="157">
        <v>2</v>
      </c>
      <c r="I695" s="157">
        <v>0</v>
      </c>
      <c r="J695" s="157">
        <v>0</v>
      </c>
      <c r="K695" s="157">
        <v>3</v>
      </c>
      <c r="L695" s="157">
        <v>3</v>
      </c>
    </row>
    <row r="696" spans="5:12" x14ac:dyDescent="0.2">
      <c r="E696" s="157" t="s">
        <v>3024</v>
      </c>
      <c r="F696" s="157" t="s">
        <v>14</v>
      </c>
      <c r="G696" s="157">
        <v>1</v>
      </c>
      <c r="H696" s="157">
        <v>0</v>
      </c>
      <c r="I696" s="157">
        <v>0</v>
      </c>
      <c r="J696" s="157">
        <v>0</v>
      </c>
      <c r="K696" s="157">
        <v>1</v>
      </c>
      <c r="L696" s="157">
        <v>1</v>
      </c>
    </row>
    <row r="697" spans="5:12" x14ac:dyDescent="0.2">
      <c r="E697" s="157" t="s">
        <v>3023</v>
      </c>
      <c r="F697" s="157" t="s">
        <v>80</v>
      </c>
      <c r="G697" s="157">
        <v>0</v>
      </c>
      <c r="H697" s="157">
        <v>1</v>
      </c>
      <c r="I697" s="157">
        <v>0</v>
      </c>
      <c r="J697" s="157">
        <v>0</v>
      </c>
      <c r="K697" s="157">
        <v>1</v>
      </c>
      <c r="L697" s="157">
        <v>1</v>
      </c>
    </row>
    <row r="698" spans="5:12" x14ac:dyDescent="0.2">
      <c r="E698" s="157" t="s">
        <v>3022</v>
      </c>
      <c r="F698" s="157" t="s">
        <v>18</v>
      </c>
      <c r="G698" s="157">
        <v>0</v>
      </c>
      <c r="H698" s="157">
        <v>10</v>
      </c>
      <c r="I698" s="157">
        <v>0</v>
      </c>
      <c r="J698" s="157">
        <v>0</v>
      </c>
      <c r="K698" s="157">
        <v>10</v>
      </c>
      <c r="L698" s="157">
        <v>10</v>
      </c>
    </row>
    <row r="699" spans="5:12" x14ac:dyDescent="0.2">
      <c r="E699" s="157" t="s">
        <v>3021</v>
      </c>
      <c r="F699" s="157" t="s">
        <v>69</v>
      </c>
      <c r="G699" s="157">
        <v>0</v>
      </c>
      <c r="H699" s="157">
        <v>1</v>
      </c>
      <c r="I699" s="157">
        <v>0</v>
      </c>
      <c r="J699" s="157">
        <v>0</v>
      </c>
      <c r="K699" s="157">
        <v>1</v>
      </c>
      <c r="L699" s="157">
        <v>1</v>
      </c>
    </row>
    <row r="700" spans="5:12" x14ac:dyDescent="0.2">
      <c r="E700" s="157" t="s">
        <v>3020</v>
      </c>
      <c r="F700" s="157" t="s">
        <v>69</v>
      </c>
      <c r="G700" s="157">
        <v>0</v>
      </c>
      <c r="H700" s="157">
        <v>1</v>
      </c>
      <c r="I700" s="157">
        <v>0</v>
      </c>
      <c r="J700" s="157">
        <v>0</v>
      </c>
      <c r="K700" s="157">
        <v>1</v>
      </c>
      <c r="L700" s="157">
        <v>1</v>
      </c>
    </row>
    <row r="701" spans="5:12" x14ac:dyDescent="0.2">
      <c r="E701" s="157" t="s">
        <v>3019</v>
      </c>
      <c r="F701" s="157" t="s">
        <v>14</v>
      </c>
      <c r="G701" s="157">
        <v>0</v>
      </c>
      <c r="H701" s="157">
        <v>1</v>
      </c>
      <c r="I701" s="157">
        <v>0</v>
      </c>
      <c r="J701" s="157">
        <v>1</v>
      </c>
      <c r="K701" s="157">
        <v>0</v>
      </c>
      <c r="L701" s="157">
        <v>1</v>
      </c>
    </row>
    <row r="702" spans="5:12" x14ac:dyDescent="0.2">
      <c r="E702" s="157" t="s">
        <v>3018</v>
      </c>
      <c r="F702" s="157" t="s">
        <v>39</v>
      </c>
      <c r="G702" s="157">
        <v>1</v>
      </c>
      <c r="H702" s="157">
        <v>0</v>
      </c>
      <c r="I702" s="157">
        <v>0</v>
      </c>
      <c r="J702" s="157">
        <v>0</v>
      </c>
      <c r="K702" s="157">
        <v>1</v>
      </c>
      <c r="L702" s="157">
        <v>1</v>
      </c>
    </row>
    <row r="703" spans="5:12" x14ac:dyDescent="0.2">
      <c r="E703" s="157" t="s">
        <v>3017</v>
      </c>
      <c r="F703" s="157" t="s">
        <v>14</v>
      </c>
      <c r="G703" s="157">
        <v>0</v>
      </c>
      <c r="H703" s="157">
        <v>1</v>
      </c>
      <c r="I703" s="157">
        <v>0</v>
      </c>
      <c r="J703" s="157">
        <v>0</v>
      </c>
      <c r="K703" s="157">
        <v>1</v>
      </c>
      <c r="L703" s="157">
        <v>1</v>
      </c>
    </row>
    <row r="704" spans="5:12" x14ac:dyDescent="0.2">
      <c r="E704" s="157" t="s">
        <v>3016</v>
      </c>
      <c r="F704" s="157" t="s">
        <v>33</v>
      </c>
      <c r="G704" s="157">
        <v>1</v>
      </c>
      <c r="H704" s="157">
        <v>1</v>
      </c>
      <c r="I704" s="157">
        <v>0</v>
      </c>
      <c r="J704" s="157">
        <v>0</v>
      </c>
      <c r="K704" s="157">
        <v>2</v>
      </c>
      <c r="L704" s="157">
        <v>2</v>
      </c>
    </row>
    <row r="705" spans="5:12" x14ac:dyDescent="0.2">
      <c r="E705" s="157" t="s">
        <v>3015</v>
      </c>
      <c r="F705" s="157" t="s">
        <v>77</v>
      </c>
      <c r="G705" s="157">
        <v>1</v>
      </c>
      <c r="H705" s="157">
        <v>5</v>
      </c>
      <c r="I705" s="157">
        <v>0</v>
      </c>
      <c r="J705" s="157">
        <v>0</v>
      </c>
      <c r="K705" s="157">
        <v>6</v>
      </c>
      <c r="L705" s="157">
        <v>6</v>
      </c>
    </row>
    <row r="706" spans="5:12" x14ac:dyDescent="0.2">
      <c r="E706" s="157" t="s">
        <v>3014</v>
      </c>
      <c r="F706" s="157" t="s">
        <v>14</v>
      </c>
      <c r="G706" s="157">
        <v>0</v>
      </c>
      <c r="H706" s="157">
        <v>1</v>
      </c>
      <c r="I706" s="157">
        <v>0</v>
      </c>
      <c r="J706" s="157">
        <v>0</v>
      </c>
      <c r="K706" s="157">
        <v>1</v>
      </c>
      <c r="L706" s="157">
        <v>1</v>
      </c>
    </row>
    <row r="707" spans="5:12" x14ac:dyDescent="0.2">
      <c r="E707" s="157" t="s">
        <v>3013</v>
      </c>
      <c r="F707" s="157" t="s">
        <v>39</v>
      </c>
      <c r="G707" s="157">
        <v>0</v>
      </c>
      <c r="H707" s="157">
        <v>1</v>
      </c>
      <c r="I707" s="157">
        <v>0</v>
      </c>
      <c r="J707" s="157">
        <v>1</v>
      </c>
      <c r="K707" s="157">
        <v>0</v>
      </c>
      <c r="L707" s="157">
        <v>1</v>
      </c>
    </row>
    <row r="708" spans="5:12" x14ac:dyDescent="0.2">
      <c r="E708" s="157" t="s">
        <v>3012</v>
      </c>
      <c r="F708" s="157" t="s">
        <v>29</v>
      </c>
      <c r="G708" s="157">
        <v>2</v>
      </c>
      <c r="H708" s="157">
        <v>4</v>
      </c>
      <c r="I708" s="157">
        <v>0</v>
      </c>
      <c r="J708" s="157">
        <v>0</v>
      </c>
      <c r="K708" s="157">
        <v>6</v>
      </c>
      <c r="L708" s="157">
        <v>6</v>
      </c>
    </row>
    <row r="709" spans="5:12" x14ac:dyDescent="0.2">
      <c r="E709" s="157" t="s">
        <v>3011</v>
      </c>
      <c r="F709" s="157" t="s">
        <v>58</v>
      </c>
      <c r="G709" s="157">
        <v>1</v>
      </c>
      <c r="H709" s="157">
        <v>0</v>
      </c>
      <c r="I709" s="157">
        <v>0</v>
      </c>
      <c r="J709" s="157">
        <v>0</v>
      </c>
      <c r="K709" s="157">
        <v>1</v>
      </c>
      <c r="L709" s="157">
        <v>1</v>
      </c>
    </row>
    <row r="710" spans="5:12" x14ac:dyDescent="0.2">
      <c r="E710" s="157" t="s">
        <v>3010</v>
      </c>
      <c r="F710" s="157" t="s">
        <v>131</v>
      </c>
      <c r="G710" s="157">
        <v>4</v>
      </c>
      <c r="H710" s="157">
        <v>0</v>
      </c>
      <c r="I710" s="157">
        <v>0</v>
      </c>
      <c r="J710" s="157">
        <v>3</v>
      </c>
      <c r="K710" s="157">
        <v>1</v>
      </c>
      <c r="L710" s="157">
        <v>4</v>
      </c>
    </row>
    <row r="711" spans="5:12" x14ac:dyDescent="0.2">
      <c r="E711" s="157" t="s">
        <v>3009</v>
      </c>
      <c r="F711" s="157" t="s">
        <v>131</v>
      </c>
      <c r="G711" s="157">
        <v>4</v>
      </c>
      <c r="H711" s="157">
        <v>0</v>
      </c>
      <c r="I711" s="157">
        <v>0</v>
      </c>
      <c r="J711" s="157">
        <v>3</v>
      </c>
      <c r="K711" s="157">
        <v>1</v>
      </c>
      <c r="L711" s="157">
        <v>4</v>
      </c>
    </row>
    <row r="712" spans="5:12" x14ac:dyDescent="0.2">
      <c r="E712" s="157" t="s">
        <v>3008</v>
      </c>
      <c r="F712" s="157" t="s">
        <v>87</v>
      </c>
      <c r="G712" s="157">
        <v>1</v>
      </c>
      <c r="H712" s="157">
        <v>0</v>
      </c>
      <c r="I712" s="157">
        <v>0</v>
      </c>
      <c r="J712" s="157">
        <v>1</v>
      </c>
      <c r="K712" s="157">
        <v>0</v>
      </c>
      <c r="L712" s="157">
        <v>1</v>
      </c>
    </row>
    <row r="713" spans="5:12" x14ac:dyDescent="0.2">
      <c r="E713" s="157" t="s">
        <v>3007</v>
      </c>
      <c r="F713" s="157" t="s">
        <v>16</v>
      </c>
      <c r="G713" s="157">
        <v>0</v>
      </c>
      <c r="H713" s="157">
        <v>1</v>
      </c>
      <c r="I713" s="157">
        <v>0</v>
      </c>
      <c r="J713" s="157">
        <v>1</v>
      </c>
      <c r="K713" s="157">
        <v>0</v>
      </c>
      <c r="L713" s="157">
        <v>1</v>
      </c>
    </row>
    <row r="714" spans="5:12" x14ac:dyDescent="0.2">
      <c r="E714" s="157" t="s">
        <v>3006</v>
      </c>
      <c r="F714" s="157" t="s">
        <v>16</v>
      </c>
      <c r="G714" s="157">
        <v>0</v>
      </c>
      <c r="H714" s="157">
        <v>1</v>
      </c>
      <c r="I714" s="157">
        <v>0</v>
      </c>
      <c r="J714" s="157">
        <v>1</v>
      </c>
      <c r="K714" s="157">
        <v>0</v>
      </c>
      <c r="L714" s="157">
        <v>1</v>
      </c>
    </row>
    <row r="715" spans="5:12" x14ac:dyDescent="0.2">
      <c r="E715" s="157" t="s">
        <v>3005</v>
      </c>
      <c r="F715" s="157" t="s">
        <v>24</v>
      </c>
      <c r="G715" s="157">
        <v>1</v>
      </c>
      <c r="H715" s="157">
        <v>0</v>
      </c>
      <c r="I715" s="157">
        <v>0</v>
      </c>
      <c r="J715" s="157">
        <v>0</v>
      </c>
      <c r="K715" s="157">
        <v>1</v>
      </c>
      <c r="L715" s="157">
        <v>1</v>
      </c>
    </row>
    <row r="716" spans="5:12" x14ac:dyDescent="0.2">
      <c r="E716" s="157" t="s">
        <v>3004</v>
      </c>
      <c r="F716" s="157" t="s">
        <v>14</v>
      </c>
      <c r="G716" s="157">
        <v>0</v>
      </c>
      <c r="H716" s="157">
        <v>1</v>
      </c>
      <c r="I716" s="157">
        <v>0</v>
      </c>
      <c r="J716" s="157">
        <v>0</v>
      </c>
      <c r="K716" s="157">
        <v>1</v>
      </c>
      <c r="L716" s="157">
        <v>1</v>
      </c>
    </row>
    <row r="717" spans="5:12" x14ac:dyDescent="0.2">
      <c r="E717" s="157" t="s">
        <v>3003</v>
      </c>
      <c r="F717" s="157" t="s">
        <v>24</v>
      </c>
      <c r="G717" s="157">
        <v>0</v>
      </c>
      <c r="H717" s="157">
        <v>1</v>
      </c>
      <c r="I717" s="157">
        <v>0</v>
      </c>
      <c r="J717" s="157">
        <v>1</v>
      </c>
      <c r="K717" s="157">
        <v>0</v>
      </c>
      <c r="L717" s="157">
        <v>1</v>
      </c>
    </row>
    <row r="718" spans="5:12" x14ac:dyDescent="0.2">
      <c r="E718" s="157" t="s">
        <v>3002</v>
      </c>
      <c r="F718" s="157" t="s">
        <v>131</v>
      </c>
      <c r="G718" s="157">
        <v>0</v>
      </c>
      <c r="H718" s="157">
        <v>2</v>
      </c>
      <c r="I718" s="157">
        <v>0</v>
      </c>
      <c r="J718" s="157">
        <v>1</v>
      </c>
      <c r="K718" s="157">
        <v>1</v>
      </c>
      <c r="L718" s="157">
        <v>2</v>
      </c>
    </row>
    <row r="719" spans="5:12" x14ac:dyDescent="0.2">
      <c r="E719" s="157" t="s">
        <v>3001</v>
      </c>
      <c r="F719" s="157" t="s">
        <v>125</v>
      </c>
      <c r="G719" s="157">
        <v>0</v>
      </c>
      <c r="H719" s="157">
        <v>4</v>
      </c>
      <c r="I719" s="157">
        <v>0</v>
      </c>
      <c r="J719" s="157">
        <v>1</v>
      </c>
      <c r="K719" s="157">
        <v>3</v>
      </c>
      <c r="L719" s="157">
        <v>4</v>
      </c>
    </row>
    <row r="720" spans="5:12" x14ac:dyDescent="0.2">
      <c r="E720" s="157" t="s">
        <v>3000</v>
      </c>
      <c r="F720" s="157" t="s">
        <v>29</v>
      </c>
      <c r="G720" s="157">
        <v>0</v>
      </c>
      <c r="H720" s="157">
        <v>1</v>
      </c>
      <c r="I720" s="157">
        <v>0</v>
      </c>
      <c r="J720" s="157">
        <v>1</v>
      </c>
      <c r="K720" s="157">
        <v>0</v>
      </c>
      <c r="L720" s="157">
        <v>1</v>
      </c>
    </row>
    <row r="721" spans="4:12" x14ac:dyDescent="0.2">
      <c r="E721" s="157" t="s">
        <v>2999</v>
      </c>
      <c r="F721" s="157" t="s">
        <v>29</v>
      </c>
      <c r="G721" s="157">
        <v>0</v>
      </c>
      <c r="H721" s="157">
        <v>1</v>
      </c>
      <c r="I721" s="157">
        <v>0</v>
      </c>
      <c r="J721" s="157">
        <v>0</v>
      </c>
      <c r="K721" s="157">
        <v>1</v>
      </c>
      <c r="L721" s="157">
        <v>1</v>
      </c>
    </row>
    <row r="722" spans="4:12" x14ac:dyDescent="0.2">
      <c r="E722" s="157" t="s">
        <v>2998</v>
      </c>
      <c r="F722" s="157" t="s">
        <v>16</v>
      </c>
      <c r="G722" s="157">
        <v>0</v>
      </c>
      <c r="H722" s="157">
        <v>2</v>
      </c>
      <c r="I722" s="157">
        <v>0</v>
      </c>
      <c r="J722" s="157">
        <v>2</v>
      </c>
      <c r="K722" s="157">
        <v>0</v>
      </c>
      <c r="L722" s="157">
        <v>2</v>
      </c>
    </row>
    <row r="723" spans="4:12" x14ac:dyDescent="0.2">
      <c r="E723" s="157" t="s">
        <v>2997</v>
      </c>
      <c r="F723" s="157" t="s">
        <v>29</v>
      </c>
      <c r="G723" s="157">
        <v>0</v>
      </c>
      <c r="H723" s="157">
        <v>1</v>
      </c>
      <c r="I723" s="157">
        <v>0</v>
      </c>
      <c r="J723" s="157">
        <v>1</v>
      </c>
      <c r="K723" s="157">
        <v>0</v>
      </c>
      <c r="L723" s="157">
        <v>1</v>
      </c>
    </row>
    <row r="724" spans="4:12" x14ac:dyDescent="0.2">
      <c r="E724" s="157" t="s">
        <v>2996</v>
      </c>
      <c r="F724" s="157" t="s">
        <v>20</v>
      </c>
      <c r="G724" s="157">
        <v>2</v>
      </c>
      <c r="H724" s="157">
        <v>0</v>
      </c>
      <c r="I724" s="157">
        <v>0</v>
      </c>
      <c r="J724" s="157">
        <v>0</v>
      </c>
      <c r="K724" s="157">
        <v>2</v>
      </c>
      <c r="L724" s="157">
        <v>2</v>
      </c>
    </row>
    <row r="725" spans="4:12" x14ac:dyDescent="0.2">
      <c r="E725" s="157" t="s">
        <v>2995</v>
      </c>
      <c r="F725" s="157" t="s">
        <v>94</v>
      </c>
      <c r="G725" s="157">
        <v>1</v>
      </c>
      <c r="H725" s="157">
        <v>0</v>
      </c>
      <c r="I725" s="157">
        <v>1</v>
      </c>
      <c r="J725" s="157">
        <v>0</v>
      </c>
      <c r="K725" s="157">
        <v>0</v>
      </c>
      <c r="L725" s="157">
        <v>1</v>
      </c>
    </row>
    <row r="726" spans="4:12" x14ac:dyDescent="0.2">
      <c r="E726" s="157" t="s">
        <v>2994</v>
      </c>
      <c r="F726" s="157" t="s">
        <v>22</v>
      </c>
      <c r="G726" s="157">
        <v>0</v>
      </c>
      <c r="H726" s="157">
        <v>2</v>
      </c>
      <c r="I726" s="157">
        <v>0</v>
      </c>
      <c r="J726" s="157">
        <v>2</v>
      </c>
      <c r="K726" s="157">
        <v>0</v>
      </c>
      <c r="L726" s="157">
        <v>2</v>
      </c>
    </row>
    <row r="727" spans="4:12" x14ac:dyDescent="0.2">
      <c r="E727" s="157" t="s">
        <v>2993</v>
      </c>
      <c r="F727" s="157" t="s">
        <v>58</v>
      </c>
      <c r="G727" s="157">
        <v>0</v>
      </c>
      <c r="H727" s="157">
        <v>1</v>
      </c>
      <c r="I727" s="157">
        <v>0</v>
      </c>
      <c r="J727" s="157">
        <v>1</v>
      </c>
      <c r="K727" s="157">
        <v>0</v>
      </c>
      <c r="L727" s="157">
        <v>1</v>
      </c>
    </row>
    <row r="728" spans="4:12" x14ac:dyDescent="0.2">
      <c r="E728" s="157" t="s">
        <v>2992</v>
      </c>
      <c r="F728" s="157" t="s">
        <v>58</v>
      </c>
      <c r="G728" s="157">
        <v>0</v>
      </c>
      <c r="H728" s="157">
        <v>1</v>
      </c>
      <c r="I728" s="157">
        <v>0</v>
      </c>
      <c r="J728" s="157">
        <v>1</v>
      </c>
      <c r="K728" s="157">
        <v>0</v>
      </c>
      <c r="L728" s="157">
        <v>1</v>
      </c>
    </row>
    <row r="729" spans="4:12" x14ac:dyDescent="0.2">
      <c r="D729" s="157" t="s">
        <v>100</v>
      </c>
      <c r="E729" s="157" t="s">
        <v>100</v>
      </c>
      <c r="F729" s="157" t="s">
        <v>33</v>
      </c>
      <c r="G729" s="157">
        <v>1</v>
      </c>
      <c r="H729" s="157">
        <v>0</v>
      </c>
      <c r="I729" s="157">
        <v>0</v>
      </c>
      <c r="J729" s="157">
        <v>0</v>
      </c>
      <c r="K729" s="157">
        <v>1</v>
      </c>
      <c r="L729" s="157">
        <v>1</v>
      </c>
    </row>
    <row r="730" spans="4:12" x14ac:dyDescent="0.2">
      <c r="E730" s="157" t="s">
        <v>2991</v>
      </c>
      <c r="F730" s="157" t="s">
        <v>18</v>
      </c>
      <c r="G730" s="157">
        <v>0</v>
      </c>
      <c r="H730" s="157">
        <v>1</v>
      </c>
      <c r="I730" s="157">
        <v>0</v>
      </c>
      <c r="J730" s="157">
        <v>1</v>
      </c>
      <c r="K730" s="157">
        <v>0</v>
      </c>
      <c r="L730" s="157">
        <v>1</v>
      </c>
    </row>
    <row r="731" spans="4:12" x14ac:dyDescent="0.2">
      <c r="E731" s="157" t="s">
        <v>2990</v>
      </c>
      <c r="F731" s="157" t="s">
        <v>14</v>
      </c>
      <c r="G731" s="157">
        <v>0</v>
      </c>
      <c r="H731" s="157">
        <v>1</v>
      </c>
      <c r="I731" s="157">
        <v>0</v>
      </c>
      <c r="J731" s="157">
        <v>0</v>
      </c>
      <c r="K731" s="157">
        <v>1</v>
      </c>
      <c r="L731" s="157">
        <v>1</v>
      </c>
    </row>
    <row r="732" spans="4:12" x14ac:dyDescent="0.2">
      <c r="E732" s="157" t="s">
        <v>2989</v>
      </c>
      <c r="F732" s="157" t="s">
        <v>14</v>
      </c>
      <c r="G732" s="157">
        <v>0</v>
      </c>
      <c r="H732" s="157">
        <v>2</v>
      </c>
      <c r="I732" s="157">
        <v>0</v>
      </c>
      <c r="J732" s="157">
        <v>1</v>
      </c>
      <c r="K732" s="157">
        <v>1</v>
      </c>
      <c r="L732" s="157">
        <v>2</v>
      </c>
    </row>
    <row r="733" spans="4:12" x14ac:dyDescent="0.2">
      <c r="E733" s="157" t="s">
        <v>2988</v>
      </c>
      <c r="F733" s="157" t="s">
        <v>18</v>
      </c>
      <c r="G733" s="157">
        <v>0</v>
      </c>
      <c r="H733" s="157">
        <v>2</v>
      </c>
      <c r="I733" s="157">
        <v>0</v>
      </c>
      <c r="J733" s="157">
        <v>0</v>
      </c>
      <c r="K733" s="157">
        <v>2</v>
      </c>
      <c r="L733" s="157">
        <v>2</v>
      </c>
    </row>
    <row r="734" spans="4:12" x14ac:dyDescent="0.2">
      <c r="E734" s="157" t="s">
        <v>2987</v>
      </c>
      <c r="F734" s="157" t="s">
        <v>39</v>
      </c>
      <c r="G734" s="157">
        <v>0</v>
      </c>
      <c r="H734" s="157">
        <v>1</v>
      </c>
      <c r="I734" s="157">
        <v>0</v>
      </c>
      <c r="J734" s="157">
        <v>1</v>
      </c>
      <c r="K734" s="157">
        <v>0</v>
      </c>
      <c r="L734" s="157">
        <v>1</v>
      </c>
    </row>
    <row r="735" spans="4:12" x14ac:dyDescent="0.2">
      <c r="E735" s="157" t="s">
        <v>2986</v>
      </c>
      <c r="F735" s="157" t="s">
        <v>94</v>
      </c>
      <c r="G735" s="157">
        <v>0</v>
      </c>
      <c r="H735" s="157">
        <v>1</v>
      </c>
      <c r="I735" s="157">
        <v>0</v>
      </c>
      <c r="J735" s="157">
        <v>1</v>
      </c>
      <c r="K735" s="157">
        <v>0</v>
      </c>
      <c r="L735" s="157">
        <v>1</v>
      </c>
    </row>
    <row r="736" spans="4:12" x14ac:dyDescent="0.2">
      <c r="E736" s="157" t="s">
        <v>2985</v>
      </c>
      <c r="F736" s="157" t="s">
        <v>35</v>
      </c>
      <c r="G736" s="157">
        <v>1</v>
      </c>
      <c r="H736" s="157">
        <v>0</v>
      </c>
      <c r="I736" s="157">
        <v>0</v>
      </c>
      <c r="J736" s="157">
        <v>1</v>
      </c>
      <c r="K736" s="157">
        <v>0</v>
      </c>
      <c r="L736" s="157">
        <v>1</v>
      </c>
    </row>
    <row r="737" spans="5:12" x14ac:dyDescent="0.2">
      <c r="E737" s="157" t="s">
        <v>2984</v>
      </c>
      <c r="F737" s="157" t="s">
        <v>35</v>
      </c>
      <c r="G737" s="157">
        <v>0</v>
      </c>
      <c r="H737" s="157">
        <v>1</v>
      </c>
      <c r="I737" s="157">
        <v>0</v>
      </c>
      <c r="J737" s="157">
        <v>0</v>
      </c>
      <c r="K737" s="157">
        <v>1</v>
      </c>
      <c r="L737" s="157">
        <v>1</v>
      </c>
    </row>
    <row r="738" spans="5:12" x14ac:dyDescent="0.2">
      <c r="E738" s="157" t="s">
        <v>2983</v>
      </c>
      <c r="F738" s="157" t="s">
        <v>16</v>
      </c>
      <c r="G738" s="157">
        <v>21</v>
      </c>
      <c r="H738" s="157">
        <v>0</v>
      </c>
      <c r="I738" s="157">
        <v>0</v>
      </c>
      <c r="J738" s="157">
        <v>15</v>
      </c>
      <c r="K738" s="157">
        <v>6</v>
      </c>
      <c r="L738" s="157">
        <v>21</v>
      </c>
    </row>
    <row r="739" spans="5:12" x14ac:dyDescent="0.2">
      <c r="E739" s="157" t="s">
        <v>2982</v>
      </c>
      <c r="F739" s="157" t="s">
        <v>16</v>
      </c>
      <c r="G739" s="157">
        <v>21</v>
      </c>
      <c r="H739" s="157">
        <v>0</v>
      </c>
      <c r="I739" s="157">
        <v>0</v>
      </c>
      <c r="J739" s="157">
        <v>15</v>
      </c>
      <c r="K739" s="157">
        <v>6</v>
      </c>
      <c r="L739" s="157">
        <v>21</v>
      </c>
    </row>
    <row r="740" spans="5:12" x14ac:dyDescent="0.2">
      <c r="E740" s="157" t="s">
        <v>2981</v>
      </c>
      <c r="F740" s="157" t="s">
        <v>16</v>
      </c>
      <c r="G740" s="157">
        <v>21</v>
      </c>
      <c r="H740" s="157">
        <v>0</v>
      </c>
      <c r="I740" s="157">
        <v>0</v>
      </c>
      <c r="J740" s="157">
        <v>15</v>
      </c>
      <c r="K740" s="157">
        <v>6</v>
      </c>
      <c r="L740" s="157">
        <v>21</v>
      </c>
    </row>
    <row r="741" spans="5:12" x14ac:dyDescent="0.2">
      <c r="E741" s="157" t="s">
        <v>2980</v>
      </c>
      <c r="F741" s="157" t="s">
        <v>20</v>
      </c>
      <c r="G741" s="157">
        <v>2</v>
      </c>
      <c r="H741" s="157">
        <v>1</v>
      </c>
      <c r="I741" s="157">
        <v>0</v>
      </c>
      <c r="J741" s="157">
        <v>0</v>
      </c>
      <c r="K741" s="157">
        <v>3</v>
      </c>
      <c r="L741" s="157">
        <v>3</v>
      </c>
    </row>
    <row r="742" spans="5:12" x14ac:dyDescent="0.2">
      <c r="E742" s="157" t="s">
        <v>2979</v>
      </c>
      <c r="F742" s="157" t="s">
        <v>20</v>
      </c>
      <c r="G742" s="157">
        <v>2</v>
      </c>
      <c r="H742" s="157">
        <v>1</v>
      </c>
      <c r="I742" s="157">
        <v>0</v>
      </c>
      <c r="J742" s="157">
        <v>0</v>
      </c>
      <c r="K742" s="157">
        <v>3</v>
      </c>
      <c r="L742" s="157">
        <v>3</v>
      </c>
    </row>
    <row r="743" spans="5:12" x14ac:dyDescent="0.2">
      <c r="E743" s="157" t="s">
        <v>2978</v>
      </c>
      <c r="F743" s="157" t="s">
        <v>20</v>
      </c>
      <c r="G743" s="157">
        <v>2</v>
      </c>
      <c r="H743" s="157">
        <v>2</v>
      </c>
      <c r="I743" s="157">
        <v>0</v>
      </c>
      <c r="J743" s="157">
        <v>0</v>
      </c>
      <c r="K743" s="157">
        <v>4</v>
      </c>
      <c r="L743" s="157">
        <v>4</v>
      </c>
    </row>
    <row r="744" spans="5:12" x14ac:dyDescent="0.2">
      <c r="E744" s="157" t="s">
        <v>2977</v>
      </c>
      <c r="F744" s="157" t="s">
        <v>20</v>
      </c>
      <c r="G744" s="157">
        <v>0</v>
      </c>
      <c r="H744" s="157">
        <v>1</v>
      </c>
      <c r="I744" s="157">
        <v>0</v>
      </c>
      <c r="J744" s="157">
        <v>0</v>
      </c>
      <c r="K744" s="157">
        <v>1</v>
      </c>
      <c r="L744" s="157">
        <v>1</v>
      </c>
    </row>
    <row r="745" spans="5:12" x14ac:dyDescent="0.2">
      <c r="E745" s="157" t="s">
        <v>2976</v>
      </c>
      <c r="F745" s="157" t="s">
        <v>131</v>
      </c>
      <c r="G745" s="157">
        <v>0</v>
      </c>
      <c r="H745" s="157">
        <v>1</v>
      </c>
      <c r="I745" s="157">
        <v>0</v>
      </c>
      <c r="J745" s="157">
        <v>1</v>
      </c>
      <c r="K745" s="157">
        <v>0</v>
      </c>
      <c r="L745" s="157">
        <v>1</v>
      </c>
    </row>
    <row r="746" spans="5:12" x14ac:dyDescent="0.2">
      <c r="E746" s="157" t="s">
        <v>2975</v>
      </c>
      <c r="F746" s="157" t="s">
        <v>131</v>
      </c>
      <c r="G746" s="157">
        <v>0</v>
      </c>
      <c r="H746" s="157">
        <v>1</v>
      </c>
      <c r="I746" s="157">
        <v>0</v>
      </c>
      <c r="J746" s="157">
        <v>1</v>
      </c>
      <c r="K746" s="157">
        <v>0</v>
      </c>
      <c r="L746" s="157">
        <v>1</v>
      </c>
    </row>
    <row r="747" spans="5:12" x14ac:dyDescent="0.2">
      <c r="E747" s="157" t="s">
        <v>2974</v>
      </c>
      <c r="F747" s="157" t="s">
        <v>94</v>
      </c>
      <c r="G747" s="157">
        <v>0</v>
      </c>
      <c r="H747" s="157">
        <v>1</v>
      </c>
      <c r="I747" s="157">
        <v>0</v>
      </c>
      <c r="J747" s="157">
        <v>1</v>
      </c>
      <c r="K747" s="157">
        <v>0</v>
      </c>
      <c r="L747" s="157">
        <v>1</v>
      </c>
    </row>
    <row r="748" spans="5:12" x14ac:dyDescent="0.2">
      <c r="E748" s="157" t="s">
        <v>2973</v>
      </c>
      <c r="F748" s="157" t="s">
        <v>39</v>
      </c>
      <c r="G748" s="157">
        <v>0</v>
      </c>
      <c r="H748" s="157">
        <v>1</v>
      </c>
      <c r="I748" s="157">
        <v>0</v>
      </c>
      <c r="J748" s="157">
        <v>1</v>
      </c>
      <c r="K748" s="157">
        <v>0</v>
      </c>
      <c r="L748" s="157">
        <v>1</v>
      </c>
    </row>
    <row r="749" spans="5:12" x14ac:dyDescent="0.2">
      <c r="E749" s="157" t="s">
        <v>2972</v>
      </c>
      <c r="F749" s="157" t="s">
        <v>20</v>
      </c>
      <c r="G749" s="157">
        <v>0</v>
      </c>
      <c r="H749" s="157">
        <v>1</v>
      </c>
      <c r="I749" s="157">
        <v>0</v>
      </c>
      <c r="J749" s="157">
        <v>1</v>
      </c>
      <c r="K749" s="157">
        <v>0</v>
      </c>
      <c r="L749" s="157">
        <v>1</v>
      </c>
    </row>
    <row r="750" spans="5:12" x14ac:dyDescent="0.2">
      <c r="E750" s="157" t="s">
        <v>2971</v>
      </c>
      <c r="F750" s="157" t="s">
        <v>58</v>
      </c>
      <c r="G750" s="157">
        <v>2</v>
      </c>
      <c r="H750" s="157">
        <v>0</v>
      </c>
      <c r="I750" s="157">
        <v>0</v>
      </c>
      <c r="J750" s="157">
        <v>2</v>
      </c>
      <c r="K750" s="157">
        <v>0</v>
      </c>
      <c r="L750" s="157">
        <v>2</v>
      </c>
    </row>
    <row r="751" spans="5:12" x14ac:dyDescent="0.2">
      <c r="E751" s="157" t="s">
        <v>2970</v>
      </c>
      <c r="F751" s="157" t="s">
        <v>69</v>
      </c>
      <c r="G751" s="157">
        <v>1</v>
      </c>
      <c r="H751" s="157">
        <v>0</v>
      </c>
      <c r="I751" s="157">
        <v>0</v>
      </c>
      <c r="J751" s="157">
        <v>1</v>
      </c>
      <c r="K751" s="157">
        <v>0</v>
      </c>
      <c r="L751" s="157">
        <v>1</v>
      </c>
    </row>
    <row r="752" spans="5:12" x14ac:dyDescent="0.2">
      <c r="E752" s="157" t="s">
        <v>2969</v>
      </c>
      <c r="F752" s="157" t="s">
        <v>55</v>
      </c>
      <c r="G752" s="157">
        <v>0</v>
      </c>
      <c r="H752" s="157">
        <v>1</v>
      </c>
      <c r="I752" s="157">
        <v>0</v>
      </c>
      <c r="J752" s="157">
        <v>1</v>
      </c>
      <c r="K752" s="157">
        <v>0</v>
      </c>
      <c r="L752" s="157">
        <v>1</v>
      </c>
    </row>
    <row r="753" spans="4:12" x14ac:dyDescent="0.2">
      <c r="E753" s="157" t="s">
        <v>2968</v>
      </c>
      <c r="F753" s="157" t="s">
        <v>77</v>
      </c>
      <c r="G753" s="157">
        <v>0</v>
      </c>
      <c r="H753" s="157">
        <v>5</v>
      </c>
      <c r="I753" s="157">
        <v>0</v>
      </c>
      <c r="J753" s="157">
        <v>0</v>
      </c>
      <c r="K753" s="157">
        <v>5</v>
      </c>
      <c r="L753" s="157">
        <v>5</v>
      </c>
    </row>
    <row r="754" spans="4:12" x14ac:dyDescent="0.2">
      <c r="E754" s="157" t="s">
        <v>2967</v>
      </c>
      <c r="F754" s="157" t="s">
        <v>80</v>
      </c>
      <c r="G754" s="157">
        <v>2</v>
      </c>
      <c r="H754" s="157">
        <v>0</v>
      </c>
      <c r="I754" s="157">
        <v>0</v>
      </c>
      <c r="J754" s="157">
        <v>2</v>
      </c>
      <c r="K754" s="157">
        <v>0</v>
      </c>
      <c r="L754" s="157">
        <v>2</v>
      </c>
    </row>
    <row r="755" spans="4:12" x14ac:dyDescent="0.2">
      <c r="E755" s="157" t="s">
        <v>2966</v>
      </c>
      <c r="F755" s="157" t="s">
        <v>80</v>
      </c>
      <c r="G755" s="157">
        <v>0</v>
      </c>
      <c r="H755" s="157">
        <v>7</v>
      </c>
      <c r="I755" s="157">
        <v>0</v>
      </c>
      <c r="J755" s="157">
        <v>4</v>
      </c>
      <c r="K755" s="157">
        <v>3</v>
      </c>
      <c r="L755" s="157">
        <v>7</v>
      </c>
    </row>
    <row r="756" spans="4:12" x14ac:dyDescent="0.2">
      <c r="E756" s="157" t="s">
        <v>2965</v>
      </c>
      <c r="F756" s="157" t="s">
        <v>14</v>
      </c>
      <c r="G756" s="157">
        <v>0</v>
      </c>
      <c r="H756" s="157">
        <v>1</v>
      </c>
      <c r="I756" s="157">
        <v>0</v>
      </c>
      <c r="J756" s="157">
        <v>0</v>
      </c>
      <c r="K756" s="157">
        <v>1</v>
      </c>
      <c r="L756" s="157">
        <v>1</v>
      </c>
    </row>
    <row r="757" spans="4:12" x14ac:dyDescent="0.2">
      <c r="E757" s="157" t="s">
        <v>2964</v>
      </c>
      <c r="F757" s="157" t="s">
        <v>24</v>
      </c>
      <c r="G757" s="157">
        <v>0</v>
      </c>
      <c r="H757" s="157">
        <v>2</v>
      </c>
      <c r="I757" s="157">
        <v>0</v>
      </c>
      <c r="J757" s="157">
        <v>2</v>
      </c>
      <c r="K757" s="157">
        <v>0</v>
      </c>
      <c r="L757" s="157">
        <v>2</v>
      </c>
    </row>
    <row r="758" spans="4:12" x14ac:dyDescent="0.2">
      <c r="E758" s="157" t="s">
        <v>2963</v>
      </c>
      <c r="F758" s="157" t="s">
        <v>24</v>
      </c>
      <c r="G758" s="157">
        <v>0</v>
      </c>
      <c r="H758" s="157">
        <v>2</v>
      </c>
      <c r="I758" s="157">
        <v>0</v>
      </c>
      <c r="J758" s="157">
        <v>2</v>
      </c>
      <c r="K758" s="157">
        <v>0</v>
      </c>
      <c r="L758" s="157">
        <v>2</v>
      </c>
    </row>
    <row r="759" spans="4:12" x14ac:dyDescent="0.2">
      <c r="E759" s="157" t="s">
        <v>2962</v>
      </c>
      <c r="F759" s="157" t="s">
        <v>20</v>
      </c>
      <c r="G759" s="157">
        <v>0</v>
      </c>
      <c r="H759" s="157">
        <v>1</v>
      </c>
      <c r="I759" s="157">
        <v>0</v>
      </c>
      <c r="J759" s="157">
        <v>1</v>
      </c>
      <c r="K759" s="157">
        <v>0</v>
      </c>
      <c r="L759" s="157">
        <v>1</v>
      </c>
    </row>
    <row r="760" spans="4:12" x14ac:dyDescent="0.2">
      <c r="D760" s="157" t="s">
        <v>101</v>
      </c>
      <c r="E760" s="157" t="s">
        <v>101</v>
      </c>
      <c r="F760" s="157" t="s">
        <v>94</v>
      </c>
      <c r="G760" s="157">
        <v>0</v>
      </c>
      <c r="H760" s="157">
        <v>1</v>
      </c>
      <c r="I760" s="157">
        <v>0</v>
      </c>
      <c r="J760" s="157">
        <v>1</v>
      </c>
      <c r="K760" s="157">
        <v>0</v>
      </c>
      <c r="L760" s="157">
        <v>1</v>
      </c>
    </row>
    <row r="761" spans="4:12" x14ac:dyDescent="0.2">
      <c r="E761" s="157" t="s">
        <v>2961</v>
      </c>
      <c r="F761" s="157" t="s">
        <v>29</v>
      </c>
      <c r="G761" s="157">
        <v>0</v>
      </c>
      <c r="H761" s="157">
        <v>4</v>
      </c>
      <c r="I761" s="157">
        <v>0</v>
      </c>
      <c r="J761" s="157">
        <v>4</v>
      </c>
      <c r="K761" s="157">
        <v>0</v>
      </c>
      <c r="L761" s="157">
        <v>4</v>
      </c>
    </row>
    <row r="762" spans="4:12" x14ac:dyDescent="0.2">
      <c r="E762" s="157" t="s">
        <v>2960</v>
      </c>
      <c r="F762" s="157" t="s">
        <v>58</v>
      </c>
      <c r="G762" s="157">
        <v>1</v>
      </c>
      <c r="H762" s="157">
        <v>2</v>
      </c>
      <c r="I762" s="157">
        <v>0</v>
      </c>
      <c r="J762" s="157">
        <v>0</v>
      </c>
      <c r="K762" s="157">
        <v>3</v>
      </c>
      <c r="L762" s="157">
        <v>3</v>
      </c>
    </row>
    <row r="763" spans="4:12" x14ac:dyDescent="0.2">
      <c r="E763" s="157" t="s">
        <v>2959</v>
      </c>
      <c r="F763" s="157" t="s">
        <v>16</v>
      </c>
      <c r="G763" s="157">
        <v>1</v>
      </c>
      <c r="H763" s="157">
        <v>1</v>
      </c>
      <c r="I763" s="157">
        <v>0</v>
      </c>
      <c r="J763" s="157">
        <v>1</v>
      </c>
      <c r="K763" s="157">
        <v>1</v>
      </c>
      <c r="L763" s="157">
        <v>2</v>
      </c>
    </row>
    <row r="764" spans="4:12" x14ac:dyDescent="0.2">
      <c r="E764" s="157" t="s">
        <v>2958</v>
      </c>
      <c r="F764" s="157" t="s">
        <v>39</v>
      </c>
      <c r="G764" s="157">
        <v>1</v>
      </c>
      <c r="H764" s="157">
        <v>0</v>
      </c>
      <c r="I764" s="157">
        <v>0</v>
      </c>
      <c r="J764" s="157">
        <v>0</v>
      </c>
      <c r="K764" s="157">
        <v>1</v>
      </c>
      <c r="L764" s="157">
        <v>1</v>
      </c>
    </row>
    <row r="765" spans="4:12" x14ac:dyDescent="0.2">
      <c r="E765" s="157" t="s">
        <v>2957</v>
      </c>
      <c r="F765" s="157" t="s">
        <v>94</v>
      </c>
      <c r="G765" s="157">
        <v>1</v>
      </c>
      <c r="H765" s="157">
        <v>2</v>
      </c>
      <c r="I765" s="157">
        <v>1</v>
      </c>
      <c r="J765" s="157">
        <v>1</v>
      </c>
      <c r="K765" s="157">
        <v>1</v>
      </c>
      <c r="L765" s="157">
        <v>3</v>
      </c>
    </row>
    <row r="766" spans="4:12" x14ac:dyDescent="0.2">
      <c r="E766" s="157" t="s">
        <v>2956</v>
      </c>
      <c r="F766" s="157" t="s">
        <v>16</v>
      </c>
      <c r="G766" s="157">
        <v>1</v>
      </c>
      <c r="H766" s="157">
        <v>2</v>
      </c>
      <c r="I766" s="157">
        <v>1</v>
      </c>
      <c r="J766" s="157">
        <v>1</v>
      </c>
      <c r="K766" s="157">
        <v>1</v>
      </c>
      <c r="L766" s="157">
        <v>3</v>
      </c>
    </row>
    <row r="767" spans="4:12" x14ac:dyDescent="0.2">
      <c r="E767" s="157" t="s">
        <v>2955</v>
      </c>
      <c r="F767" s="157" t="s">
        <v>16</v>
      </c>
      <c r="G767" s="157">
        <v>1</v>
      </c>
      <c r="H767" s="157">
        <v>0</v>
      </c>
      <c r="I767" s="157">
        <v>0</v>
      </c>
      <c r="J767" s="157">
        <v>0</v>
      </c>
      <c r="K767" s="157">
        <v>1</v>
      </c>
      <c r="L767" s="157">
        <v>1</v>
      </c>
    </row>
    <row r="768" spans="4:12" x14ac:dyDescent="0.2">
      <c r="E768" s="157" t="s">
        <v>2954</v>
      </c>
      <c r="F768" s="157" t="s">
        <v>16</v>
      </c>
      <c r="G768" s="157">
        <v>1</v>
      </c>
      <c r="H768" s="157">
        <v>0</v>
      </c>
      <c r="I768" s="157">
        <v>0</v>
      </c>
      <c r="J768" s="157">
        <v>0</v>
      </c>
      <c r="K768" s="157">
        <v>1</v>
      </c>
      <c r="L768" s="157">
        <v>1</v>
      </c>
    </row>
    <row r="769" spans="5:12" x14ac:dyDescent="0.2">
      <c r="E769" s="157" t="s">
        <v>2953</v>
      </c>
      <c r="F769" s="157" t="s">
        <v>16</v>
      </c>
      <c r="G769" s="157">
        <v>1</v>
      </c>
      <c r="H769" s="157">
        <v>0</v>
      </c>
      <c r="I769" s="157">
        <v>1</v>
      </c>
      <c r="J769" s="157">
        <v>0</v>
      </c>
      <c r="K769" s="157">
        <v>0</v>
      </c>
      <c r="L769" s="157">
        <v>1</v>
      </c>
    </row>
    <row r="770" spans="5:12" x14ac:dyDescent="0.2">
      <c r="E770" s="157" t="s">
        <v>2952</v>
      </c>
      <c r="F770" s="157" t="s">
        <v>58</v>
      </c>
      <c r="G770" s="157">
        <v>1</v>
      </c>
      <c r="H770" s="157">
        <v>0</v>
      </c>
      <c r="I770" s="157">
        <v>0</v>
      </c>
      <c r="J770" s="157">
        <v>0</v>
      </c>
      <c r="K770" s="157">
        <v>1</v>
      </c>
      <c r="L770" s="157">
        <v>1</v>
      </c>
    </row>
    <row r="771" spans="5:12" x14ac:dyDescent="0.2">
      <c r="E771" s="157" t="s">
        <v>2951</v>
      </c>
      <c r="F771" s="157" t="s">
        <v>24</v>
      </c>
      <c r="G771" s="157">
        <v>0</v>
      </c>
      <c r="H771" s="157">
        <v>1</v>
      </c>
      <c r="I771" s="157">
        <v>0</v>
      </c>
      <c r="J771" s="157">
        <v>0</v>
      </c>
      <c r="K771" s="157">
        <v>1</v>
      </c>
      <c r="L771" s="157">
        <v>1</v>
      </c>
    </row>
    <row r="772" spans="5:12" x14ac:dyDescent="0.2">
      <c r="E772" s="157" t="s">
        <v>2950</v>
      </c>
      <c r="F772" s="157" t="s">
        <v>14</v>
      </c>
      <c r="G772" s="157">
        <v>1</v>
      </c>
      <c r="H772" s="157">
        <v>2</v>
      </c>
      <c r="I772" s="157">
        <v>0</v>
      </c>
      <c r="J772" s="157">
        <v>2</v>
      </c>
      <c r="K772" s="157">
        <v>1</v>
      </c>
      <c r="L772" s="157">
        <v>3</v>
      </c>
    </row>
    <row r="773" spans="5:12" x14ac:dyDescent="0.2">
      <c r="E773" s="157" t="s">
        <v>2949</v>
      </c>
      <c r="F773" s="157" t="s">
        <v>16</v>
      </c>
      <c r="G773" s="157">
        <v>0</v>
      </c>
      <c r="H773" s="157">
        <v>1</v>
      </c>
      <c r="I773" s="157">
        <v>0</v>
      </c>
      <c r="J773" s="157">
        <v>0</v>
      </c>
      <c r="K773" s="157">
        <v>1</v>
      </c>
      <c r="L773" s="157">
        <v>1</v>
      </c>
    </row>
    <row r="774" spans="5:12" x14ac:dyDescent="0.2">
      <c r="E774" s="157" t="s">
        <v>2948</v>
      </c>
      <c r="F774" s="157" t="s">
        <v>53</v>
      </c>
      <c r="G774" s="157">
        <v>0</v>
      </c>
      <c r="H774" s="157">
        <v>1</v>
      </c>
      <c r="I774" s="157">
        <v>0</v>
      </c>
      <c r="J774" s="157">
        <v>0</v>
      </c>
      <c r="K774" s="157">
        <v>1</v>
      </c>
      <c r="L774" s="157">
        <v>1</v>
      </c>
    </row>
    <row r="775" spans="5:12" x14ac:dyDescent="0.2">
      <c r="E775" s="157" t="s">
        <v>2947</v>
      </c>
      <c r="F775" s="157" t="s">
        <v>125</v>
      </c>
      <c r="G775" s="157">
        <v>0</v>
      </c>
      <c r="H775" s="157">
        <v>2</v>
      </c>
      <c r="I775" s="157">
        <v>0</v>
      </c>
      <c r="J775" s="157">
        <v>0</v>
      </c>
      <c r="K775" s="157">
        <v>2</v>
      </c>
      <c r="L775" s="157">
        <v>2</v>
      </c>
    </row>
    <row r="776" spans="5:12" x14ac:dyDescent="0.2">
      <c r="E776" s="157" t="s">
        <v>2946</v>
      </c>
      <c r="F776" s="157" t="s">
        <v>29</v>
      </c>
      <c r="G776" s="157">
        <v>0</v>
      </c>
      <c r="H776" s="157">
        <v>2</v>
      </c>
      <c r="I776" s="157">
        <v>0</v>
      </c>
      <c r="J776" s="157">
        <v>0</v>
      </c>
      <c r="K776" s="157">
        <v>2</v>
      </c>
      <c r="L776" s="157">
        <v>2</v>
      </c>
    </row>
    <row r="777" spans="5:12" x14ac:dyDescent="0.2">
      <c r="E777" s="157" t="s">
        <v>2945</v>
      </c>
      <c r="F777" s="157" t="s">
        <v>29</v>
      </c>
      <c r="G777" s="157">
        <v>0</v>
      </c>
      <c r="H777" s="157">
        <v>2</v>
      </c>
      <c r="I777" s="157">
        <v>0</v>
      </c>
      <c r="J777" s="157">
        <v>0</v>
      </c>
      <c r="K777" s="157">
        <v>2</v>
      </c>
      <c r="L777" s="157">
        <v>2</v>
      </c>
    </row>
    <row r="778" spans="5:12" x14ac:dyDescent="0.2">
      <c r="E778" s="157" t="s">
        <v>2944</v>
      </c>
      <c r="F778" s="157" t="s">
        <v>94</v>
      </c>
      <c r="G778" s="157">
        <v>2</v>
      </c>
      <c r="H778" s="157">
        <v>0</v>
      </c>
      <c r="I778" s="157">
        <v>0</v>
      </c>
      <c r="J778" s="157">
        <v>2</v>
      </c>
      <c r="K778" s="157">
        <v>0</v>
      </c>
      <c r="L778" s="157">
        <v>2</v>
      </c>
    </row>
    <row r="779" spans="5:12" x14ac:dyDescent="0.2">
      <c r="E779" s="157" t="s">
        <v>2943</v>
      </c>
      <c r="F779" s="157" t="s">
        <v>33</v>
      </c>
      <c r="G779" s="157">
        <v>0</v>
      </c>
      <c r="H779" s="157">
        <v>1</v>
      </c>
      <c r="I779" s="157">
        <v>0</v>
      </c>
      <c r="J779" s="157">
        <v>0</v>
      </c>
      <c r="K779" s="157">
        <v>1</v>
      </c>
      <c r="L779" s="157">
        <v>1</v>
      </c>
    </row>
    <row r="780" spans="5:12" x14ac:dyDescent="0.2">
      <c r="E780" s="157" t="s">
        <v>2942</v>
      </c>
      <c r="F780" s="157" t="s">
        <v>33</v>
      </c>
      <c r="G780" s="157">
        <v>0</v>
      </c>
      <c r="H780" s="157">
        <v>1</v>
      </c>
      <c r="I780" s="157">
        <v>0</v>
      </c>
      <c r="J780" s="157">
        <v>0</v>
      </c>
      <c r="K780" s="157">
        <v>1</v>
      </c>
      <c r="L780" s="157">
        <v>1</v>
      </c>
    </row>
    <row r="781" spans="5:12" x14ac:dyDescent="0.2">
      <c r="E781" s="157" t="s">
        <v>2941</v>
      </c>
      <c r="F781" s="157" t="s">
        <v>29</v>
      </c>
      <c r="G781" s="157">
        <v>0</v>
      </c>
      <c r="H781" s="157">
        <v>1</v>
      </c>
      <c r="I781" s="157">
        <v>0</v>
      </c>
      <c r="J781" s="157">
        <v>1</v>
      </c>
      <c r="K781" s="157">
        <v>0</v>
      </c>
      <c r="L781" s="157">
        <v>1</v>
      </c>
    </row>
    <row r="782" spans="5:12" x14ac:dyDescent="0.2">
      <c r="E782" s="157" t="s">
        <v>2940</v>
      </c>
      <c r="F782" s="157" t="s">
        <v>39</v>
      </c>
      <c r="G782" s="157">
        <v>0</v>
      </c>
      <c r="H782" s="157">
        <v>1</v>
      </c>
      <c r="I782" s="157">
        <v>1</v>
      </c>
      <c r="J782" s="157">
        <v>0</v>
      </c>
      <c r="K782" s="157">
        <v>0</v>
      </c>
      <c r="L782" s="157">
        <v>1</v>
      </c>
    </row>
    <row r="783" spans="5:12" x14ac:dyDescent="0.2">
      <c r="E783" s="157" t="s">
        <v>2939</v>
      </c>
      <c r="F783" s="157" t="s">
        <v>20</v>
      </c>
      <c r="G783" s="157">
        <v>26</v>
      </c>
      <c r="H783" s="157">
        <v>148</v>
      </c>
      <c r="I783" s="157">
        <v>0</v>
      </c>
      <c r="J783" s="157">
        <v>96</v>
      </c>
      <c r="K783" s="157">
        <v>78</v>
      </c>
      <c r="L783" s="157">
        <v>174</v>
      </c>
    </row>
    <row r="784" spans="5:12" x14ac:dyDescent="0.2">
      <c r="E784" s="157" t="s">
        <v>2938</v>
      </c>
      <c r="F784" s="157" t="s">
        <v>20</v>
      </c>
      <c r="G784" s="157">
        <v>26</v>
      </c>
      <c r="H784" s="157">
        <v>149</v>
      </c>
      <c r="I784" s="157">
        <v>0</v>
      </c>
      <c r="J784" s="157">
        <v>96</v>
      </c>
      <c r="K784" s="157">
        <v>79</v>
      </c>
      <c r="L784" s="157">
        <v>175</v>
      </c>
    </row>
    <row r="785" spans="5:12" x14ac:dyDescent="0.2">
      <c r="E785" s="157" t="s">
        <v>2937</v>
      </c>
      <c r="F785" s="157" t="s">
        <v>20</v>
      </c>
      <c r="G785" s="157">
        <v>0</v>
      </c>
      <c r="H785" s="157">
        <v>1</v>
      </c>
      <c r="I785" s="157">
        <v>0</v>
      </c>
      <c r="J785" s="157">
        <v>0</v>
      </c>
      <c r="K785" s="157">
        <v>1</v>
      </c>
      <c r="L785" s="157">
        <v>1</v>
      </c>
    </row>
    <row r="786" spans="5:12" x14ac:dyDescent="0.2">
      <c r="E786" s="157" t="s">
        <v>2936</v>
      </c>
      <c r="F786" s="157" t="s">
        <v>67</v>
      </c>
      <c r="G786" s="157">
        <v>0</v>
      </c>
      <c r="H786" s="157">
        <v>1</v>
      </c>
      <c r="I786" s="157">
        <v>1</v>
      </c>
      <c r="J786" s="157">
        <v>0</v>
      </c>
      <c r="K786" s="157">
        <v>0</v>
      </c>
      <c r="L786" s="157">
        <v>1</v>
      </c>
    </row>
    <row r="787" spans="5:12" x14ac:dyDescent="0.2">
      <c r="E787" s="157" t="s">
        <v>2935</v>
      </c>
      <c r="F787" s="157" t="s">
        <v>18</v>
      </c>
      <c r="G787" s="157">
        <v>2</v>
      </c>
      <c r="H787" s="157">
        <v>0</v>
      </c>
      <c r="I787" s="157">
        <v>1</v>
      </c>
      <c r="J787" s="157">
        <v>0</v>
      </c>
      <c r="K787" s="157">
        <v>1</v>
      </c>
      <c r="L787" s="157">
        <v>2</v>
      </c>
    </row>
    <row r="788" spans="5:12" x14ac:dyDescent="0.2">
      <c r="E788" s="157" t="s">
        <v>2934</v>
      </c>
      <c r="F788" s="157" t="s">
        <v>69</v>
      </c>
      <c r="G788" s="157">
        <v>0</v>
      </c>
      <c r="H788" s="157">
        <v>1</v>
      </c>
      <c r="I788" s="157">
        <v>0</v>
      </c>
      <c r="J788" s="157">
        <v>1</v>
      </c>
      <c r="K788" s="157">
        <v>0</v>
      </c>
      <c r="L788" s="157">
        <v>1</v>
      </c>
    </row>
    <row r="789" spans="5:12" x14ac:dyDescent="0.2">
      <c r="E789" s="157" t="s">
        <v>2933</v>
      </c>
      <c r="F789" s="157" t="s">
        <v>16</v>
      </c>
      <c r="G789" s="157">
        <v>0</v>
      </c>
      <c r="H789" s="157">
        <v>1</v>
      </c>
      <c r="I789" s="157">
        <v>0</v>
      </c>
      <c r="J789" s="157">
        <v>1</v>
      </c>
      <c r="K789" s="157">
        <v>0</v>
      </c>
      <c r="L789" s="157">
        <v>1</v>
      </c>
    </row>
    <row r="790" spans="5:12" x14ac:dyDescent="0.2">
      <c r="E790" s="157" t="s">
        <v>2932</v>
      </c>
      <c r="F790" s="157" t="s">
        <v>131</v>
      </c>
      <c r="G790" s="157">
        <v>0</v>
      </c>
      <c r="H790" s="157">
        <v>2</v>
      </c>
      <c r="I790" s="157">
        <v>0</v>
      </c>
      <c r="J790" s="157">
        <v>2</v>
      </c>
      <c r="K790" s="157">
        <v>0</v>
      </c>
      <c r="L790" s="157">
        <v>2</v>
      </c>
    </row>
    <row r="791" spans="5:12" x14ac:dyDescent="0.2">
      <c r="E791" s="157" t="s">
        <v>2931</v>
      </c>
      <c r="F791" s="157" t="s">
        <v>22</v>
      </c>
      <c r="G791" s="157">
        <v>0</v>
      </c>
      <c r="H791" s="157">
        <v>1</v>
      </c>
      <c r="I791" s="157">
        <v>0</v>
      </c>
      <c r="J791" s="157">
        <v>0</v>
      </c>
      <c r="K791" s="157">
        <v>1</v>
      </c>
      <c r="L791" s="157">
        <v>1</v>
      </c>
    </row>
    <row r="792" spans="5:12" x14ac:dyDescent="0.2">
      <c r="E792" s="157" t="s">
        <v>2930</v>
      </c>
      <c r="F792" s="157" t="s">
        <v>29</v>
      </c>
      <c r="G792" s="157">
        <v>0</v>
      </c>
      <c r="H792" s="157">
        <v>1</v>
      </c>
      <c r="I792" s="157">
        <v>0</v>
      </c>
      <c r="J792" s="157">
        <v>1</v>
      </c>
      <c r="K792" s="157">
        <v>0</v>
      </c>
      <c r="L792" s="157">
        <v>1</v>
      </c>
    </row>
    <row r="793" spans="5:12" x14ac:dyDescent="0.2">
      <c r="E793" s="157" t="s">
        <v>2929</v>
      </c>
      <c r="F793" s="157" t="s">
        <v>16</v>
      </c>
      <c r="G793" s="157">
        <v>0</v>
      </c>
      <c r="H793" s="157">
        <v>2</v>
      </c>
      <c r="I793" s="157">
        <v>0</v>
      </c>
      <c r="J793" s="157">
        <v>1</v>
      </c>
      <c r="K793" s="157">
        <v>1</v>
      </c>
      <c r="L793" s="157">
        <v>2</v>
      </c>
    </row>
    <row r="794" spans="5:12" x14ac:dyDescent="0.2">
      <c r="E794" s="157" t="s">
        <v>2928</v>
      </c>
      <c r="F794" s="157" t="s">
        <v>29</v>
      </c>
      <c r="G794" s="157">
        <v>0</v>
      </c>
      <c r="H794" s="157">
        <v>2</v>
      </c>
      <c r="I794" s="157">
        <v>0</v>
      </c>
      <c r="J794" s="157">
        <v>1</v>
      </c>
      <c r="K794" s="157">
        <v>1</v>
      </c>
      <c r="L794" s="157">
        <v>2</v>
      </c>
    </row>
    <row r="795" spans="5:12" x14ac:dyDescent="0.2">
      <c r="E795" s="157" t="s">
        <v>2927</v>
      </c>
      <c r="F795" s="157" t="s">
        <v>80</v>
      </c>
      <c r="G795" s="157">
        <v>2</v>
      </c>
      <c r="H795" s="157">
        <v>2</v>
      </c>
      <c r="I795" s="157">
        <v>0</v>
      </c>
      <c r="J795" s="157">
        <v>2</v>
      </c>
      <c r="K795" s="157">
        <v>2</v>
      </c>
      <c r="L795" s="157">
        <v>4</v>
      </c>
    </row>
    <row r="796" spans="5:12" x14ac:dyDescent="0.2">
      <c r="E796" s="157" t="s">
        <v>2926</v>
      </c>
      <c r="F796" s="157" t="s">
        <v>94</v>
      </c>
      <c r="G796" s="157">
        <v>1</v>
      </c>
      <c r="H796" s="157">
        <v>0</v>
      </c>
      <c r="I796" s="157">
        <v>0</v>
      </c>
      <c r="J796" s="157">
        <v>0</v>
      </c>
      <c r="K796" s="157">
        <v>1</v>
      </c>
      <c r="L796" s="157">
        <v>1</v>
      </c>
    </row>
    <row r="797" spans="5:12" x14ac:dyDescent="0.2">
      <c r="E797" s="157" t="s">
        <v>2925</v>
      </c>
      <c r="F797" s="157" t="s">
        <v>29</v>
      </c>
      <c r="G797" s="157">
        <v>1</v>
      </c>
      <c r="H797" s="157">
        <v>2</v>
      </c>
      <c r="I797" s="157">
        <v>0</v>
      </c>
      <c r="J797" s="157">
        <v>1</v>
      </c>
      <c r="K797" s="157">
        <v>2</v>
      </c>
      <c r="L797" s="157">
        <v>3</v>
      </c>
    </row>
    <row r="798" spans="5:12" x14ac:dyDescent="0.2">
      <c r="E798" s="157" t="s">
        <v>2924</v>
      </c>
      <c r="F798" s="157" t="s">
        <v>16</v>
      </c>
      <c r="G798" s="157">
        <v>0</v>
      </c>
      <c r="H798" s="157">
        <v>2</v>
      </c>
      <c r="I798" s="157">
        <v>2</v>
      </c>
      <c r="J798" s="157">
        <v>0</v>
      </c>
      <c r="K798" s="157">
        <v>0</v>
      </c>
      <c r="L798" s="157">
        <v>2</v>
      </c>
    </row>
    <row r="799" spans="5:12" x14ac:dyDescent="0.2">
      <c r="E799" s="157" t="s">
        <v>2923</v>
      </c>
      <c r="F799" s="157" t="s">
        <v>77</v>
      </c>
      <c r="G799" s="157">
        <v>0</v>
      </c>
      <c r="H799" s="157">
        <v>5</v>
      </c>
      <c r="I799" s="157">
        <v>0</v>
      </c>
      <c r="J799" s="157">
        <v>0</v>
      </c>
      <c r="K799" s="157">
        <v>5</v>
      </c>
      <c r="L799" s="157">
        <v>5</v>
      </c>
    </row>
    <row r="800" spans="5:12" x14ac:dyDescent="0.2">
      <c r="E800" s="157" t="s">
        <v>2922</v>
      </c>
      <c r="F800" s="157" t="s">
        <v>33</v>
      </c>
      <c r="G800" s="157">
        <v>2</v>
      </c>
      <c r="H800" s="157">
        <v>2</v>
      </c>
      <c r="I800" s="157">
        <v>0</v>
      </c>
      <c r="J800" s="157">
        <v>0</v>
      </c>
      <c r="K800" s="157">
        <v>4</v>
      </c>
      <c r="L800" s="157">
        <v>4</v>
      </c>
    </row>
    <row r="801" spans="5:12" x14ac:dyDescent="0.2">
      <c r="E801" s="157" t="s">
        <v>2921</v>
      </c>
      <c r="F801" s="157" t="s">
        <v>39</v>
      </c>
      <c r="G801" s="157">
        <v>1</v>
      </c>
      <c r="H801" s="157">
        <v>1</v>
      </c>
      <c r="I801" s="157">
        <v>0</v>
      </c>
      <c r="J801" s="157">
        <v>2</v>
      </c>
      <c r="K801" s="157">
        <v>0</v>
      </c>
      <c r="L801" s="157">
        <v>2</v>
      </c>
    </row>
    <row r="802" spans="5:12" x14ac:dyDescent="0.2">
      <c r="E802" s="157" t="s">
        <v>2920</v>
      </c>
      <c r="F802" s="157" t="s">
        <v>53</v>
      </c>
      <c r="G802" s="157">
        <v>0</v>
      </c>
      <c r="H802" s="157">
        <v>1</v>
      </c>
      <c r="I802" s="157">
        <v>0</v>
      </c>
      <c r="J802" s="157">
        <v>1</v>
      </c>
      <c r="K802" s="157">
        <v>0</v>
      </c>
      <c r="L802" s="157">
        <v>1</v>
      </c>
    </row>
    <row r="803" spans="5:12" x14ac:dyDescent="0.2">
      <c r="E803" s="157" t="s">
        <v>2919</v>
      </c>
      <c r="F803" s="157" t="s">
        <v>14</v>
      </c>
      <c r="G803" s="157">
        <v>0</v>
      </c>
      <c r="H803" s="157">
        <v>2</v>
      </c>
      <c r="I803" s="157">
        <v>0</v>
      </c>
      <c r="J803" s="157">
        <v>0</v>
      </c>
      <c r="K803" s="157">
        <v>2</v>
      </c>
      <c r="L803" s="157">
        <v>2</v>
      </c>
    </row>
    <row r="804" spans="5:12" x14ac:dyDescent="0.2">
      <c r="E804" s="157" t="s">
        <v>2918</v>
      </c>
      <c r="F804" s="157" t="s">
        <v>87</v>
      </c>
      <c r="G804" s="157">
        <v>0</v>
      </c>
      <c r="H804" s="157">
        <v>1</v>
      </c>
      <c r="I804" s="157">
        <v>0</v>
      </c>
      <c r="J804" s="157">
        <v>0</v>
      </c>
      <c r="K804" s="157">
        <v>1</v>
      </c>
      <c r="L804" s="157">
        <v>1</v>
      </c>
    </row>
    <row r="805" spans="5:12" x14ac:dyDescent="0.2">
      <c r="E805" s="157" t="s">
        <v>2917</v>
      </c>
      <c r="F805" s="157" t="s">
        <v>94</v>
      </c>
      <c r="G805" s="157">
        <v>0</v>
      </c>
      <c r="H805" s="157">
        <v>1</v>
      </c>
      <c r="I805" s="157">
        <v>0</v>
      </c>
      <c r="J805" s="157">
        <v>1</v>
      </c>
      <c r="K805" s="157">
        <v>0</v>
      </c>
      <c r="L805" s="157">
        <v>1</v>
      </c>
    </row>
    <row r="806" spans="5:12" x14ac:dyDescent="0.2">
      <c r="E806" s="157" t="s">
        <v>2916</v>
      </c>
      <c r="F806" s="157" t="s">
        <v>94</v>
      </c>
      <c r="G806" s="157">
        <v>0</v>
      </c>
      <c r="H806" s="157">
        <v>1</v>
      </c>
      <c r="I806" s="157">
        <v>0</v>
      </c>
      <c r="J806" s="157">
        <v>1</v>
      </c>
      <c r="K806" s="157">
        <v>0</v>
      </c>
      <c r="L806" s="157">
        <v>1</v>
      </c>
    </row>
    <row r="807" spans="5:12" x14ac:dyDescent="0.2">
      <c r="E807" s="157" t="s">
        <v>2915</v>
      </c>
      <c r="F807" s="157" t="s">
        <v>69</v>
      </c>
      <c r="G807" s="157">
        <v>0</v>
      </c>
      <c r="H807" s="157">
        <v>1</v>
      </c>
      <c r="I807" s="157">
        <v>0</v>
      </c>
      <c r="J807" s="157">
        <v>1</v>
      </c>
      <c r="K807" s="157">
        <v>0</v>
      </c>
      <c r="L807" s="157">
        <v>1</v>
      </c>
    </row>
    <row r="808" spans="5:12" x14ac:dyDescent="0.2">
      <c r="E808" s="157" t="s">
        <v>2914</v>
      </c>
      <c r="F808" s="157" t="s">
        <v>33</v>
      </c>
      <c r="G808" s="157">
        <v>2</v>
      </c>
      <c r="H808" s="157">
        <v>0</v>
      </c>
      <c r="I808" s="157">
        <v>0</v>
      </c>
      <c r="J808" s="157">
        <v>1</v>
      </c>
      <c r="K808" s="157">
        <v>1</v>
      </c>
      <c r="L808" s="157">
        <v>2</v>
      </c>
    </row>
    <row r="809" spans="5:12" x14ac:dyDescent="0.2">
      <c r="E809" s="157" t="s">
        <v>2913</v>
      </c>
      <c r="F809" s="157" t="s">
        <v>125</v>
      </c>
      <c r="G809" s="157">
        <v>1</v>
      </c>
      <c r="H809" s="157">
        <v>0</v>
      </c>
      <c r="I809" s="157">
        <v>0</v>
      </c>
      <c r="J809" s="157">
        <v>0</v>
      </c>
      <c r="K809" s="157">
        <v>1</v>
      </c>
      <c r="L809" s="157">
        <v>1</v>
      </c>
    </row>
    <row r="810" spans="5:12" x14ac:dyDescent="0.2">
      <c r="E810" s="157" t="s">
        <v>2912</v>
      </c>
      <c r="F810" s="157" t="s">
        <v>48</v>
      </c>
      <c r="G810" s="157">
        <v>0</v>
      </c>
      <c r="H810" s="157">
        <v>1</v>
      </c>
      <c r="I810" s="157">
        <v>1</v>
      </c>
      <c r="J810" s="157">
        <v>0</v>
      </c>
      <c r="K810" s="157">
        <v>0</v>
      </c>
      <c r="L810" s="157">
        <v>1</v>
      </c>
    </row>
    <row r="811" spans="5:12" x14ac:dyDescent="0.2">
      <c r="E811" s="157" t="s">
        <v>2911</v>
      </c>
      <c r="F811" s="157" t="s">
        <v>39</v>
      </c>
      <c r="G811" s="157">
        <v>0</v>
      </c>
      <c r="H811" s="157">
        <v>1</v>
      </c>
      <c r="I811" s="157">
        <v>1</v>
      </c>
      <c r="J811" s="157">
        <v>0</v>
      </c>
      <c r="K811" s="157">
        <v>0</v>
      </c>
      <c r="L811" s="157">
        <v>1</v>
      </c>
    </row>
    <row r="812" spans="5:12" x14ac:dyDescent="0.2">
      <c r="E812" s="157" t="s">
        <v>2910</v>
      </c>
      <c r="F812" s="157" t="s">
        <v>53</v>
      </c>
      <c r="G812" s="157">
        <v>0</v>
      </c>
      <c r="H812" s="157">
        <v>1</v>
      </c>
      <c r="I812" s="157">
        <v>0</v>
      </c>
      <c r="J812" s="157">
        <v>1</v>
      </c>
      <c r="K812" s="157">
        <v>0</v>
      </c>
      <c r="L812" s="157">
        <v>1</v>
      </c>
    </row>
    <row r="813" spans="5:12" x14ac:dyDescent="0.2">
      <c r="E813" s="157" t="s">
        <v>2909</v>
      </c>
      <c r="F813" s="157" t="s">
        <v>16</v>
      </c>
      <c r="G813" s="157">
        <v>0</v>
      </c>
      <c r="H813" s="157">
        <v>2</v>
      </c>
      <c r="I813" s="157">
        <v>1</v>
      </c>
      <c r="J813" s="157">
        <v>0</v>
      </c>
      <c r="K813" s="157">
        <v>1</v>
      </c>
      <c r="L813" s="157">
        <v>2</v>
      </c>
    </row>
    <row r="814" spans="5:12" x14ac:dyDescent="0.2">
      <c r="E814" s="157" t="s">
        <v>2908</v>
      </c>
      <c r="F814" s="157" t="s">
        <v>48</v>
      </c>
      <c r="G814" s="157">
        <v>0</v>
      </c>
      <c r="H814" s="157">
        <v>1</v>
      </c>
      <c r="I814" s="157">
        <v>0</v>
      </c>
      <c r="J814" s="157">
        <v>1</v>
      </c>
      <c r="K814" s="157">
        <v>0</v>
      </c>
      <c r="L814" s="157">
        <v>1</v>
      </c>
    </row>
    <row r="815" spans="5:12" x14ac:dyDescent="0.2">
      <c r="E815" s="157" t="s">
        <v>2907</v>
      </c>
      <c r="F815" s="157" t="s">
        <v>29</v>
      </c>
      <c r="G815" s="157">
        <v>0</v>
      </c>
      <c r="H815" s="157">
        <v>2</v>
      </c>
      <c r="I815" s="157">
        <v>0</v>
      </c>
      <c r="J815" s="157">
        <v>1</v>
      </c>
      <c r="K815" s="157">
        <v>1</v>
      </c>
      <c r="L815" s="157">
        <v>2</v>
      </c>
    </row>
    <row r="816" spans="5:12" x14ac:dyDescent="0.2">
      <c r="E816" s="157" t="s">
        <v>2906</v>
      </c>
      <c r="F816" s="157" t="s">
        <v>16</v>
      </c>
      <c r="G816" s="157">
        <v>0</v>
      </c>
      <c r="H816" s="157">
        <v>1</v>
      </c>
      <c r="I816" s="157">
        <v>0</v>
      </c>
      <c r="J816" s="157">
        <v>0</v>
      </c>
      <c r="K816" s="157">
        <v>1</v>
      </c>
      <c r="L816" s="157">
        <v>1</v>
      </c>
    </row>
    <row r="817" spans="4:12" x14ac:dyDescent="0.2">
      <c r="E817" s="157" t="s">
        <v>2905</v>
      </c>
      <c r="F817" s="157" t="s">
        <v>24</v>
      </c>
      <c r="G817" s="157">
        <v>0</v>
      </c>
      <c r="H817" s="157">
        <v>2</v>
      </c>
      <c r="I817" s="157">
        <v>0</v>
      </c>
      <c r="J817" s="157">
        <v>2</v>
      </c>
      <c r="K817" s="157">
        <v>0</v>
      </c>
      <c r="L817" s="157">
        <v>2</v>
      </c>
    </row>
    <row r="818" spans="4:12" x14ac:dyDescent="0.2">
      <c r="E818" s="157" t="s">
        <v>2904</v>
      </c>
      <c r="F818" s="157" t="s">
        <v>18</v>
      </c>
      <c r="G818" s="157">
        <v>1</v>
      </c>
      <c r="H818" s="157">
        <v>0</v>
      </c>
      <c r="I818" s="157">
        <v>1</v>
      </c>
      <c r="J818" s="157">
        <v>0</v>
      </c>
      <c r="K818" s="157">
        <v>0</v>
      </c>
      <c r="L818" s="157">
        <v>1</v>
      </c>
    </row>
    <row r="819" spans="4:12" x14ac:dyDescent="0.2">
      <c r="E819" s="157" t="s">
        <v>2903</v>
      </c>
      <c r="F819" s="157" t="s">
        <v>24</v>
      </c>
      <c r="G819" s="157">
        <v>0</v>
      </c>
      <c r="H819" s="157">
        <v>1</v>
      </c>
      <c r="I819" s="157">
        <v>0</v>
      </c>
      <c r="J819" s="157">
        <v>1</v>
      </c>
      <c r="K819" s="157">
        <v>0</v>
      </c>
      <c r="L819" s="157">
        <v>1</v>
      </c>
    </row>
    <row r="820" spans="4:12" x14ac:dyDescent="0.2">
      <c r="D820" s="157" t="s">
        <v>102</v>
      </c>
      <c r="E820" s="157" t="s">
        <v>102</v>
      </c>
      <c r="F820" s="157" t="s">
        <v>29</v>
      </c>
      <c r="G820" s="157">
        <v>0</v>
      </c>
      <c r="H820" s="157">
        <v>1</v>
      </c>
      <c r="I820" s="157">
        <v>0</v>
      </c>
      <c r="J820" s="157">
        <v>0</v>
      </c>
      <c r="K820" s="157">
        <v>1</v>
      </c>
      <c r="L820" s="157">
        <v>1</v>
      </c>
    </row>
    <row r="821" spans="4:12" x14ac:dyDescent="0.2">
      <c r="E821" s="157" t="s">
        <v>2902</v>
      </c>
      <c r="F821" s="157" t="s">
        <v>22</v>
      </c>
      <c r="G821" s="157">
        <v>0</v>
      </c>
      <c r="H821" s="157">
        <v>1</v>
      </c>
      <c r="I821" s="157">
        <v>0</v>
      </c>
      <c r="J821" s="157">
        <v>1</v>
      </c>
      <c r="K821" s="157">
        <v>0</v>
      </c>
      <c r="L821" s="157">
        <v>1</v>
      </c>
    </row>
    <row r="822" spans="4:12" x14ac:dyDescent="0.2">
      <c r="E822" s="157" t="s">
        <v>2901</v>
      </c>
      <c r="F822" s="157" t="s">
        <v>16</v>
      </c>
      <c r="G822" s="157">
        <v>0</v>
      </c>
      <c r="H822" s="157">
        <v>2</v>
      </c>
      <c r="I822" s="157">
        <v>1</v>
      </c>
      <c r="J822" s="157">
        <v>0</v>
      </c>
      <c r="K822" s="157">
        <v>1</v>
      </c>
      <c r="L822" s="157">
        <v>2</v>
      </c>
    </row>
    <row r="823" spans="4:12" x14ac:dyDescent="0.2">
      <c r="E823" s="157" t="s">
        <v>2900</v>
      </c>
      <c r="F823" s="157" t="s">
        <v>53</v>
      </c>
      <c r="G823" s="157">
        <v>0</v>
      </c>
      <c r="H823" s="157">
        <v>1</v>
      </c>
      <c r="I823" s="157">
        <v>0</v>
      </c>
      <c r="J823" s="157">
        <v>0</v>
      </c>
      <c r="K823" s="157">
        <v>1</v>
      </c>
      <c r="L823" s="157">
        <v>1</v>
      </c>
    </row>
    <row r="824" spans="4:12" x14ac:dyDescent="0.2">
      <c r="E824" s="157" t="s">
        <v>2899</v>
      </c>
      <c r="F824" s="157" t="s">
        <v>39</v>
      </c>
      <c r="G824" s="157">
        <v>0</v>
      </c>
      <c r="H824" s="157">
        <v>1</v>
      </c>
      <c r="I824" s="157">
        <v>0</v>
      </c>
      <c r="J824" s="157">
        <v>1</v>
      </c>
      <c r="K824" s="157">
        <v>0</v>
      </c>
      <c r="L824" s="157">
        <v>1</v>
      </c>
    </row>
    <row r="825" spans="4:12" x14ac:dyDescent="0.2">
      <c r="E825" s="157" t="s">
        <v>2898</v>
      </c>
      <c r="F825" s="157" t="s">
        <v>39</v>
      </c>
      <c r="G825" s="157">
        <v>0</v>
      </c>
      <c r="H825" s="157">
        <v>1</v>
      </c>
      <c r="I825" s="157">
        <v>0</v>
      </c>
      <c r="J825" s="157">
        <v>1</v>
      </c>
      <c r="K825" s="157">
        <v>0</v>
      </c>
      <c r="L825" s="157">
        <v>1</v>
      </c>
    </row>
    <row r="826" spans="4:12" x14ac:dyDescent="0.2">
      <c r="E826" s="157" t="s">
        <v>2897</v>
      </c>
      <c r="F826" s="157" t="s">
        <v>39</v>
      </c>
      <c r="G826" s="157">
        <v>0</v>
      </c>
      <c r="H826" s="157">
        <v>2</v>
      </c>
      <c r="I826" s="157">
        <v>0</v>
      </c>
      <c r="J826" s="157">
        <v>2</v>
      </c>
      <c r="K826" s="157">
        <v>0</v>
      </c>
      <c r="L826" s="157">
        <v>2</v>
      </c>
    </row>
    <row r="827" spans="4:12" x14ac:dyDescent="0.2">
      <c r="E827" s="157" t="s">
        <v>2896</v>
      </c>
      <c r="F827" s="157" t="s">
        <v>94</v>
      </c>
      <c r="G827" s="157">
        <v>0</v>
      </c>
      <c r="H827" s="157">
        <v>1</v>
      </c>
      <c r="I827" s="157">
        <v>0</v>
      </c>
      <c r="J827" s="157">
        <v>1</v>
      </c>
      <c r="K827" s="157">
        <v>0</v>
      </c>
      <c r="L827" s="157">
        <v>1</v>
      </c>
    </row>
    <row r="828" spans="4:12" x14ac:dyDescent="0.2">
      <c r="E828" s="157" t="s">
        <v>2895</v>
      </c>
      <c r="F828" s="157" t="s">
        <v>16</v>
      </c>
      <c r="G828" s="157">
        <v>20</v>
      </c>
      <c r="H828" s="157">
        <v>0</v>
      </c>
      <c r="I828" s="157">
        <v>0</v>
      </c>
      <c r="J828" s="157">
        <v>12</v>
      </c>
      <c r="K828" s="157">
        <v>8</v>
      </c>
      <c r="L828" s="157">
        <v>20</v>
      </c>
    </row>
    <row r="829" spans="4:12" x14ac:dyDescent="0.2">
      <c r="E829" s="157" t="s">
        <v>2894</v>
      </c>
      <c r="F829" s="157" t="s">
        <v>69</v>
      </c>
      <c r="G829" s="157">
        <v>1</v>
      </c>
      <c r="H829" s="157">
        <v>0</v>
      </c>
      <c r="I829" s="157">
        <v>0</v>
      </c>
      <c r="J829" s="157">
        <v>1</v>
      </c>
      <c r="K829" s="157">
        <v>0</v>
      </c>
      <c r="L829" s="157">
        <v>1</v>
      </c>
    </row>
    <row r="830" spans="4:12" x14ac:dyDescent="0.2">
      <c r="E830" s="157" t="s">
        <v>2893</v>
      </c>
      <c r="F830" s="157" t="s">
        <v>67</v>
      </c>
      <c r="G830" s="157">
        <v>1</v>
      </c>
      <c r="H830" s="157">
        <v>0</v>
      </c>
      <c r="I830" s="157">
        <v>0</v>
      </c>
      <c r="J830" s="157">
        <v>0</v>
      </c>
      <c r="K830" s="157">
        <v>1</v>
      </c>
      <c r="L830" s="157">
        <v>1</v>
      </c>
    </row>
    <row r="831" spans="4:12" x14ac:dyDescent="0.2">
      <c r="E831" s="157" t="s">
        <v>2892</v>
      </c>
      <c r="F831" s="157" t="s">
        <v>14</v>
      </c>
      <c r="G831" s="157">
        <v>0</v>
      </c>
      <c r="H831" s="157">
        <v>1</v>
      </c>
      <c r="I831" s="157">
        <v>0</v>
      </c>
      <c r="J831" s="157">
        <v>0</v>
      </c>
      <c r="K831" s="157">
        <v>1</v>
      </c>
      <c r="L831" s="157">
        <v>1</v>
      </c>
    </row>
    <row r="832" spans="4:12" x14ac:dyDescent="0.2">
      <c r="D832" s="157" t="s">
        <v>103</v>
      </c>
      <c r="E832" s="157" t="s">
        <v>103</v>
      </c>
      <c r="F832" s="157" t="s">
        <v>77</v>
      </c>
      <c r="G832" s="157">
        <v>3</v>
      </c>
      <c r="H832" s="157">
        <v>0</v>
      </c>
      <c r="I832" s="157">
        <v>1</v>
      </c>
      <c r="J832" s="157">
        <v>0</v>
      </c>
      <c r="K832" s="157">
        <v>2</v>
      </c>
      <c r="L832" s="157">
        <v>3</v>
      </c>
    </row>
    <row r="833" spans="4:12" x14ac:dyDescent="0.2">
      <c r="D833" s="157" t="s">
        <v>104</v>
      </c>
      <c r="E833" s="157" t="s">
        <v>104</v>
      </c>
      <c r="F833" s="157" t="s">
        <v>53</v>
      </c>
      <c r="G833" s="157">
        <v>1</v>
      </c>
      <c r="H833" s="157">
        <v>0</v>
      </c>
      <c r="I833" s="157">
        <v>0</v>
      </c>
      <c r="J833" s="157">
        <v>1</v>
      </c>
      <c r="K833" s="157">
        <v>0</v>
      </c>
      <c r="L833" s="157">
        <v>1</v>
      </c>
    </row>
    <row r="834" spans="4:12" x14ac:dyDescent="0.2">
      <c r="E834" s="157" t="s">
        <v>2891</v>
      </c>
      <c r="F834" s="157" t="s">
        <v>69</v>
      </c>
      <c r="G834" s="157">
        <v>2</v>
      </c>
      <c r="H834" s="157">
        <v>0</v>
      </c>
      <c r="I834" s="157">
        <v>0</v>
      </c>
      <c r="J834" s="157">
        <v>0</v>
      </c>
      <c r="K834" s="157">
        <v>2</v>
      </c>
      <c r="L834" s="157">
        <v>2</v>
      </c>
    </row>
    <row r="835" spans="4:12" x14ac:dyDescent="0.2">
      <c r="E835" s="157" t="s">
        <v>2890</v>
      </c>
      <c r="F835" s="157" t="s">
        <v>58</v>
      </c>
      <c r="G835" s="157">
        <v>1</v>
      </c>
      <c r="H835" s="157">
        <v>1</v>
      </c>
      <c r="I835" s="157">
        <v>0</v>
      </c>
      <c r="J835" s="157">
        <v>0</v>
      </c>
      <c r="K835" s="157">
        <v>2</v>
      </c>
      <c r="L835" s="157">
        <v>2</v>
      </c>
    </row>
    <row r="836" spans="4:12" x14ac:dyDescent="0.2">
      <c r="E836" s="157" t="s">
        <v>2889</v>
      </c>
      <c r="F836" s="157" t="s">
        <v>131</v>
      </c>
      <c r="G836" s="157">
        <v>0</v>
      </c>
      <c r="H836" s="157">
        <v>4</v>
      </c>
      <c r="I836" s="157">
        <v>0</v>
      </c>
      <c r="J836" s="157">
        <v>4</v>
      </c>
      <c r="K836" s="157">
        <v>0</v>
      </c>
      <c r="L836" s="157">
        <v>4</v>
      </c>
    </row>
    <row r="837" spans="4:12" x14ac:dyDescent="0.2">
      <c r="E837" s="157" t="s">
        <v>2888</v>
      </c>
      <c r="F837" s="157" t="s">
        <v>29</v>
      </c>
      <c r="G837" s="157">
        <v>0</v>
      </c>
      <c r="H837" s="157">
        <v>2</v>
      </c>
      <c r="I837" s="157">
        <v>0</v>
      </c>
      <c r="J837" s="157">
        <v>2</v>
      </c>
      <c r="K837" s="157">
        <v>0</v>
      </c>
      <c r="L837" s="157">
        <v>2</v>
      </c>
    </row>
    <row r="838" spans="4:12" x14ac:dyDescent="0.2">
      <c r="E838" s="157" t="s">
        <v>2887</v>
      </c>
      <c r="F838" s="157" t="s">
        <v>94</v>
      </c>
      <c r="G838" s="157">
        <v>2</v>
      </c>
      <c r="H838" s="157">
        <v>0</v>
      </c>
      <c r="I838" s="157">
        <v>1</v>
      </c>
      <c r="J838" s="157">
        <v>0</v>
      </c>
      <c r="K838" s="157">
        <v>1</v>
      </c>
      <c r="L838" s="157">
        <v>2</v>
      </c>
    </row>
    <row r="839" spans="4:12" x14ac:dyDescent="0.2">
      <c r="E839" s="157" t="s">
        <v>2886</v>
      </c>
      <c r="F839" s="157" t="s">
        <v>80</v>
      </c>
      <c r="G839" s="157">
        <v>1</v>
      </c>
      <c r="H839" s="157">
        <v>3</v>
      </c>
      <c r="I839" s="157">
        <v>0</v>
      </c>
      <c r="J839" s="157">
        <v>2</v>
      </c>
      <c r="K839" s="157">
        <v>2</v>
      </c>
      <c r="L839" s="157">
        <v>4</v>
      </c>
    </row>
    <row r="840" spans="4:12" x14ac:dyDescent="0.2">
      <c r="E840" s="157" t="s">
        <v>2885</v>
      </c>
      <c r="F840" s="157" t="s">
        <v>29</v>
      </c>
      <c r="G840" s="157">
        <v>0</v>
      </c>
      <c r="H840" s="157">
        <v>1</v>
      </c>
      <c r="I840" s="157">
        <v>0</v>
      </c>
      <c r="J840" s="157">
        <v>1</v>
      </c>
      <c r="K840" s="157">
        <v>0</v>
      </c>
      <c r="L840" s="157">
        <v>1</v>
      </c>
    </row>
    <row r="841" spans="4:12" x14ac:dyDescent="0.2">
      <c r="E841" s="157" t="s">
        <v>2884</v>
      </c>
      <c r="F841" s="157" t="s">
        <v>14</v>
      </c>
      <c r="G841" s="157">
        <v>4</v>
      </c>
      <c r="H841" s="157">
        <v>3</v>
      </c>
      <c r="I841" s="157">
        <v>1</v>
      </c>
      <c r="J841" s="157">
        <v>4</v>
      </c>
      <c r="K841" s="157">
        <v>2</v>
      </c>
      <c r="L841" s="157">
        <v>7</v>
      </c>
    </row>
    <row r="842" spans="4:12" x14ac:dyDescent="0.2">
      <c r="E842" s="157" t="s">
        <v>2883</v>
      </c>
      <c r="F842" s="157" t="s">
        <v>131</v>
      </c>
      <c r="G842" s="157">
        <v>0</v>
      </c>
      <c r="H842" s="157">
        <v>1</v>
      </c>
      <c r="I842" s="157">
        <v>0</v>
      </c>
      <c r="J842" s="157">
        <v>0</v>
      </c>
      <c r="K842" s="157">
        <v>1</v>
      </c>
      <c r="L842" s="157">
        <v>1</v>
      </c>
    </row>
    <row r="843" spans="4:12" x14ac:dyDescent="0.2">
      <c r="E843" s="157" t="s">
        <v>2882</v>
      </c>
      <c r="F843" s="157" t="s">
        <v>48</v>
      </c>
      <c r="G843" s="157">
        <v>0</v>
      </c>
      <c r="H843" s="157">
        <v>2</v>
      </c>
      <c r="I843" s="157">
        <v>1</v>
      </c>
      <c r="J843" s="157">
        <v>1</v>
      </c>
      <c r="K843" s="157">
        <v>0</v>
      </c>
      <c r="L843" s="157">
        <v>2</v>
      </c>
    </row>
    <row r="844" spans="4:12" x14ac:dyDescent="0.2">
      <c r="E844" s="157" t="s">
        <v>2881</v>
      </c>
      <c r="F844" s="157" t="s">
        <v>16</v>
      </c>
      <c r="G844" s="157">
        <v>0</v>
      </c>
      <c r="H844" s="157">
        <v>1</v>
      </c>
      <c r="I844" s="157">
        <v>0</v>
      </c>
      <c r="J844" s="157">
        <v>0</v>
      </c>
      <c r="K844" s="157">
        <v>1</v>
      </c>
      <c r="L844" s="157">
        <v>1</v>
      </c>
    </row>
    <row r="845" spans="4:12" x14ac:dyDescent="0.2">
      <c r="E845" s="157" t="s">
        <v>2880</v>
      </c>
      <c r="F845" s="157" t="s">
        <v>80</v>
      </c>
      <c r="G845" s="157">
        <v>1</v>
      </c>
      <c r="H845" s="157">
        <v>0</v>
      </c>
      <c r="I845" s="157">
        <v>0</v>
      </c>
      <c r="J845" s="157">
        <v>0</v>
      </c>
      <c r="K845" s="157">
        <v>1</v>
      </c>
      <c r="L845" s="157">
        <v>1</v>
      </c>
    </row>
    <row r="846" spans="4:12" x14ac:dyDescent="0.2">
      <c r="E846" s="157" t="s">
        <v>2879</v>
      </c>
      <c r="F846" s="157" t="s">
        <v>39</v>
      </c>
      <c r="G846" s="157">
        <v>0</v>
      </c>
      <c r="H846" s="157">
        <v>1</v>
      </c>
      <c r="I846" s="157">
        <v>0</v>
      </c>
      <c r="J846" s="157">
        <v>0</v>
      </c>
      <c r="K846" s="157">
        <v>1</v>
      </c>
      <c r="L846" s="157">
        <v>1</v>
      </c>
    </row>
    <row r="847" spans="4:12" x14ac:dyDescent="0.2">
      <c r="E847" s="157" t="s">
        <v>2878</v>
      </c>
      <c r="F847" s="157" t="s">
        <v>80</v>
      </c>
      <c r="G847" s="157">
        <v>0</v>
      </c>
      <c r="H847" s="157">
        <v>3</v>
      </c>
      <c r="I847" s="157">
        <v>0</v>
      </c>
      <c r="J847" s="157">
        <v>1</v>
      </c>
      <c r="K847" s="157">
        <v>2</v>
      </c>
      <c r="L847" s="157">
        <v>3</v>
      </c>
    </row>
    <row r="848" spans="4:12" x14ac:dyDescent="0.2">
      <c r="E848" s="157" t="s">
        <v>2877</v>
      </c>
      <c r="F848" s="157" t="s">
        <v>35</v>
      </c>
      <c r="G848" s="157">
        <v>0</v>
      </c>
      <c r="H848" s="157">
        <v>4</v>
      </c>
      <c r="I848" s="157">
        <v>0</v>
      </c>
      <c r="J848" s="157">
        <v>0</v>
      </c>
      <c r="K848" s="157">
        <v>4</v>
      </c>
      <c r="L848" s="157">
        <v>4</v>
      </c>
    </row>
    <row r="849" spans="5:12" x14ac:dyDescent="0.2">
      <c r="E849" s="157" t="s">
        <v>2876</v>
      </c>
      <c r="F849" s="157" t="s">
        <v>48</v>
      </c>
      <c r="G849" s="157">
        <v>0</v>
      </c>
      <c r="H849" s="157">
        <v>1</v>
      </c>
      <c r="I849" s="157">
        <v>0</v>
      </c>
      <c r="J849" s="157">
        <v>0</v>
      </c>
      <c r="K849" s="157">
        <v>1</v>
      </c>
      <c r="L849" s="157">
        <v>1</v>
      </c>
    </row>
    <row r="850" spans="5:12" x14ac:dyDescent="0.2">
      <c r="E850" s="157" t="s">
        <v>2875</v>
      </c>
      <c r="F850" s="157" t="s">
        <v>20</v>
      </c>
      <c r="G850" s="157">
        <v>0</v>
      </c>
      <c r="H850" s="157">
        <v>1</v>
      </c>
      <c r="I850" s="157">
        <v>0</v>
      </c>
      <c r="J850" s="157">
        <v>1</v>
      </c>
      <c r="K850" s="157">
        <v>0</v>
      </c>
      <c r="L850" s="157">
        <v>1</v>
      </c>
    </row>
    <row r="851" spans="5:12" x14ac:dyDescent="0.2">
      <c r="E851" s="157" t="s">
        <v>2874</v>
      </c>
      <c r="F851" s="157" t="s">
        <v>48</v>
      </c>
      <c r="G851" s="157">
        <v>1</v>
      </c>
      <c r="H851" s="157">
        <v>0</v>
      </c>
      <c r="I851" s="157">
        <v>0</v>
      </c>
      <c r="J851" s="157">
        <v>0</v>
      </c>
      <c r="K851" s="157">
        <v>1</v>
      </c>
      <c r="L851" s="157">
        <v>1</v>
      </c>
    </row>
    <row r="852" spans="5:12" x14ac:dyDescent="0.2">
      <c r="E852" s="157" t="s">
        <v>2873</v>
      </c>
      <c r="F852" s="157" t="s">
        <v>14</v>
      </c>
      <c r="G852" s="157">
        <v>4</v>
      </c>
      <c r="H852" s="157">
        <v>3</v>
      </c>
      <c r="I852" s="157">
        <v>2</v>
      </c>
      <c r="J852" s="157">
        <v>1</v>
      </c>
      <c r="K852" s="157">
        <v>4</v>
      </c>
      <c r="L852" s="157">
        <v>7</v>
      </c>
    </row>
    <row r="853" spans="5:12" x14ac:dyDescent="0.2">
      <c r="E853" s="157" t="s">
        <v>2872</v>
      </c>
      <c r="F853" s="157" t="s">
        <v>16</v>
      </c>
      <c r="G853" s="157">
        <v>0</v>
      </c>
      <c r="H853" s="157">
        <v>1</v>
      </c>
      <c r="I853" s="157">
        <v>0</v>
      </c>
      <c r="J853" s="157">
        <v>0</v>
      </c>
      <c r="K853" s="157">
        <v>1</v>
      </c>
      <c r="L853" s="157">
        <v>1</v>
      </c>
    </row>
    <row r="854" spans="5:12" x14ac:dyDescent="0.2">
      <c r="E854" s="157" t="s">
        <v>2871</v>
      </c>
      <c r="F854" s="157" t="s">
        <v>94</v>
      </c>
      <c r="G854" s="157">
        <v>2</v>
      </c>
      <c r="H854" s="157">
        <v>0</v>
      </c>
      <c r="I854" s="157">
        <v>0</v>
      </c>
      <c r="J854" s="157">
        <v>2</v>
      </c>
      <c r="K854" s="157">
        <v>0</v>
      </c>
      <c r="L854" s="157">
        <v>2</v>
      </c>
    </row>
    <row r="855" spans="5:12" x14ac:dyDescent="0.2">
      <c r="E855" s="157" t="s">
        <v>2870</v>
      </c>
      <c r="F855" s="157" t="s">
        <v>77</v>
      </c>
      <c r="G855" s="157">
        <v>1</v>
      </c>
      <c r="H855" s="157">
        <v>5</v>
      </c>
      <c r="I855" s="157">
        <v>0</v>
      </c>
      <c r="J855" s="157">
        <v>0</v>
      </c>
      <c r="K855" s="157">
        <v>6</v>
      </c>
      <c r="L855" s="157">
        <v>6</v>
      </c>
    </row>
    <row r="856" spans="5:12" x14ac:dyDescent="0.2">
      <c r="E856" s="157" t="s">
        <v>2869</v>
      </c>
      <c r="F856" s="157" t="s">
        <v>87</v>
      </c>
      <c r="G856" s="157">
        <v>0</v>
      </c>
      <c r="H856" s="157">
        <v>1</v>
      </c>
      <c r="I856" s="157">
        <v>0</v>
      </c>
      <c r="J856" s="157">
        <v>0</v>
      </c>
      <c r="K856" s="157">
        <v>1</v>
      </c>
      <c r="L856" s="157">
        <v>1</v>
      </c>
    </row>
    <row r="857" spans="5:12" x14ac:dyDescent="0.2">
      <c r="E857" s="157" t="s">
        <v>2868</v>
      </c>
      <c r="F857" s="157" t="s">
        <v>87</v>
      </c>
      <c r="G857" s="157">
        <v>0</v>
      </c>
      <c r="H857" s="157">
        <v>1</v>
      </c>
      <c r="I857" s="157">
        <v>0</v>
      </c>
      <c r="J857" s="157">
        <v>0</v>
      </c>
      <c r="K857" s="157">
        <v>1</v>
      </c>
      <c r="L857" s="157">
        <v>1</v>
      </c>
    </row>
    <row r="858" spans="5:12" x14ac:dyDescent="0.2">
      <c r="E858" s="157" t="s">
        <v>2867</v>
      </c>
      <c r="F858" s="157" t="s">
        <v>87</v>
      </c>
      <c r="G858" s="157">
        <v>0</v>
      </c>
      <c r="H858" s="157">
        <v>1</v>
      </c>
      <c r="I858" s="157">
        <v>0</v>
      </c>
      <c r="J858" s="157">
        <v>0</v>
      </c>
      <c r="K858" s="157">
        <v>1</v>
      </c>
      <c r="L858" s="157">
        <v>1</v>
      </c>
    </row>
    <row r="859" spans="5:12" x14ac:dyDescent="0.2">
      <c r="E859" s="157" t="s">
        <v>2866</v>
      </c>
      <c r="F859" s="157" t="s">
        <v>55</v>
      </c>
      <c r="G859" s="157">
        <v>0</v>
      </c>
      <c r="H859" s="157">
        <v>1</v>
      </c>
      <c r="I859" s="157">
        <v>0</v>
      </c>
      <c r="J859" s="157">
        <v>0</v>
      </c>
      <c r="K859" s="157">
        <v>1</v>
      </c>
      <c r="L859" s="157">
        <v>1</v>
      </c>
    </row>
    <row r="860" spans="5:12" x14ac:dyDescent="0.2">
      <c r="E860" s="157" t="s">
        <v>2865</v>
      </c>
      <c r="F860" s="157" t="s">
        <v>55</v>
      </c>
      <c r="G860" s="157">
        <v>1</v>
      </c>
      <c r="H860" s="157">
        <v>1</v>
      </c>
      <c r="I860" s="157">
        <v>0</v>
      </c>
      <c r="J860" s="157">
        <v>0</v>
      </c>
      <c r="K860" s="157">
        <v>2</v>
      </c>
      <c r="L860" s="157">
        <v>2</v>
      </c>
    </row>
    <row r="861" spans="5:12" x14ac:dyDescent="0.2">
      <c r="E861" s="157" t="s">
        <v>2864</v>
      </c>
      <c r="F861" s="157" t="s">
        <v>55</v>
      </c>
      <c r="G861" s="157">
        <v>1</v>
      </c>
      <c r="H861" s="157">
        <v>1</v>
      </c>
      <c r="I861" s="157">
        <v>0</v>
      </c>
      <c r="J861" s="157">
        <v>0</v>
      </c>
      <c r="K861" s="157">
        <v>2</v>
      </c>
      <c r="L861" s="157">
        <v>2</v>
      </c>
    </row>
    <row r="862" spans="5:12" x14ac:dyDescent="0.2">
      <c r="E862" s="157" t="s">
        <v>2863</v>
      </c>
      <c r="F862" s="157" t="s">
        <v>55</v>
      </c>
      <c r="G862" s="157">
        <v>1</v>
      </c>
      <c r="H862" s="157">
        <v>1</v>
      </c>
      <c r="I862" s="157">
        <v>0</v>
      </c>
      <c r="J862" s="157">
        <v>0</v>
      </c>
      <c r="K862" s="157">
        <v>2</v>
      </c>
      <c r="L862" s="157">
        <v>2</v>
      </c>
    </row>
    <row r="863" spans="5:12" x14ac:dyDescent="0.2">
      <c r="E863" s="157" t="s">
        <v>2862</v>
      </c>
      <c r="F863" s="157" t="s">
        <v>55</v>
      </c>
      <c r="G863" s="157">
        <v>0</v>
      </c>
      <c r="H863" s="157">
        <v>1</v>
      </c>
      <c r="I863" s="157">
        <v>0</v>
      </c>
      <c r="J863" s="157">
        <v>0</v>
      </c>
      <c r="K863" s="157">
        <v>1</v>
      </c>
      <c r="L863" s="157">
        <v>1</v>
      </c>
    </row>
    <row r="864" spans="5:12" x14ac:dyDescent="0.2">
      <c r="E864" s="157" t="s">
        <v>2861</v>
      </c>
      <c r="F864" s="157" t="s">
        <v>55</v>
      </c>
      <c r="G864" s="157">
        <v>0</v>
      </c>
      <c r="H864" s="157">
        <v>1</v>
      </c>
      <c r="I864" s="157">
        <v>0</v>
      </c>
      <c r="J864" s="157">
        <v>0</v>
      </c>
      <c r="K864" s="157">
        <v>1</v>
      </c>
      <c r="L864" s="157">
        <v>1</v>
      </c>
    </row>
    <row r="865" spans="5:12" x14ac:dyDescent="0.2">
      <c r="E865" s="157" t="s">
        <v>2860</v>
      </c>
      <c r="F865" s="157" t="s">
        <v>24</v>
      </c>
      <c r="G865" s="157">
        <v>1</v>
      </c>
      <c r="H865" s="157">
        <v>0</v>
      </c>
      <c r="I865" s="157">
        <v>0</v>
      </c>
      <c r="J865" s="157">
        <v>0</v>
      </c>
      <c r="K865" s="157">
        <v>1</v>
      </c>
      <c r="L865" s="157">
        <v>1</v>
      </c>
    </row>
    <row r="866" spans="5:12" x14ac:dyDescent="0.2">
      <c r="E866" s="157" t="s">
        <v>2859</v>
      </c>
      <c r="F866" s="157" t="s">
        <v>18</v>
      </c>
      <c r="G866" s="157">
        <v>0</v>
      </c>
      <c r="H866" s="157">
        <v>1</v>
      </c>
      <c r="I866" s="157">
        <v>0</v>
      </c>
      <c r="J866" s="157">
        <v>0</v>
      </c>
      <c r="K866" s="157">
        <v>1</v>
      </c>
      <c r="L866" s="157">
        <v>1</v>
      </c>
    </row>
    <row r="867" spans="5:12" x14ac:dyDescent="0.2">
      <c r="E867" s="157" t="s">
        <v>2858</v>
      </c>
      <c r="F867" s="157" t="s">
        <v>77</v>
      </c>
      <c r="G867" s="157">
        <v>0</v>
      </c>
      <c r="H867" s="157">
        <v>1</v>
      </c>
      <c r="I867" s="157">
        <v>0</v>
      </c>
      <c r="J867" s="157">
        <v>1</v>
      </c>
      <c r="K867" s="157">
        <v>0</v>
      </c>
      <c r="L867" s="157">
        <v>1</v>
      </c>
    </row>
    <row r="868" spans="5:12" x14ac:dyDescent="0.2">
      <c r="E868" s="157" t="s">
        <v>2857</v>
      </c>
      <c r="F868" s="157" t="s">
        <v>18</v>
      </c>
      <c r="G868" s="157">
        <v>0</v>
      </c>
      <c r="H868" s="157">
        <v>1</v>
      </c>
      <c r="I868" s="157">
        <v>0</v>
      </c>
      <c r="J868" s="157">
        <v>0</v>
      </c>
      <c r="K868" s="157">
        <v>1</v>
      </c>
      <c r="L868" s="157">
        <v>1</v>
      </c>
    </row>
    <row r="869" spans="5:12" x14ac:dyDescent="0.2">
      <c r="E869" s="157" t="s">
        <v>2856</v>
      </c>
      <c r="F869" s="157" t="s">
        <v>94</v>
      </c>
      <c r="G869" s="157">
        <v>1</v>
      </c>
      <c r="H869" s="157">
        <v>0</v>
      </c>
      <c r="I869" s="157">
        <v>1</v>
      </c>
      <c r="J869" s="157">
        <v>0</v>
      </c>
      <c r="K869" s="157">
        <v>0</v>
      </c>
      <c r="L869" s="157">
        <v>1</v>
      </c>
    </row>
    <row r="870" spans="5:12" x14ac:dyDescent="0.2">
      <c r="E870" s="157" t="s">
        <v>2855</v>
      </c>
      <c r="F870" s="157" t="s">
        <v>24</v>
      </c>
      <c r="G870" s="157">
        <v>2</v>
      </c>
      <c r="H870" s="157">
        <v>0</v>
      </c>
      <c r="I870" s="157">
        <v>1</v>
      </c>
      <c r="J870" s="157">
        <v>0</v>
      </c>
      <c r="K870" s="157">
        <v>1</v>
      </c>
      <c r="L870" s="157">
        <v>2</v>
      </c>
    </row>
    <row r="871" spans="5:12" x14ac:dyDescent="0.2">
      <c r="E871" s="157" t="s">
        <v>2854</v>
      </c>
      <c r="F871" s="157" t="s">
        <v>33</v>
      </c>
      <c r="G871" s="157">
        <v>0</v>
      </c>
      <c r="H871" s="157">
        <v>2</v>
      </c>
      <c r="I871" s="157">
        <v>0</v>
      </c>
      <c r="J871" s="157">
        <v>0</v>
      </c>
      <c r="K871" s="157">
        <v>2</v>
      </c>
      <c r="L871" s="157">
        <v>2</v>
      </c>
    </row>
    <row r="872" spans="5:12" x14ac:dyDescent="0.2">
      <c r="E872" s="157" t="s">
        <v>2853</v>
      </c>
      <c r="F872" s="157" t="s">
        <v>18</v>
      </c>
      <c r="G872" s="157">
        <v>0</v>
      </c>
      <c r="H872" s="157">
        <v>2</v>
      </c>
      <c r="I872" s="157">
        <v>0</v>
      </c>
      <c r="J872" s="157">
        <v>1</v>
      </c>
      <c r="K872" s="157">
        <v>1</v>
      </c>
      <c r="L872" s="157">
        <v>2</v>
      </c>
    </row>
    <row r="873" spans="5:12" x14ac:dyDescent="0.2">
      <c r="E873" s="157" t="s">
        <v>2852</v>
      </c>
      <c r="F873" s="157" t="s">
        <v>29</v>
      </c>
      <c r="G873" s="157">
        <v>0</v>
      </c>
      <c r="H873" s="157">
        <v>1</v>
      </c>
      <c r="I873" s="157">
        <v>0</v>
      </c>
      <c r="J873" s="157">
        <v>1</v>
      </c>
      <c r="K873" s="157">
        <v>0</v>
      </c>
      <c r="L873" s="157">
        <v>1</v>
      </c>
    </row>
    <row r="874" spans="5:12" x14ac:dyDescent="0.2">
      <c r="E874" s="157" t="s">
        <v>2851</v>
      </c>
      <c r="F874" s="157" t="s">
        <v>67</v>
      </c>
      <c r="G874" s="157">
        <v>0</v>
      </c>
      <c r="H874" s="157">
        <v>1</v>
      </c>
      <c r="I874" s="157">
        <v>0</v>
      </c>
      <c r="J874" s="157">
        <v>1</v>
      </c>
      <c r="K874" s="157">
        <v>0</v>
      </c>
      <c r="L874" s="157">
        <v>1</v>
      </c>
    </row>
    <row r="875" spans="5:12" x14ac:dyDescent="0.2">
      <c r="E875" s="157" t="s">
        <v>2850</v>
      </c>
      <c r="F875" s="157" t="s">
        <v>67</v>
      </c>
      <c r="G875" s="157">
        <v>0</v>
      </c>
      <c r="H875" s="157">
        <v>2</v>
      </c>
      <c r="I875" s="157">
        <v>0</v>
      </c>
      <c r="J875" s="157">
        <v>2</v>
      </c>
      <c r="K875" s="157">
        <v>0</v>
      </c>
      <c r="L875" s="157">
        <v>2</v>
      </c>
    </row>
    <row r="876" spans="5:12" x14ac:dyDescent="0.2">
      <c r="E876" s="157" t="s">
        <v>2849</v>
      </c>
      <c r="F876" s="157" t="s">
        <v>77</v>
      </c>
      <c r="G876" s="157">
        <v>1</v>
      </c>
      <c r="H876" s="157">
        <v>0</v>
      </c>
      <c r="I876" s="157">
        <v>0</v>
      </c>
      <c r="J876" s="157">
        <v>0</v>
      </c>
      <c r="K876" s="157">
        <v>1</v>
      </c>
      <c r="L876" s="157">
        <v>1</v>
      </c>
    </row>
    <row r="877" spans="5:12" x14ac:dyDescent="0.2">
      <c r="E877" s="157" t="s">
        <v>2848</v>
      </c>
      <c r="F877" s="157" t="s">
        <v>39</v>
      </c>
      <c r="G877" s="157">
        <v>0</v>
      </c>
      <c r="H877" s="157">
        <v>1</v>
      </c>
      <c r="I877" s="157">
        <v>0</v>
      </c>
      <c r="J877" s="157">
        <v>1</v>
      </c>
      <c r="K877" s="157">
        <v>0</v>
      </c>
      <c r="L877" s="157">
        <v>1</v>
      </c>
    </row>
    <row r="878" spans="5:12" x14ac:dyDescent="0.2">
      <c r="E878" s="157" t="s">
        <v>2847</v>
      </c>
      <c r="F878" s="157" t="s">
        <v>16</v>
      </c>
      <c r="G878" s="157">
        <v>0</v>
      </c>
      <c r="H878" s="157">
        <v>2</v>
      </c>
      <c r="I878" s="157">
        <v>0</v>
      </c>
      <c r="J878" s="157">
        <v>0</v>
      </c>
      <c r="K878" s="157">
        <v>2</v>
      </c>
      <c r="L878" s="157">
        <v>2</v>
      </c>
    </row>
    <row r="879" spans="5:12" x14ac:dyDescent="0.2">
      <c r="E879" s="157" t="s">
        <v>2846</v>
      </c>
      <c r="F879" s="157" t="s">
        <v>33</v>
      </c>
      <c r="G879" s="157">
        <v>0</v>
      </c>
      <c r="H879" s="157">
        <v>2</v>
      </c>
      <c r="I879" s="157">
        <v>0</v>
      </c>
      <c r="J879" s="157">
        <v>0</v>
      </c>
      <c r="K879" s="157">
        <v>2</v>
      </c>
      <c r="L879" s="157">
        <v>2</v>
      </c>
    </row>
    <row r="880" spans="5:12" x14ac:dyDescent="0.2">
      <c r="E880" s="157" t="s">
        <v>2845</v>
      </c>
      <c r="F880" s="157" t="s">
        <v>131</v>
      </c>
      <c r="G880" s="157">
        <v>1</v>
      </c>
      <c r="H880" s="157">
        <v>0</v>
      </c>
      <c r="I880" s="157">
        <v>0</v>
      </c>
      <c r="J880" s="157">
        <v>0</v>
      </c>
      <c r="K880" s="157">
        <v>1</v>
      </c>
      <c r="L880" s="157">
        <v>1</v>
      </c>
    </row>
    <row r="881" spans="5:12" x14ac:dyDescent="0.2">
      <c r="E881" s="157" t="s">
        <v>2844</v>
      </c>
      <c r="F881" s="157" t="s">
        <v>29</v>
      </c>
      <c r="G881" s="157">
        <v>1</v>
      </c>
      <c r="H881" s="157">
        <v>0</v>
      </c>
      <c r="I881" s="157">
        <v>0</v>
      </c>
      <c r="J881" s="157">
        <v>1</v>
      </c>
      <c r="K881" s="157">
        <v>0</v>
      </c>
      <c r="L881" s="157">
        <v>1</v>
      </c>
    </row>
    <row r="882" spans="5:12" x14ac:dyDescent="0.2">
      <c r="E882" s="157" t="s">
        <v>2843</v>
      </c>
      <c r="F882" s="157" t="s">
        <v>33</v>
      </c>
      <c r="G882" s="157">
        <v>1</v>
      </c>
      <c r="H882" s="157">
        <v>1</v>
      </c>
      <c r="I882" s="157">
        <v>0</v>
      </c>
      <c r="J882" s="157">
        <v>0</v>
      </c>
      <c r="K882" s="157">
        <v>2</v>
      </c>
      <c r="L882" s="157">
        <v>2</v>
      </c>
    </row>
    <row r="883" spans="5:12" x14ac:dyDescent="0.2">
      <c r="E883" s="157" t="s">
        <v>2842</v>
      </c>
      <c r="F883" s="157" t="s">
        <v>14</v>
      </c>
      <c r="G883" s="157">
        <v>0</v>
      </c>
      <c r="H883" s="157">
        <v>1</v>
      </c>
      <c r="I883" s="157">
        <v>0</v>
      </c>
      <c r="J883" s="157">
        <v>0</v>
      </c>
      <c r="K883" s="157">
        <v>1</v>
      </c>
      <c r="L883" s="157">
        <v>1</v>
      </c>
    </row>
    <row r="884" spans="5:12" x14ac:dyDescent="0.2">
      <c r="E884" s="157" t="s">
        <v>2841</v>
      </c>
      <c r="F884" s="157" t="s">
        <v>18</v>
      </c>
      <c r="G884" s="157">
        <v>2</v>
      </c>
      <c r="H884" s="157">
        <v>0</v>
      </c>
      <c r="I884" s="157">
        <v>1</v>
      </c>
      <c r="J884" s="157">
        <v>0</v>
      </c>
      <c r="K884" s="157">
        <v>1</v>
      </c>
      <c r="L884" s="157">
        <v>2</v>
      </c>
    </row>
    <row r="885" spans="5:12" x14ac:dyDescent="0.2">
      <c r="E885" s="157" t="s">
        <v>2840</v>
      </c>
      <c r="F885" s="157" t="s">
        <v>20</v>
      </c>
      <c r="G885" s="157">
        <v>0</v>
      </c>
      <c r="H885" s="157">
        <v>1</v>
      </c>
      <c r="I885" s="157">
        <v>0</v>
      </c>
      <c r="J885" s="157">
        <v>1</v>
      </c>
      <c r="K885" s="157">
        <v>0</v>
      </c>
      <c r="L885" s="157">
        <v>1</v>
      </c>
    </row>
    <row r="886" spans="5:12" x14ac:dyDescent="0.2">
      <c r="E886" s="157" t="s">
        <v>2839</v>
      </c>
      <c r="F886" s="157" t="s">
        <v>20</v>
      </c>
      <c r="G886" s="157">
        <v>0</v>
      </c>
      <c r="H886" s="157">
        <v>1</v>
      </c>
      <c r="I886" s="157">
        <v>0</v>
      </c>
      <c r="J886" s="157">
        <v>1</v>
      </c>
      <c r="K886" s="157">
        <v>0</v>
      </c>
      <c r="L886" s="157">
        <v>1</v>
      </c>
    </row>
    <row r="887" spans="5:12" x14ac:dyDescent="0.2">
      <c r="E887" s="157" t="s">
        <v>2838</v>
      </c>
      <c r="F887" s="157" t="s">
        <v>14</v>
      </c>
      <c r="G887" s="157">
        <v>0</v>
      </c>
      <c r="H887" s="157">
        <v>1</v>
      </c>
      <c r="I887" s="157">
        <v>0</v>
      </c>
      <c r="J887" s="157">
        <v>1</v>
      </c>
      <c r="K887" s="157">
        <v>0</v>
      </c>
      <c r="L887" s="157">
        <v>1</v>
      </c>
    </row>
    <row r="888" spans="5:12" x14ac:dyDescent="0.2">
      <c r="E888" s="157" t="s">
        <v>2837</v>
      </c>
      <c r="F888" s="157" t="s">
        <v>29</v>
      </c>
      <c r="G888" s="157">
        <v>1</v>
      </c>
      <c r="H888" s="157">
        <v>0</v>
      </c>
      <c r="I888" s="157">
        <v>0</v>
      </c>
      <c r="J888" s="157">
        <v>0</v>
      </c>
      <c r="K888" s="157">
        <v>1</v>
      </c>
      <c r="L888" s="157">
        <v>1</v>
      </c>
    </row>
    <row r="889" spans="5:12" x14ac:dyDescent="0.2">
      <c r="E889" s="157" t="s">
        <v>2836</v>
      </c>
      <c r="F889" s="157" t="s">
        <v>24</v>
      </c>
      <c r="G889" s="157">
        <v>0</v>
      </c>
      <c r="H889" s="157">
        <v>2</v>
      </c>
      <c r="I889" s="157">
        <v>0</v>
      </c>
      <c r="J889" s="157">
        <v>1</v>
      </c>
      <c r="K889" s="157">
        <v>1</v>
      </c>
      <c r="L889" s="157">
        <v>2</v>
      </c>
    </row>
    <row r="890" spans="5:12" x14ac:dyDescent="0.2">
      <c r="E890" s="157" t="s">
        <v>2835</v>
      </c>
      <c r="F890" s="157" t="s">
        <v>16</v>
      </c>
      <c r="G890" s="157">
        <v>0</v>
      </c>
      <c r="H890" s="157">
        <v>1</v>
      </c>
      <c r="I890" s="157">
        <v>0</v>
      </c>
      <c r="J890" s="157">
        <v>0</v>
      </c>
      <c r="K890" s="157">
        <v>1</v>
      </c>
      <c r="L890" s="157">
        <v>1</v>
      </c>
    </row>
    <row r="891" spans="5:12" x14ac:dyDescent="0.2">
      <c r="E891" s="157" t="s">
        <v>2834</v>
      </c>
      <c r="F891" s="157" t="s">
        <v>33</v>
      </c>
      <c r="G891" s="157">
        <v>1</v>
      </c>
      <c r="H891" s="157">
        <v>1</v>
      </c>
      <c r="I891" s="157">
        <v>0</v>
      </c>
      <c r="J891" s="157">
        <v>0</v>
      </c>
      <c r="K891" s="157">
        <v>2</v>
      </c>
      <c r="L891" s="157">
        <v>2</v>
      </c>
    </row>
    <row r="892" spans="5:12" x14ac:dyDescent="0.2">
      <c r="E892" s="157" t="s">
        <v>2833</v>
      </c>
      <c r="F892" s="157" t="s">
        <v>39</v>
      </c>
      <c r="G892" s="157">
        <v>1</v>
      </c>
      <c r="H892" s="157">
        <v>0</v>
      </c>
      <c r="I892" s="157">
        <v>0</v>
      </c>
      <c r="J892" s="157">
        <v>0</v>
      </c>
      <c r="K892" s="157">
        <v>1</v>
      </c>
      <c r="L892" s="157">
        <v>1</v>
      </c>
    </row>
    <row r="893" spans="5:12" x14ac:dyDescent="0.2">
      <c r="E893" s="157" t="s">
        <v>2832</v>
      </c>
      <c r="F893" s="157" t="s">
        <v>58</v>
      </c>
      <c r="G893" s="157">
        <v>0</v>
      </c>
      <c r="H893" s="157">
        <v>1</v>
      </c>
      <c r="I893" s="157">
        <v>0</v>
      </c>
      <c r="J893" s="157">
        <v>0</v>
      </c>
      <c r="K893" s="157">
        <v>1</v>
      </c>
      <c r="L893" s="157">
        <v>1</v>
      </c>
    </row>
    <row r="894" spans="5:12" x14ac:dyDescent="0.2">
      <c r="E894" s="157" t="s">
        <v>2831</v>
      </c>
      <c r="F894" s="157" t="s">
        <v>39</v>
      </c>
      <c r="G894" s="157">
        <v>1</v>
      </c>
      <c r="H894" s="157">
        <v>0</v>
      </c>
      <c r="I894" s="157">
        <v>0</v>
      </c>
      <c r="J894" s="157">
        <v>0</v>
      </c>
      <c r="K894" s="157">
        <v>1</v>
      </c>
      <c r="L894" s="157">
        <v>1</v>
      </c>
    </row>
    <row r="895" spans="5:12" x14ac:dyDescent="0.2">
      <c r="E895" s="157" t="s">
        <v>2830</v>
      </c>
      <c r="F895" s="157" t="s">
        <v>77</v>
      </c>
      <c r="G895" s="157">
        <v>3</v>
      </c>
      <c r="H895" s="157">
        <v>0</v>
      </c>
      <c r="I895" s="157">
        <v>1</v>
      </c>
      <c r="J895" s="157">
        <v>0</v>
      </c>
      <c r="K895" s="157">
        <v>2</v>
      </c>
      <c r="L895" s="157">
        <v>3</v>
      </c>
    </row>
    <row r="896" spans="5:12" x14ac:dyDescent="0.2">
      <c r="E896" s="157" t="s">
        <v>2829</v>
      </c>
      <c r="F896" s="157" t="s">
        <v>16</v>
      </c>
      <c r="G896" s="157">
        <v>0</v>
      </c>
      <c r="H896" s="157">
        <v>1</v>
      </c>
      <c r="I896" s="157">
        <v>0</v>
      </c>
      <c r="J896" s="157">
        <v>1</v>
      </c>
      <c r="K896" s="157">
        <v>0</v>
      </c>
      <c r="L896" s="157">
        <v>1</v>
      </c>
    </row>
    <row r="897" spans="5:12" x14ac:dyDescent="0.2">
      <c r="E897" s="157" t="s">
        <v>2828</v>
      </c>
      <c r="F897" s="157" t="s">
        <v>14</v>
      </c>
      <c r="G897" s="157">
        <v>0</v>
      </c>
      <c r="H897" s="157">
        <v>1</v>
      </c>
      <c r="I897" s="157">
        <v>0</v>
      </c>
      <c r="J897" s="157">
        <v>0</v>
      </c>
      <c r="K897" s="157">
        <v>1</v>
      </c>
      <c r="L897" s="157">
        <v>1</v>
      </c>
    </row>
    <row r="898" spans="5:12" x14ac:dyDescent="0.2">
      <c r="E898" s="157" t="s">
        <v>2827</v>
      </c>
      <c r="F898" s="157" t="s">
        <v>14</v>
      </c>
      <c r="G898" s="157">
        <v>0</v>
      </c>
      <c r="H898" s="157">
        <v>1</v>
      </c>
      <c r="I898" s="157">
        <v>0</v>
      </c>
      <c r="J898" s="157">
        <v>0</v>
      </c>
      <c r="K898" s="157">
        <v>1</v>
      </c>
      <c r="L898" s="157">
        <v>1</v>
      </c>
    </row>
    <row r="899" spans="5:12" x14ac:dyDescent="0.2">
      <c r="E899" s="157" t="s">
        <v>2826</v>
      </c>
      <c r="F899" s="157" t="s">
        <v>53</v>
      </c>
      <c r="G899" s="157">
        <v>0</v>
      </c>
      <c r="H899" s="157">
        <v>1</v>
      </c>
      <c r="I899" s="157">
        <v>0</v>
      </c>
      <c r="J899" s="157">
        <v>1</v>
      </c>
      <c r="K899" s="157">
        <v>0</v>
      </c>
      <c r="L899" s="157">
        <v>1</v>
      </c>
    </row>
    <row r="900" spans="5:12" x14ac:dyDescent="0.2">
      <c r="E900" s="157" t="s">
        <v>2825</v>
      </c>
      <c r="F900" s="157" t="s">
        <v>58</v>
      </c>
      <c r="G900" s="157">
        <v>0</v>
      </c>
      <c r="H900" s="157">
        <v>1</v>
      </c>
      <c r="I900" s="157">
        <v>0</v>
      </c>
      <c r="J900" s="157">
        <v>0</v>
      </c>
      <c r="K900" s="157">
        <v>1</v>
      </c>
      <c r="L900" s="157">
        <v>1</v>
      </c>
    </row>
    <row r="901" spans="5:12" x14ac:dyDescent="0.2">
      <c r="E901" s="157" t="s">
        <v>2824</v>
      </c>
      <c r="F901" s="157" t="s">
        <v>131</v>
      </c>
      <c r="G901" s="157">
        <v>0</v>
      </c>
      <c r="H901" s="157">
        <v>11</v>
      </c>
      <c r="I901" s="157">
        <v>0</v>
      </c>
      <c r="J901" s="157">
        <v>6</v>
      </c>
      <c r="K901" s="157">
        <v>5</v>
      </c>
      <c r="L901" s="157">
        <v>11</v>
      </c>
    </row>
    <row r="902" spans="5:12" x14ac:dyDescent="0.2">
      <c r="E902" s="157" t="s">
        <v>2823</v>
      </c>
      <c r="F902" s="157" t="s">
        <v>87</v>
      </c>
      <c r="G902" s="157">
        <v>0</v>
      </c>
      <c r="H902" s="157">
        <v>1</v>
      </c>
      <c r="I902" s="157">
        <v>0</v>
      </c>
      <c r="J902" s="157">
        <v>1</v>
      </c>
      <c r="K902" s="157">
        <v>0</v>
      </c>
      <c r="L902" s="157">
        <v>1</v>
      </c>
    </row>
    <row r="903" spans="5:12" x14ac:dyDescent="0.2">
      <c r="E903" s="157" t="s">
        <v>2822</v>
      </c>
      <c r="F903" s="157" t="s">
        <v>53</v>
      </c>
      <c r="G903" s="157">
        <v>0</v>
      </c>
      <c r="H903" s="157">
        <v>1</v>
      </c>
      <c r="I903" s="157">
        <v>0</v>
      </c>
      <c r="J903" s="157">
        <v>0</v>
      </c>
      <c r="K903" s="157">
        <v>1</v>
      </c>
      <c r="L903" s="157">
        <v>1</v>
      </c>
    </row>
    <row r="904" spans="5:12" x14ac:dyDescent="0.2">
      <c r="E904" s="157" t="s">
        <v>2821</v>
      </c>
      <c r="F904" s="157" t="s">
        <v>18</v>
      </c>
      <c r="G904" s="157">
        <v>1</v>
      </c>
      <c r="H904" s="157">
        <v>1</v>
      </c>
      <c r="I904" s="157">
        <v>1</v>
      </c>
      <c r="J904" s="157">
        <v>0</v>
      </c>
      <c r="K904" s="157">
        <v>1</v>
      </c>
      <c r="L904" s="157">
        <v>2</v>
      </c>
    </row>
    <row r="905" spans="5:12" x14ac:dyDescent="0.2">
      <c r="E905" s="157" t="s">
        <v>2820</v>
      </c>
      <c r="F905" s="157" t="s">
        <v>29</v>
      </c>
      <c r="G905" s="157">
        <v>0</v>
      </c>
      <c r="H905" s="157">
        <v>3</v>
      </c>
      <c r="I905" s="157">
        <v>0</v>
      </c>
      <c r="J905" s="157">
        <v>1</v>
      </c>
      <c r="K905" s="157">
        <v>2</v>
      </c>
      <c r="L905" s="157">
        <v>3</v>
      </c>
    </row>
    <row r="906" spans="5:12" x14ac:dyDescent="0.2">
      <c r="E906" s="157" t="s">
        <v>2819</v>
      </c>
      <c r="F906" s="157" t="s">
        <v>77</v>
      </c>
      <c r="G906" s="157">
        <v>1</v>
      </c>
      <c r="H906" s="157">
        <v>8</v>
      </c>
      <c r="I906" s="157">
        <v>0</v>
      </c>
      <c r="J906" s="157">
        <v>2</v>
      </c>
      <c r="K906" s="157">
        <v>7</v>
      </c>
      <c r="L906" s="157">
        <v>9</v>
      </c>
    </row>
    <row r="907" spans="5:12" x14ac:dyDescent="0.2">
      <c r="E907" s="157" t="s">
        <v>2818</v>
      </c>
      <c r="F907" s="157" t="s">
        <v>20</v>
      </c>
      <c r="G907" s="157">
        <v>0</v>
      </c>
      <c r="H907" s="157">
        <v>2</v>
      </c>
      <c r="I907" s="157">
        <v>0</v>
      </c>
      <c r="J907" s="157">
        <v>0</v>
      </c>
      <c r="K907" s="157">
        <v>2</v>
      </c>
      <c r="L907" s="157">
        <v>2</v>
      </c>
    </row>
    <row r="908" spans="5:12" x14ac:dyDescent="0.2">
      <c r="E908" s="157" t="s">
        <v>2817</v>
      </c>
      <c r="F908" s="157" t="s">
        <v>18</v>
      </c>
      <c r="G908" s="157">
        <v>1</v>
      </c>
      <c r="H908" s="157">
        <v>0</v>
      </c>
      <c r="I908" s="157">
        <v>0</v>
      </c>
      <c r="J908" s="157">
        <v>0</v>
      </c>
      <c r="K908" s="157">
        <v>1</v>
      </c>
      <c r="L908" s="157">
        <v>1</v>
      </c>
    </row>
    <row r="909" spans="5:12" x14ac:dyDescent="0.2">
      <c r="E909" s="157" t="s">
        <v>2816</v>
      </c>
      <c r="F909" s="157" t="s">
        <v>53</v>
      </c>
      <c r="G909" s="157">
        <v>1</v>
      </c>
      <c r="H909" s="157">
        <v>0</v>
      </c>
      <c r="I909" s="157">
        <v>0</v>
      </c>
      <c r="J909" s="157">
        <v>0</v>
      </c>
      <c r="K909" s="157">
        <v>1</v>
      </c>
      <c r="L909" s="157">
        <v>1</v>
      </c>
    </row>
    <row r="910" spans="5:12" x14ac:dyDescent="0.2">
      <c r="E910" s="157" t="s">
        <v>2815</v>
      </c>
      <c r="F910" s="157" t="s">
        <v>77</v>
      </c>
      <c r="G910" s="157">
        <v>2</v>
      </c>
      <c r="H910" s="157">
        <v>0</v>
      </c>
      <c r="I910" s="157">
        <v>0</v>
      </c>
      <c r="J910" s="157">
        <v>0</v>
      </c>
      <c r="K910" s="157">
        <v>2</v>
      </c>
      <c r="L910" s="157">
        <v>2</v>
      </c>
    </row>
    <row r="911" spans="5:12" x14ac:dyDescent="0.2">
      <c r="E911" s="157" t="s">
        <v>2814</v>
      </c>
      <c r="F911" s="157" t="s">
        <v>16</v>
      </c>
      <c r="G911" s="157">
        <v>0</v>
      </c>
      <c r="H911" s="157">
        <v>1</v>
      </c>
      <c r="I911" s="157">
        <v>0</v>
      </c>
      <c r="J911" s="157">
        <v>0</v>
      </c>
      <c r="K911" s="157">
        <v>1</v>
      </c>
      <c r="L911" s="157">
        <v>1</v>
      </c>
    </row>
    <row r="912" spans="5:12" x14ac:dyDescent="0.2">
      <c r="E912" s="157" t="s">
        <v>2813</v>
      </c>
      <c r="F912" s="157" t="s">
        <v>33</v>
      </c>
      <c r="G912" s="157">
        <v>1</v>
      </c>
      <c r="H912" s="157">
        <v>1</v>
      </c>
      <c r="I912" s="157">
        <v>0</v>
      </c>
      <c r="J912" s="157">
        <v>0</v>
      </c>
      <c r="K912" s="157">
        <v>2</v>
      </c>
      <c r="L912" s="157">
        <v>2</v>
      </c>
    </row>
    <row r="913" spans="5:12" x14ac:dyDescent="0.2">
      <c r="E913" s="157" t="s">
        <v>2812</v>
      </c>
      <c r="F913" s="157" t="s">
        <v>16</v>
      </c>
      <c r="G913" s="157">
        <v>0</v>
      </c>
      <c r="H913" s="157">
        <v>1</v>
      </c>
      <c r="I913" s="157">
        <v>0</v>
      </c>
      <c r="J913" s="157">
        <v>1</v>
      </c>
      <c r="K913" s="157">
        <v>0</v>
      </c>
      <c r="L913" s="157">
        <v>1</v>
      </c>
    </row>
    <row r="914" spans="5:12" x14ac:dyDescent="0.2">
      <c r="E914" s="157" t="s">
        <v>2811</v>
      </c>
      <c r="F914" s="157" t="s">
        <v>55</v>
      </c>
      <c r="G914" s="157">
        <v>0</v>
      </c>
      <c r="H914" s="157">
        <v>1</v>
      </c>
      <c r="I914" s="157">
        <v>0</v>
      </c>
      <c r="J914" s="157">
        <v>1</v>
      </c>
      <c r="K914" s="157">
        <v>0</v>
      </c>
      <c r="L914" s="157">
        <v>1</v>
      </c>
    </row>
    <row r="915" spans="5:12" x14ac:dyDescent="0.2">
      <c r="E915" s="157" t="s">
        <v>2810</v>
      </c>
      <c r="F915" s="157" t="s">
        <v>22</v>
      </c>
      <c r="G915" s="157">
        <v>0</v>
      </c>
      <c r="H915" s="157">
        <v>1</v>
      </c>
      <c r="I915" s="157">
        <v>0</v>
      </c>
      <c r="J915" s="157">
        <v>1</v>
      </c>
      <c r="K915" s="157">
        <v>0</v>
      </c>
      <c r="L915" s="157">
        <v>1</v>
      </c>
    </row>
    <row r="916" spans="5:12" x14ac:dyDescent="0.2">
      <c r="E916" s="157" t="s">
        <v>2809</v>
      </c>
      <c r="F916" s="157" t="s">
        <v>35</v>
      </c>
      <c r="G916" s="157">
        <v>0</v>
      </c>
      <c r="H916" s="157">
        <v>3</v>
      </c>
      <c r="I916" s="157">
        <v>0</v>
      </c>
      <c r="J916" s="157">
        <v>0</v>
      </c>
      <c r="K916" s="157">
        <v>3</v>
      </c>
      <c r="L916" s="157">
        <v>3</v>
      </c>
    </row>
    <row r="917" spans="5:12" x14ac:dyDescent="0.2">
      <c r="E917" s="157" t="s">
        <v>2808</v>
      </c>
      <c r="F917" s="157" t="s">
        <v>29</v>
      </c>
      <c r="G917" s="157">
        <v>0</v>
      </c>
      <c r="H917" s="157">
        <v>1</v>
      </c>
      <c r="I917" s="157">
        <v>0</v>
      </c>
      <c r="J917" s="157">
        <v>0</v>
      </c>
      <c r="K917" s="157">
        <v>1</v>
      </c>
      <c r="L917" s="157">
        <v>1</v>
      </c>
    </row>
    <row r="918" spans="5:12" x14ac:dyDescent="0.2">
      <c r="E918" s="157" t="s">
        <v>2807</v>
      </c>
      <c r="F918" s="157" t="s">
        <v>125</v>
      </c>
      <c r="G918" s="157">
        <v>1</v>
      </c>
      <c r="H918" s="157">
        <v>0</v>
      </c>
      <c r="I918" s="157">
        <v>0</v>
      </c>
      <c r="J918" s="157">
        <v>0</v>
      </c>
      <c r="K918" s="157">
        <v>1</v>
      </c>
      <c r="L918" s="157">
        <v>1</v>
      </c>
    </row>
    <row r="919" spans="5:12" x14ac:dyDescent="0.2">
      <c r="E919" s="157" t="s">
        <v>2806</v>
      </c>
      <c r="F919" s="157" t="s">
        <v>35</v>
      </c>
      <c r="G919" s="157">
        <v>1</v>
      </c>
      <c r="H919" s="157">
        <v>0</v>
      </c>
      <c r="I919" s="157">
        <v>0</v>
      </c>
      <c r="J919" s="157">
        <v>1</v>
      </c>
      <c r="K919" s="157">
        <v>0</v>
      </c>
      <c r="L919" s="157">
        <v>1</v>
      </c>
    </row>
    <row r="920" spans="5:12" x14ac:dyDescent="0.2">
      <c r="E920" s="157" t="s">
        <v>2805</v>
      </c>
      <c r="F920" s="157" t="s">
        <v>16</v>
      </c>
      <c r="G920" s="157">
        <v>1</v>
      </c>
      <c r="H920" s="157">
        <v>2</v>
      </c>
      <c r="I920" s="157">
        <v>1</v>
      </c>
      <c r="J920" s="157">
        <v>1</v>
      </c>
      <c r="K920" s="157">
        <v>1</v>
      </c>
      <c r="L920" s="157">
        <v>3</v>
      </c>
    </row>
    <row r="921" spans="5:12" x14ac:dyDescent="0.2">
      <c r="E921" s="157" t="s">
        <v>2804</v>
      </c>
      <c r="F921" s="157" t="s">
        <v>16</v>
      </c>
      <c r="G921" s="157">
        <v>0</v>
      </c>
      <c r="H921" s="157">
        <v>1</v>
      </c>
      <c r="I921" s="157">
        <v>0</v>
      </c>
      <c r="J921" s="157">
        <v>0</v>
      </c>
      <c r="K921" s="157">
        <v>1</v>
      </c>
      <c r="L921" s="157">
        <v>1</v>
      </c>
    </row>
    <row r="922" spans="5:12" x14ac:dyDescent="0.2">
      <c r="E922" s="157" t="s">
        <v>2803</v>
      </c>
      <c r="F922" s="157" t="s">
        <v>94</v>
      </c>
      <c r="G922" s="157">
        <v>0</v>
      </c>
      <c r="H922" s="157">
        <v>1</v>
      </c>
      <c r="I922" s="157">
        <v>0</v>
      </c>
      <c r="J922" s="157">
        <v>1</v>
      </c>
      <c r="K922" s="157">
        <v>0</v>
      </c>
      <c r="L922" s="157">
        <v>1</v>
      </c>
    </row>
    <row r="923" spans="5:12" x14ac:dyDescent="0.2">
      <c r="E923" s="157" t="s">
        <v>2802</v>
      </c>
      <c r="F923" s="157" t="s">
        <v>94</v>
      </c>
      <c r="G923" s="157">
        <v>1</v>
      </c>
      <c r="H923" s="157">
        <v>0</v>
      </c>
      <c r="I923" s="157">
        <v>0</v>
      </c>
      <c r="J923" s="157">
        <v>0</v>
      </c>
      <c r="K923" s="157">
        <v>1</v>
      </c>
      <c r="L923" s="157">
        <v>1</v>
      </c>
    </row>
    <row r="924" spans="5:12" x14ac:dyDescent="0.2">
      <c r="E924" s="157" t="s">
        <v>2801</v>
      </c>
      <c r="F924" s="157" t="s">
        <v>77</v>
      </c>
      <c r="G924" s="157">
        <v>0</v>
      </c>
      <c r="H924" s="157">
        <v>6</v>
      </c>
      <c r="I924" s="157">
        <v>0</v>
      </c>
      <c r="J924" s="157">
        <v>0</v>
      </c>
      <c r="K924" s="157">
        <v>6</v>
      </c>
      <c r="L924" s="157">
        <v>6</v>
      </c>
    </row>
    <row r="925" spans="5:12" x14ac:dyDescent="0.2">
      <c r="E925" s="157" t="s">
        <v>2800</v>
      </c>
      <c r="F925" s="157" t="s">
        <v>69</v>
      </c>
      <c r="G925" s="157">
        <v>0</v>
      </c>
      <c r="H925" s="157">
        <v>1</v>
      </c>
      <c r="I925" s="157">
        <v>0</v>
      </c>
      <c r="J925" s="157">
        <v>0</v>
      </c>
      <c r="K925" s="157">
        <v>1</v>
      </c>
      <c r="L925" s="157">
        <v>1</v>
      </c>
    </row>
    <row r="926" spans="5:12" x14ac:dyDescent="0.2">
      <c r="E926" s="157" t="s">
        <v>2799</v>
      </c>
      <c r="F926" s="157" t="s">
        <v>39</v>
      </c>
      <c r="G926" s="157">
        <v>0</v>
      </c>
      <c r="H926" s="157">
        <v>1</v>
      </c>
      <c r="I926" s="157">
        <v>1</v>
      </c>
      <c r="J926" s="157">
        <v>0</v>
      </c>
      <c r="K926" s="157">
        <v>0</v>
      </c>
      <c r="L926" s="157">
        <v>1</v>
      </c>
    </row>
    <row r="927" spans="5:12" x14ac:dyDescent="0.2">
      <c r="E927" s="157" t="s">
        <v>2798</v>
      </c>
      <c r="F927" s="157" t="s">
        <v>77</v>
      </c>
      <c r="G927" s="157">
        <v>0</v>
      </c>
      <c r="H927" s="157">
        <v>2</v>
      </c>
      <c r="I927" s="157">
        <v>0</v>
      </c>
      <c r="J927" s="157">
        <v>0</v>
      </c>
      <c r="K927" s="157">
        <v>2</v>
      </c>
      <c r="L927" s="157">
        <v>2</v>
      </c>
    </row>
    <row r="928" spans="5:12" x14ac:dyDescent="0.2">
      <c r="E928" s="157" t="s">
        <v>2797</v>
      </c>
      <c r="F928" s="157" t="s">
        <v>48</v>
      </c>
      <c r="G928" s="157">
        <v>0</v>
      </c>
      <c r="H928" s="157">
        <v>1</v>
      </c>
      <c r="I928" s="157">
        <v>0</v>
      </c>
      <c r="J928" s="157">
        <v>0</v>
      </c>
      <c r="K928" s="157">
        <v>1</v>
      </c>
      <c r="L928" s="157">
        <v>1</v>
      </c>
    </row>
    <row r="929" spans="5:12" x14ac:dyDescent="0.2">
      <c r="E929" s="157" t="s">
        <v>2796</v>
      </c>
      <c r="F929" s="157" t="s">
        <v>39</v>
      </c>
      <c r="G929" s="157">
        <v>1</v>
      </c>
      <c r="H929" s="157">
        <v>3</v>
      </c>
      <c r="I929" s="157">
        <v>0</v>
      </c>
      <c r="J929" s="157">
        <v>3</v>
      </c>
      <c r="K929" s="157">
        <v>1</v>
      </c>
      <c r="L929" s="157">
        <v>4</v>
      </c>
    </row>
    <row r="930" spans="5:12" x14ac:dyDescent="0.2">
      <c r="E930" s="157" t="s">
        <v>2795</v>
      </c>
      <c r="F930" s="157" t="s">
        <v>67</v>
      </c>
      <c r="G930" s="157">
        <v>0</v>
      </c>
      <c r="H930" s="157">
        <v>1</v>
      </c>
      <c r="I930" s="157">
        <v>0</v>
      </c>
      <c r="J930" s="157">
        <v>0</v>
      </c>
      <c r="K930" s="157">
        <v>1</v>
      </c>
      <c r="L930" s="157">
        <v>1</v>
      </c>
    </row>
    <row r="931" spans="5:12" x14ac:dyDescent="0.2">
      <c r="E931" s="157" t="s">
        <v>2794</v>
      </c>
      <c r="F931" s="157" t="s">
        <v>58</v>
      </c>
      <c r="G931" s="157">
        <v>0</v>
      </c>
      <c r="H931" s="157">
        <v>1</v>
      </c>
      <c r="I931" s="157">
        <v>0</v>
      </c>
      <c r="J931" s="157">
        <v>0</v>
      </c>
      <c r="K931" s="157">
        <v>1</v>
      </c>
      <c r="L931" s="157">
        <v>1</v>
      </c>
    </row>
    <row r="932" spans="5:12" x14ac:dyDescent="0.2">
      <c r="E932" s="157" t="s">
        <v>2793</v>
      </c>
      <c r="F932" s="157" t="s">
        <v>80</v>
      </c>
      <c r="G932" s="157">
        <v>1</v>
      </c>
      <c r="H932" s="157">
        <v>0</v>
      </c>
      <c r="I932" s="157">
        <v>0</v>
      </c>
      <c r="J932" s="157">
        <v>0</v>
      </c>
      <c r="K932" s="157">
        <v>1</v>
      </c>
      <c r="L932" s="157">
        <v>1</v>
      </c>
    </row>
    <row r="933" spans="5:12" x14ac:dyDescent="0.2">
      <c r="E933" s="157" t="s">
        <v>2792</v>
      </c>
      <c r="F933" s="157" t="s">
        <v>77</v>
      </c>
      <c r="G933" s="157">
        <v>0</v>
      </c>
      <c r="H933" s="157">
        <v>1</v>
      </c>
      <c r="I933" s="157">
        <v>0</v>
      </c>
      <c r="J933" s="157">
        <v>1</v>
      </c>
      <c r="K933" s="157">
        <v>0</v>
      </c>
      <c r="L933" s="157">
        <v>1</v>
      </c>
    </row>
    <row r="934" spans="5:12" x14ac:dyDescent="0.2">
      <c r="E934" s="157" t="s">
        <v>2791</v>
      </c>
      <c r="F934" s="157" t="s">
        <v>125</v>
      </c>
      <c r="G934" s="157">
        <v>1</v>
      </c>
      <c r="H934" s="157">
        <v>0</v>
      </c>
      <c r="I934" s="157">
        <v>0</v>
      </c>
      <c r="J934" s="157">
        <v>1</v>
      </c>
      <c r="K934" s="157">
        <v>0</v>
      </c>
      <c r="L934" s="157">
        <v>1</v>
      </c>
    </row>
    <row r="935" spans="5:12" x14ac:dyDescent="0.2">
      <c r="E935" s="157" t="s">
        <v>2790</v>
      </c>
      <c r="F935" s="157" t="s">
        <v>14</v>
      </c>
      <c r="G935" s="157">
        <v>2</v>
      </c>
      <c r="H935" s="157">
        <v>12</v>
      </c>
      <c r="I935" s="157">
        <v>0</v>
      </c>
      <c r="J935" s="157">
        <v>5</v>
      </c>
      <c r="K935" s="157">
        <v>9</v>
      </c>
      <c r="L935" s="157">
        <v>14</v>
      </c>
    </row>
    <row r="936" spans="5:12" x14ac:dyDescent="0.2">
      <c r="E936" s="157" t="s">
        <v>2789</v>
      </c>
      <c r="F936" s="157" t="s">
        <v>87</v>
      </c>
      <c r="G936" s="157">
        <v>0</v>
      </c>
      <c r="H936" s="157">
        <v>3</v>
      </c>
      <c r="I936" s="157">
        <v>1</v>
      </c>
      <c r="J936" s="157">
        <v>0</v>
      </c>
      <c r="K936" s="157">
        <v>2</v>
      </c>
      <c r="L936" s="157">
        <v>3</v>
      </c>
    </row>
    <row r="937" spans="5:12" x14ac:dyDescent="0.2">
      <c r="E937" s="157" t="s">
        <v>2788</v>
      </c>
      <c r="F937" s="157" t="s">
        <v>14</v>
      </c>
      <c r="G937" s="157">
        <v>0</v>
      </c>
      <c r="H937" s="157">
        <v>5</v>
      </c>
      <c r="I937" s="157">
        <v>0</v>
      </c>
      <c r="J937" s="157">
        <v>1</v>
      </c>
      <c r="K937" s="157">
        <v>4</v>
      </c>
      <c r="L937" s="157">
        <v>5</v>
      </c>
    </row>
    <row r="938" spans="5:12" x14ac:dyDescent="0.2">
      <c r="E938" s="157" t="s">
        <v>2787</v>
      </c>
      <c r="F938" s="157" t="s">
        <v>69</v>
      </c>
      <c r="G938" s="157">
        <v>2</v>
      </c>
      <c r="H938" s="157">
        <v>2</v>
      </c>
      <c r="I938" s="157">
        <v>0</v>
      </c>
      <c r="J938" s="157">
        <v>1</v>
      </c>
      <c r="K938" s="157">
        <v>3</v>
      </c>
      <c r="L938" s="157">
        <v>4</v>
      </c>
    </row>
    <row r="939" spans="5:12" x14ac:dyDescent="0.2">
      <c r="E939" s="157" t="s">
        <v>2786</v>
      </c>
      <c r="F939" s="157" t="s">
        <v>58</v>
      </c>
      <c r="G939" s="157">
        <v>0</v>
      </c>
      <c r="H939" s="157">
        <v>1</v>
      </c>
      <c r="I939" s="157">
        <v>0</v>
      </c>
      <c r="J939" s="157">
        <v>0</v>
      </c>
      <c r="K939" s="157">
        <v>1</v>
      </c>
      <c r="L939" s="157">
        <v>1</v>
      </c>
    </row>
    <row r="940" spans="5:12" x14ac:dyDescent="0.2">
      <c r="E940" s="157" t="s">
        <v>2785</v>
      </c>
      <c r="F940" s="157" t="s">
        <v>33</v>
      </c>
      <c r="G940" s="157">
        <v>0</v>
      </c>
      <c r="H940" s="157">
        <v>3</v>
      </c>
      <c r="I940" s="157">
        <v>0</v>
      </c>
      <c r="J940" s="157">
        <v>2</v>
      </c>
      <c r="K940" s="157">
        <v>1</v>
      </c>
      <c r="L940" s="157">
        <v>3</v>
      </c>
    </row>
    <row r="941" spans="5:12" x14ac:dyDescent="0.2">
      <c r="E941" s="157" t="s">
        <v>2784</v>
      </c>
      <c r="F941" s="157" t="s">
        <v>69</v>
      </c>
      <c r="G941" s="157">
        <v>0</v>
      </c>
      <c r="H941" s="157">
        <v>1</v>
      </c>
      <c r="I941" s="157">
        <v>0</v>
      </c>
      <c r="J941" s="157">
        <v>1</v>
      </c>
      <c r="K941" s="157">
        <v>0</v>
      </c>
      <c r="L941" s="157">
        <v>1</v>
      </c>
    </row>
    <row r="942" spans="5:12" x14ac:dyDescent="0.2">
      <c r="E942" s="157" t="s">
        <v>2783</v>
      </c>
      <c r="F942" s="157" t="s">
        <v>131</v>
      </c>
      <c r="G942" s="157">
        <v>0</v>
      </c>
      <c r="H942" s="157">
        <v>4</v>
      </c>
      <c r="I942" s="157">
        <v>0</v>
      </c>
      <c r="J942" s="157">
        <v>4</v>
      </c>
      <c r="K942" s="157">
        <v>0</v>
      </c>
      <c r="L942" s="157">
        <v>4</v>
      </c>
    </row>
    <row r="943" spans="5:12" x14ac:dyDescent="0.2">
      <c r="E943" s="157" t="s">
        <v>2782</v>
      </c>
      <c r="F943" s="157" t="s">
        <v>58</v>
      </c>
      <c r="G943" s="157">
        <v>1</v>
      </c>
      <c r="H943" s="157">
        <v>0</v>
      </c>
      <c r="I943" s="157">
        <v>1</v>
      </c>
      <c r="J943" s="157">
        <v>0</v>
      </c>
      <c r="K943" s="157">
        <v>0</v>
      </c>
      <c r="L943" s="157">
        <v>1</v>
      </c>
    </row>
    <row r="944" spans="5:12" x14ac:dyDescent="0.2">
      <c r="E944" s="157" t="s">
        <v>2781</v>
      </c>
      <c r="F944" s="157" t="s">
        <v>131</v>
      </c>
      <c r="G944" s="157">
        <v>0</v>
      </c>
      <c r="H944" s="157">
        <v>1</v>
      </c>
      <c r="I944" s="157">
        <v>0</v>
      </c>
      <c r="J944" s="157">
        <v>0</v>
      </c>
      <c r="K944" s="157">
        <v>1</v>
      </c>
      <c r="L944" s="157">
        <v>1</v>
      </c>
    </row>
    <row r="945" spans="5:12" x14ac:dyDescent="0.2">
      <c r="E945" s="157" t="s">
        <v>2780</v>
      </c>
      <c r="F945" s="157" t="s">
        <v>80</v>
      </c>
      <c r="G945" s="157">
        <v>0</v>
      </c>
      <c r="H945" s="157">
        <v>1</v>
      </c>
      <c r="I945" s="157">
        <v>0</v>
      </c>
      <c r="J945" s="157">
        <v>0</v>
      </c>
      <c r="K945" s="157">
        <v>1</v>
      </c>
      <c r="L945" s="157">
        <v>1</v>
      </c>
    </row>
    <row r="946" spans="5:12" x14ac:dyDescent="0.2">
      <c r="E946" s="157" t="s">
        <v>2779</v>
      </c>
      <c r="F946" s="157" t="s">
        <v>16</v>
      </c>
      <c r="G946" s="157">
        <v>0</v>
      </c>
      <c r="H946" s="157">
        <v>5</v>
      </c>
      <c r="I946" s="157">
        <v>0</v>
      </c>
      <c r="J946" s="157">
        <v>5</v>
      </c>
      <c r="K946" s="157">
        <v>0</v>
      </c>
      <c r="L946" s="157">
        <v>5</v>
      </c>
    </row>
    <row r="947" spans="5:12" x14ac:dyDescent="0.2">
      <c r="E947" s="157" t="s">
        <v>2778</v>
      </c>
      <c r="F947" s="157" t="s">
        <v>94</v>
      </c>
      <c r="G947" s="157">
        <v>0</v>
      </c>
      <c r="H947" s="157">
        <v>3</v>
      </c>
      <c r="I947" s="157">
        <v>0</v>
      </c>
      <c r="J947" s="157">
        <v>1</v>
      </c>
      <c r="K947" s="157">
        <v>2</v>
      </c>
      <c r="L947" s="157">
        <v>3</v>
      </c>
    </row>
    <row r="948" spans="5:12" x14ac:dyDescent="0.2">
      <c r="E948" s="157" t="s">
        <v>2777</v>
      </c>
      <c r="F948" s="157" t="s">
        <v>69</v>
      </c>
      <c r="G948" s="157">
        <v>1</v>
      </c>
      <c r="H948" s="157">
        <v>0</v>
      </c>
      <c r="I948" s="157">
        <v>0</v>
      </c>
      <c r="J948" s="157">
        <v>1</v>
      </c>
      <c r="K948" s="157">
        <v>0</v>
      </c>
      <c r="L948" s="157">
        <v>1</v>
      </c>
    </row>
    <row r="949" spans="5:12" x14ac:dyDescent="0.2">
      <c r="E949" s="157" t="s">
        <v>2776</v>
      </c>
      <c r="F949" s="157" t="s">
        <v>16</v>
      </c>
      <c r="G949" s="157">
        <v>0</v>
      </c>
      <c r="H949" s="157">
        <v>1</v>
      </c>
      <c r="I949" s="157">
        <v>0</v>
      </c>
      <c r="J949" s="157">
        <v>0</v>
      </c>
      <c r="K949" s="157">
        <v>1</v>
      </c>
      <c r="L949" s="157">
        <v>1</v>
      </c>
    </row>
    <row r="950" spans="5:12" x14ac:dyDescent="0.2">
      <c r="E950" s="157" t="s">
        <v>2775</v>
      </c>
      <c r="F950" s="157" t="s">
        <v>16</v>
      </c>
      <c r="G950" s="157">
        <v>0</v>
      </c>
      <c r="H950" s="157">
        <v>1</v>
      </c>
      <c r="I950" s="157">
        <v>0</v>
      </c>
      <c r="J950" s="157">
        <v>0</v>
      </c>
      <c r="K950" s="157">
        <v>1</v>
      </c>
      <c r="L950" s="157">
        <v>1</v>
      </c>
    </row>
    <row r="951" spans="5:12" x14ac:dyDescent="0.2">
      <c r="E951" s="157" t="s">
        <v>2774</v>
      </c>
      <c r="F951" s="157" t="s">
        <v>16</v>
      </c>
      <c r="G951" s="157">
        <v>0</v>
      </c>
      <c r="H951" s="157">
        <v>2</v>
      </c>
      <c r="I951" s="157">
        <v>0</v>
      </c>
      <c r="J951" s="157">
        <v>0</v>
      </c>
      <c r="K951" s="157">
        <v>2</v>
      </c>
      <c r="L951" s="157">
        <v>2</v>
      </c>
    </row>
    <row r="952" spans="5:12" x14ac:dyDescent="0.2">
      <c r="E952" s="157" t="s">
        <v>2773</v>
      </c>
      <c r="F952" s="157" t="s">
        <v>67</v>
      </c>
      <c r="G952" s="157">
        <v>0</v>
      </c>
      <c r="H952" s="157">
        <v>2</v>
      </c>
      <c r="I952" s="157">
        <v>0</v>
      </c>
      <c r="J952" s="157">
        <v>0</v>
      </c>
      <c r="K952" s="157">
        <v>2</v>
      </c>
      <c r="L952" s="157">
        <v>2</v>
      </c>
    </row>
    <row r="953" spans="5:12" x14ac:dyDescent="0.2">
      <c r="E953" s="157" t="s">
        <v>2772</v>
      </c>
      <c r="F953" s="157" t="s">
        <v>67</v>
      </c>
      <c r="G953" s="157">
        <v>0</v>
      </c>
      <c r="H953" s="157">
        <v>2</v>
      </c>
      <c r="I953" s="157">
        <v>0</v>
      </c>
      <c r="J953" s="157">
        <v>0</v>
      </c>
      <c r="K953" s="157">
        <v>2</v>
      </c>
      <c r="L953" s="157">
        <v>2</v>
      </c>
    </row>
    <row r="954" spans="5:12" x14ac:dyDescent="0.2">
      <c r="E954" s="157" t="s">
        <v>2771</v>
      </c>
      <c r="F954" s="157" t="s">
        <v>39</v>
      </c>
      <c r="G954" s="157">
        <v>1</v>
      </c>
      <c r="H954" s="157">
        <v>0</v>
      </c>
      <c r="I954" s="157">
        <v>0</v>
      </c>
      <c r="J954" s="157">
        <v>0</v>
      </c>
      <c r="K954" s="157">
        <v>1</v>
      </c>
      <c r="L954" s="157">
        <v>1</v>
      </c>
    </row>
    <row r="955" spans="5:12" x14ac:dyDescent="0.2">
      <c r="E955" s="157" t="s">
        <v>2770</v>
      </c>
      <c r="F955" s="157" t="s">
        <v>29</v>
      </c>
      <c r="G955" s="157">
        <v>0</v>
      </c>
      <c r="H955" s="157">
        <v>2</v>
      </c>
      <c r="I955" s="157">
        <v>0</v>
      </c>
      <c r="J955" s="157">
        <v>0</v>
      </c>
      <c r="K955" s="157">
        <v>2</v>
      </c>
      <c r="L955" s="157">
        <v>2</v>
      </c>
    </row>
    <row r="956" spans="5:12" x14ac:dyDescent="0.2">
      <c r="E956" s="157" t="s">
        <v>2769</v>
      </c>
      <c r="F956" s="157" t="s">
        <v>39</v>
      </c>
      <c r="G956" s="157">
        <v>0</v>
      </c>
      <c r="H956" s="157">
        <v>2</v>
      </c>
      <c r="I956" s="157">
        <v>0</v>
      </c>
      <c r="J956" s="157">
        <v>2</v>
      </c>
      <c r="K956" s="157">
        <v>0</v>
      </c>
      <c r="L956" s="157">
        <v>2</v>
      </c>
    </row>
    <row r="957" spans="5:12" x14ac:dyDescent="0.2">
      <c r="E957" s="157" t="s">
        <v>2766</v>
      </c>
      <c r="F957" s="157" t="s">
        <v>131</v>
      </c>
      <c r="G957" s="157">
        <v>0</v>
      </c>
      <c r="H957" s="157">
        <v>1</v>
      </c>
      <c r="I957" s="157">
        <v>0</v>
      </c>
      <c r="J957" s="157">
        <v>0</v>
      </c>
      <c r="K957" s="157">
        <v>1</v>
      </c>
      <c r="L957" s="157">
        <v>1</v>
      </c>
    </row>
    <row r="958" spans="5:12" x14ac:dyDescent="0.2">
      <c r="E958" s="157" t="s">
        <v>2765</v>
      </c>
      <c r="F958" s="157" t="s">
        <v>18</v>
      </c>
      <c r="G958" s="157">
        <v>0</v>
      </c>
      <c r="H958" s="157">
        <v>3</v>
      </c>
      <c r="I958" s="157">
        <v>0</v>
      </c>
      <c r="J958" s="157">
        <v>2</v>
      </c>
      <c r="K958" s="157">
        <v>1</v>
      </c>
      <c r="L958" s="157">
        <v>3</v>
      </c>
    </row>
    <row r="959" spans="5:12" x14ac:dyDescent="0.2">
      <c r="E959" s="157" t="s">
        <v>2764</v>
      </c>
      <c r="F959" s="157" t="s">
        <v>14</v>
      </c>
      <c r="G959" s="157">
        <v>0</v>
      </c>
      <c r="H959" s="157">
        <v>1</v>
      </c>
      <c r="I959" s="157">
        <v>0</v>
      </c>
      <c r="J959" s="157">
        <v>0</v>
      </c>
      <c r="K959" s="157">
        <v>1</v>
      </c>
      <c r="L959" s="157">
        <v>1</v>
      </c>
    </row>
    <row r="960" spans="5:12" x14ac:dyDescent="0.2">
      <c r="E960" s="157" t="s">
        <v>2763</v>
      </c>
      <c r="F960" s="157" t="s">
        <v>55</v>
      </c>
      <c r="G960" s="157">
        <v>0</v>
      </c>
      <c r="H960" s="157">
        <v>1</v>
      </c>
      <c r="I960" s="157">
        <v>0</v>
      </c>
      <c r="J960" s="157">
        <v>0</v>
      </c>
      <c r="K960" s="157">
        <v>1</v>
      </c>
      <c r="L960" s="157">
        <v>1</v>
      </c>
    </row>
    <row r="961" spans="5:12" x14ac:dyDescent="0.2">
      <c r="E961" s="157" t="s">
        <v>2762</v>
      </c>
      <c r="F961" s="157" t="s">
        <v>131</v>
      </c>
      <c r="G961" s="157">
        <v>0</v>
      </c>
      <c r="H961" s="157">
        <v>5</v>
      </c>
      <c r="I961" s="157">
        <v>0</v>
      </c>
      <c r="J961" s="157">
        <v>3</v>
      </c>
      <c r="K961" s="157">
        <v>2</v>
      </c>
      <c r="L961" s="157">
        <v>5</v>
      </c>
    </row>
    <row r="962" spans="5:12" x14ac:dyDescent="0.2">
      <c r="E962" s="157" t="s">
        <v>2761</v>
      </c>
      <c r="F962" s="157" t="s">
        <v>80</v>
      </c>
      <c r="G962" s="157">
        <v>1</v>
      </c>
      <c r="H962" s="157">
        <v>0</v>
      </c>
      <c r="I962" s="157">
        <v>0</v>
      </c>
      <c r="J962" s="157">
        <v>0</v>
      </c>
      <c r="K962" s="157">
        <v>1</v>
      </c>
      <c r="L962" s="157">
        <v>1</v>
      </c>
    </row>
    <row r="963" spans="5:12" x14ac:dyDescent="0.2">
      <c r="E963" s="157" t="s">
        <v>2760</v>
      </c>
      <c r="F963" s="157" t="s">
        <v>55</v>
      </c>
      <c r="G963" s="157">
        <v>0</v>
      </c>
      <c r="H963" s="157">
        <v>1</v>
      </c>
      <c r="I963" s="157">
        <v>0</v>
      </c>
      <c r="J963" s="157">
        <v>0</v>
      </c>
      <c r="K963" s="157">
        <v>1</v>
      </c>
      <c r="L963" s="157">
        <v>1</v>
      </c>
    </row>
    <row r="964" spans="5:12" x14ac:dyDescent="0.2">
      <c r="E964" s="157" t="s">
        <v>2759</v>
      </c>
      <c r="F964" s="157" t="s">
        <v>53</v>
      </c>
      <c r="G964" s="157">
        <v>0</v>
      </c>
      <c r="H964" s="157">
        <v>1</v>
      </c>
      <c r="I964" s="157">
        <v>0</v>
      </c>
      <c r="J964" s="157">
        <v>1</v>
      </c>
      <c r="K964" s="157">
        <v>0</v>
      </c>
      <c r="L964" s="157">
        <v>1</v>
      </c>
    </row>
    <row r="965" spans="5:12" x14ac:dyDescent="0.2">
      <c r="E965" s="157" t="s">
        <v>2758</v>
      </c>
      <c r="F965" s="157" t="s">
        <v>22</v>
      </c>
      <c r="G965" s="157">
        <v>0</v>
      </c>
      <c r="H965" s="157">
        <v>1</v>
      </c>
      <c r="I965" s="157">
        <v>0</v>
      </c>
      <c r="J965" s="157">
        <v>0</v>
      </c>
      <c r="K965" s="157">
        <v>1</v>
      </c>
      <c r="L965" s="157">
        <v>1</v>
      </c>
    </row>
    <row r="966" spans="5:12" x14ac:dyDescent="0.2">
      <c r="E966" s="157" t="s">
        <v>2757</v>
      </c>
      <c r="F966" s="157" t="s">
        <v>16</v>
      </c>
      <c r="G966" s="157">
        <v>0</v>
      </c>
      <c r="H966" s="157">
        <v>2</v>
      </c>
      <c r="I966" s="157">
        <v>0</v>
      </c>
      <c r="J966" s="157">
        <v>1</v>
      </c>
      <c r="K966" s="157">
        <v>1</v>
      </c>
      <c r="L966" s="157">
        <v>2</v>
      </c>
    </row>
    <row r="967" spans="5:12" x14ac:dyDescent="0.2">
      <c r="E967" s="157" t="s">
        <v>2756</v>
      </c>
      <c r="F967" s="157" t="s">
        <v>22</v>
      </c>
      <c r="G967" s="157">
        <v>0</v>
      </c>
      <c r="H967" s="157">
        <v>1</v>
      </c>
      <c r="I967" s="157">
        <v>0</v>
      </c>
      <c r="J967" s="157">
        <v>0</v>
      </c>
      <c r="K967" s="157">
        <v>1</v>
      </c>
      <c r="L967" s="157">
        <v>1</v>
      </c>
    </row>
    <row r="968" spans="5:12" x14ac:dyDescent="0.2">
      <c r="E968" s="157" t="s">
        <v>2755</v>
      </c>
      <c r="F968" s="157" t="s">
        <v>55</v>
      </c>
      <c r="G968" s="157">
        <v>0</v>
      </c>
      <c r="H968" s="157">
        <v>1</v>
      </c>
      <c r="I968" s="157">
        <v>0</v>
      </c>
      <c r="J968" s="157">
        <v>0</v>
      </c>
      <c r="K968" s="157">
        <v>1</v>
      </c>
      <c r="L968" s="157">
        <v>1</v>
      </c>
    </row>
    <row r="969" spans="5:12" x14ac:dyDescent="0.2">
      <c r="E969" s="157" t="s">
        <v>2754</v>
      </c>
      <c r="F969" s="157" t="s">
        <v>80</v>
      </c>
      <c r="G969" s="157">
        <v>0</v>
      </c>
      <c r="H969" s="157">
        <v>1</v>
      </c>
      <c r="I969" s="157">
        <v>0</v>
      </c>
      <c r="J969" s="157">
        <v>0</v>
      </c>
      <c r="K969" s="157">
        <v>1</v>
      </c>
      <c r="L969" s="157">
        <v>1</v>
      </c>
    </row>
    <row r="970" spans="5:12" x14ac:dyDescent="0.2">
      <c r="E970" s="157" t="s">
        <v>2753</v>
      </c>
      <c r="F970" s="157" t="s">
        <v>39</v>
      </c>
      <c r="G970" s="157">
        <v>0</v>
      </c>
      <c r="H970" s="157">
        <v>1</v>
      </c>
      <c r="I970" s="157">
        <v>0</v>
      </c>
      <c r="J970" s="157">
        <v>1</v>
      </c>
      <c r="K970" s="157">
        <v>0</v>
      </c>
      <c r="L970" s="157">
        <v>1</v>
      </c>
    </row>
    <row r="971" spans="5:12" x14ac:dyDescent="0.2">
      <c r="E971" s="157" t="s">
        <v>2752</v>
      </c>
      <c r="F971" s="157" t="s">
        <v>131</v>
      </c>
      <c r="G971" s="157">
        <v>0</v>
      </c>
      <c r="H971" s="157">
        <v>1</v>
      </c>
      <c r="I971" s="157">
        <v>0</v>
      </c>
      <c r="J971" s="157">
        <v>1</v>
      </c>
      <c r="K971" s="157">
        <v>0</v>
      </c>
      <c r="L971" s="157">
        <v>1</v>
      </c>
    </row>
    <row r="972" spans="5:12" x14ac:dyDescent="0.2">
      <c r="E972" s="157" t="s">
        <v>2751</v>
      </c>
      <c r="F972" s="157" t="s">
        <v>16</v>
      </c>
      <c r="G972" s="157">
        <v>2</v>
      </c>
      <c r="H972" s="157">
        <v>1</v>
      </c>
      <c r="I972" s="157">
        <v>0</v>
      </c>
      <c r="J972" s="157">
        <v>0</v>
      </c>
      <c r="K972" s="157">
        <v>3</v>
      </c>
      <c r="L972" s="157">
        <v>3</v>
      </c>
    </row>
    <row r="973" spans="5:12" x14ac:dyDescent="0.2">
      <c r="E973" s="157" t="s">
        <v>2750</v>
      </c>
      <c r="F973" s="157" t="s">
        <v>14</v>
      </c>
      <c r="G973" s="157">
        <v>0</v>
      </c>
      <c r="H973" s="157">
        <v>1</v>
      </c>
      <c r="I973" s="157">
        <v>0</v>
      </c>
      <c r="J973" s="157">
        <v>0</v>
      </c>
      <c r="K973" s="157">
        <v>1</v>
      </c>
      <c r="L973" s="157">
        <v>1</v>
      </c>
    </row>
    <row r="974" spans="5:12" x14ac:dyDescent="0.2">
      <c r="E974" s="157" t="s">
        <v>2749</v>
      </c>
      <c r="F974" s="157" t="s">
        <v>14</v>
      </c>
      <c r="G974" s="157">
        <v>0</v>
      </c>
      <c r="H974" s="157">
        <v>3</v>
      </c>
      <c r="I974" s="157">
        <v>1</v>
      </c>
      <c r="J974" s="157">
        <v>1</v>
      </c>
      <c r="K974" s="157">
        <v>1</v>
      </c>
      <c r="L974" s="157">
        <v>3</v>
      </c>
    </row>
    <row r="975" spans="5:12" x14ac:dyDescent="0.2">
      <c r="E975" s="157" t="s">
        <v>2748</v>
      </c>
      <c r="F975" s="157" t="s">
        <v>14</v>
      </c>
      <c r="G975" s="157">
        <v>0</v>
      </c>
      <c r="H975" s="157">
        <v>2</v>
      </c>
      <c r="I975" s="157">
        <v>0</v>
      </c>
      <c r="J975" s="157">
        <v>1</v>
      </c>
      <c r="K975" s="157">
        <v>1</v>
      </c>
      <c r="L975" s="157">
        <v>2</v>
      </c>
    </row>
    <row r="976" spans="5:12" x14ac:dyDescent="0.2">
      <c r="E976" s="157" t="s">
        <v>2747</v>
      </c>
      <c r="F976" s="157" t="s">
        <v>131</v>
      </c>
      <c r="G976" s="157">
        <v>1</v>
      </c>
      <c r="H976" s="157">
        <v>1</v>
      </c>
      <c r="I976" s="157">
        <v>0</v>
      </c>
      <c r="J976" s="157">
        <v>0</v>
      </c>
      <c r="K976" s="157">
        <v>2</v>
      </c>
      <c r="L976" s="157">
        <v>2</v>
      </c>
    </row>
    <row r="977" spans="5:12" x14ac:dyDescent="0.2">
      <c r="E977" s="157" t="s">
        <v>2746</v>
      </c>
      <c r="F977" s="157" t="s">
        <v>20</v>
      </c>
      <c r="G977" s="157">
        <v>0</v>
      </c>
      <c r="H977" s="157">
        <v>1</v>
      </c>
      <c r="I977" s="157">
        <v>0</v>
      </c>
      <c r="J977" s="157">
        <v>0</v>
      </c>
      <c r="K977" s="157">
        <v>1</v>
      </c>
      <c r="L977" s="157">
        <v>1</v>
      </c>
    </row>
    <row r="978" spans="5:12" x14ac:dyDescent="0.2">
      <c r="E978" s="157" t="s">
        <v>2745</v>
      </c>
      <c r="F978" s="157" t="s">
        <v>24</v>
      </c>
      <c r="G978" s="157">
        <v>2</v>
      </c>
      <c r="H978" s="157">
        <v>0</v>
      </c>
      <c r="I978" s="157">
        <v>1</v>
      </c>
      <c r="J978" s="157">
        <v>0</v>
      </c>
      <c r="K978" s="157">
        <v>1</v>
      </c>
      <c r="L978" s="157">
        <v>2</v>
      </c>
    </row>
    <row r="979" spans="5:12" x14ac:dyDescent="0.2">
      <c r="E979" s="157" t="s">
        <v>2744</v>
      </c>
      <c r="F979" s="157" t="s">
        <v>16</v>
      </c>
      <c r="G979" s="157">
        <v>0</v>
      </c>
      <c r="H979" s="157">
        <v>1</v>
      </c>
      <c r="I979" s="157">
        <v>0</v>
      </c>
      <c r="J979" s="157">
        <v>0</v>
      </c>
      <c r="K979" s="157">
        <v>1</v>
      </c>
      <c r="L979" s="157">
        <v>1</v>
      </c>
    </row>
    <row r="980" spans="5:12" x14ac:dyDescent="0.2">
      <c r="E980" s="157" t="s">
        <v>2743</v>
      </c>
      <c r="F980" s="157" t="s">
        <v>55</v>
      </c>
      <c r="G980" s="157">
        <v>1</v>
      </c>
      <c r="H980" s="157">
        <v>0</v>
      </c>
      <c r="I980" s="157">
        <v>0</v>
      </c>
      <c r="J980" s="157">
        <v>0</v>
      </c>
      <c r="K980" s="157">
        <v>1</v>
      </c>
      <c r="L980" s="157">
        <v>1</v>
      </c>
    </row>
    <row r="981" spans="5:12" x14ac:dyDescent="0.2">
      <c r="E981" s="157" t="s">
        <v>2742</v>
      </c>
      <c r="F981" s="157" t="s">
        <v>55</v>
      </c>
      <c r="G981" s="157">
        <v>1</v>
      </c>
      <c r="H981" s="157">
        <v>0</v>
      </c>
      <c r="I981" s="157">
        <v>0</v>
      </c>
      <c r="J981" s="157">
        <v>0</v>
      </c>
      <c r="K981" s="157">
        <v>1</v>
      </c>
      <c r="L981" s="157">
        <v>1</v>
      </c>
    </row>
    <row r="982" spans="5:12" x14ac:dyDescent="0.2">
      <c r="E982" s="157" t="s">
        <v>2741</v>
      </c>
      <c r="F982" s="157" t="s">
        <v>94</v>
      </c>
      <c r="G982" s="157">
        <v>0</v>
      </c>
      <c r="H982" s="157">
        <v>1</v>
      </c>
      <c r="I982" s="157">
        <v>0</v>
      </c>
      <c r="J982" s="157">
        <v>0</v>
      </c>
      <c r="K982" s="157">
        <v>1</v>
      </c>
      <c r="L982" s="157">
        <v>1</v>
      </c>
    </row>
    <row r="983" spans="5:12" x14ac:dyDescent="0.2">
      <c r="E983" s="157" t="s">
        <v>2740</v>
      </c>
      <c r="F983" s="157" t="s">
        <v>29</v>
      </c>
      <c r="G983" s="157">
        <v>1</v>
      </c>
      <c r="H983" s="157">
        <v>0</v>
      </c>
      <c r="I983" s="157">
        <v>0</v>
      </c>
      <c r="J983" s="157">
        <v>0</v>
      </c>
      <c r="K983" s="157">
        <v>1</v>
      </c>
      <c r="L983" s="157">
        <v>1</v>
      </c>
    </row>
    <row r="984" spans="5:12" x14ac:dyDescent="0.2">
      <c r="E984" s="157" t="s">
        <v>2739</v>
      </c>
      <c r="F984" s="157" t="s">
        <v>67</v>
      </c>
      <c r="G984" s="157">
        <v>0</v>
      </c>
      <c r="H984" s="157">
        <v>1</v>
      </c>
      <c r="I984" s="157">
        <v>0</v>
      </c>
      <c r="J984" s="157">
        <v>1</v>
      </c>
      <c r="K984" s="157">
        <v>0</v>
      </c>
      <c r="L984" s="157">
        <v>1</v>
      </c>
    </row>
    <row r="985" spans="5:12" x14ac:dyDescent="0.2">
      <c r="E985" s="157" t="s">
        <v>2738</v>
      </c>
      <c r="F985" s="157" t="s">
        <v>80</v>
      </c>
      <c r="G985" s="157">
        <v>1</v>
      </c>
      <c r="H985" s="157">
        <v>0</v>
      </c>
      <c r="I985" s="157">
        <v>0</v>
      </c>
      <c r="J985" s="157">
        <v>1</v>
      </c>
      <c r="K985" s="157">
        <v>0</v>
      </c>
      <c r="L985" s="157">
        <v>1</v>
      </c>
    </row>
    <row r="986" spans="5:12" x14ac:dyDescent="0.2">
      <c r="E986" s="157" t="s">
        <v>2737</v>
      </c>
      <c r="F986" s="157" t="s">
        <v>48</v>
      </c>
      <c r="G986" s="157">
        <v>0</v>
      </c>
      <c r="H986" s="157">
        <v>2</v>
      </c>
      <c r="I986" s="157">
        <v>0</v>
      </c>
      <c r="J986" s="157">
        <v>1</v>
      </c>
      <c r="K986" s="157">
        <v>1</v>
      </c>
      <c r="L986" s="157">
        <v>2</v>
      </c>
    </row>
    <row r="987" spans="5:12" x14ac:dyDescent="0.2">
      <c r="E987" s="157" t="s">
        <v>2736</v>
      </c>
      <c r="F987" s="157" t="s">
        <v>14</v>
      </c>
      <c r="G987" s="157">
        <v>0</v>
      </c>
      <c r="H987" s="157">
        <v>1</v>
      </c>
      <c r="I987" s="157">
        <v>0</v>
      </c>
      <c r="J987" s="157">
        <v>0</v>
      </c>
      <c r="K987" s="157">
        <v>1</v>
      </c>
      <c r="L987" s="157">
        <v>1</v>
      </c>
    </row>
    <row r="988" spans="5:12" x14ac:dyDescent="0.2">
      <c r="E988" s="157" t="s">
        <v>2768</v>
      </c>
      <c r="F988" s="157" t="s">
        <v>16</v>
      </c>
      <c r="G988" s="157">
        <v>0</v>
      </c>
      <c r="H988" s="157">
        <v>1</v>
      </c>
      <c r="I988" s="157">
        <v>0</v>
      </c>
      <c r="J988" s="157">
        <v>0</v>
      </c>
      <c r="K988" s="157">
        <v>1</v>
      </c>
      <c r="L988" s="157">
        <v>1</v>
      </c>
    </row>
    <row r="989" spans="5:12" x14ac:dyDescent="0.2">
      <c r="E989" s="157" t="s">
        <v>2767</v>
      </c>
      <c r="F989" s="157" t="s">
        <v>77</v>
      </c>
      <c r="G989" s="157">
        <v>0</v>
      </c>
      <c r="H989" s="157">
        <v>2</v>
      </c>
      <c r="I989" s="157">
        <v>0</v>
      </c>
      <c r="J989" s="157">
        <v>2</v>
      </c>
      <c r="K989" s="157">
        <v>0</v>
      </c>
      <c r="L989" s="157">
        <v>2</v>
      </c>
    </row>
    <row r="990" spans="5:12" x14ac:dyDescent="0.2">
      <c r="E990" s="157" t="s">
        <v>2735</v>
      </c>
      <c r="F990" s="157" t="s">
        <v>24</v>
      </c>
      <c r="G990" s="157">
        <v>2</v>
      </c>
      <c r="H990" s="157">
        <v>0</v>
      </c>
      <c r="I990" s="157">
        <v>1</v>
      </c>
      <c r="J990" s="157">
        <v>0</v>
      </c>
      <c r="K990" s="157">
        <v>1</v>
      </c>
      <c r="L990" s="157">
        <v>2</v>
      </c>
    </row>
    <row r="991" spans="5:12" x14ac:dyDescent="0.2">
      <c r="E991" s="157" t="s">
        <v>2734</v>
      </c>
      <c r="F991" s="157" t="s">
        <v>14</v>
      </c>
      <c r="G991" s="157">
        <v>0</v>
      </c>
      <c r="H991" s="157">
        <v>1</v>
      </c>
      <c r="I991" s="157">
        <v>0</v>
      </c>
      <c r="J991" s="157">
        <v>0</v>
      </c>
      <c r="K991" s="157">
        <v>1</v>
      </c>
      <c r="L991" s="157">
        <v>1</v>
      </c>
    </row>
    <row r="992" spans="5:12" x14ac:dyDescent="0.2">
      <c r="E992" s="157" t="s">
        <v>2733</v>
      </c>
      <c r="F992" s="157" t="s">
        <v>16</v>
      </c>
      <c r="G992" s="157">
        <v>0</v>
      </c>
      <c r="H992" s="157">
        <v>1</v>
      </c>
      <c r="I992" s="157">
        <v>0</v>
      </c>
      <c r="J992" s="157">
        <v>1</v>
      </c>
      <c r="K992" s="157">
        <v>0</v>
      </c>
      <c r="L992" s="157">
        <v>1</v>
      </c>
    </row>
    <row r="993" spans="5:12" x14ac:dyDescent="0.2">
      <c r="E993" s="157" t="s">
        <v>2732</v>
      </c>
      <c r="F993" s="157" t="s">
        <v>22</v>
      </c>
      <c r="G993" s="157">
        <v>0</v>
      </c>
      <c r="H993" s="157">
        <v>1</v>
      </c>
      <c r="I993" s="157">
        <v>0</v>
      </c>
      <c r="J993" s="157">
        <v>0</v>
      </c>
      <c r="K993" s="157">
        <v>1</v>
      </c>
      <c r="L993" s="157">
        <v>1</v>
      </c>
    </row>
    <row r="994" spans="5:12" x14ac:dyDescent="0.2">
      <c r="E994" s="157" t="s">
        <v>2731</v>
      </c>
      <c r="F994" s="157" t="s">
        <v>87</v>
      </c>
      <c r="G994" s="157">
        <v>0</v>
      </c>
      <c r="H994" s="157">
        <v>1</v>
      </c>
      <c r="I994" s="157">
        <v>0</v>
      </c>
      <c r="J994" s="157">
        <v>0</v>
      </c>
      <c r="K994" s="157">
        <v>1</v>
      </c>
      <c r="L994" s="157">
        <v>1</v>
      </c>
    </row>
    <row r="995" spans="5:12" x14ac:dyDescent="0.2">
      <c r="E995" s="157" t="s">
        <v>2730</v>
      </c>
      <c r="F995" s="157" t="s">
        <v>67</v>
      </c>
      <c r="G995" s="157">
        <v>1</v>
      </c>
      <c r="H995" s="157">
        <v>0</v>
      </c>
      <c r="I995" s="157">
        <v>0</v>
      </c>
      <c r="J995" s="157">
        <v>0</v>
      </c>
      <c r="K995" s="157">
        <v>1</v>
      </c>
      <c r="L995" s="157">
        <v>1</v>
      </c>
    </row>
    <row r="996" spans="5:12" x14ac:dyDescent="0.2">
      <c r="E996" s="157" t="s">
        <v>2729</v>
      </c>
      <c r="F996" s="157" t="s">
        <v>67</v>
      </c>
      <c r="G996" s="157">
        <v>0</v>
      </c>
      <c r="H996" s="157">
        <v>2</v>
      </c>
      <c r="I996" s="157">
        <v>1</v>
      </c>
      <c r="J996" s="157">
        <v>0</v>
      </c>
      <c r="K996" s="157">
        <v>1</v>
      </c>
      <c r="L996" s="157">
        <v>2</v>
      </c>
    </row>
    <row r="997" spans="5:12" x14ac:dyDescent="0.2">
      <c r="E997" s="157" t="s">
        <v>2728</v>
      </c>
      <c r="F997" s="157" t="s">
        <v>16</v>
      </c>
      <c r="G997" s="157">
        <v>0</v>
      </c>
      <c r="H997" s="157">
        <v>1</v>
      </c>
      <c r="I997" s="157">
        <v>0</v>
      </c>
      <c r="J997" s="157">
        <v>1</v>
      </c>
      <c r="K997" s="157">
        <v>0</v>
      </c>
      <c r="L997" s="157">
        <v>1</v>
      </c>
    </row>
    <row r="998" spans="5:12" x14ac:dyDescent="0.2">
      <c r="E998" s="157" t="s">
        <v>2727</v>
      </c>
      <c r="F998" s="157" t="s">
        <v>131</v>
      </c>
      <c r="G998" s="157">
        <v>0</v>
      </c>
      <c r="H998" s="157">
        <v>2</v>
      </c>
      <c r="I998" s="157">
        <v>0</v>
      </c>
      <c r="J998" s="157">
        <v>2</v>
      </c>
      <c r="K998" s="157">
        <v>0</v>
      </c>
      <c r="L998" s="157">
        <v>2</v>
      </c>
    </row>
    <row r="999" spans="5:12" x14ac:dyDescent="0.2">
      <c r="E999" s="157" t="s">
        <v>2726</v>
      </c>
      <c r="F999" s="157" t="s">
        <v>33</v>
      </c>
      <c r="G999" s="157">
        <v>0</v>
      </c>
      <c r="H999" s="157">
        <v>1</v>
      </c>
      <c r="I999" s="157">
        <v>0</v>
      </c>
      <c r="J999" s="157">
        <v>0</v>
      </c>
      <c r="K999" s="157">
        <v>1</v>
      </c>
      <c r="L999" s="157">
        <v>1</v>
      </c>
    </row>
    <row r="1000" spans="5:12" x14ac:dyDescent="0.2">
      <c r="E1000" s="157" t="s">
        <v>2725</v>
      </c>
      <c r="F1000" s="157" t="s">
        <v>29</v>
      </c>
      <c r="G1000" s="157">
        <v>0</v>
      </c>
      <c r="H1000" s="157">
        <v>3</v>
      </c>
      <c r="I1000" s="157">
        <v>0</v>
      </c>
      <c r="J1000" s="157">
        <v>2</v>
      </c>
      <c r="K1000" s="157">
        <v>1</v>
      </c>
      <c r="L1000" s="157">
        <v>3</v>
      </c>
    </row>
    <row r="1001" spans="5:12" x14ac:dyDescent="0.2">
      <c r="E1001" s="157" t="s">
        <v>2724</v>
      </c>
      <c r="F1001" s="157" t="s">
        <v>29</v>
      </c>
      <c r="G1001" s="157">
        <v>0</v>
      </c>
      <c r="H1001" s="157">
        <v>1</v>
      </c>
      <c r="I1001" s="157">
        <v>0</v>
      </c>
      <c r="J1001" s="157">
        <v>0</v>
      </c>
      <c r="K1001" s="157">
        <v>1</v>
      </c>
      <c r="L1001" s="157">
        <v>1</v>
      </c>
    </row>
    <row r="1002" spans="5:12" x14ac:dyDescent="0.2">
      <c r="E1002" s="157" t="s">
        <v>2723</v>
      </c>
      <c r="F1002" s="157" t="s">
        <v>80</v>
      </c>
      <c r="G1002" s="157">
        <v>0</v>
      </c>
      <c r="H1002" s="157">
        <v>1</v>
      </c>
      <c r="I1002" s="157">
        <v>0</v>
      </c>
      <c r="J1002" s="157">
        <v>1</v>
      </c>
      <c r="K1002" s="157">
        <v>0</v>
      </c>
      <c r="L1002" s="157">
        <v>1</v>
      </c>
    </row>
    <row r="1003" spans="5:12" x14ac:dyDescent="0.2">
      <c r="E1003" s="157" t="s">
        <v>2722</v>
      </c>
      <c r="F1003" s="157" t="s">
        <v>94</v>
      </c>
      <c r="G1003" s="157">
        <v>1</v>
      </c>
      <c r="H1003" s="157">
        <v>0</v>
      </c>
      <c r="I1003" s="157">
        <v>1</v>
      </c>
      <c r="J1003" s="157">
        <v>0</v>
      </c>
      <c r="K1003" s="157">
        <v>0</v>
      </c>
      <c r="L1003" s="157">
        <v>1</v>
      </c>
    </row>
    <row r="1004" spans="5:12" x14ac:dyDescent="0.2">
      <c r="E1004" s="157" t="s">
        <v>2721</v>
      </c>
      <c r="F1004" s="157" t="s">
        <v>14</v>
      </c>
      <c r="G1004" s="157">
        <v>0</v>
      </c>
      <c r="H1004" s="157">
        <v>1</v>
      </c>
      <c r="I1004" s="157">
        <v>0</v>
      </c>
      <c r="J1004" s="157">
        <v>0</v>
      </c>
      <c r="K1004" s="157">
        <v>1</v>
      </c>
      <c r="L1004" s="157">
        <v>1</v>
      </c>
    </row>
    <row r="1005" spans="5:12" x14ac:dyDescent="0.2">
      <c r="E1005" s="157" t="s">
        <v>2720</v>
      </c>
      <c r="F1005" s="157" t="s">
        <v>58</v>
      </c>
      <c r="G1005" s="157">
        <v>0</v>
      </c>
      <c r="H1005" s="157">
        <v>1</v>
      </c>
      <c r="I1005" s="157">
        <v>0</v>
      </c>
      <c r="J1005" s="157">
        <v>1</v>
      </c>
      <c r="K1005" s="157">
        <v>0</v>
      </c>
      <c r="L1005" s="157">
        <v>1</v>
      </c>
    </row>
    <row r="1006" spans="5:12" x14ac:dyDescent="0.2">
      <c r="E1006" s="157" t="s">
        <v>2719</v>
      </c>
      <c r="F1006" s="157" t="s">
        <v>58</v>
      </c>
      <c r="G1006" s="157">
        <v>0</v>
      </c>
      <c r="H1006" s="157">
        <v>1</v>
      </c>
      <c r="I1006" s="157">
        <v>0</v>
      </c>
      <c r="J1006" s="157">
        <v>0</v>
      </c>
      <c r="K1006" s="157">
        <v>1</v>
      </c>
      <c r="L1006" s="157">
        <v>1</v>
      </c>
    </row>
    <row r="1007" spans="5:12" x14ac:dyDescent="0.2">
      <c r="E1007" s="157" t="s">
        <v>2718</v>
      </c>
      <c r="F1007" s="157" t="s">
        <v>53</v>
      </c>
      <c r="G1007" s="157">
        <v>1</v>
      </c>
      <c r="H1007" s="157">
        <v>0</v>
      </c>
      <c r="I1007" s="157">
        <v>0</v>
      </c>
      <c r="J1007" s="157">
        <v>0</v>
      </c>
      <c r="K1007" s="157">
        <v>1</v>
      </c>
      <c r="L1007" s="157">
        <v>1</v>
      </c>
    </row>
    <row r="1008" spans="5:12" x14ac:dyDescent="0.2">
      <c r="E1008" s="157" t="s">
        <v>2717</v>
      </c>
      <c r="F1008" s="157" t="s">
        <v>16</v>
      </c>
      <c r="G1008" s="157">
        <v>0</v>
      </c>
      <c r="H1008" s="157">
        <v>2</v>
      </c>
      <c r="I1008" s="157">
        <v>0</v>
      </c>
      <c r="J1008" s="157">
        <v>1</v>
      </c>
      <c r="K1008" s="157">
        <v>1</v>
      </c>
      <c r="L1008" s="157">
        <v>2</v>
      </c>
    </row>
    <row r="1009" spans="5:12" x14ac:dyDescent="0.2">
      <c r="E1009" s="157" t="s">
        <v>2716</v>
      </c>
      <c r="F1009" s="157" t="s">
        <v>29</v>
      </c>
      <c r="G1009" s="157">
        <v>5</v>
      </c>
      <c r="H1009" s="157">
        <v>11</v>
      </c>
      <c r="I1009" s="157">
        <v>0</v>
      </c>
      <c r="J1009" s="157">
        <v>9</v>
      </c>
      <c r="K1009" s="157">
        <v>7</v>
      </c>
      <c r="L1009" s="157">
        <v>16</v>
      </c>
    </row>
    <row r="1010" spans="5:12" x14ac:dyDescent="0.2">
      <c r="E1010" s="157" t="s">
        <v>2715</v>
      </c>
      <c r="F1010" s="157" t="s">
        <v>39</v>
      </c>
      <c r="G1010" s="157">
        <v>0</v>
      </c>
      <c r="H1010" s="157">
        <v>1</v>
      </c>
      <c r="I1010" s="157">
        <v>0</v>
      </c>
      <c r="J1010" s="157">
        <v>1</v>
      </c>
      <c r="K1010" s="157">
        <v>0</v>
      </c>
      <c r="L1010" s="157">
        <v>1</v>
      </c>
    </row>
    <row r="1011" spans="5:12" x14ac:dyDescent="0.2">
      <c r="E1011" s="157" t="s">
        <v>2714</v>
      </c>
      <c r="F1011" s="157" t="s">
        <v>16</v>
      </c>
      <c r="G1011" s="157">
        <v>1</v>
      </c>
      <c r="H1011" s="157">
        <v>0</v>
      </c>
      <c r="I1011" s="157">
        <v>0</v>
      </c>
      <c r="J1011" s="157">
        <v>0</v>
      </c>
      <c r="K1011" s="157">
        <v>1</v>
      </c>
      <c r="L1011" s="157">
        <v>1</v>
      </c>
    </row>
    <row r="1012" spans="5:12" x14ac:dyDescent="0.2">
      <c r="E1012" s="157" t="s">
        <v>2713</v>
      </c>
      <c r="F1012" s="157" t="s">
        <v>18</v>
      </c>
      <c r="G1012" s="157">
        <v>0</v>
      </c>
      <c r="H1012" s="157">
        <v>2</v>
      </c>
      <c r="I1012" s="157">
        <v>0</v>
      </c>
      <c r="J1012" s="157">
        <v>0</v>
      </c>
      <c r="K1012" s="157">
        <v>2</v>
      </c>
      <c r="L1012" s="157">
        <v>2</v>
      </c>
    </row>
    <row r="1013" spans="5:12" x14ac:dyDescent="0.2">
      <c r="E1013" s="157" t="s">
        <v>2712</v>
      </c>
      <c r="F1013" s="157" t="s">
        <v>16</v>
      </c>
      <c r="G1013" s="157">
        <v>0</v>
      </c>
      <c r="H1013" s="157">
        <v>1</v>
      </c>
      <c r="I1013" s="157">
        <v>0</v>
      </c>
      <c r="J1013" s="157">
        <v>0</v>
      </c>
      <c r="K1013" s="157">
        <v>1</v>
      </c>
      <c r="L1013" s="157">
        <v>1</v>
      </c>
    </row>
    <row r="1014" spans="5:12" x14ac:dyDescent="0.2">
      <c r="E1014" s="157" t="s">
        <v>2711</v>
      </c>
      <c r="F1014" s="157" t="s">
        <v>58</v>
      </c>
      <c r="G1014" s="157">
        <v>0</v>
      </c>
      <c r="H1014" s="157">
        <v>1</v>
      </c>
      <c r="I1014" s="157">
        <v>0</v>
      </c>
      <c r="J1014" s="157">
        <v>0</v>
      </c>
      <c r="K1014" s="157">
        <v>1</v>
      </c>
      <c r="L1014" s="157">
        <v>1</v>
      </c>
    </row>
    <row r="1015" spans="5:12" x14ac:dyDescent="0.2">
      <c r="E1015" s="157" t="s">
        <v>2710</v>
      </c>
      <c r="F1015" s="157" t="s">
        <v>87</v>
      </c>
      <c r="G1015" s="157">
        <v>0</v>
      </c>
      <c r="H1015" s="157">
        <v>2</v>
      </c>
      <c r="I1015" s="157">
        <v>0</v>
      </c>
      <c r="J1015" s="157">
        <v>1</v>
      </c>
      <c r="K1015" s="157">
        <v>1</v>
      </c>
      <c r="L1015" s="157">
        <v>2</v>
      </c>
    </row>
    <row r="1016" spans="5:12" x14ac:dyDescent="0.2">
      <c r="E1016" s="157" t="s">
        <v>2709</v>
      </c>
      <c r="F1016" s="157" t="s">
        <v>58</v>
      </c>
      <c r="G1016" s="157">
        <v>1</v>
      </c>
      <c r="H1016" s="157">
        <v>0</v>
      </c>
      <c r="I1016" s="157">
        <v>0</v>
      </c>
      <c r="J1016" s="157">
        <v>0</v>
      </c>
      <c r="K1016" s="157">
        <v>1</v>
      </c>
      <c r="L1016" s="157">
        <v>1</v>
      </c>
    </row>
    <row r="1017" spans="5:12" x14ac:dyDescent="0.2">
      <c r="E1017" s="157" t="s">
        <v>2708</v>
      </c>
      <c r="F1017" s="157" t="s">
        <v>33</v>
      </c>
      <c r="G1017" s="157">
        <v>2</v>
      </c>
      <c r="H1017" s="157">
        <v>0</v>
      </c>
      <c r="I1017" s="157">
        <v>0</v>
      </c>
      <c r="J1017" s="157">
        <v>0</v>
      </c>
      <c r="K1017" s="157">
        <v>2</v>
      </c>
      <c r="L1017" s="157">
        <v>2</v>
      </c>
    </row>
    <row r="1018" spans="5:12" x14ac:dyDescent="0.2">
      <c r="E1018" s="157" t="s">
        <v>2707</v>
      </c>
      <c r="F1018" s="157" t="s">
        <v>33</v>
      </c>
      <c r="G1018" s="157">
        <v>2</v>
      </c>
      <c r="H1018" s="157">
        <v>0</v>
      </c>
      <c r="I1018" s="157">
        <v>0</v>
      </c>
      <c r="J1018" s="157">
        <v>0</v>
      </c>
      <c r="K1018" s="157">
        <v>2</v>
      </c>
      <c r="L1018" s="157">
        <v>2</v>
      </c>
    </row>
    <row r="1019" spans="5:12" x14ac:dyDescent="0.2">
      <c r="E1019" s="157" t="s">
        <v>2706</v>
      </c>
      <c r="F1019" s="157" t="s">
        <v>18</v>
      </c>
      <c r="G1019" s="157">
        <v>0</v>
      </c>
      <c r="H1019" s="157">
        <v>1</v>
      </c>
      <c r="I1019" s="157">
        <v>0</v>
      </c>
      <c r="J1019" s="157">
        <v>0</v>
      </c>
      <c r="K1019" s="157">
        <v>1</v>
      </c>
      <c r="L1019" s="157">
        <v>1</v>
      </c>
    </row>
    <row r="1020" spans="5:12" x14ac:dyDescent="0.2">
      <c r="E1020" s="157" t="s">
        <v>2705</v>
      </c>
      <c r="F1020" s="157" t="s">
        <v>87</v>
      </c>
      <c r="G1020" s="157">
        <v>0</v>
      </c>
      <c r="H1020" s="157">
        <v>1</v>
      </c>
      <c r="I1020" s="157">
        <v>0</v>
      </c>
      <c r="J1020" s="157">
        <v>0</v>
      </c>
      <c r="K1020" s="157">
        <v>1</v>
      </c>
      <c r="L1020" s="157">
        <v>1</v>
      </c>
    </row>
    <row r="1021" spans="5:12" x14ac:dyDescent="0.2">
      <c r="E1021" s="157" t="s">
        <v>2704</v>
      </c>
      <c r="F1021" s="157" t="s">
        <v>22</v>
      </c>
      <c r="G1021" s="157">
        <v>0</v>
      </c>
      <c r="H1021" s="157">
        <v>1</v>
      </c>
      <c r="I1021" s="157">
        <v>0</v>
      </c>
      <c r="J1021" s="157">
        <v>0</v>
      </c>
      <c r="K1021" s="157">
        <v>1</v>
      </c>
      <c r="L1021" s="157">
        <v>1</v>
      </c>
    </row>
    <row r="1022" spans="5:12" x14ac:dyDescent="0.2">
      <c r="E1022" s="157" t="s">
        <v>2703</v>
      </c>
      <c r="F1022" s="157" t="s">
        <v>39</v>
      </c>
      <c r="G1022" s="157">
        <v>0</v>
      </c>
      <c r="H1022" s="157">
        <v>1</v>
      </c>
      <c r="I1022" s="157">
        <v>0</v>
      </c>
      <c r="J1022" s="157">
        <v>1</v>
      </c>
      <c r="K1022" s="157">
        <v>0</v>
      </c>
      <c r="L1022" s="157">
        <v>1</v>
      </c>
    </row>
    <row r="1023" spans="5:12" x14ac:dyDescent="0.2">
      <c r="E1023" s="157" t="s">
        <v>2702</v>
      </c>
      <c r="F1023" s="157" t="s">
        <v>80</v>
      </c>
      <c r="G1023" s="157">
        <v>0</v>
      </c>
      <c r="H1023" s="157">
        <v>1</v>
      </c>
      <c r="I1023" s="157">
        <v>0</v>
      </c>
      <c r="J1023" s="157">
        <v>1</v>
      </c>
      <c r="K1023" s="157">
        <v>0</v>
      </c>
      <c r="L1023" s="157">
        <v>1</v>
      </c>
    </row>
    <row r="1024" spans="5:12" x14ac:dyDescent="0.2">
      <c r="E1024" s="157" t="s">
        <v>2701</v>
      </c>
      <c r="F1024" s="157" t="s">
        <v>77</v>
      </c>
      <c r="G1024" s="157">
        <v>0</v>
      </c>
      <c r="H1024" s="157">
        <v>1</v>
      </c>
      <c r="I1024" s="157">
        <v>0</v>
      </c>
      <c r="J1024" s="157">
        <v>0</v>
      </c>
      <c r="K1024" s="157">
        <v>1</v>
      </c>
      <c r="L1024" s="157">
        <v>1</v>
      </c>
    </row>
    <row r="1025" spans="5:12" x14ac:dyDescent="0.2">
      <c r="E1025" s="157" t="s">
        <v>2700</v>
      </c>
      <c r="F1025" s="157" t="s">
        <v>77</v>
      </c>
      <c r="G1025" s="157">
        <v>0</v>
      </c>
      <c r="H1025" s="157">
        <v>4</v>
      </c>
      <c r="I1025" s="157">
        <v>0</v>
      </c>
      <c r="J1025" s="157">
        <v>0</v>
      </c>
      <c r="K1025" s="157">
        <v>4</v>
      </c>
      <c r="L1025" s="157">
        <v>4</v>
      </c>
    </row>
    <row r="1026" spans="5:12" x14ac:dyDescent="0.2">
      <c r="E1026" s="157" t="s">
        <v>2699</v>
      </c>
      <c r="F1026" s="157" t="s">
        <v>53</v>
      </c>
      <c r="G1026" s="157">
        <v>0</v>
      </c>
      <c r="H1026" s="157">
        <v>1</v>
      </c>
      <c r="I1026" s="157">
        <v>0</v>
      </c>
      <c r="J1026" s="157">
        <v>0</v>
      </c>
      <c r="K1026" s="157">
        <v>1</v>
      </c>
      <c r="L1026" s="157">
        <v>1</v>
      </c>
    </row>
    <row r="1027" spans="5:12" x14ac:dyDescent="0.2">
      <c r="E1027" s="157" t="s">
        <v>2698</v>
      </c>
      <c r="F1027" s="157" t="s">
        <v>16</v>
      </c>
      <c r="G1027" s="157">
        <v>0</v>
      </c>
      <c r="H1027" s="157">
        <v>1</v>
      </c>
      <c r="I1027" s="157">
        <v>0</v>
      </c>
      <c r="J1027" s="157">
        <v>0</v>
      </c>
      <c r="K1027" s="157">
        <v>1</v>
      </c>
      <c r="L1027" s="157">
        <v>1</v>
      </c>
    </row>
    <row r="1028" spans="5:12" x14ac:dyDescent="0.2">
      <c r="E1028" s="157" t="s">
        <v>2697</v>
      </c>
      <c r="F1028" s="157" t="s">
        <v>131</v>
      </c>
      <c r="G1028" s="157">
        <v>0</v>
      </c>
      <c r="H1028" s="157">
        <v>1</v>
      </c>
      <c r="I1028" s="157">
        <v>0</v>
      </c>
      <c r="J1028" s="157">
        <v>0</v>
      </c>
      <c r="K1028" s="157">
        <v>1</v>
      </c>
      <c r="L1028" s="157">
        <v>1</v>
      </c>
    </row>
    <row r="1029" spans="5:12" x14ac:dyDescent="0.2">
      <c r="E1029" s="157" t="s">
        <v>2696</v>
      </c>
      <c r="F1029" s="157" t="s">
        <v>29</v>
      </c>
      <c r="G1029" s="157">
        <v>0</v>
      </c>
      <c r="H1029" s="157">
        <v>1</v>
      </c>
      <c r="I1029" s="157">
        <v>0</v>
      </c>
      <c r="J1029" s="157">
        <v>1</v>
      </c>
      <c r="K1029" s="157">
        <v>0</v>
      </c>
      <c r="L1029" s="157">
        <v>1</v>
      </c>
    </row>
    <row r="1030" spans="5:12" x14ac:dyDescent="0.2">
      <c r="E1030" s="157" t="s">
        <v>2695</v>
      </c>
      <c r="F1030" s="157" t="s">
        <v>18</v>
      </c>
      <c r="G1030" s="157">
        <v>0</v>
      </c>
      <c r="H1030" s="157">
        <v>1</v>
      </c>
      <c r="I1030" s="157">
        <v>0</v>
      </c>
      <c r="J1030" s="157">
        <v>0</v>
      </c>
      <c r="K1030" s="157">
        <v>1</v>
      </c>
      <c r="L1030" s="157">
        <v>1</v>
      </c>
    </row>
    <row r="1031" spans="5:12" x14ac:dyDescent="0.2">
      <c r="E1031" s="157" t="s">
        <v>2694</v>
      </c>
      <c r="F1031" s="157" t="s">
        <v>29</v>
      </c>
      <c r="G1031" s="157">
        <v>0</v>
      </c>
      <c r="H1031" s="157">
        <v>1</v>
      </c>
      <c r="I1031" s="157">
        <v>0</v>
      </c>
      <c r="J1031" s="157">
        <v>1</v>
      </c>
      <c r="K1031" s="157">
        <v>0</v>
      </c>
      <c r="L1031" s="157">
        <v>1</v>
      </c>
    </row>
    <row r="1032" spans="5:12" x14ac:dyDescent="0.2">
      <c r="E1032" s="157" t="s">
        <v>2693</v>
      </c>
      <c r="F1032" s="157" t="s">
        <v>29</v>
      </c>
      <c r="G1032" s="157">
        <v>0</v>
      </c>
      <c r="H1032" s="157">
        <v>1</v>
      </c>
      <c r="I1032" s="157">
        <v>0</v>
      </c>
      <c r="J1032" s="157">
        <v>1</v>
      </c>
      <c r="K1032" s="157">
        <v>0</v>
      </c>
      <c r="L1032" s="157">
        <v>1</v>
      </c>
    </row>
    <row r="1033" spans="5:12" x14ac:dyDescent="0.2">
      <c r="E1033" s="157" t="s">
        <v>2692</v>
      </c>
      <c r="F1033" s="157" t="s">
        <v>16</v>
      </c>
      <c r="G1033" s="157">
        <v>0</v>
      </c>
      <c r="H1033" s="157">
        <v>1</v>
      </c>
      <c r="I1033" s="157">
        <v>0</v>
      </c>
      <c r="J1033" s="157">
        <v>0</v>
      </c>
      <c r="K1033" s="157">
        <v>1</v>
      </c>
      <c r="L1033" s="157">
        <v>1</v>
      </c>
    </row>
    <row r="1034" spans="5:12" x14ac:dyDescent="0.2">
      <c r="E1034" s="157" t="s">
        <v>2691</v>
      </c>
      <c r="F1034" s="157" t="s">
        <v>14</v>
      </c>
      <c r="G1034" s="157">
        <v>0</v>
      </c>
      <c r="H1034" s="157">
        <v>1</v>
      </c>
      <c r="I1034" s="157">
        <v>0</v>
      </c>
      <c r="J1034" s="157">
        <v>1</v>
      </c>
      <c r="K1034" s="157">
        <v>0</v>
      </c>
      <c r="L1034" s="157">
        <v>1</v>
      </c>
    </row>
    <row r="1035" spans="5:12" x14ac:dyDescent="0.2">
      <c r="E1035" s="157" t="s">
        <v>2690</v>
      </c>
      <c r="F1035" s="157" t="s">
        <v>77</v>
      </c>
      <c r="G1035" s="157">
        <v>0</v>
      </c>
      <c r="H1035" s="157">
        <v>1</v>
      </c>
      <c r="I1035" s="157">
        <v>0</v>
      </c>
      <c r="J1035" s="157">
        <v>0</v>
      </c>
      <c r="K1035" s="157">
        <v>1</v>
      </c>
      <c r="L1035" s="157">
        <v>1</v>
      </c>
    </row>
    <row r="1036" spans="5:12" x14ac:dyDescent="0.2">
      <c r="E1036" s="157" t="s">
        <v>2689</v>
      </c>
      <c r="F1036" s="157" t="s">
        <v>69</v>
      </c>
      <c r="G1036" s="157">
        <v>1</v>
      </c>
      <c r="H1036" s="157">
        <v>0</v>
      </c>
      <c r="I1036" s="157">
        <v>0</v>
      </c>
      <c r="J1036" s="157">
        <v>1</v>
      </c>
      <c r="K1036" s="157">
        <v>0</v>
      </c>
      <c r="L1036" s="157">
        <v>1</v>
      </c>
    </row>
    <row r="1037" spans="5:12" x14ac:dyDescent="0.2">
      <c r="E1037" s="157" t="s">
        <v>2688</v>
      </c>
      <c r="F1037" s="157" t="s">
        <v>39</v>
      </c>
      <c r="G1037" s="157">
        <v>0</v>
      </c>
      <c r="H1037" s="157">
        <v>1</v>
      </c>
      <c r="I1037" s="157">
        <v>1</v>
      </c>
      <c r="J1037" s="157">
        <v>0</v>
      </c>
      <c r="K1037" s="157">
        <v>0</v>
      </c>
      <c r="L1037" s="157">
        <v>1</v>
      </c>
    </row>
    <row r="1038" spans="5:12" x14ac:dyDescent="0.2">
      <c r="E1038" s="157" t="s">
        <v>2687</v>
      </c>
      <c r="F1038" s="157" t="s">
        <v>131</v>
      </c>
      <c r="G1038" s="157">
        <v>0</v>
      </c>
      <c r="H1038" s="157">
        <v>2</v>
      </c>
      <c r="I1038" s="157">
        <v>0</v>
      </c>
      <c r="J1038" s="157">
        <v>2</v>
      </c>
      <c r="K1038" s="157">
        <v>0</v>
      </c>
      <c r="L1038" s="157">
        <v>2</v>
      </c>
    </row>
    <row r="1039" spans="5:12" x14ac:dyDescent="0.2">
      <c r="E1039" s="157" t="s">
        <v>2686</v>
      </c>
      <c r="F1039" s="157" t="s">
        <v>14</v>
      </c>
      <c r="G1039" s="157">
        <v>1</v>
      </c>
      <c r="H1039" s="157">
        <v>0</v>
      </c>
      <c r="I1039" s="157">
        <v>0</v>
      </c>
      <c r="J1039" s="157">
        <v>0</v>
      </c>
      <c r="K1039" s="157">
        <v>1</v>
      </c>
      <c r="L1039" s="157">
        <v>1</v>
      </c>
    </row>
    <row r="1040" spans="5:12" x14ac:dyDescent="0.2">
      <c r="E1040" s="157" t="s">
        <v>2685</v>
      </c>
      <c r="F1040" s="157" t="s">
        <v>29</v>
      </c>
      <c r="G1040" s="157">
        <v>0</v>
      </c>
      <c r="H1040" s="157">
        <v>1</v>
      </c>
      <c r="I1040" s="157">
        <v>0</v>
      </c>
      <c r="J1040" s="157">
        <v>1</v>
      </c>
      <c r="K1040" s="157">
        <v>0</v>
      </c>
      <c r="L1040" s="157">
        <v>1</v>
      </c>
    </row>
    <row r="1041" spans="4:12" x14ac:dyDescent="0.2">
      <c r="E1041" s="157" t="s">
        <v>2684</v>
      </c>
      <c r="F1041" s="157" t="s">
        <v>48</v>
      </c>
      <c r="G1041" s="157">
        <v>0</v>
      </c>
      <c r="H1041" s="157">
        <v>1</v>
      </c>
      <c r="I1041" s="157">
        <v>0</v>
      </c>
      <c r="J1041" s="157">
        <v>0</v>
      </c>
      <c r="K1041" s="157">
        <v>1</v>
      </c>
      <c r="L1041" s="157">
        <v>1</v>
      </c>
    </row>
    <row r="1042" spans="4:12" x14ac:dyDescent="0.2">
      <c r="E1042" s="157" t="s">
        <v>2683</v>
      </c>
      <c r="F1042" s="157" t="s">
        <v>58</v>
      </c>
      <c r="G1042" s="157">
        <v>1</v>
      </c>
      <c r="H1042" s="157">
        <v>0</v>
      </c>
      <c r="I1042" s="157">
        <v>0</v>
      </c>
      <c r="J1042" s="157">
        <v>0</v>
      </c>
      <c r="K1042" s="157">
        <v>1</v>
      </c>
      <c r="L1042" s="157">
        <v>1</v>
      </c>
    </row>
    <row r="1043" spans="4:12" x14ac:dyDescent="0.2">
      <c r="D1043" s="157" t="s">
        <v>105</v>
      </c>
      <c r="E1043" s="157" t="s">
        <v>105</v>
      </c>
      <c r="F1043" s="157" t="s">
        <v>33</v>
      </c>
      <c r="G1043" s="157">
        <v>2</v>
      </c>
      <c r="H1043" s="157">
        <v>0</v>
      </c>
      <c r="I1043" s="157">
        <v>0</v>
      </c>
      <c r="J1043" s="157">
        <v>1</v>
      </c>
      <c r="K1043" s="157">
        <v>1</v>
      </c>
      <c r="L1043" s="157">
        <v>2</v>
      </c>
    </row>
    <row r="1044" spans="4:12" x14ac:dyDescent="0.2">
      <c r="E1044" s="157" t="s">
        <v>2682</v>
      </c>
      <c r="F1044" s="157" t="s">
        <v>94</v>
      </c>
      <c r="G1044" s="157">
        <v>2</v>
      </c>
      <c r="H1044" s="157">
        <v>0</v>
      </c>
      <c r="I1044" s="157">
        <v>1</v>
      </c>
      <c r="J1044" s="157">
        <v>0</v>
      </c>
      <c r="K1044" s="157">
        <v>1</v>
      </c>
      <c r="L1044" s="157">
        <v>2</v>
      </c>
    </row>
    <row r="1045" spans="4:12" x14ac:dyDescent="0.2">
      <c r="E1045" s="157" t="s">
        <v>2681</v>
      </c>
      <c r="F1045" s="157" t="s">
        <v>87</v>
      </c>
      <c r="G1045" s="157">
        <v>0</v>
      </c>
      <c r="H1045" s="157">
        <v>2</v>
      </c>
      <c r="I1045" s="157">
        <v>0</v>
      </c>
      <c r="J1045" s="157">
        <v>1</v>
      </c>
      <c r="K1045" s="157">
        <v>1</v>
      </c>
      <c r="L1045" s="157">
        <v>2</v>
      </c>
    </row>
    <row r="1046" spans="4:12" x14ac:dyDescent="0.2">
      <c r="E1046" s="157" t="s">
        <v>2680</v>
      </c>
      <c r="F1046" s="157" t="s">
        <v>77</v>
      </c>
      <c r="G1046" s="157">
        <v>0</v>
      </c>
      <c r="H1046" s="157">
        <v>1</v>
      </c>
      <c r="I1046" s="157">
        <v>0</v>
      </c>
      <c r="J1046" s="157">
        <v>1</v>
      </c>
      <c r="K1046" s="157">
        <v>0</v>
      </c>
      <c r="L1046" s="157">
        <v>1</v>
      </c>
    </row>
    <row r="1047" spans="4:12" x14ac:dyDescent="0.2">
      <c r="E1047" s="157" t="s">
        <v>2679</v>
      </c>
      <c r="F1047" s="157" t="s">
        <v>16</v>
      </c>
      <c r="G1047" s="157">
        <v>0</v>
      </c>
      <c r="H1047" s="157">
        <v>2</v>
      </c>
      <c r="I1047" s="157">
        <v>1</v>
      </c>
      <c r="J1047" s="157">
        <v>0</v>
      </c>
      <c r="K1047" s="157">
        <v>1</v>
      </c>
      <c r="L1047" s="157">
        <v>2</v>
      </c>
    </row>
    <row r="1048" spans="4:12" x14ac:dyDescent="0.2">
      <c r="E1048" s="157" t="s">
        <v>2678</v>
      </c>
      <c r="F1048" s="157" t="s">
        <v>16</v>
      </c>
      <c r="G1048" s="157">
        <v>0</v>
      </c>
      <c r="H1048" s="157">
        <v>1</v>
      </c>
      <c r="I1048" s="157">
        <v>0</v>
      </c>
      <c r="J1048" s="157">
        <v>0</v>
      </c>
      <c r="K1048" s="157">
        <v>1</v>
      </c>
      <c r="L1048" s="157">
        <v>1</v>
      </c>
    </row>
    <row r="1049" spans="4:12" x14ac:dyDescent="0.2">
      <c r="E1049" s="157" t="s">
        <v>2677</v>
      </c>
      <c r="F1049" s="157" t="s">
        <v>24</v>
      </c>
      <c r="G1049" s="157">
        <v>0</v>
      </c>
      <c r="H1049" s="157">
        <v>1</v>
      </c>
      <c r="I1049" s="157">
        <v>0</v>
      </c>
      <c r="J1049" s="157">
        <v>1</v>
      </c>
      <c r="K1049" s="157">
        <v>0</v>
      </c>
      <c r="L1049" s="157">
        <v>1</v>
      </c>
    </row>
    <row r="1050" spans="4:12" x14ac:dyDescent="0.2">
      <c r="E1050" s="157" t="s">
        <v>2676</v>
      </c>
      <c r="F1050" s="157" t="s">
        <v>67</v>
      </c>
      <c r="G1050" s="157">
        <v>1</v>
      </c>
      <c r="H1050" s="157">
        <v>2</v>
      </c>
      <c r="I1050" s="157">
        <v>0</v>
      </c>
      <c r="J1050" s="157">
        <v>0</v>
      </c>
      <c r="K1050" s="157">
        <v>3</v>
      </c>
      <c r="L1050" s="157">
        <v>3</v>
      </c>
    </row>
    <row r="1051" spans="4:12" x14ac:dyDescent="0.2">
      <c r="E1051" s="157" t="s">
        <v>2675</v>
      </c>
      <c r="F1051" s="157" t="s">
        <v>80</v>
      </c>
      <c r="G1051" s="157">
        <v>0</v>
      </c>
      <c r="H1051" s="157">
        <v>3</v>
      </c>
      <c r="I1051" s="157">
        <v>0</v>
      </c>
      <c r="J1051" s="157">
        <v>0</v>
      </c>
      <c r="K1051" s="157">
        <v>3</v>
      </c>
      <c r="L1051" s="157">
        <v>3</v>
      </c>
    </row>
    <row r="1052" spans="4:12" x14ac:dyDescent="0.2">
      <c r="E1052" s="157" t="s">
        <v>2674</v>
      </c>
      <c r="F1052" s="157" t="s">
        <v>20</v>
      </c>
      <c r="G1052" s="157">
        <v>1</v>
      </c>
      <c r="H1052" s="157">
        <v>0</v>
      </c>
      <c r="I1052" s="157">
        <v>0</v>
      </c>
      <c r="J1052" s="157">
        <v>0</v>
      </c>
      <c r="K1052" s="157">
        <v>1</v>
      </c>
      <c r="L1052" s="157">
        <v>1</v>
      </c>
    </row>
    <row r="1053" spans="4:12" x14ac:dyDescent="0.2">
      <c r="E1053" s="157" t="s">
        <v>2673</v>
      </c>
      <c r="F1053" s="157" t="s">
        <v>29</v>
      </c>
      <c r="G1053" s="157">
        <v>0</v>
      </c>
      <c r="H1053" s="157">
        <v>4</v>
      </c>
      <c r="I1053" s="157">
        <v>0</v>
      </c>
      <c r="J1053" s="157">
        <v>2</v>
      </c>
      <c r="K1053" s="157">
        <v>2</v>
      </c>
      <c r="L1053" s="157">
        <v>4</v>
      </c>
    </row>
    <row r="1054" spans="4:12" x14ac:dyDescent="0.2">
      <c r="E1054" s="157" t="s">
        <v>2672</v>
      </c>
      <c r="F1054" s="157" t="s">
        <v>39</v>
      </c>
      <c r="G1054" s="157">
        <v>0</v>
      </c>
      <c r="H1054" s="157">
        <v>1</v>
      </c>
      <c r="I1054" s="157">
        <v>0</v>
      </c>
      <c r="J1054" s="157">
        <v>1</v>
      </c>
      <c r="K1054" s="157">
        <v>0</v>
      </c>
      <c r="L1054" s="157">
        <v>1</v>
      </c>
    </row>
    <row r="1055" spans="4:12" x14ac:dyDescent="0.2">
      <c r="E1055" s="157" t="s">
        <v>2671</v>
      </c>
      <c r="F1055" s="157" t="s">
        <v>131</v>
      </c>
      <c r="G1055" s="157">
        <v>0</v>
      </c>
      <c r="H1055" s="157">
        <v>1</v>
      </c>
      <c r="I1055" s="157">
        <v>0</v>
      </c>
      <c r="J1055" s="157">
        <v>1</v>
      </c>
      <c r="K1055" s="157">
        <v>0</v>
      </c>
      <c r="L1055" s="157">
        <v>1</v>
      </c>
    </row>
    <row r="1056" spans="4:12" x14ac:dyDescent="0.2">
      <c r="E1056" s="157" t="s">
        <v>2670</v>
      </c>
      <c r="F1056" s="157" t="s">
        <v>58</v>
      </c>
      <c r="G1056" s="157">
        <v>0</v>
      </c>
      <c r="H1056" s="157">
        <v>1</v>
      </c>
      <c r="I1056" s="157">
        <v>0</v>
      </c>
      <c r="J1056" s="157">
        <v>1</v>
      </c>
      <c r="K1056" s="157">
        <v>0</v>
      </c>
      <c r="L1056" s="157">
        <v>1</v>
      </c>
    </row>
    <row r="1057" spans="5:12" x14ac:dyDescent="0.2">
      <c r="E1057" s="157" t="s">
        <v>2669</v>
      </c>
      <c r="F1057" s="157" t="s">
        <v>16</v>
      </c>
      <c r="G1057" s="157">
        <v>0</v>
      </c>
      <c r="H1057" s="157">
        <v>1</v>
      </c>
      <c r="I1057" s="157">
        <v>0</v>
      </c>
      <c r="J1057" s="157">
        <v>1</v>
      </c>
      <c r="K1057" s="157">
        <v>0</v>
      </c>
      <c r="L1057" s="157">
        <v>1</v>
      </c>
    </row>
    <row r="1058" spans="5:12" x14ac:dyDescent="0.2">
      <c r="E1058" s="157" t="s">
        <v>2668</v>
      </c>
      <c r="F1058" s="157" t="s">
        <v>53</v>
      </c>
      <c r="G1058" s="157">
        <v>0</v>
      </c>
      <c r="H1058" s="157">
        <v>1</v>
      </c>
      <c r="I1058" s="157">
        <v>0</v>
      </c>
      <c r="J1058" s="157">
        <v>0</v>
      </c>
      <c r="K1058" s="157">
        <v>1</v>
      </c>
      <c r="L1058" s="157">
        <v>1</v>
      </c>
    </row>
    <row r="1059" spans="5:12" x14ac:dyDescent="0.2">
      <c r="E1059" s="157" t="s">
        <v>2667</v>
      </c>
      <c r="F1059" s="157" t="s">
        <v>29</v>
      </c>
      <c r="G1059" s="157">
        <v>0</v>
      </c>
      <c r="H1059" s="157">
        <v>1</v>
      </c>
      <c r="I1059" s="157">
        <v>0</v>
      </c>
      <c r="J1059" s="157">
        <v>0</v>
      </c>
      <c r="K1059" s="157">
        <v>1</v>
      </c>
      <c r="L1059" s="157">
        <v>1</v>
      </c>
    </row>
    <row r="1060" spans="5:12" x14ac:dyDescent="0.2">
      <c r="E1060" s="157" t="s">
        <v>2666</v>
      </c>
      <c r="F1060" s="157" t="s">
        <v>53</v>
      </c>
      <c r="G1060" s="157">
        <v>0</v>
      </c>
      <c r="H1060" s="157">
        <v>1</v>
      </c>
      <c r="I1060" s="157">
        <v>0</v>
      </c>
      <c r="J1060" s="157">
        <v>0</v>
      </c>
      <c r="K1060" s="157">
        <v>1</v>
      </c>
      <c r="L1060" s="157">
        <v>1</v>
      </c>
    </row>
    <row r="1061" spans="5:12" x14ac:dyDescent="0.2">
      <c r="E1061" s="157" t="s">
        <v>2665</v>
      </c>
      <c r="F1061" s="157" t="s">
        <v>55</v>
      </c>
      <c r="G1061" s="157">
        <v>1</v>
      </c>
      <c r="H1061" s="157">
        <v>1</v>
      </c>
      <c r="I1061" s="157">
        <v>0</v>
      </c>
      <c r="J1061" s="157">
        <v>0</v>
      </c>
      <c r="K1061" s="157">
        <v>2</v>
      </c>
      <c r="L1061" s="157">
        <v>2</v>
      </c>
    </row>
    <row r="1062" spans="5:12" x14ac:dyDescent="0.2">
      <c r="E1062" s="157" t="s">
        <v>2664</v>
      </c>
      <c r="F1062" s="157" t="s">
        <v>33</v>
      </c>
      <c r="G1062" s="157">
        <v>1</v>
      </c>
      <c r="H1062" s="157">
        <v>0</v>
      </c>
      <c r="I1062" s="157">
        <v>0</v>
      </c>
      <c r="J1062" s="157">
        <v>0</v>
      </c>
      <c r="K1062" s="157">
        <v>1</v>
      </c>
      <c r="L1062" s="157">
        <v>1</v>
      </c>
    </row>
    <row r="1063" spans="5:12" x14ac:dyDescent="0.2">
      <c r="E1063" s="157" t="s">
        <v>2663</v>
      </c>
      <c r="F1063" s="157" t="s">
        <v>18</v>
      </c>
      <c r="G1063" s="157">
        <v>0</v>
      </c>
      <c r="H1063" s="157">
        <v>1</v>
      </c>
      <c r="I1063" s="157">
        <v>0</v>
      </c>
      <c r="J1063" s="157">
        <v>0</v>
      </c>
      <c r="K1063" s="157">
        <v>1</v>
      </c>
      <c r="L1063" s="157">
        <v>1</v>
      </c>
    </row>
    <row r="1064" spans="5:12" x14ac:dyDescent="0.2">
      <c r="E1064" s="157" t="s">
        <v>2662</v>
      </c>
      <c r="F1064" s="157" t="s">
        <v>29</v>
      </c>
      <c r="G1064" s="157">
        <v>1</v>
      </c>
      <c r="H1064" s="157">
        <v>0</v>
      </c>
      <c r="I1064" s="157">
        <v>0</v>
      </c>
      <c r="J1064" s="157">
        <v>0</v>
      </c>
      <c r="K1064" s="157">
        <v>1</v>
      </c>
      <c r="L1064" s="157">
        <v>1</v>
      </c>
    </row>
    <row r="1065" spans="5:12" x14ac:dyDescent="0.2">
      <c r="E1065" s="157" t="s">
        <v>2661</v>
      </c>
      <c r="F1065" s="157" t="s">
        <v>125</v>
      </c>
      <c r="G1065" s="157">
        <v>0</v>
      </c>
      <c r="H1065" s="157">
        <v>4</v>
      </c>
      <c r="I1065" s="157">
        <v>0</v>
      </c>
      <c r="J1065" s="157">
        <v>1</v>
      </c>
      <c r="K1065" s="157">
        <v>3</v>
      </c>
      <c r="L1065" s="157">
        <v>4</v>
      </c>
    </row>
    <row r="1066" spans="5:12" x14ac:dyDescent="0.2">
      <c r="E1066" s="157" t="s">
        <v>2660</v>
      </c>
      <c r="F1066" s="157" t="s">
        <v>29</v>
      </c>
      <c r="G1066" s="157">
        <v>0</v>
      </c>
      <c r="H1066" s="157">
        <v>1</v>
      </c>
      <c r="I1066" s="157">
        <v>0</v>
      </c>
      <c r="J1066" s="157">
        <v>1</v>
      </c>
      <c r="K1066" s="157">
        <v>0</v>
      </c>
      <c r="L1066" s="157">
        <v>1</v>
      </c>
    </row>
    <row r="1067" spans="5:12" x14ac:dyDescent="0.2">
      <c r="E1067" s="157" t="s">
        <v>2659</v>
      </c>
      <c r="F1067" s="157" t="s">
        <v>29</v>
      </c>
      <c r="G1067" s="157">
        <v>4</v>
      </c>
      <c r="H1067" s="157">
        <v>3</v>
      </c>
      <c r="I1067" s="157">
        <v>0</v>
      </c>
      <c r="J1067" s="157">
        <v>3</v>
      </c>
      <c r="K1067" s="157">
        <v>4</v>
      </c>
      <c r="L1067" s="157">
        <v>7</v>
      </c>
    </row>
    <row r="1068" spans="5:12" x14ac:dyDescent="0.2">
      <c r="E1068" s="157" t="s">
        <v>2658</v>
      </c>
      <c r="F1068" s="157" t="s">
        <v>58</v>
      </c>
      <c r="G1068" s="157">
        <v>0</v>
      </c>
      <c r="H1068" s="157">
        <v>1</v>
      </c>
      <c r="I1068" s="157">
        <v>0</v>
      </c>
      <c r="J1068" s="157">
        <v>0</v>
      </c>
      <c r="K1068" s="157">
        <v>1</v>
      </c>
      <c r="L1068" s="157">
        <v>1</v>
      </c>
    </row>
    <row r="1069" spans="5:12" x14ac:dyDescent="0.2">
      <c r="E1069" s="157" t="s">
        <v>2657</v>
      </c>
      <c r="F1069" s="157" t="s">
        <v>29</v>
      </c>
      <c r="G1069" s="157">
        <v>0</v>
      </c>
      <c r="H1069" s="157">
        <v>1</v>
      </c>
      <c r="I1069" s="157">
        <v>0</v>
      </c>
      <c r="J1069" s="157">
        <v>0</v>
      </c>
      <c r="K1069" s="157">
        <v>1</v>
      </c>
      <c r="L1069" s="157">
        <v>1</v>
      </c>
    </row>
    <row r="1070" spans="5:12" x14ac:dyDescent="0.2">
      <c r="E1070" s="157" t="s">
        <v>2656</v>
      </c>
      <c r="F1070" s="157" t="s">
        <v>67</v>
      </c>
      <c r="G1070" s="157">
        <v>1</v>
      </c>
      <c r="H1070" s="157">
        <v>0</v>
      </c>
      <c r="I1070" s="157">
        <v>0</v>
      </c>
      <c r="J1070" s="157">
        <v>0</v>
      </c>
      <c r="K1070" s="157">
        <v>1</v>
      </c>
      <c r="L1070" s="157">
        <v>1</v>
      </c>
    </row>
    <row r="1071" spans="5:12" x14ac:dyDescent="0.2">
      <c r="E1071" s="157" t="s">
        <v>2655</v>
      </c>
      <c r="F1071" s="157" t="s">
        <v>55</v>
      </c>
      <c r="G1071" s="157">
        <v>0</v>
      </c>
      <c r="H1071" s="157">
        <v>1</v>
      </c>
      <c r="I1071" s="157">
        <v>0</v>
      </c>
      <c r="J1071" s="157">
        <v>0</v>
      </c>
      <c r="K1071" s="157">
        <v>1</v>
      </c>
      <c r="L1071" s="157">
        <v>1</v>
      </c>
    </row>
    <row r="1072" spans="5:12" x14ac:dyDescent="0.2">
      <c r="E1072" s="157" t="s">
        <v>2654</v>
      </c>
      <c r="F1072" s="157" t="s">
        <v>20</v>
      </c>
      <c r="G1072" s="157">
        <v>0</v>
      </c>
      <c r="H1072" s="157">
        <v>2</v>
      </c>
      <c r="I1072" s="157">
        <v>0</v>
      </c>
      <c r="J1072" s="157">
        <v>0</v>
      </c>
      <c r="K1072" s="157">
        <v>2</v>
      </c>
      <c r="L1072" s="157">
        <v>2</v>
      </c>
    </row>
    <row r="1073" spans="5:12" x14ac:dyDescent="0.2">
      <c r="E1073" s="157" t="s">
        <v>2653</v>
      </c>
      <c r="F1073" s="157" t="s">
        <v>48</v>
      </c>
      <c r="G1073" s="157">
        <v>0</v>
      </c>
      <c r="H1073" s="157">
        <v>3</v>
      </c>
      <c r="I1073" s="157">
        <v>0</v>
      </c>
      <c r="J1073" s="157">
        <v>0</v>
      </c>
      <c r="K1073" s="157">
        <v>3</v>
      </c>
      <c r="L1073" s="157">
        <v>3</v>
      </c>
    </row>
    <row r="1074" spans="5:12" x14ac:dyDescent="0.2">
      <c r="E1074" s="157" t="s">
        <v>2652</v>
      </c>
      <c r="F1074" s="157" t="s">
        <v>80</v>
      </c>
      <c r="G1074" s="157">
        <v>1</v>
      </c>
      <c r="H1074" s="157">
        <v>0</v>
      </c>
      <c r="I1074" s="157">
        <v>1</v>
      </c>
      <c r="J1074" s="157">
        <v>0</v>
      </c>
      <c r="K1074" s="157">
        <v>0</v>
      </c>
      <c r="L1074" s="157">
        <v>1</v>
      </c>
    </row>
    <row r="1075" spans="5:12" x14ac:dyDescent="0.2">
      <c r="E1075" s="157" t="s">
        <v>2651</v>
      </c>
      <c r="F1075" s="157" t="s">
        <v>39</v>
      </c>
      <c r="G1075" s="157">
        <v>2</v>
      </c>
      <c r="H1075" s="157">
        <v>0</v>
      </c>
      <c r="I1075" s="157">
        <v>0</v>
      </c>
      <c r="J1075" s="157">
        <v>0</v>
      </c>
      <c r="K1075" s="157">
        <v>2</v>
      </c>
      <c r="L1075" s="157">
        <v>2</v>
      </c>
    </row>
    <row r="1076" spans="5:12" x14ac:dyDescent="0.2">
      <c r="E1076" s="157" t="s">
        <v>2650</v>
      </c>
      <c r="F1076" s="157" t="s">
        <v>29</v>
      </c>
      <c r="G1076" s="157">
        <v>1</v>
      </c>
      <c r="H1076" s="157">
        <v>1</v>
      </c>
      <c r="I1076" s="157">
        <v>0</v>
      </c>
      <c r="J1076" s="157">
        <v>1</v>
      </c>
      <c r="K1076" s="157">
        <v>1</v>
      </c>
      <c r="L1076" s="157">
        <v>2</v>
      </c>
    </row>
    <row r="1077" spans="5:12" x14ac:dyDescent="0.2">
      <c r="E1077" s="157" t="s">
        <v>2649</v>
      </c>
      <c r="F1077" s="157" t="s">
        <v>80</v>
      </c>
      <c r="G1077" s="157">
        <v>0</v>
      </c>
      <c r="H1077" s="157">
        <v>6</v>
      </c>
      <c r="I1077" s="157">
        <v>0</v>
      </c>
      <c r="J1077" s="157">
        <v>2</v>
      </c>
      <c r="K1077" s="157">
        <v>4</v>
      </c>
      <c r="L1077" s="157">
        <v>6</v>
      </c>
    </row>
    <row r="1078" spans="5:12" x14ac:dyDescent="0.2">
      <c r="E1078" s="157" t="s">
        <v>2648</v>
      </c>
      <c r="F1078" s="157" t="s">
        <v>48</v>
      </c>
      <c r="G1078" s="157">
        <v>0</v>
      </c>
      <c r="H1078" s="157">
        <v>1</v>
      </c>
      <c r="I1078" s="157">
        <v>0</v>
      </c>
      <c r="J1078" s="157">
        <v>0</v>
      </c>
      <c r="K1078" s="157">
        <v>1</v>
      </c>
      <c r="L1078" s="157">
        <v>1</v>
      </c>
    </row>
    <row r="1079" spans="5:12" x14ac:dyDescent="0.2">
      <c r="E1079" s="157" t="s">
        <v>2647</v>
      </c>
      <c r="F1079" s="157" t="s">
        <v>39</v>
      </c>
      <c r="G1079" s="157">
        <v>0</v>
      </c>
      <c r="H1079" s="157">
        <v>1</v>
      </c>
      <c r="I1079" s="157">
        <v>0</v>
      </c>
      <c r="J1079" s="157">
        <v>1</v>
      </c>
      <c r="K1079" s="157">
        <v>0</v>
      </c>
      <c r="L1079" s="157">
        <v>1</v>
      </c>
    </row>
    <row r="1080" spans="5:12" x14ac:dyDescent="0.2">
      <c r="E1080" s="157" t="s">
        <v>2646</v>
      </c>
      <c r="F1080" s="157" t="s">
        <v>77</v>
      </c>
      <c r="G1080" s="157">
        <v>0</v>
      </c>
      <c r="H1080" s="157">
        <v>1</v>
      </c>
      <c r="I1080" s="157">
        <v>0</v>
      </c>
      <c r="J1080" s="157">
        <v>0</v>
      </c>
      <c r="K1080" s="157">
        <v>1</v>
      </c>
      <c r="L1080" s="157">
        <v>1</v>
      </c>
    </row>
    <row r="1081" spans="5:12" x14ac:dyDescent="0.2">
      <c r="E1081" s="157" t="s">
        <v>2645</v>
      </c>
      <c r="F1081" s="157" t="s">
        <v>131</v>
      </c>
      <c r="G1081" s="157">
        <v>0</v>
      </c>
      <c r="H1081" s="157">
        <v>1</v>
      </c>
      <c r="I1081" s="157">
        <v>0</v>
      </c>
      <c r="J1081" s="157">
        <v>0</v>
      </c>
      <c r="K1081" s="157">
        <v>1</v>
      </c>
      <c r="L1081" s="157">
        <v>1</v>
      </c>
    </row>
    <row r="1082" spans="5:12" x14ac:dyDescent="0.2">
      <c r="E1082" s="157" t="s">
        <v>2644</v>
      </c>
      <c r="F1082" s="157" t="s">
        <v>33</v>
      </c>
      <c r="G1082" s="157">
        <v>1</v>
      </c>
      <c r="H1082" s="157">
        <v>0</v>
      </c>
      <c r="I1082" s="157">
        <v>0</v>
      </c>
      <c r="J1082" s="157">
        <v>1</v>
      </c>
      <c r="K1082" s="157">
        <v>0</v>
      </c>
      <c r="L1082" s="157">
        <v>1</v>
      </c>
    </row>
    <row r="1083" spans="5:12" x14ac:dyDescent="0.2">
      <c r="E1083" s="157" t="s">
        <v>2643</v>
      </c>
      <c r="F1083" s="157" t="s">
        <v>29</v>
      </c>
      <c r="G1083" s="157">
        <v>0</v>
      </c>
      <c r="H1083" s="157">
        <v>2</v>
      </c>
      <c r="I1083" s="157">
        <v>0</v>
      </c>
      <c r="J1083" s="157">
        <v>2</v>
      </c>
      <c r="K1083" s="157">
        <v>0</v>
      </c>
      <c r="L1083" s="157">
        <v>2</v>
      </c>
    </row>
    <row r="1084" spans="5:12" x14ac:dyDescent="0.2">
      <c r="E1084" s="157" t="s">
        <v>2642</v>
      </c>
      <c r="F1084" s="157" t="s">
        <v>35</v>
      </c>
      <c r="G1084" s="157">
        <v>0</v>
      </c>
      <c r="H1084" s="157">
        <v>1</v>
      </c>
      <c r="I1084" s="157">
        <v>0</v>
      </c>
      <c r="J1084" s="157">
        <v>1</v>
      </c>
      <c r="K1084" s="157">
        <v>0</v>
      </c>
      <c r="L1084" s="157">
        <v>1</v>
      </c>
    </row>
    <row r="1085" spans="5:12" x14ac:dyDescent="0.2">
      <c r="E1085" s="157" t="s">
        <v>2641</v>
      </c>
      <c r="F1085" s="157" t="s">
        <v>33</v>
      </c>
      <c r="G1085" s="157">
        <v>1</v>
      </c>
      <c r="H1085" s="157">
        <v>0</v>
      </c>
      <c r="I1085" s="157">
        <v>0</v>
      </c>
      <c r="J1085" s="157">
        <v>0</v>
      </c>
      <c r="K1085" s="157">
        <v>1</v>
      </c>
      <c r="L1085" s="157">
        <v>1</v>
      </c>
    </row>
    <row r="1086" spans="5:12" x14ac:dyDescent="0.2">
      <c r="E1086" s="157" t="s">
        <v>2640</v>
      </c>
      <c r="F1086" s="157" t="s">
        <v>24</v>
      </c>
      <c r="G1086" s="157">
        <v>0</v>
      </c>
      <c r="H1086" s="157">
        <v>1</v>
      </c>
      <c r="I1086" s="157">
        <v>0</v>
      </c>
      <c r="J1086" s="157">
        <v>0</v>
      </c>
      <c r="K1086" s="157">
        <v>1</v>
      </c>
      <c r="L1086" s="157">
        <v>1</v>
      </c>
    </row>
    <row r="1087" spans="5:12" x14ac:dyDescent="0.2">
      <c r="E1087" s="157" t="s">
        <v>2639</v>
      </c>
      <c r="F1087" s="157" t="s">
        <v>77</v>
      </c>
      <c r="G1087" s="157">
        <v>0</v>
      </c>
      <c r="H1087" s="157">
        <v>6</v>
      </c>
      <c r="I1087" s="157">
        <v>0</v>
      </c>
      <c r="J1087" s="157">
        <v>0</v>
      </c>
      <c r="K1087" s="157">
        <v>6</v>
      </c>
      <c r="L1087" s="157">
        <v>6</v>
      </c>
    </row>
    <row r="1088" spans="5:12" x14ac:dyDescent="0.2">
      <c r="E1088" s="157" t="s">
        <v>2638</v>
      </c>
      <c r="F1088" s="157" t="s">
        <v>16</v>
      </c>
      <c r="G1088" s="157">
        <v>0</v>
      </c>
      <c r="H1088" s="157">
        <v>1</v>
      </c>
      <c r="I1088" s="157">
        <v>0</v>
      </c>
      <c r="J1088" s="157">
        <v>0</v>
      </c>
      <c r="K1088" s="157">
        <v>1</v>
      </c>
      <c r="L1088" s="157">
        <v>1</v>
      </c>
    </row>
    <row r="1089" spans="5:12" x14ac:dyDescent="0.2">
      <c r="E1089" s="157" t="s">
        <v>2637</v>
      </c>
      <c r="F1089" s="157" t="s">
        <v>58</v>
      </c>
      <c r="G1089" s="157">
        <v>0</v>
      </c>
      <c r="H1089" s="157">
        <v>1</v>
      </c>
      <c r="I1089" s="157">
        <v>0</v>
      </c>
      <c r="J1089" s="157">
        <v>0</v>
      </c>
      <c r="K1089" s="157">
        <v>1</v>
      </c>
      <c r="L1089" s="157">
        <v>1</v>
      </c>
    </row>
    <row r="1090" spans="5:12" x14ac:dyDescent="0.2">
      <c r="E1090" s="157" t="s">
        <v>2636</v>
      </c>
      <c r="F1090" s="157" t="s">
        <v>29</v>
      </c>
      <c r="G1090" s="157">
        <v>0</v>
      </c>
      <c r="H1090" s="157">
        <v>1</v>
      </c>
      <c r="I1090" s="157">
        <v>0</v>
      </c>
      <c r="J1090" s="157">
        <v>1</v>
      </c>
      <c r="K1090" s="157">
        <v>0</v>
      </c>
      <c r="L1090" s="157">
        <v>1</v>
      </c>
    </row>
    <row r="1091" spans="5:12" x14ac:dyDescent="0.2">
      <c r="E1091" s="157" t="s">
        <v>2635</v>
      </c>
      <c r="F1091" s="157" t="s">
        <v>33</v>
      </c>
      <c r="G1091" s="157">
        <v>1</v>
      </c>
      <c r="H1091" s="157">
        <v>0</v>
      </c>
      <c r="I1091" s="157">
        <v>0</v>
      </c>
      <c r="J1091" s="157">
        <v>1</v>
      </c>
      <c r="K1091" s="157">
        <v>0</v>
      </c>
      <c r="L1091" s="157">
        <v>1</v>
      </c>
    </row>
    <row r="1092" spans="5:12" x14ac:dyDescent="0.2">
      <c r="E1092" s="157" t="s">
        <v>2634</v>
      </c>
      <c r="F1092" s="157" t="s">
        <v>94</v>
      </c>
      <c r="G1092" s="157">
        <v>0</v>
      </c>
      <c r="H1092" s="157">
        <v>3</v>
      </c>
      <c r="I1092" s="157">
        <v>0</v>
      </c>
      <c r="J1092" s="157">
        <v>0</v>
      </c>
      <c r="K1092" s="157">
        <v>3</v>
      </c>
      <c r="L1092" s="157">
        <v>3</v>
      </c>
    </row>
    <row r="1093" spans="5:12" x14ac:dyDescent="0.2">
      <c r="E1093" s="157" t="s">
        <v>2633</v>
      </c>
      <c r="F1093" s="157" t="s">
        <v>80</v>
      </c>
      <c r="G1093" s="157">
        <v>1</v>
      </c>
      <c r="H1093" s="157">
        <v>0</v>
      </c>
      <c r="I1093" s="157">
        <v>1</v>
      </c>
      <c r="J1093" s="157">
        <v>0</v>
      </c>
      <c r="K1093" s="157">
        <v>0</v>
      </c>
      <c r="L1093" s="157">
        <v>1</v>
      </c>
    </row>
    <row r="1094" spans="5:12" x14ac:dyDescent="0.2">
      <c r="E1094" s="157" t="s">
        <v>2632</v>
      </c>
      <c r="F1094" s="157" t="s">
        <v>16</v>
      </c>
      <c r="G1094" s="157">
        <v>0</v>
      </c>
      <c r="H1094" s="157">
        <v>1</v>
      </c>
      <c r="I1094" s="157">
        <v>0</v>
      </c>
      <c r="J1094" s="157">
        <v>0</v>
      </c>
      <c r="K1094" s="157">
        <v>1</v>
      </c>
      <c r="L1094" s="157">
        <v>1</v>
      </c>
    </row>
    <row r="1095" spans="5:12" x14ac:dyDescent="0.2">
      <c r="E1095" s="157" t="s">
        <v>2631</v>
      </c>
      <c r="F1095" s="157" t="s">
        <v>58</v>
      </c>
      <c r="G1095" s="157">
        <v>0</v>
      </c>
      <c r="H1095" s="157">
        <v>1</v>
      </c>
      <c r="I1095" s="157">
        <v>0</v>
      </c>
      <c r="J1095" s="157">
        <v>1</v>
      </c>
      <c r="K1095" s="157">
        <v>0</v>
      </c>
      <c r="L1095" s="157">
        <v>1</v>
      </c>
    </row>
    <row r="1096" spans="5:12" x14ac:dyDescent="0.2">
      <c r="E1096" s="157" t="s">
        <v>2630</v>
      </c>
      <c r="F1096" s="157" t="s">
        <v>33</v>
      </c>
      <c r="G1096" s="157">
        <v>0</v>
      </c>
      <c r="H1096" s="157">
        <v>1</v>
      </c>
      <c r="I1096" s="157">
        <v>0</v>
      </c>
      <c r="J1096" s="157">
        <v>1</v>
      </c>
      <c r="K1096" s="157">
        <v>0</v>
      </c>
      <c r="L1096" s="157">
        <v>1</v>
      </c>
    </row>
    <row r="1097" spans="5:12" x14ac:dyDescent="0.2">
      <c r="E1097" s="157" t="s">
        <v>2629</v>
      </c>
      <c r="F1097" s="157" t="s">
        <v>39</v>
      </c>
      <c r="G1097" s="157">
        <v>1</v>
      </c>
      <c r="H1097" s="157">
        <v>0</v>
      </c>
      <c r="I1097" s="157">
        <v>0</v>
      </c>
      <c r="J1097" s="157">
        <v>0</v>
      </c>
      <c r="K1097" s="157">
        <v>1</v>
      </c>
      <c r="L1097" s="157">
        <v>1</v>
      </c>
    </row>
    <row r="1098" spans="5:12" x14ac:dyDescent="0.2">
      <c r="E1098" s="157" t="s">
        <v>2628</v>
      </c>
      <c r="F1098" s="157" t="s">
        <v>20</v>
      </c>
      <c r="G1098" s="157">
        <v>0</v>
      </c>
      <c r="H1098" s="157">
        <v>2</v>
      </c>
      <c r="I1098" s="157">
        <v>0</v>
      </c>
      <c r="J1098" s="157">
        <v>0</v>
      </c>
      <c r="K1098" s="157">
        <v>2</v>
      </c>
      <c r="L1098" s="157">
        <v>2</v>
      </c>
    </row>
    <row r="1099" spans="5:12" x14ac:dyDescent="0.2">
      <c r="E1099" s="157" t="s">
        <v>2627</v>
      </c>
      <c r="F1099" s="157" t="s">
        <v>16</v>
      </c>
      <c r="G1099" s="157">
        <v>0</v>
      </c>
      <c r="H1099" s="157">
        <v>2</v>
      </c>
      <c r="I1099" s="157">
        <v>1</v>
      </c>
      <c r="J1099" s="157">
        <v>0</v>
      </c>
      <c r="K1099" s="157">
        <v>1</v>
      </c>
      <c r="L1099" s="157">
        <v>2</v>
      </c>
    </row>
    <row r="1100" spans="5:12" x14ac:dyDescent="0.2">
      <c r="E1100" s="157" t="s">
        <v>2626</v>
      </c>
      <c r="F1100" s="157" t="s">
        <v>33</v>
      </c>
      <c r="G1100" s="157">
        <v>1</v>
      </c>
      <c r="H1100" s="157">
        <v>1</v>
      </c>
      <c r="I1100" s="157">
        <v>0</v>
      </c>
      <c r="J1100" s="157">
        <v>0</v>
      </c>
      <c r="K1100" s="157">
        <v>2</v>
      </c>
      <c r="L1100" s="157">
        <v>2</v>
      </c>
    </row>
    <row r="1101" spans="5:12" x14ac:dyDescent="0.2">
      <c r="E1101" s="157" t="s">
        <v>2625</v>
      </c>
      <c r="F1101" s="157" t="s">
        <v>77</v>
      </c>
      <c r="G1101" s="157">
        <v>3</v>
      </c>
      <c r="H1101" s="157">
        <v>0</v>
      </c>
      <c r="I1101" s="157">
        <v>1</v>
      </c>
      <c r="J1101" s="157">
        <v>0</v>
      </c>
      <c r="K1101" s="157">
        <v>2</v>
      </c>
      <c r="L1101" s="157">
        <v>3</v>
      </c>
    </row>
    <row r="1102" spans="5:12" x14ac:dyDescent="0.2">
      <c r="E1102" s="157" t="s">
        <v>2624</v>
      </c>
      <c r="F1102" s="157" t="s">
        <v>14</v>
      </c>
      <c r="G1102" s="157">
        <v>4</v>
      </c>
      <c r="H1102" s="157">
        <v>3</v>
      </c>
      <c r="I1102" s="157">
        <v>1</v>
      </c>
      <c r="J1102" s="157">
        <v>4</v>
      </c>
      <c r="K1102" s="157">
        <v>2</v>
      </c>
      <c r="L1102" s="157">
        <v>7</v>
      </c>
    </row>
    <row r="1103" spans="5:12" x14ac:dyDescent="0.2">
      <c r="E1103" s="157" t="s">
        <v>2623</v>
      </c>
      <c r="F1103" s="157" t="s">
        <v>16</v>
      </c>
      <c r="G1103" s="157">
        <v>0</v>
      </c>
      <c r="H1103" s="157">
        <v>1</v>
      </c>
      <c r="I1103" s="157">
        <v>0</v>
      </c>
      <c r="J1103" s="157">
        <v>0</v>
      </c>
      <c r="K1103" s="157">
        <v>1</v>
      </c>
      <c r="L1103" s="157">
        <v>1</v>
      </c>
    </row>
    <row r="1104" spans="5:12" x14ac:dyDescent="0.2">
      <c r="E1104" s="157" t="s">
        <v>2622</v>
      </c>
      <c r="F1104" s="157" t="s">
        <v>16</v>
      </c>
      <c r="G1104" s="157">
        <v>1</v>
      </c>
      <c r="H1104" s="157">
        <v>0</v>
      </c>
      <c r="I1104" s="157">
        <v>0</v>
      </c>
      <c r="J1104" s="157">
        <v>0</v>
      </c>
      <c r="K1104" s="157">
        <v>1</v>
      </c>
      <c r="L1104" s="157">
        <v>1</v>
      </c>
    </row>
    <row r="1105" spans="5:12" x14ac:dyDescent="0.2">
      <c r="E1105" s="157" t="s">
        <v>2621</v>
      </c>
      <c r="F1105" s="157" t="s">
        <v>16</v>
      </c>
      <c r="G1105" s="157">
        <v>0</v>
      </c>
      <c r="H1105" s="157">
        <v>5</v>
      </c>
      <c r="I1105" s="157">
        <v>0</v>
      </c>
      <c r="J1105" s="157">
        <v>5</v>
      </c>
      <c r="K1105" s="157">
        <v>0</v>
      </c>
      <c r="L1105" s="157">
        <v>5</v>
      </c>
    </row>
    <row r="1106" spans="5:12" x14ac:dyDescent="0.2">
      <c r="E1106" s="157" t="s">
        <v>2620</v>
      </c>
      <c r="F1106" s="157" t="s">
        <v>77</v>
      </c>
      <c r="G1106" s="157">
        <v>0</v>
      </c>
      <c r="H1106" s="157">
        <v>2</v>
      </c>
      <c r="I1106" s="157">
        <v>0</v>
      </c>
      <c r="J1106" s="157">
        <v>0</v>
      </c>
      <c r="K1106" s="157">
        <v>2</v>
      </c>
      <c r="L1106" s="157">
        <v>2</v>
      </c>
    </row>
    <row r="1107" spans="5:12" x14ac:dyDescent="0.2">
      <c r="E1107" s="157" t="s">
        <v>2619</v>
      </c>
      <c r="F1107" s="157" t="s">
        <v>16</v>
      </c>
      <c r="G1107" s="157">
        <v>0</v>
      </c>
      <c r="H1107" s="157">
        <v>1</v>
      </c>
      <c r="I1107" s="157">
        <v>0</v>
      </c>
      <c r="J1107" s="157">
        <v>0</v>
      </c>
      <c r="K1107" s="157">
        <v>1</v>
      </c>
      <c r="L1107" s="157">
        <v>1</v>
      </c>
    </row>
    <row r="1108" spans="5:12" x14ac:dyDescent="0.2">
      <c r="E1108" s="157" t="s">
        <v>2618</v>
      </c>
      <c r="F1108" s="157" t="s">
        <v>18</v>
      </c>
      <c r="G1108" s="157">
        <v>0</v>
      </c>
      <c r="H1108" s="157">
        <v>1</v>
      </c>
      <c r="I1108" s="157">
        <v>0</v>
      </c>
      <c r="J1108" s="157">
        <v>0</v>
      </c>
      <c r="K1108" s="157">
        <v>1</v>
      </c>
      <c r="L1108" s="157">
        <v>1</v>
      </c>
    </row>
    <row r="1109" spans="5:12" x14ac:dyDescent="0.2">
      <c r="E1109" s="157" t="s">
        <v>2617</v>
      </c>
      <c r="F1109" s="157" t="s">
        <v>20</v>
      </c>
      <c r="G1109" s="157">
        <v>0</v>
      </c>
      <c r="H1109" s="157">
        <v>1</v>
      </c>
      <c r="I1109" s="157">
        <v>0</v>
      </c>
      <c r="J1109" s="157">
        <v>0</v>
      </c>
      <c r="K1109" s="157">
        <v>1</v>
      </c>
      <c r="L1109" s="157">
        <v>1</v>
      </c>
    </row>
    <row r="1110" spans="5:12" x14ac:dyDescent="0.2">
      <c r="E1110" s="157" t="s">
        <v>2616</v>
      </c>
      <c r="F1110" s="157" t="s">
        <v>58</v>
      </c>
      <c r="G1110" s="157">
        <v>0</v>
      </c>
      <c r="H1110" s="157">
        <v>1</v>
      </c>
      <c r="I1110" s="157">
        <v>0</v>
      </c>
      <c r="J1110" s="157">
        <v>1</v>
      </c>
      <c r="K1110" s="157">
        <v>0</v>
      </c>
      <c r="L1110" s="157">
        <v>1</v>
      </c>
    </row>
    <row r="1111" spans="5:12" x14ac:dyDescent="0.2">
      <c r="E1111" s="157" t="s">
        <v>2615</v>
      </c>
      <c r="F1111" s="157" t="s">
        <v>16</v>
      </c>
      <c r="G1111" s="157">
        <v>0</v>
      </c>
      <c r="H1111" s="157">
        <v>2</v>
      </c>
      <c r="I1111" s="157">
        <v>0</v>
      </c>
      <c r="J1111" s="157">
        <v>1</v>
      </c>
      <c r="K1111" s="157">
        <v>1</v>
      </c>
      <c r="L1111" s="157">
        <v>2</v>
      </c>
    </row>
    <row r="1112" spans="5:12" x14ac:dyDescent="0.2">
      <c r="E1112" s="157" t="s">
        <v>2614</v>
      </c>
      <c r="F1112" s="157" t="s">
        <v>80</v>
      </c>
      <c r="G1112" s="157">
        <v>0</v>
      </c>
      <c r="H1112" s="157">
        <v>1</v>
      </c>
      <c r="I1112" s="157">
        <v>0</v>
      </c>
      <c r="J1112" s="157">
        <v>1</v>
      </c>
      <c r="K1112" s="157">
        <v>0</v>
      </c>
      <c r="L1112" s="157">
        <v>1</v>
      </c>
    </row>
    <row r="1113" spans="5:12" x14ac:dyDescent="0.2">
      <c r="E1113" s="157" t="s">
        <v>2613</v>
      </c>
      <c r="F1113" s="157" t="s">
        <v>131</v>
      </c>
      <c r="G1113" s="157">
        <v>1</v>
      </c>
      <c r="H1113" s="157">
        <v>0</v>
      </c>
      <c r="I1113" s="157">
        <v>0</v>
      </c>
      <c r="J1113" s="157">
        <v>0</v>
      </c>
      <c r="K1113" s="157">
        <v>1</v>
      </c>
      <c r="L1113" s="157">
        <v>1</v>
      </c>
    </row>
    <row r="1114" spans="5:12" x14ac:dyDescent="0.2">
      <c r="E1114" s="157" t="s">
        <v>2612</v>
      </c>
      <c r="F1114" s="157" t="s">
        <v>14</v>
      </c>
      <c r="G1114" s="157">
        <v>4</v>
      </c>
      <c r="H1114" s="157">
        <v>3</v>
      </c>
      <c r="I1114" s="157">
        <v>2</v>
      </c>
      <c r="J1114" s="157">
        <v>1</v>
      </c>
      <c r="K1114" s="157">
        <v>4</v>
      </c>
      <c r="L1114" s="157">
        <v>7</v>
      </c>
    </row>
    <row r="1115" spans="5:12" x14ac:dyDescent="0.2">
      <c r="E1115" s="157" t="s">
        <v>2611</v>
      </c>
      <c r="F1115" s="157" t="s">
        <v>69</v>
      </c>
      <c r="G1115" s="157">
        <v>0</v>
      </c>
      <c r="H1115" s="157">
        <v>1</v>
      </c>
      <c r="I1115" s="157">
        <v>0</v>
      </c>
      <c r="J1115" s="157">
        <v>0</v>
      </c>
      <c r="K1115" s="157">
        <v>1</v>
      </c>
      <c r="L1115" s="157">
        <v>1</v>
      </c>
    </row>
    <row r="1116" spans="5:12" x14ac:dyDescent="0.2">
      <c r="E1116" s="157" t="s">
        <v>2610</v>
      </c>
      <c r="F1116" s="157" t="s">
        <v>16</v>
      </c>
      <c r="G1116" s="157">
        <v>0</v>
      </c>
      <c r="H1116" s="157">
        <v>1</v>
      </c>
      <c r="I1116" s="157">
        <v>0</v>
      </c>
      <c r="J1116" s="157">
        <v>0</v>
      </c>
      <c r="K1116" s="157">
        <v>1</v>
      </c>
      <c r="L1116" s="157">
        <v>1</v>
      </c>
    </row>
    <row r="1117" spans="5:12" x14ac:dyDescent="0.2">
      <c r="E1117" s="157" t="s">
        <v>2609</v>
      </c>
      <c r="F1117" s="157" t="s">
        <v>14</v>
      </c>
      <c r="G1117" s="157">
        <v>0</v>
      </c>
      <c r="H1117" s="157">
        <v>1</v>
      </c>
      <c r="I1117" s="157">
        <v>0</v>
      </c>
      <c r="J1117" s="157">
        <v>0</v>
      </c>
      <c r="K1117" s="157">
        <v>1</v>
      </c>
      <c r="L1117" s="157">
        <v>1</v>
      </c>
    </row>
    <row r="1118" spans="5:12" x14ac:dyDescent="0.2">
      <c r="E1118" s="157" t="s">
        <v>2608</v>
      </c>
      <c r="F1118" s="157" t="s">
        <v>16</v>
      </c>
      <c r="G1118" s="157">
        <v>0</v>
      </c>
      <c r="H1118" s="157">
        <v>2</v>
      </c>
      <c r="I1118" s="157">
        <v>1</v>
      </c>
      <c r="J1118" s="157">
        <v>0</v>
      </c>
      <c r="K1118" s="157">
        <v>1</v>
      </c>
      <c r="L1118" s="157">
        <v>2</v>
      </c>
    </row>
    <row r="1119" spans="5:12" x14ac:dyDescent="0.2">
      <c r="E1119" s="157" t="s">
        <v>2607</v>
      </c>
      <c r="F1119" s="157" t="s">
        <v>14</v>
      </c>
      <c r="G1119" s="157">
        <v>0</v>
      </c>
      <c r="H1119" s="157">
        <v>1</v>
      </c>
      <c r="I1119" s="157">
        <v>0</v>
      </c>
      <c r="J1119" s="157">
        <v>0</v>
      </c>
      <c r="K1119" s="157">
        <v>1</v>
      </c>
      <c r="L1119" s="157">
        <v>1</v>
      </c>
    </row>
    <row r="1120" spans="5:12" x14ac:dyDescent="0.2">
      <c r="E1120" s="157" t="s">
        <v>2606</v>
      </c>
      <c r="F1120" s="157" t="s">
        <v>20</v>
      </c>
      <c r="G1120" s="157">
        <v>1</v>
      </c>
      <c r="H1120" s="157">
        <v>2</v>
      </c>
      <c r="I1120" s="157">
        <v>0</v>
      </c>
      <c r="J1120" s="157">
        <v>2</v>
      </c>
      <c r="K1120" s="157">
        <v>1</v>
      </c>
      <c r="L1120" s="157">
        <v>3</v>
      </c>
    </row>
    <row r="1121" spans="5:12" x14ac:dyDescent="0.2">
      <c r="E1121" s="157" t="s">
        <v>2605</v>
      </c>
      <c r="F1121" s="157" t="s">
        <v>58</v>
      </c>
      <c r="G1121" s="157">
        <v>1</v>
      </c>
      <c r="H1121" s="157">
        <v>2</v>
      </c>
      <c r="I1121" s="157">
        <v>0</v>
      </c>
      <c r="J1121" s="157">
        <v>1</v>
      </c>
      <c r="K1121" s="157">
        <v>2</v>
      </c>
      <c r="L1121" s="157">
        <v>3</v>
      </c>
    </row>
    <row r="1122" spans="5:12" x14ac:dyDescent="0.2">
      <c r="E1122" s="157" t="s">
        <v>2604</v>
      </c>
      <c r="F1122" s="157" t="s">
        <v>48</v>
      </c>
      <c r="G1122" s="157">
        <v>0</v>
      </c>
      <c r="H1122" s="157">
        <v>1</v>
      </c>
      <c r="I1122" s="157">
        <v>0</v>
      </c>
      <c r="J1122" s="157">
        <v>0</v>
      </c>
      <c r="K1122" s="157">
        <v>1</v>
      </c>
      <c r="L1122" s="157">
        <v>1</v>
      </c>
    </row>
    <row r="1123" spans="5:12" x14ac:dyDescent="0.2">
      <c r="E1123" s="157" t="s">
        <v>2603</v>
      </c>
      <c r="F1123" s="157" t="s">
        <v>53</v>
      </c>
      <c r="G1123" s="157">
        <v>0</v>
      </c>
      <c r="H1123" s="157">
        <v>1</v>
      </c>
      <c r="I1123" s="157">
        <v>0</v>
      </c>
      <c r="J1123" s="157">
        <v>1</v>
      </c>
      <c r="K1123" s="157">
        <v>0</v>
      </c>
      <c r="L1123" s="157">
        <v>1</v>
      </c>
    </row>
    <row r="1124" spans="5:12" x14ac:dyDescent="0.2">
      <c r="E1124" s="157" t="s">
        <v>2602</v>
      </c>
      <c r="F1124" s="157" t="s">
        <v>53</v>
      </c>
      <c r="G1124" s="157">
        <v>0</v>
      </c>
      <c r="H1124" s="157">
        <v>1</v>
      </c>
      <c r="I1124" s="157">
        <v>0</v>
      </c>
      <c r="J1124" s="157">
        <v>0</v>
      </c>
      <c r="K1124" s="157">
        <v>1</v>
      </c>
      <c r="L1124" s="157">
        <v>1</v>
      </c>
    </row>
    <row r="1125" spans="5:12" x14ac:dyDescent="0.2">
      <c r="E1125" s="157" t="s">
        <v>2601</v>
      </c>
      <c r="F1125" s="157" t="s">
        <v>16</v>
      </c>
      <c r="G1125" s="157">
        <v>0</v>
      </c>
      <c r="H1125" s="157">
        <v>1</v>
      </c>
      <c r="I1125" s="157">
        <v>0</v>
      </c>
      <c r="J1125" s="157">
        <v>0</v>
      </c>
      <c r="K1125" s="157">
        <v>1</v>
      </c>
      <c r="L1125" s="157">
        <v>1</v>
      </c>
    </row>
    <row r="1126" spans="5:12" x14ac:dyDescent="0.2">
      <c r="E1126" s="157" t="s">
        <v>2600</v>
      </c>
      <c r="F1126" s="157" t="s">
        <v>39</v>
      </c>
      <c r="G1126" s="157">
        <v>0</v>
      </c>
      <c r="H1126" s="157">
        <v>1</v>
      </c>
      <c r="I1126" s="157">
        <v>0</v>
      </c>
      <c r="J1126" s="157">
        <v>0</v>
      </c>
      <c r="K1126" s="157">
        <v>1</v>
      </c>
      <c r="L1126" s="157">
        <v>1</v>
      </c>
    </row>
    <row r="1127" spans="5:12" x14ac:dyDescent="0.2">
      <c r="E1127" s="157" t="s">
        <v>2599</v>
      </c>
      <c r="F1127" s="157" t="s">
        <v>67</v>
      </c>
      <c r="G1127" s="157">
        <v>1</v>
      </c>
      <c r="H1127" s="157">
        <v>0</v>
      </c>
      <c r="I1127" s="157">
        <v>0</v>
      </c>
      <c r="J1127" s="157">
        <v>0</v>
      </c>
      <c r="K1127" s="157">
        <v>1</v>
      </c>
      <c r="L1127" s="157">
        <v>1</v>
      </c>
    </row>
    <row r="1128" spans="5:12" x14ac:dyDescent="0.2">
      <c r="E1128" s="157" t="s">
        <v>2598</v>
      </c>
      <c r="F1128" s="157" t="s">
        <v>87</v>
      </c>
      <c r="G1128" s="157">
        <v>1</v>
      </c>
      <c r="H1128" s="157">
        <v>1</v>
      </c>
      <c r="I1128" s="157">
        <v>0</v>
      </c>
      <c r="J1128" s="157">
        <v>1</v>
      </c>
      <c r="K1128" s="157">
        <v>1</v>
      </c>
      <c r="L1128" s="157">
        <v>2</v>
      </c>
    </row>
    <row r="1129" spans="5:12" x14ac:dyDescent="0.2">
      <c r="E1129" s="157" t="s">
        <v>2597</v>
      </c>
      <c r="F1129" s="157" t="s">
        <v>18</v>
      </c>
      <c r="G1129" s="157">
        <v>0</v>
      </c>
      <c r="H1129" s="157">
        <v>1</v>
      </c>
      <c r="I1129" s="157">
        <v>0</v>
      </c>
      <c r="J1129" s="157">
        <v>1</v>
      </c>
      <c r="K1129" s="157">
        <v>0</v>
      </c>
      <c r="L1129" s="157">
        <v>1</v>
      </c>
    </row>
    <row r="1130" spans="5:12" x14ac:dyDescent="0.2">
      <c r="E1130" s="157" t="s">
        <v>2596</v>
      </c>
      <c r="F1130" s="157" t="s">
        <v>55</v>
      </c>
      <c r="G1130" s="157">
        <v>0</v>
      </c>
      <c r="H1130" s="157">
        <v>1</v>
      </c>
      <c r="I1130" s="157">
        <v>0</v>
      </c>
      <c r="J1130" s="157">
        <v>1</v>
      </c>
      <c r="K1130" s="157">
        <v>0</v>
      </c>
      <c r="L1130" s="157">
        <v>1</v>
      </c>
    </row>
    <row r="1131" spans="5:12" x14ac:dyDescent="0.2">
      <c r="E1131" s="157" t="s">
        <v>2595</v>
      </c>
      <c r="F1131" s="157" t="s">
        <v>33</v>
      </c>
      <c r="G1131" s="157">
        <v>2</v>
      </c>
      <c r="H1131" s="157">
        <v>0</v>
      </c>
      <c r="I1131" s="157">
        <v>0</v>
      </c>
      <c r="J1131" s="157">
        <v>0</v>
      </c>
      <c r="K1131" s="157">
        <v>2</v>
      </c>
      <c r="L1131" s="157">
        <v>2</v>
      </c>
    </row>
    <row r="1132" spans="5:12" x14ac:dyDescent="0.2">
      <c r="E1132" s="157" t="s">
        <v>2594</v>
      </c>
      <c r="F1132" s="157" t="s">
        <v>39</v>
      </c>
      <c r="G1132" s="157">
        <v>0</v>
      </c>
      <c r="H1132" s="157">
        <v>1</v>
      </c>
      <c r="I1132" s="157">
        <v>1</v>
      </c>
      <c r="J1132" s="157">
        <v>0</v>
      </c>
      <c r="K1132" s="157">
        <v>0</v>
      </c>
      <c r="L1132" s="157">
        <v>1</v>
      </c>
    </row>
    <row r="1133" spans="5:12" x14ac:dyDescent="0.2">
      <c r="E1133" s="157" t="s">
        <v>2593</v>
      </c>
      <c r="F1133" s="157" t="s">
        <v>80</v>
      </c>
      <c r="G1133" s="157">
        <v>0</v>
      </c>
      <c r="H1133" s="157">
        <v>1</v>
      </c>
      <c r="I1133" s="157">
        <v>0</v>
      </c>
      <c r="J1133" s="157">
        <v>1</v>
      </c>
      <c r="K1133" s="157">
        <v>0</v>
      </c>
      <c r="L1133" s="157">
        <v>1</v>
      </c>
    </row>
    <row r="1134" spans="5:12" x14ac:dyDescent="0.2">
      <c r="E1134" s="157" t="s">
        <v>2592</v>
      </c>
      <c r="F1134" s="157" t="s">
        <v>29</v>
      </c>
      <c r="G1134" s="157">
        <v>0</v>
      </c>
      <c r="H1134" s="157">
        <v>1</v>
      </c>
      <c r="I1134" s="157">
        <v>0</v>
      </c>
      <c r="J1134" s="157">
        <v>0</v>
      </c>
      <c r="K1134" s="157">
        <v>1</v>
      </c>
      <c r="L1134" s="157">
        <v>1</v>
      </c>
    </row>
    <row r="1135" spans="5:12" x14ac:dyDescent="0.2">
      <c r="E1135" s="157" t="s">
        <v>2591</v>
      </c>
      <c r="F1135" s="157" t="s">
        <v>16</v>
      </c>
      <c r="G1135" s="157">
        <v>0</v>
      </c>
      <c r="H1135" s="157">
        <v>1</v>
      </c>
      <c r="I1135" s="157">
        <v>0</v>
      </c>
      <c r="J1135" s="157">
        <v>0</v>
      </c>
      <c r="K1135" s="157">
        <v>1</v>
      </c>
      <c r="L1135" s="157">
        <v>1</v>
      </c>
    </row>
    <row r="1136" spans="5:12" x14ac:dyDescent="0.2">
      <c r="E1136" s="157" t="s">
        <v>2590</v>
      </c>
      <c r="F1136" s="157" t="s">
        <v>16</v>
      </c>
      <c r="G1136" s="157">
        <v>0</v>
      </c>
      <c r="H1136" s="157">
        <v>1</v>
      </c>
      <c r="I1136" s="157">
        <v>0</v>
      </c>
      <c r="J1136" s="157">
        <v>0</v>
      </c>
      <c r="K1136" s="157">
        <v>1</v>
      </c>
      <c r="L1136" s="157">
        <v>1</v>
      </c>
    </row>
    <row r="1137" spans="5:12" x14ac:dyDescent="0.2">
      <c r="E1137" s="157" t="s">
        <v>2589</v>
      </c>
      <c r="F1137" s="157" t="s">
        <v>33</v>
      </c>
      <c r="G1137" s="157">
        <v>0</v>
      </c>
      <c r="H1137" s="157">
        <v>1</v>
      </c>
      <c r="I1137" s="157">
        <v>0</v>
      </c>
      <c r="J1137" s="157">
        <v>1</v>
      </c>
      <c r="K1137" s="157">
        <v>0</v>
      </c>
      <c r="L1137" s="157">
        <v>1</v>
      </c>
    </row>
    <row r="1138" spans="5:12" x14ac:dyDescent="0.2">
      <c r="E1138" s="157" t="s">
        <v>2588</v>
      </c>
      <c r="F1138" s="157" t="s">
        <v>87</v>
      </c>
      <c r="G1138" s="157">
        <v>0</v>
      </c>
      <c r="H1138" s="157">
        <v>1</v>
      </c>
      <c r="I1138" s="157">
        <v>0</v>
      </c>
      <c r="J1138" s="157">
        <v>0</v>
      </c>
      <c r="K1138" s="157">
        <v>1</v>
      </c>
      <c r="L1138" s="157">
        <v>1</v>
      </c>
    </row>
    <row r="1139" spans="5:12" x14ac:dyDescent="0.2">
      <c r="E1139" s="157" t="s">
        <v>2587</v>
      </c>
      <c r="F1139" s="157" t="s">
        <v>48</v>
      </c>
      <c r="G1139" s="157">
        <v>37</v>
      </c>
      <c r="H1139" s="157">
        <v>0</v>
      </c>
      <c r="I1139" s="157">
        <v>0</v>
      </c>
      <c r="J1139" s="157">
        <v>25</v>
      </c>
      <c r="K1139" s="157">
        <v>12</v>
      </c>
      <c r="L1139" s="157">
        <v>37</v>
      </c>
    </row>
    <row r="1140" spans="5:12" x14ac:dyDescent="0.2">
      <c r="E1140" s="157" t="s">
        <v>2586</v>
      </c>
      <c r="F1140" s="157" t="s">
        <v>29</v>
      </c>
      <c r="G1140" s="157">
        <v>0</v>
      </c>
      <c r="H1140" s="157">
        <v>1</v>
      </c>
      <c r="I1140" s="157">
        <v>0</v>
      </c>
      <c r="J1140" s="157">
        <v>1</v>
      </c>
      <c r="K1140" s="157">
        <v>0</v>
      </c>
      <c r="L1140" s="157">
        <v>1</v>
      </c>
    </row>
    <row r="1141" spans="5:12" x14ac:dyDescent="0.2">
      <c r="E1141" s="157" t="s">
        <v>2585</v>
      </c>
      <c r="F1141" s="157" t="s">
        <v>58</v>
      </c>
      <c r="G1141" s="157">
        <v>0</v>
      </c>
      <c r="H1141" s="157">
        <v>1</v>
      </c>
      <c r="I1141" s="157">
        <v>0</v>
      </c>
      <c r="J1141" s="157">
        <v>1</v>
      </c>
      <c r="K1141" s="157">
        <v>0</v>
      </c>
      <c r="L1141" s="157">
        <v>1</v>
      </c>
    </row>
    <row r="1142" spans="5:12" x14ac:dyDescent="0.2">
      <c r="E1142" s="157" t="s">
        <v>2584</v>
      </c>
      <c r="F1142" s="157" t="s">
        <v>69</v>
      </c>
      <c r="G1142" s="157">
        <v>0</v>
      </c>
      <c r="H1142" s="157">
        <v>2</v>
      </c>
      <c r="I1142" s="157">
        <v>0</v>
      </c>
      <c r="J1142" s="157">
        <v>1</v>
      </c>
      <c r="K1142" s="157">
        <v>1</v>
      </c>
      <c r="L1142" s="157">
        <v>2</v>
      </c>
    </row>
    <row r="1143" spans="5:12" x14ac:dyDescent="0.2">
      <c r="E1143" s="157" t="s">
        <v>2583</v>
      </c>
      <c r="F1143" s="157" t="s">
        <v>39</v>
      </c>
      <c r="G1143" s="157">
        <v>1</v>
      </c>
      <c r="H1143" s="157">
        <v>1</v>
      </c>
      <c r="I1143" s="157">
        <v>0</v>
      </c>
      <c r="J1143" s="157">
        <v>0</v>
      </c>
      <c r="K1143" s="157">
        <v>2</v>
      </c>
      <c r="L1143" s="157">
        <v>2</v>
      </c>
    </row>
    <row r="1144" spans="5:12" x14ac:dyDescent="0.2">
      <c r="E1144" s="157" t="s">
        <v>2582</v>
      </c>
      <c r="F1144" s="157" t="s">
        <v>16</v>
      </c>
      <c r="G1144" s="157">
        <v>0</v>
      </c>
      <c r="H1144" s="157">
        <v>1</v>
      </c>
      <c r="I1144" s="157">
        <v>0</v>
      </c>
      <c r="J1144" s="157">
        <v>0</v>
      </c>
      <c r="K1144" s="157">
        <v>1</v>
      </c>
      <c r="L1144" s="157">
        <v>1</v>
      </c>
    </row>
    <row r="1145" spans="5:12" x14ac:dyDescent="0.2">
      <c r="E1145" s="157" t="s">
        <v>2581</v>
      </c>
      <c r="F1145" s="157" t="s">
        <v>53</v>
      </c>
      <c r="G1145" s="157">
        <v>0</v>
      </c>
      <c r="H1145" s="157">
        <v>2</v>
      </c>
      <c r="I1145" s="157">
        <v>0</v>
      </c>
      <c r="J1145" s="157">
        <v>1</v>
      </c>
      <c r="K1145" s="157">
        <v>1</v>
      </c>
      <c r="L1145" s="157">
        <v>2</v>
      </c>
    </row>
    <row r="1146" spans="5:12" x14ac:dyDescent="0.2">
      <c r="E1146" s="157" t="s">
        <v>2580</v>
      </c>
      <c r="F1146" s="157" t="s">
        <v>16</v>
      </c>
      <c r="G1146" s="157">
        <v>0</v>
      </c>
      <c r="H1146" s="157">
        <v>1</v>
      </c>
      <c r="I1146" s="157">
        <v>0</v>
      </c>
      <c r="J1146" s="157">
        <v>0</v>
      </c>
      <c r="K1146" s="157">
        <v>1</v>
      </c>
      <c r="L1146" s="157">
        <v>1</v>
      </c>
    </row>
    <row r="1147" spans="5:12" x14ac:dyDescent="0.2">
      <c r="E1147" s="157" t="s">
        <v>2579</v>
      </c>
      <c r="F1147" s="157" t="s">
        <v>16</v>
      </c>
      <c r="G1147" s="157">
        <v>0</v>
      </c>
      <c r="H1147" s="157">
        <v>1</v>
      </c>
      <c r="I1147" s="157">
        <v>0</v>
      </c>
      <c r="J1147" s="157">
        <v>0</v>
      </c>
      <c r="K1147" s="157">
        <v>1</v>
      </c>
      <c r="L1147" s="157">
        <v>1</v>
      </c>
    </row>
    <row r="1148" spans="5:12" x14ac:dyDescent="0.2">
      <c r="E1148" s="157" t="s">
        <v>2578</v>
      </c>
      <c r="F1148" s="157" t="s">
        <v>87</v>
      </c>
      <c r="G1148" s="157">
        <v>0</v>
      </c>
      <c r="H1148" s="157">
        <v>2</v>
      </c>
      <c r="I1148" s="157">
        <v>0</v>
      </c>
      <c r="J1148" s="157">
        <v>1</v>
      </c>
      <c r="K1148" s="157">
        <v>1</v>
      </c>
      <c r="L1148" s="157">
        <v>2</v>
      </c>
    </row>
    <row r="1149" spans="5:12" x14ac:dyDescent="0.2">
      <c r="E1149" s="157" t="s">
        <v>2577</v>
      </c>
      <c r="F1149" s="157" t="s">
        <v>80</v>
      </c>
      <c r="G1149" s="157">
        <v>0</v>
      </c>
      <c r="H1149" s="157">
        <v>4</v>
      </c>
      <c r="I1149" s="157">
        <v>0</v>
      </c>
      <c r="J1149" s="157">
        <v>1</v>
      </c>
      <c r="K1149" s="157">
        <v>3</v>
      </c>
      <c r="L1149" s="157">
        <v>4</v>
      </c>
    </row>
    <row r="1150" spans="5:12" x14ac:dyDescent="0.2">
      <c r="E1150" s="157" t="s">
        <v>2576</v>
      </c>
      <c r="F1150" s="157" t="s">
        <v>48</v>
      </c>
      <c r="G1150" s="157">
        <v>0</v>
      </c>
      <c r="H1150" s="157">
        <v>1</v>
      </c>
      <c r="I1150" s="157">
        <v>0</v>
      </c>
      <c r="J1150" s="157">
        <v>1</v>
      </c>
      <c r="K1150" s="157">
        <v>0</v>
      </c>
      <c r="L1150" s="157">
        <v>1</v>
      </c>
    </row>
    <row r="1151" spans="5:12" x14ac:dyDescent="0.2">
      <c r="E1151" s="157" t="s">
        <v>2575</v>
      </c>
      <c r="F1151" s="157" t="s">
        <v>18</v>
      </c>
      <c r="G1151" s="157">
        <v>0</v>
      </c>
      <c r="H1151" s="157">
        <v>1</v>
      </c>
      <c r="I1151" s="157">
        <v>0</v>
      </c>
      <c r="J1151" s="157">
        <v>1</v>
      </c>
      <c r="K1151" s="157">
        <v>0</v>
      </c>
      <c r="L1151" s="157">
        <v>1</v>
      </c>
    </row>
    <row r="1152" spans="5:12" x14ac:dyDescent="0.2">
      <c r="E1152" s="157" t="s">
        <v>2574</v>
      </c>
      <c r="F1152" s="157" t="s">
        <v>67</v>
      </c>
      <c r="G1152" s="157">
        <v>0</v>
      </c>
      <c r="H1152" s="157">
        <v>1</v>
      </c>
      <c r="I1152" s="157">
        <v>0</v>
      </c>
      <c r="J1152" s="157">
        <v>1</v>
      </c>
      <c r="K1152" s="157">
        <v>0</v>
      </c>
      <c r="L1152" s="157">
        <v>1</v>
      </c>
    </row>
    <row r="1153" spans="5:12" x14ac:dyDescent="0.2">
      <c r="E1153" s="157" t="s">
        <v>2573</v>
      </c>
      <c r="F1153" s="157" t="s">
        <v>131</v>
      </c>
      <c r="G1153" s="157">
        <v>1</v>
      </c>
      <c r="H1153" s="157">
        <v>0</v>
      </c>
      <c r="I1153" s="157">
        <v>0</v>
      </c>
      <c r="J1153" s="157">
        <v>0</v>
      </c>
      <c r="K1153" s="157">
        <v>1</v>
      </c>
      <c r="L1153" s="157">
        <v>1</v>
      </c>
    </row>
    <row r="1154" spans="5:12" x14ac:dyDescent="0.2">
      <c r="E1154" s="157" t="s">
        <v>2572</v>
      </c>
      <c r="F1154" s="157" t="s">
        <v>131</v>
      </c>
      <c r="G1154" s="157">
        <v>1</v>
      </c>
      <c r="H1154" s="157">
        <v>0</v>
      </c>
      <c r="I1154" s="157">
        <v>0</v>
      </c>
      <c r="J1154" s="157">
        <v>0</v>
      </c>
      <c r="K1154" s="157">
        <v>1</v>
      </c>
      <c r="L1154" s="157">
        <v>1</v>
      </c>
    </row>
    <row r="1155" spans="5:12" x14ac:dyDescent="0.2">
      <c r="E1155" s="157" t="s">
        <v>2571</v>
      </c>
      <c r="F1155" s="157" t="s">
        <v>33</v>
      </c>
      <c r="G1155" s="157">
        <v>0</v>
      </c>
      <c r="H1155" s="157">
        <v>1</v>
      </c>
      <c r="I1155" s="157">
        <v>0</v>
      </c>
      <c r="J1155" s="157">
        <v>1</v>
      </c>
      <c r="K1155" s="157">
        <v>0</v>
      </c>
      <c r="L1155" s="157">
        <v>1</v>
      </c>
    </row>
    <row r="1156" spans="5:12" x14ac:dyDescent="0.2">
      <c r="E1156" s="157" t="s">
        <v>2570</v>
      </c>
      <c r="F1156" s="157" t="s">
        <v>14</v>
      </c>
      <c r="G1156" s="157">
        <v>4</v>
      </c>
      <c r="H1156" s="157">
        <v>3</v>
      </c>
      <c r="I1156" s="157">
        <v>2</v>
      </c>
      <c r="J1156" s="157">
        <v>1</v>
      </c>
      <c r="K1156" s="157">
        <v>4</v>
      </c>
      <c r="L1156" s="157">
        <v>7</v>
      </c>
    </row>
    <row r="1157" spans="5:12" x14ac:dyDescent="0.2">
      <c r="E1157" s="157" t="s">
        <v>2569</v>
      </c>
      <c r="F1157" s="157" t="s">
        <v>33</v>
      </c>
      <c r="G1157" s="157">
        <v>0</v>
      </c>
      <c r="H1157" s="157">
        <v>1</v>
      </c>
      <c r="I1157" s="157">
        <v>0</v>
      </c>
      <c r="J1157" s="157">
        <v>0</v>
      </c>
      <c r="K1157" s="157">
        <v>1</v>
      </c>
      <c r="L1157" s="157">
        <v>1</v>
      </c>
    </row>
    <row r="1158" spans="5:12" x14ac:dyDescent="0.2">
      <c r="E1158" s="157" t="s">
        <v>2568</v>
      </c>
      <c r="F1158" s="157" t="s">
        <v>14</v>
      </c>
      <c r="G1158" s="157">
        <v>0</v>
      </c>
      <c r="H1158" s="157">
        <v>5</v>
      </c>
      <c r="I1158" s="157">
        <v>0</v>
      </c>
      <c r="J1158" s="157">
        <v>1</v>
      </c>
      <c r="K1158" s="157">
        <v>4</v>
      </c>
      <c r="L1158" s="157">
        <v>5</v>
      </c>
    </row>
    <row r="1159" spans="5:12" x14ac:dyDescent="0.2">
      <c r="E1159" s="157" t="s">
        <v>2567</v>
      </c>
      <c r="F1159" s="157" t="s">
        <v>87</v>
      </c>
      <c r="G1159" s="157">
        <v>0</v>
      </c>
      <c r="H1159" s="157">
        <v>1</v>
      </c>
      <c r="I1159" s="157">
        <v>0</v>
      </c>
      <c r="J1159" s="157">
        <v>1</v>
      </c>
      <c r="K1159" s="157">
        <v>0</v>
      </c>
      <c r="L1159" s="157">
        <v>1</v>
      </c>
    </row>
    <row r="1160" spans="5:12" x14ac:dyDescent="0.2">
      <c r="E1160" s="157" t="s">
        <v>2566</v>
      </c>
      <c r="F1160" s="157" t="s">
        <v>16</v>
      </c>
      <c r="G1160" s="157">
        <v>1</v>
      </c>
      <c r="H1160" s="157">
        <v>1</v>
      </c>
      <c r="I1160" s="157">
        <v>0</v>
      </c>
      <c r="J1160" s="157">
        <v>1</v>
      </c>
      <c r="K1160" s="157">
        <v>1</v>
      </c>
      <c r="L1160" s="157">
        <v>2</v>
      </c>
    </row>
    <row r="1161" spans="5:12" x14ac:dyDescent="0.2">
      <c r="E1161" s="157" t="s">
        <v>2565</v>
      </c>
      <c r="F1161" s="157" t="s">
        <v>20</v>
      </c>
      <c r="G1161" s="157">
        <v>0</v>
      </c>
      <c r="H1161" s="157">
        <v>1</v>
      </c>
      <c r="I1161" s="157">
        <v>0</v>
      </c>
      <c r="J1161" s="157">
        <v>1</v>
      </c>
      <c r="K1161" s="157">
        <v>0</v>
      </c>
      <c r="L1161" s="157">
        <v>1</v>
      </c>
    </row>
    <row r="1162" spans="5:12" x14ac:dyDescent="0.2">
      <c r="E1162" s="157" t="s">
        <v>2564</v>
      </c>
      <c r="F1162" s="157" t="s">
        <v>58</v>
      </c>
      <c r="G1162" s="157">
        <v>1</v>
      </c>
      <c r="H1162" s="157">
        <v>0</v>
      </c>
      <c r="I1162" s="157">
        <v>1</v>
      </c>
      <c r="J1162" s="157">
        <v>0</v>
      </c>
      <c r="K1162" s="157">
        <v>0</v>
      </c>
      <c r="L1162" s="157">
        <v>1</v>
      </c>
    </row>
    <row r="1163" spans="5:12" x14ac:dyDescent="0.2">
      <c r="E1163" s="157" t="s">
        <v>2563</v>
      </c>
      <c r="F1163" s="157" t="s">
        <v>48</v>
      </c>
      <c r="G1163" s="157">
        <v>0</v>
      </c>
      <c r="H1163" s="157">
        <v>1</v>
      </c>
      <c r="I1163" s="157">
        <v>0</v>
      </c>
      <c r="J1163" s="157">
        <v>1</v>
      </c>
      <c r="K1163" s="157">
        <v>0</v>
      </c>
      <c r="L1163" s="157">
        <v>1</v>
      </c>
    </row>
    <row r="1164" spans="5:12" x14ac:dyDescent="0.2">
      <c r="E1164" s="157" t="s">
        <v>2562</v>
      </c>
      <c r="F1164" s="157" t="s">
        <v>35</v>
      </c>
      <c r="G1164" s="157">
        <v>0</v>
      </c>
      <c r="H1164" s="157">
        <v>1</v>
      </c>
      <c r="I1164" s="157">
        <v>0</v>
      </c>
      <c r="J1164" s="157">
        <v>1</v>
      </c>
      <c r="K1164" s="157">
        <v>0</v>
      </c>
      <c r="L1164" s="157">
        <v>1</v>
      </c>
    </row>
    <row r="1165" spans="5:12" x14ac:dyDescent="0.2">
      <c r="E1165" s="157" t="s">
        <v>2561</v>
      </c>
      <c r="F1165" s="157" t="s">
        <v>131</v>
      </c>
      <c r="G1165" s="157">
        <v>4</v>
      </c>
      <c r="H1165" s="157">
        <v>0</v>
      </c>
      <c r="I1165" s="157">
        <v>0</v>
      </c>
      <c r="J1165" s="157">
        <v>3</v>
      </c>
      <c r="K1165" s="157">
        <v>1</v>
      </c>
      <c r="L1165" s="157">
        <v>4</v>
      </c>
    </row>
    <row r="1166" spans="5:12" x14ac:dyDescent="0.2">
      <c r="E1166" s="157" t="s">
        <v>2560</v>
      </c>
      <c r="F1166" s="157" t="s">
        <v>77</v>
      </c>
      <c r="G1166" s="157">
        <v>0</v>
      </c>
      <c r="H1166" s="157">
        <v>5</v>
      </c>
      <c r="I1166" s="157">
        <v>0</v>
      </c>
      <c r="J1166" s="157">
        <v>0</v>
      </c>
      <c r="K1166" s="157">
        <v>5</v>
      </c>
      <c r="L1166" s="157">
        <v>5</v>
      </c>
    </row>
    <row r="1167" spans="5:12" x14ac:dyDescent="0.2">
      <c r="E1167" s="157" t="s">
        <v>2559</v>
      </c>
      <c r="F1167" s="157" t="s">
        <v>39</v>
      </c>
      <c r="G1167" s="157">
        <v>0</v>
      </c>
      <c r="H1167" s="157">
        <v>1</v>
      </c>
      <c r="I1167" s="157">
        <v>0</v>
      </c>
      <c r="J1167" s="157">
        <v>1</v>
      </c>
      <c r="K1167" s="157">
        <v>0</v>
      </c>
      <c r="L1167" s="157">
        <v>1</v>
      </c>
    </row>
    <row r="1168" spans="5:12" x14ac:dyDescent="0.2">
      <c r="E1168" s="157" t="s">
        <v>2558</v>
      </c>
      <c r="F1168" s="157" t="s">
        <v>20</v>
      </c>
      <c r="G1168" s="157">
        <v>1</v>
      </c>
      <c r="H1168" s="157">
        <v>0</v>
      </c>
      <c r="I1168" s="157">
        <v>0</v>
      </c>
      <c r="J1168" s="157">
        <v>1</v>
      </c>
      <c r="K1168" s="157">
        <v>0</v>
      </c>
      <c r="L1168" s="157">
        <v>1</v>
      </c>
    </row>
    <row r="1169" spans="5:12" x14ac:dyDescent="0.2">
      <c r="E1169" s="157" t="s">
        <v>2557</v>
      </c>
      <c r="F1169" s="157" t="s">
        <v>125</v>
      </c>
      <c r="G1169" s="157">
        <v>1</v>
      </c>
      <c r="H1169" s="157">
        <v>0</v>
      </c>
      <c r="I1169" s="157">
        <v>0</v>
      </c>
      <c r="J1169" s="157">
        <v>0</v>
      </c>
      <c r="K1169" s="157">
        <v>1</v>
      </c>
      <c r="L1169" s="157">
        <v>1</v>
      </c>
    </row>
    <row r="1170" spans="5:12" x14ac:dyDescent="0.2">
      <c r="E1170" s="157" t="s">
        <v>2556</v>
      </c>
      <c r="F1170" s="157" t="s">
        <v>131</v>
      </c>
      <c r="G1170" s="157">
        <v>0</v>
      </c>
      <c r="H1170" s="157">
        <v>1</v>
      </c>
      <c r="I1170" s="157">
        <v>0</v>
      </c>
      <c r="J1170" s="157">
        <v>1</v>
      </c>
      <c r="K1170" s="157">
        <v>0</v>
      </c>
      <c r="L1170" s="157">
        <v>1</v>
      </c>
    </row>
    <row r="1171" spans="5:12" x14ac:dyDescent="0.2">
      <c r="E1171" s="157" t="s">
        <v>2555</v>
      </c>
      <c r="F1171" s="157" t="s">
        <v>24</v>
      </c>
      <c r="G1171" s="157">
        <v>0</v>
      </c>
      <c r="H1171" s="157">
        <v>1</v>
      </c>
      <c r="I1171" s="157">
        <v>0</v>
      </c>
      <c r="J1171" s="157">
        <v>1</v>
      </c>
      <c r="K1171" s="157">
        <v>0</v>
      </c>
      <c r="L1171" s="157">
        <v>1</v>
      </c>
    </row>
    <row r="1172" spans="5:12" x14ac:dyDescent="0.2">
      <c r="E1172" s="157" t="s">
        <v>2554</v>
      </c>
      <c r="F1172" s="157" t="s">
        <v>48</v>
      </c>
      <c r="G1172" s="157">
        <v>1</v>
      </c>
      <c r="H1172" s="157">
        <v>0</v>
      </c>
      <c r="I1172" s="157">
        <v>0</v>
      </c>
      <c r="J1172" s="157">
        <v>1</v>
      </c>
      <c r="K1172" s="157">
        <v>0</v>
      </c>
      <c r="L1172" s="157">
        <v>1</v>
      </c>
    </row>
    <row r="1173" spans="5:12" x14ac:dyDescent="0.2">
      <c r="E1173" s="157" t="s">
        <v>2553</v>
      </c>
      <c r="F1173" s="157" t="s">
        <v>48</v>
      </c>
      <c r="G1173" s="157">
        <v>1</v>
      </c>
      <c r="H1173" s="157">
        <v>0</v>
      </c>
      <c r="I1173" s="157">
        <v>0</v>
      </c>
      <c r="J1173" s="157">
        <v>0</v>
      </c>
      <c r="K1173" s="157">
        <v>1</v>
      </c>
      <c r="L1173" s="157">
        <v>1</v>
      </c>
    </row>
    <row r="1174" spans="5:12" x14ac:dyDescent="0.2">
      <c r="E1174" s="157" t="s">
        <v>2552</v>
      </c>
      <c r="F1174" s="157" t="s">
        <v>58</v>
      </c>
      <c r="G1174" s="157">
        <v>0</v>
      </c>
      <c r="H1174" s="157">
        <v>1</v>
      </c>
      <c r="I1174" s="157">
        <v>0</v>
      </c>
      <c r="J1174" s="157">
        <v>1</v>
      </c>
      <c r="K1174" s="157">
        <v>0</v>
      </c>
      <c r="L1174" s="157">
        <v>1</v>
      </c>
    </row>
    <row r="1175" spans="5:12" x14ac:dyDescent="0.2">
      <c r="E1175" s="157" t="s">
        <v>2551</v>
      </c>
      <c r="F1175" s="157" t="s">
        <v>20</v>
      </c>
      <c r="G1175" s="157">
        <v>0</v>
      </c>
      <c r="H1175" s="157">
        <v>1</v>
      </c>
      <c r="I1175" s="157">
        <v>0</v>
      </c>
      <c r="J1175" s="157">
        <v>0</v>
      </c>
      <c r="K1175" s="157">
        <v>1</v>
      </c>
      <c r="L1175" s="157">
        <v>1</v>
      </c>
    </row>
    <row r="1176" spans="5:12" x14ac:dyDescent="0.2">
      <c r="E1176" s="157" t="s">
        <v>2550</v>
      </c>
      <c r="F1176" s="157" t="s">
        <v>58</v>
      </c>
      <c r="G1176" s="157">
        <v>1</v>
      </c>
      <c r="H1176" s="157">
        <v>0</v>
      </c>
      <c r="I1176" s="157">
        <v>0</v>
      </c>
      <c r="J1176" s="157">
        <v>0</v>
      </c>
      <c r="K1176" s="157">
        <v>1</v>
      </c>
      <c r="L1176" s="157">
        <v>1</v>
      </c>
    </row>
    <row r="1177" spans="5:12" x14ac:dyDescent="0.2">
      <c r="E1177" s="157" t="s">
        <v>2549</v>
      </c>
      <c r="F1177" s="157" t="s">
        <v>131</v>
      </c>
      <c r="G1177" s="157">
        <v>1</v>
      </c>
      <c r="H1177" s="157">
        <v>0</v>
      </c>
      <c r="I1177" s="157">
        <v>0</v>
      </c>
      <c r="J1177" s="157">
        <v>0</v>
      </c>
      <c r="K1177" s="157">
        <v>1</v>
      </c>
      <c r="L1177" s="157">
        <v>1</v>
      </c>
    </row>
    <row r="1178" spans="5:12" x14ac:dyDescent="0.2">
      <c r="E1178" s="157" t="s">
        <v>2548</v>
      </c>
      <c r="F1178" s="157" t="s">
        <v>29</v>
      </c>
      <c r="G1178" s="157">
        <v>0</v>
      </c>
      <c r="H1178" s="157">
        <v>2</v>
      </c>
      <c r="I1178" s="157">
        <v>0</v>
      </c>
      <c r="J1178" s="157">
        <v>1</v>
      </c>
      <c r="K1178" s="157">
        <v>1</v>
      </c>
      <c r="L1178" s="157">
        <v>2</v>
      </c>
    </row>
    <row r="1179" spans="5:12" x14ac:dyDescent="0.2">
      <c r="E1179" s="157" t="s">
        <v>2547</v>
      </c>
      <c r="F1179" s="157" t="s">
        <v>33</v>
      </c>
      <c r="G1179" s="157">
        <v>0</v>
      </c>
      <c r="H1179" s="157">
        <v>1</v>
      </c>
      <c r="I1179" s="157">
        <v>0</v>
      </c>
      <c r="J1179" s="157">
        <v>1</v>
      </c>
      <c r="K1179" s="157">
        <v>0</v>
      </c>
      <c r="L1179" s="157">
        <v>1</v>
      </c>
    </row>
    <row r="1180" spans="5:12" x14ac:dyDescent="0.2">
      <c r="E1180" s="157" t="s">
        <v>2546</v>
      </c>
      <c r="F1180" s="157" t="s">
        <v>18</v>
      </c>
      <c r="G1180" s="157">
        <v>0</v>
      </c>
      <c r="H1180" s="157">
        <v>1</v>
      </c>
      <c r="I1180" s="157">
        <v>0</v>
      </c>
      <c r="J1180" s="157">
        <v>0</v>
      </c>
      <c r="K1180" s="157">
        <v>1</v>
      </c>
      <c r="L1180" s="157">
        <v>1</v>
      </c>
    </row>
    <row r="1181" spans="5:12" x14ac:dyDescent="0.2">
      <c r="E1181" s="157" t="s">
        <v>2545</v>
      </c>
      <c r="F1181" s="157" t="s">
        <v>48</v>
      </c>
      <c r="G1181" s="157">
        <v>0</v>
      </c>
      <c r="H1181" s="157">
        <v>1</v>
      </c>
      <c r="I1181" s="157">
        <v>0</v>
      </c>
      <c r="J1181" s="157">
        <v>0</v>
      </c>
      <c r="K1181" s="157">
        <v>1</v>
      </c>
      <c r="L1181" s="157">
        <v>1</v>
      </c>
    </row>
    <row r="1182" spans="5:12" x14ac:dyDescent="0.2">
      <c r="E1182" s="157" t="s">
        <v>2544</v>
      </c>
      <c r="F1182" s="157" t="s">
        <v>77</v>
      </c>
      <c r="G1182" s="157">
        <v>4</v>
      </c>
      <c r="H1182" s="157">
        <v>0</v>
      </c>
      <c r="I1182" s="157">
        <v>0</v>
      </c>
      <c r="J1182" s="157">
        <v>0</v>
      </c>
      <c r="K1182" s="157">
        <v>4</v>
      </c>
      <c r="L1182" s="157">
        <v>4</v>
      </c>
    </row>
    <row r="1183" spans="5:12" x14ac:dyDescent="0.2">
      <c r="E1183" s="157" t="s">
        <v>2543</v>
      </c>
      <c r="F1183" s="157" t="s">
        <v>22</v>
      </c>
      <c r="G1183" s="157">
        <v>0</v>
      </c>
      <c r="H1183" s="157">
        <v>1</v>
      </c>
      <c r="I1183" s="157">
        <v>0</v>
      </c>
      <c r="J1183" s="157">
        <v>1</v>
      </c>
      <c r="K1183" s="157">
        <v>0</v>
      </c>
      <c r="L1183" s="157">
        <v>1</v>
      </c>
    </row>
    <row r="1184" spans="5:12" x14ac:dyDescent="0.2">
      <c r="E1184" s="157" t="s">
        <v>2542</v>
      </c>
      <c r="F1184" s="157" t="s">
        <v>16</v>
      </c>
      <c r="G1184" s="157">
        <v>0</v>
      </c>
      <c r="H1184" s="157">
        <v>1</v>
      </c>
      <c r="I1184" s="157">
        <v>0</v>
      </c>
      <c r="J1184" s="157">
        <v>0</v>
      </c>
      <c r="K1184" s="157">
        <v>1</v>
      </c>
      <c r="L1184" s="157">
        <v>1</v>
      </c>
    </row>
    <row r="1185" spans="4:12" x14ac:dyDescent="0.2">
      <c r="E1185" s="157" t="s">
        <v>2541</v>
      </c>
      <c r="F1185" s="157" t="s">
        <v>53</v>
      </c>
      <c r="G1185" s="157">
        <v>0</v>
      </c>
      <c r="H1185" s="157">
        <v>1</v>
      </c>
      <c r="I1185" s="157">
        <v>0</v>
      </c>
      <c r="J1185" s="157">
        <v>1</v>
      </c>
      <c r="K1185" s="157">
        <v>0</v>
      </c>
      <c r="L1185" s="157">
        <v>1</v>
      </c>
    </row>
    <row r="1186" spans="4:12" x14ac:dyDescent="0.2">
      <c r="E1186" s="157" t="s">
        <v>2540</v>
      </c>
      <c r="F1186" s="157" t="s">
        <v>77</v>
      </c>
      <c r="G1186" s="157">
        <v>2</v>
      </c>
      <c r="H1186" s="157">
        <v>0</v>
      </c>
      <c r="I1186" s="157">
        <v>0</v>
      </c>
      <c r="J1186" s="157">
        <v>0</v>
      </c>
      <c r="K1186" s="157">
        <v>2</v>
      </c>
      <c r="L1186" s="157">
        <v>2</v>
      </c>
    </row>
    <row r="1187" spans="4:12" x14ac:dyDescent="0.2">
      <c r="E1187" s="157" t="s">
        <v>2539</v>
      </c>
      <c r="F1187" s="157" t="s">
        <v>55</v>
      </c>
      <c r="G1187" s="157">
        <v>0</v>
      </c>
      <c r="H1187" s="157">
        <v>10</v>
      </c>
      <c r="I1187" s="157">
        <v>0</v>
      </c>
      <c r="J1187" s="157">
        <v>6</v>
      </c>
      <c r="K1187" s="157">
        <v>4</v>
      </c>
      <c r="L1187" s="157">
        <v>10</v>
      </c>
    </row>
    <row r="1188" spans="4:12" x14ac:dyDescent="0.2">
      <c r="D1188" s="157" t="s">
        <v>106</v>
      </c>
      <c r="E1188" s="157" t="s">
        <v>106</v>
      </c>
      <c r="F1188" s="157" t="s">
        <v>87</v>
      </c>
      <c r="G1188" s="157">
        <v>0</v>
      </c>
      <c r="H1188" s="157">
        <v>1</v>
      </c>
      <c r="I1188" s="157">
        <v>0</v>
      </c>
      <c r="J1188" s="157">
        <v>0</v>
      </c>
      <c r="K1188" s="157">
        <v>1</v>
      </c>
      <c r="L1188" s="157">
        <v>1</v>
      </c>
    </row>
    <row r="1189" spans="4:12" x14ac:dyDescent="0.2">
      <c r="E1189" s="157" t="s">
        <v>2538</v>
      </c>
      <c r="F1189" s="157" t="s">
        <v>55</v>
      </c>
      <c r="G1189" s="157">
        <v>1</v>
      </c>
      <c r="H1189" s="157">
        <v>0</v>
      </c>
      <c r="I1189" s="157">
        <v>0</v>
      </c>
      <c r="J1189" s="157">
        <v>0</v>
      </c>
      <c r="K1189" s="157">
        <v>1</v>
      </c>
      <c r="L1189" s="157">
        <v>1</v>
      </c>
    </row>
    <row r="1190" spans="4:12" x14ac:dyDescent="0.2">
      <c r="E1190" s="157" t="s">
        <v>2537</v>
      </c>
      <c r="F1190" s="157" t="s">
        <v>67</v>
      </c>
      <c r="G1190" s="157">
        <v>1</v>
      </c>
      <c r="H1190" s="157">
        <v>0</v>
      </c>
      <c r="I1190" s="157">
        <v>1</v>
      </c>
      <c r="J1190" s="157">
        <v>0</v>
      </c>
      <c r="K1190" s="157">
        <v>0</v>
      </c>
      <c r="L1190" s="157">
        <v>1</v>
      </c>
    </row>
    <row r="1191" spans="4:12" x14ac:dyDescent="0.2">
      <c r="E1191" s="157" t="s">
        <v>2536</v>
      </c>
      <c r="F1191" s="157" t="s">
        <v>80</v>
      </c>
      <c r="G1191" s="157">
        <v>1</v>
      </c>
      <c r="H1191" s="157">
        <v>0</v>
      </c>
      <c r="I1191" s="157">
        <v>0</v>
      </c>
      <c r="J1191" s="157">
        <v>0</v>
      </c>
      <c r="K1191" s="157">
        <v>1</v>
      </c>
      <c r="L1191" s="157">
        <v>1</v>
      </c>
    </row>
    <row r="1192" spans="4:12" x14ac:dyDescent="0.2">
      <c r="E1192" s="157" t="s">
        <v>2535</v>
      </c>
      <c r="F1192" s="157" t="s">
        <v>80</v>
      </c>
      <c r="G1192" s="157">
        <v>1</v>
      </c>
      <c r="H1192" s="157">
        <v>0</v>
      </c>
      <c r="I1192" s="157">
        <v>0</v>
      </c>
      <c r="J1192" s="157">
        <v>1</v>
      </c>
      <c r="K1192" s="157">
        <v>0</v>
      </c>
      <c r="L1192" s="157">
        <v>1</v>
      </c>
    </row>
    <row r="1193" spans="4:12" x14ac:dyDescent="0.2">
      <c r="E1193" s="157" t="s">
        <v>2534</v>
      </c>
      <c r="F1193" s="157" t="s">
        <v>16</v>
      </c>
      <c r="G1193" s="157">
        <v>0</v>
      </c>
      <c r="H1193" s="157">
        <v>1</v>
      </c>
      <c r="I1193" s="157">
        <v>1</v>
      </c>
      <c r="J1193" s="157">
        <v>0</v>
      </c>
      <c r="K1193" s="157">
        <v>0</v>
      </c>
      <c r="L1193" s="157">
        <v>1</v>
      </c>
    </row>
    <row r="1194" spans="4:12" x14ac:dyDescent="0.2">
      <c r="E1194" s="157" t="s">
        <v>2533</v>
      </c>
      <c r="F1194" s="157" t="s">
        <v>94</v>
      </c>
      <c r="G1194" s="157">
        <v>2</v>
      </c>
      <c r="H1194" s="157">
        <v>0</v>
      </c>
      <c r="I1194" s="157">
        <v>1</v>
      </c>
      <c r="J1194" s="157">
        <v>0</v>
      </c>
      <c r="K1194" s="157">
        <v>1</v>
      </c>
      <c r="L1194" s="157">
        <v>2</v>
      </c>
    </row>
    <row r="1195" spans="4:12" x14ac:dyDescent="0.2">
      <c r="E1195" s="157" t="s">
        <v>2532</v>
      </c>
      <c r="F1195" s="157" t="s">
        <v>67</v>
      </c>
      <c r="G1195" s="157">
        <v>0</v>
      </c>
      <c r="H1195" s="157">
        <v>1</v>
      </c>
      <c r="I1195" s="157">
        <v>0</v>
      </c>
      <c r="J1195" s="157">
        <v>0</v>
      </c>
      <c r="K1195" s="157">
        <v>1</v>
      </c>
      <c r="L1195" s="157">
        <v>1</v>
      </c>
    </row>
    <row r="1196" spans="4:12" x14ac:dyDescent="0.2">
      <c r="E1196" s="157" t="s">
        <v>2531</v>
      </c>
      <c r="F1196" s="157" t="s">
        <v>80</v>
      </c>
      <c r="G1196" s="157">
        <v>0</v>
      </c>
      <c r="H1196" s="157">
        <v>1</v>
      </c>
      <c r="I1196" s="157">
        <v>0</v>
      </c>
      <c r="J1196" s="157">
        <v>1</v>
      </c>
      <c r="K1196" s="157">
        <v>0</v>
      </c>
      <c r="L1196" s="157">
        <v>1</v>
      </c>
    </row>
    <row r="1197" spans="4:12" x14ac:dyDescent="0.2">
      <c r="E1197" s="157" t="s">
        <v>2530</v>
      </c>
      <c r="F1197" s="157" t="s">
        <v>55</v>
      </c>
      <c r="G1197" s="157">
        <v>0</v>
      </c>
      <c r="H1197" s="157">
        <v>1</v>
      </c>
      <c r="I1197" s="157">
        <v>0</v>
      </c>
      <c r="J1197" s="157">
        <v>0</v>
      </c>
      <c r="K1197" s="157">
        <v>1</v>
      </c>
      <c r="L1197" s="157">
        <v>1</v>
      </c>
    </row>
    <row r="1198" spans="4:12" x14ac:dyDescent="0.2">
      <c r="E1198" s="157" t="s">
        <v>2529</v>
      </c>
      <c r="F1198" s="157" t="s">
        <v>69</v>
      </c>
      <c r="G1198" s="157">
        <v>0</v>
      </c>
      <c r="H1198" s="157">
        <v>1</v>
      </c>
      <c r="I1198" s="157">
        <v>0</v>
      </c>
      <c r="J1198" s="157">
        <v>0</v>
      </c>
      <c r="K1198" s="157">
        <v>1</v>
      </c>
      <c r="L1198" s="157">
        <v>1</v>
      </c>
    </row>
    <row r="1199" spans="4:12" x14ac:dyDescent="0.2">
      <c r="E1199" s="157" t="s">
        <v>2528</v>
      </c>
      <c r="F1199" s="157" t="s">
        <v>131</v>
      </c>
      <c r="G1199" s="157">
        <v>2</v>
      </c>
      <c r="H1199" s="157">
        <v>0</v>
      </c>
      <c r="I1199" s="157">
        <v>0</v>
      </c>
      <c r="J1199" s="157">
        <v>0</v>
      </c>
      <c r="K1199" s="157">
        <v>2</v>
      </c>
      <c r="L1199" s="157">
        <v>2</v>
      </c>
    </row>
    <row r="1200" spans="4:12" x14ac:dyDescent="0.2">
      <c r="E1200" s="157" t="s">
        <v>2527</v>
      </c>
      <c r="F1200" s="157" t="s">
        <v>14</v>
      </c>
      <c r="G1200" s="157">
        <v>0</v>
      </c>
      <c r="H1200" s="157">
        <v>1</v>
      </c>
      <c r="I1200" s="157">
        <v>0</v>
      </c>
      <c r="J1200" s="157">
        <v>0</v>
      </c>
      <c r="K1200" s="157">
        <v>1</v>
      </c>
      <c r="L1200" s="157">
        <v>1</v>
      </c>
    </row>
    <row r="1201" spans="5:12" x14ac:dyDescent="0.2">
      <c r="E1201" s="157" t="s">
        <v>2526</v>
      </c>
      <c r="F1201" s="157" t="s">
        <v>18</v>
      </c>
      <c r="G1201" s="157">
        <v>0</v>
      </c>
      <c r="H1201" s="157">
        <v>1</v>
      </c>
      <c r="I1201" s="157">
        <v>0</v>
      </c>
      <c r="J1201" s="157">
        <v>0</v>
      </c>
      <c r="K1201" s="157">
        <v>1</v>
      </c>
      <c r="L1201" s="157">
        <v>1</v>
      </c>
    </row>
    <row r="1202" spans="5:12" x14ac:dyDescent="0.2">
      <c r="E1202" s="157" t="s">
        <v>2525</v>
      </c>
      <c r="F1202" s="157" t="s">
        <v>87</v>
      </c>
      <c r="G1202" s="157">
        <v>1</v>
      </c>
      <c r="H1202" s="157">
        <v>0</v>
      </c>
      <c r="I1202" s="157">
        <v>0</v>
      </c>
      <c r="J1202" s="157">
        <v>1</v>
      </c>
      <c r="K1202" s="157">
        <v>0</v>
      </c>
      <c r="L1202" s="157">
        <v>1</v>
      </c>
    </row>
    <row r="1203" spans="5:12" x14ac:dyDescent="0.2">
      <c r="E1203" s="157" t="s">
        <v>2524</v>
      </c>
      <c r="F1203" s="157" t="s">
        <v>20</v>
      </c>
      <c r="G1203" s="157">
        <v>2</v>
      </c>
      <c r="H1203" s="157">
        <v>1</v>
      </c>
      <c r="I1203" s="157">
        <v>1</v>
      </c>
      <c r="J1203" s="157">
        <v>0</v>
      </c>
      <c r="K1203" s="157">
        <v>2</v>
      </c>
      <c r="L1203" s="157">
        <v>3</v>
      </c>
    </row>
    <row r="1204" spans="5:12" x14ac:dyDescent="0.2">
      <c r="E1204" s="157" t="s">
        <v>2523</v>
      </c>
      <c r="F1204" s="157" t="s">
        <v>20</v>
      </c>
      <c r="G1204" s="157">
        <v>2</v>
      </c>
      <c r="H1204" s="157">
        <v>0</v>
      </c>
      <c r="I1204" s="157">
        <v>0</v>
      </c>
      <c r="J1204" s="157">
        <v>0</v>
      </c>
      <c r="K1204" s="157">
        <v>2</v>
      </c>
      <c r="L1204" s="157">
        <v>2</v>
      </c>
    </row>
    <row r="1205" spans="5:12" x14ac:dyDescent="0.2">
      <c r="E1205" s="157" t="s">
        <v>2522</v>
      </c>
      <c r="F1205" s="157" t="s">
        <v>69</v>
      </c>
      <c r="G1205" s="157">
        <v>0</v>
      </c>
      <c r="H1205" s="157">
        <v>1</v>
      </c>
      <c r="I1205" s="157">
        <v>0</v>
      </c>
      <c r="J1205" s="157">
        <v>0</v>
      </c>
      <c r="K1205" s="157">
        <v>1</v>
      </c>
      <c r="L1205" s="157">
        <v>1</v>
      </c>
    </row>
    <row r="1206" spans="5:12" x14ac:dyDescent="0.2">
      <c r="E1206" s="157" t="s">
        <v>2521</v>
      </c>
      <c r="F1206" s="157" t="s">
        <v>39</v>
      </c>
      <c r="G1206" s="157">
        <v>0</v>
      </c>
      <c r="H1206" s="157">
        <v>1</v>
      </c>
      <c r="I1206" s="157">
        <v>1</v>
      </c>
      <c r="J1206" s="157">
        <v>0</v>
      </c>
      <c r="K1206" s="157">
        <v>0</v>
      </c>
      <c r="L1206" s="157">
        <v>1</v>
      </c>
    </row>
    <row r="1207" spans="5:12" x14ac:dyDescent="0.2">
      <c r="E1207" s="157" t="s">
        <v>2520</v>
      </c>
      <c r="F1207" s="157" t="s">
        <v>33</v>
      </c>
      <c r="G1207" s="157">
        <v>0</v>
      </c>
      <c r="H1207" s="157">
        <v>1</v>
      </c>
      <c r="I1207" s="157">
        <v>0</v>
      </c>
      <c r="J1207" s="157">
        <v>0</v>
      </c>
      <c r="K1207" s="157">
        <v>1</v>
      </c>
      <c r="L1207" s="157">
        <v>1</v>
      </c>
    </row>
    <row r="1208" spans="5:12" x14ac:dyDescent="0.2">
      <c r="E1208" s="157" t="s">
        <v>2519</v>
      </c>
      <c r="F1208" s="157" t="s">
        <v>33</v>
      </c>
      <c r="G1208" s="157">
        <v>2</v>
      </c>
      <c r="H1208" s="157">
        <v>0</v>
      </c>
      <c r="I1208" s="157">
        <v>0</v>
      </c>
      <c r="J1208" s="157">
        <v>1</v>
      </c>
      <c r="K1208" s="157">
        <v>1</v>
      </c>
      <c r="L1208" s="157">
        <v>2</v>
      </c>
    </row>
    <row r="1209" spans="5:12" x14ac:dyDescent="0.2">
      <c r="E1209" s="157" t="s">
        <v>2518</v>
      </c>
      <c r="F1209" s="157" t="s">
        <v>69</v>
      </c>
      <c r="G1209" s="157">
        <v>0</v>
      </c>
      <c r="H1209" s="157">
        <v>1</v>
      </c>
      <c r="I1209" s="157">
        <v>0</v>
      </c>
      <c r="J1209" s="157">
        <v>0</v>
      </c>
      <c r="K1209" s="157">
        <v>1</v>
      </c>
      <c r="L1209" s="157">
        <v>1</v>
      </c>
    </row>
    <row r="1210" spans="5:12" x14ac:dyDescent="0.2">
      <c r="E1210" s="157" t="s">
        <v>2517</v>
      </c>
      <c r="F1210" s="157" t="s">
        <v>24</v>
      </c>
      <c r="G1210" s="157">
        <v>0</v>
      </c>
      <c r="H1210" s="157">
        <v>1</v>
      </c>
      <c r="I1210" s="157">
        <v>0</v>
      </c>
      <c r="J1210" s="157">
        <v>1</v>
      </c>
      <c r="K1210" s="157">
        <v>0</v>
      </c>
      <c r="L1210" s="157">
        <v>1</v>
      </c>
    </row>
    <row r="1211" spans="5:12" x14ac:dyDescent="0.2">
      <c r="E1211" s="157" t="s">
        <v>2516</v>
      </c>
      <c r="F1211" s="157" t="s">
        <v>94</v>
      </c>
      <c r="G1211" s="157">
        <v>0</v>
      </c>
      <c r="H1211" s="157">
        <v>1</v>
      </c>
      <c r="I1211" s="157">
        <v>0</v>
      </c>
      <c r="J1211" s="157">
        <v>0</v>
      </c>
      <c r="K1211" s="157">
        <v>1</v>
      </c>
      <c r="L1211" s="157">
        <v>1</v>
      </c>
    </row>
    <row r="1212" spans="5:12" x14ac:dyDescent="0.2">
      <c r="E1212" s="157" t="s">
        <v>2515</v>
      </c>
      <c r="F1212" s="157" t="s">
        <v>58</v>
      </c>
      <c r="G1212" s="157">
        <v>0</v>
      </c>
      <c r="H1212" s="157">
        <v>2</v>
      </c>
      <c r="I1212" s="157">
        <v>0</v>
      </c>
      <c r="J1212" s="157">
        <v>2</v>
      </c>
      <c r="K1212" s="157">
        <v>0</v>
      </c>
      <c r="L1212" s="157">
        <v>2</v>
      </c>
    </row>
    <row r="1213" spans="5:12" x14ac:dyDescent="0.2">
      <c r="E1213" s="157" t="s">
        <v>2514</v>
      </c>
      <c r="F1213" s="157" t="s">
        <v>22</v>
      </c>
      <c r="G1213" s="157">
        <v>0</v>
      </c>
      <c r="H1213" s="157">
        <v>1</v>
      </c>
      <c r="I1213" s="157">
        <v>0</v>
      </c>
      <c r="J1213" s="157">
        <v>0</v>
      </c>
      <c r="K1213" s="157">
        <v>1</v>
      </c>
      <c r="L1213" s="157">
        <v>1</v>
      </c>
    </row>
    <row r="1214" spans="5:12" x14ac:dyDescent="0.2">
      <c r="E1214" s="157" t="s">
        <v>2513</v>
      </c>
      <c r="F1214" s="157" t="s">
        <v>67</v>
      </c>
      <c r="G1214" s="157">
        <v>1</v>
      </c>
      <c r="H1214" s="157">
        <v>0</v>
      </c>
      <c r="I1214" s="157">
        <v>1</v>
      </c>
      <c r="J1214" s="157">
        <v>0</v>
      </c>
      <c r="K1214" s="157">
        <v>0</v>
      </c>
      <c r="L1214" s="157">
        <v>1</v>
      </c>
    </row>
    <row r="1215" spans="5:12" x14ac:dyDescent="0.2">
      <c r="E1215" s="157" t="s">
        <v>2512</v>
      </c>
      <c r="F1215" s="157" t="s">
        <v>67</v>
      </c>
      <c r="G1215" s="157">
        <v>1</v>
      </c>
      <c r="H1215" s="157">
        <v>0</v>
      </c>
      <c r="I1215" s="157">
        <v>1</v>
      </c>
      <c r="J1215" s="157">
        <v>0</v>
      </c>
      <c r="K1215" s="157">
        <v>0</v>
      </c>
      <c r="L1215" s="157">
        <v>1</v>
      </c>
    </row>
    <row r="1216" spans="5:12" x14ac:dyDescent="0.2">
      <c r="E1216" s="157" t="s">
        <v>2511</v>
      </c>
      <c r="F1216" s="157" t="s">
        <v>67</v>
      </c>
      <c r="G1216" s="157">
        <v>1</v>
      </c>
      <c r="H1216" s="157">
        <v>0</v>
      </c>
      <c r="I1216" s="157">
        <v>1</v>
      </c>
      <c r="J1216" s="157">
        <v>0</v>
      </c>
      <c r="K1216" s="157">
        <v>0</v>
      </c>
      <c r="L1216" s="157">
        <v>1</v>
      </c>
    </row>
    <row r="1217" spans="5:12" x14ac:dyDescent="0.2">
      <c r="E1217" s="157" t="s">
        <v>2510</v>
      </c>
      <c r="F1217" s="157" t="s">
        <v>55</v>
      </c>
      <c r="G1217" s="157">
        <v>0</v>
      </c>
      <c r="H1217" s="157">
        <v>1</v>
      </c>
      <c r="I1217" s="157">
        <v>0</v>
      </c>
      <c r="J1217" s="157">
        <v>1</v>
      </c>
      <c r="K1217" s="157">
        <v>0</v>
      </c>
      <c r="L1217" s="157">
        <v>1</v>
      </c>
    </row>
    <row r="1218" spans="5:12" x14ac:dyDescent="0.2">
      <c r="E1218" s="157" t="s">
        <v>2509</v>
      </c>
      <c r="F1218" s="157" t="s">
        <v>80</v>
      </c>
      <c r="G1218" s="157">
        <v>0</v>
      </c>
      <c r="H1218" s="157">
        <v>5</v>
      </c>
      <c r="I1218" s="157">
        <v>0</v>
      </c>
      <c r="J1218" s="157">
        <v>1</v>
      </c>
      <c r="K1218" s="157">
        <v>4</v>
      </c>
      <c r="L1218" s="157">
        <v>5</v>
      </c>
    </row>
    <row r="1219" spans="5:12" x14ac:dyDescent="0.2">
      <c r="E1219" s="157" t="s">
        <v>2508</v>
      </c>
      <c r="F1219" s="157" t="s">
        <v>77</v>
      </c>
      <c r="G1219" s="157">
        <v>0</v>
      </c>
      <c r="H1219" s="157">
        <v>5</v>
      </c>
      <c r="I1219" s="157">
        <v>0</v>
      </c>
      <c r="J1219" s="157">
        <v>0</v>
      </c>
      <c r="K1219" s="157">
        <v>5</v>
      </c>
      <c r="L1219" s="157">
        <v>5</v>
      </c>
    </row>
    <row r="1220" spans="5:12" x14ac:dyDescent="0.2">
      <c r="E1220" s="157" t="s">
        <v>2507</v>
      </c>
      <c r="F1220" s="157" t="s">
        <v>14</v>
      </c>
      <c r="G1220" s="157">
        <v>0</v>
      </c>
      <c r="H1220" s="157">
        <v>1</v>
      </c>
      <c r="I1220" s="157">
        <v>0</v>
      </c>
      <c r="J1220" s="157">
        <v>1</v>
      </c>
      <c r="K1220" s="157">
        <v>0</v>
      </c>
      <c r="L1220" s="157">
        <v>1</v>
      </c>
    </row>
    <row r="1221" spans="5:12" x14ac:dyDescent="0.2">
      <c r="E1221" s="157" t="s">
        <v>2506</v>
      </c>
      <c r="F1221" s="157" t="s">
        <v>29</v>
      </c>
      <c r="G1221" s="157">
        <v>4</v>
      </c>
      <c r="H1221" s="157">
        <v>3</v>
      </c>
      <c r="I1221" s="157">
        <v>0</v>
      </c>
      <c r="J1221" s="157">
        <v>3</v>
      </c>
      <c r="K1221" s="157">
        <v>4</v>
      </c>
      <c r="L1221" s="157">
        <v>7</v>
      </c>
    </row>
    <row r="1222" spans="5:12" x14ac:dyDescent="0.2">
      <c r="E1222" s="157" t="s">
        <v>2505</v>
      </c>
      <c r="F1222" s="157" t="s">
        <v>24</v>
      </c>
      <c r="G1222" s="157">
        <v>0</v>
      </c>
      <c r="H1222" s="157">
        <v>2</v>
      </c>
      <c r="I1222" s="157">
        <v>0</v>
      </c>
      <c r="J1222" s="157">
        <v>2</v>
      </c>
      <c r="K1222" s="157">
        <v>0</v>
      </c>
      <c r="L1222" s="157">
        <v>2</v>
      </c>
    </row>
    <row r="1223" spans="5:12" x14ac:dyDescent="0.2">
      <c r="E1223" s="157" t="s">
        <v>2504</v>
      </c>
      <c r="F1223" s="157" t="s">
        <v>14</v>
      </c>
      <c r="G1223" s="157">
        <v>5</v>
      </c>
      <c r="H1223" s="157">
        <v>4</v>
      </c>
      <c r="I1223" s="157">
        <v>0</v>
      </c>
      <c r="J1223" s="157">
        <v>4</v>
      </c>
      <c r="K1223" s="157">
        <v>5</v>
      </c>
      <c r="L1223" s="157">
        <v>9</v>
      </c>
    </row>
    <row r="1224" spans="5:12" x14ac:dyDescent="0.2">
      <c r="E1224" s="157" t="s">
        <v>2503</v>
      </c>
      <c r="F1224" s="157" t="s">
        <v>29</v>
      </c>
      <c r="G1224" s="157">
        <v>4</v>
      </c>
      <c r="H1224" s="157">
        <v>3</v>
      </c>
      <c r="I1224" s="157">
        <v>0</v>
      </c>
      <c r="J1224" s="157">
        <v>3</v>
      </c>
      <c r="K1224" s="157">
        <v>4</v>
      </c>
      <c r="L1224" s="157">
        <v>7</v>
      </c>
    </row>
    <row r="1225" spans="5:12" x14ac:dyDescent="0.2">
      <c r="E1225" s="157" t="s">
        <v>2502</v>
      </c>
      <c r="F1225" s="157" t="s">
        <v>69</v>
      </c>
      <c r="G1225" s="157">
        <v>0</v>
      </c>
      <c r="H1225" s="157">
        <v>1</v>
      </c>
      <c r="I1225" s="157">
        <v>0</v>
      </c>
      <c r="J1225" s="157">
        <v>0</v>
      </c>
      <c r="K1225" s="157">
        <v>1</v>
      </c>
      <c r="L1225" s="157">
        <v>1</v>
      </c>
    </row>
    <row r="1226" spans="5:12" x14ac:dyDescent="0.2">
      <c r="E1226" s="157" t="s">
        <v>2501</v>
      </c>
      <c r="F1226" s="157" t="s">
        <v>58</v>
      </c>
      <c r="G1226" s="157">
        <v>0</v>
      </c>
      <c r="H1226" s="157">
        <v>1</v>
      </c>
      <c r="I1226" s="157">
        <v>0</v>
      </c>
      <c r="J1226" s="157">
        <v>1</v>
      </c>
      <c r="K1226" s="157">
        <v>0</v>
      </c>
      <c r="L1226" s="157">
        <v>1</v>
      </c>
    </row>
    <row r="1227" spans="5:12" x14ac:dyDescent="0.2">
      <c r="E1227" s="157" t="s">
        <v>2500</v>
      </c>
      <c r="F1227" s="157" t="s">
        <v>48</v>
      </c>
      <c r="G1227" s="157">
        <v>0</v>
      </c>
      <c r="H1227" s="157">
        <v>2</v>
      </c>
      <c r="I1227" s="157">
        <v>0</v>
      </c>
      <c r="J1227" s="157">
        <v>2</v>
      </c>
      <c r="K1227" s="157">
        <v>0</v>
      </c>
      <c r="L1227" s="157">
        <v>2</v>
      </c>
    </row>
    <row r="1228" spans="5:12" x14ac:dyDescent="0.2">
      <c r="E1228" s="157" t="s">
        <v>2499</v>
      </c>
      <c r="F1228" s="157" t="s">
        <v>58</v>
      </c>
      <c r="G1228" s="157">
        <v>0</v>
      </c>
      <c r="H1228" s="157">
        <v>1</v>
      </c>
      <c r="I1228" s="157">
        <v>0</v>
      </c>
      <c r="J1228" s="157">
        <v>1</v>
      </c>
      <c r="K1228" s="157">
        <v>0</v>
      </c>
      <c r="L1228" s="157">
        <v>1</v>
      </c>
    </row>
    <row r="1229" spans="5:12" x14ac:dyDescent="0.2">
      <c r="E1229" s="157" t="s">
        <v>2498</v>
      </c>
      <c r="F1229" s="157" t="s">
        <v>20</v>
      </c>
      <c r="G1229" s="157">
        <v>1</v>
      </c>
      <c r="H1229" s="157">
        <v>2</v>
      </c>
      <c r="I1229" s="157">
        <v>0</v>
      </c>
      <c r="J1229" s="157">
        <v>2</v>
      </c>
      <c r="K1229" s="157">
        <v>1</v>
      </c>
      <c r="L1229" s="157">
        <v>3</v>
      </c>
    </row>
    <row r="1230" spans="5:12" x14ac:dyDescent="0.2">
      <c r="E1230" s="157" t="s">
        <v>2497</v>
      </c>
      <c r="F1230" s="157" t="s">
        <v>58</v>
      </c>
      <c r="G1230" s="157">
        <v>0</v>
      </c>
      <c r="H1230" s="157">
        <v>1</v>
      </c>
      <c r="I1230" s="157">
        <v>0</v>
      </c>
      <c r="J1230" s="157">
        <v>1</v>
      </c>
      <c r="K1230" s="157">
        <v>0</v>
      </c>
      <c r="L1230" s="157">
        <v>1</v>
      </c>
    </row>
    <row r="1231" spans="5:12" x14ac:dyDescent="0.2">
      <c r="E1231" s="157" t="s">
        <v>2496</v>
      </c>
      <c r="F1231" s="157" t="s">
        <v>87</v>
      </c>
      <c r="G1231" s="157">
        <v>0</v>
      </c>
      <c r="H1231" s="157">
        <v>1</v>
      </c>
      <c r="I1231" s="157">
        <v>0</v>
      </c>
      <c r="J1231" s="157">
        <v>0</v>
      </c>
      <c r="K1231" s="157">
        <v>1</v>
      </c>
      <c r="L1231" s="157">
        <v>1</v>
      </c>
    </row>
    <row r="1232" spans="5:12" x14ac:dyDescent="0.2">
      <c r="E1232" s="157" t="s">
        <v>2495</v>
      </c>
      <c r="F1232" s="157" t="s">
        <v>48</v>
      </c>
      <c r="G1232" s="157">
        <v>0</v>
      </c>
      <c r="H1232" s="157">
        <v>2</v>
      </c>
      <c r="I1232" s="157">
        <v>0</v>
      </c>
      <c r="J1232" s="157">
        <v>2</v>
      </c>
      <c r="K1232" s="157">
        <v>0</v>
      </c>
      <c r="L1232" s="157">
        <v>2</v>
      </c>
    </row>
    <row r="1233" spans="5:12" x14ac:dyDescent="0.2">
      <c r="E1233" s="157" t="s">
        <v>2494</v>
      </c>
      <c r="F1233" s="157" t="s">
        <v>67</v>
      </c>
      <c r="G1233" s="157">
        <v>0</v>
      </c>
      <c r="H1233" s="157">
        <v>1</v>
      </c>
      <c r="I1233" s="157">
        <v>0</v>
      </c>
      <c r="J1233" s="157">
        <v>0</v>
      </c>
      <c r="K1233" s="157">
        <v>1</v>
      </c>
      <c r="L1233" s="157">
        <v>1</v>
      </c>
    </row>
    <row r="1234" spans="5:12" x14ac:dyDescent="0.2">
      <c r="E1234" s="157" t="s">
        <v>2493</v>
      </c>
      <c r="F1234" s="157" t="s">
        <v>33</v>
      </c>
      <c r="G1234" s="157">
        <v>1</v>
      </c>
      <c r="H1234" s="157">
        <v>1</v>
      </c>
      <c r="I1234" s="157">
        <v>0</v>
      </c>
      <c r="J1234" s="157">
        <v>0</v>
      </c>
      <c r="K1234" s="157">
        <v>2</v>
      </c>
      <c r="L1234" s="157">
        <v>2</v>
      </c>
    </row>
    <row r="1235" spans="5:12" x14ac:dyDescent="0.2">
      <c r="E1235" s="157" t="s">
        <v>2492</v>
      </c>
      <c r="F1235" s="157" t="s">
        <v>16</v>
      </c>
      <c r="G1235" s="157">
        <v>2</v>
      </c>
      <c r="H1235" s="157">
        <v>1</v>
      </c>
      <c r="I1235" s="157">
        <v>0</v>
      </c>
      <c r="J1235" s="157">
        <v>0</v>
      </c>
      <c r="K1235" s="157">
        <v>3</v>
      </c>
      <c r="L1235" s="157">
        <v>3</v>
      </c>
    </row>
    <row r="1236" spans="5:12" x14ac:dyDescent="0.2">
      <c r="E1236" s="157" t="s">
        <v>2491</v>
      </c>
      <c r="F1236" s="157" t="s">
        <v>14</v>
      </c>
      <c r="G1236" s="157">
        <v>0</v>
      </c>
      <c r="H1236" s="157">
        <v>2</v>
      </c>
      <c r="I1236" s="157">
        <v>1</v>
      </c>
      <c r="J1236" s="157">
        <v>0</v>
      </c>
      <c r="K1236" s="157">
        <v>1</v>
      </c>
      <c r="L1236" s="157">
        <v>2</v>
      </c>
    </row>
    <row r="1237" spans="5:12" x14ac:dyDescent="0.2">
      <c r="E1237" s="157" t="s">
        <v>2490</v>
      </c>
      <c r="F1237" s="157" t="s">
        <v>29</v>
      </c>
      <c r="G1237" s="157">
        <v>0</v>
      </c>
      <c r="H1237" s="157">
        <v>1</v>
      </c>
      <c r="I1237" s="157">
        <v>0</v>
      </c>
      <c r="J1237" s="157">
        <v>1</v>
      </c>
      <c r="K1237" s="157">
        <v>0</v>
      </c>
      <c r="L1237" s="157">
        <v>1</v>
      </c>
    </row>
    <row r="1238" spans="5:12" x14ac:dyDescent="0.2">
      <c r="E1238" s="157" t="s">
        <v>2489</v>
      </c>
      <c r="F1238" s="157" t="s">
        <v>29</v>
      </c>
      <c r="G1238" s="157">
        <v>0</v>
      </c>
      <c r="H1238" s="157">
        <v>1</v>
      </c>
      <c r="I1238" s="157">
        <v>0</v>
      </c>
      <c r="J1238" s="157">
        <v>1</v>
      </c>
      <c r="K1238" s="157">
        <v>0</v>
      </c>
      <c r="L1238" s="157">
        <v>1</v>
      </c>
    </row>
    <row r="1239" spans="5:12" x14ac:dyDescent="0.2">
      <c r="E1239" s="157" t="s">
        <v>2488</v>
      </c>
      <c r="F1239" s="157" t="s">
        <v>77</v>
      </c>
      <c r="G1239" s="157">
        <v>2</v>
      </c>
      <c r="H1239" s="157">
        <v>0</v>
      </c>
      <c r="I1239" s="157">
        <v>0</v>
      </c>
      <c r="J1239" s="157">
        <v>0</v>
      </c>
      <c r="K1239" s="157">
        <v>2</v>
      </c>
      <c r="L1239" s="157">
        <v>2</v>
      </c>
    </row>
    <row r="1240" spans="5:12" x14ac:dyDescent="0.2">
      <c r="E1240" s="157" t="s">
        <v>2487</v>
      </c>
      <c r="F1240" s="157" t="s">
        <v>67</v>
      </c>
      <c r="G1240" s="157">
        <v>1</v>
      </c>
      <c r="H1240" s="157">
        <v>0</v>
      </c>
      <c r="I1240" s="157">
        <v>0</v>
      </c>
      <c r="J1240" s="157">
        <v>1</v>
      </c>
      <c r="K1240" s="157">
        <v>0</v>
      </c>
      <c r="L1240" s="157">
        <v>1</v>
      </c>
    </row>
    <row r="1241" spans="5:12" x14ac:dyDescent="0.2">
      <c r="E1241" s="157" t="s">
        <v>2486</v>
      </c>
      <c r="F1241" s="157" t="s">
        <v>94</v>
      </c>
      <c r="G1241" s="157">
        <v>0</v>
      </c>
      <c r="H1241" s="157">
        <v>1</v>
      </c>
      <c r="I1241" s="157">
        <v>0</v>
      </c>
      <c r="J1241" s="157">
        <v>1</v>
      </c>
      <c r="K1241" s="157">
        <v>0</v>
      </c>
      <c r="L1241" s="157">
        <v>1</v>
      </c>
    </row>
    <row r="1242" spans="5:12" x14ac:dyDescent="0.2">
      <c r="E1242" s="157" t="s">
        <v>2485</v>
      </c>
      <c r="F1242" s="157" t="s">
        <v>94</v>
      </c>
      <c r="G1242" s="157">
        <v>0</v>
      </c>
      <c r="H1242" s="157">
        <v>1</v>
      </c>
      <c r="I1242" s="157">
        <v>0</v>
      </c>
      <c r="J1242" s="157">
        <v>0</v>
      </c>
      <c r="K1242" s="157">
        <v>1</v>
      </c>
      <c r="L1242" s="157">
        <v>1</v>
      </c>
    </row>
    <row r="1243" spans="5:12" x14ac:dyDescent="0.2">
      <c r="E1243" s="157" t="s">
        <v>2484</v>
      </c>
      <c r="F1243" s="157" t="s">
        <v>94</v>
      </c>
      <c r="G1243" s="157">
        <v>0</v>
      </c>
      <c r="H1243" s="157">
        <v>1</v>
      </c>
      <c r="I1243" s="157">
        <v>0</v>
      </c>
      <c r="J1243" s="157">
        <v>1</v>
      </c>
      <c r="K1243" s="157">
        <v>0</v>
      </c>
      <c r="L1243" s="157">
        <v>1</v>
      </c>
    </row>
    <row r="1244" spans="5:12" x14ac:dyDescent="0.2">
      <c r="E1244" s="157" t="s">
        <v>2483</v>
      </c>
      <c r="F1244" s="157" t="s">
        <v>87</v>
      </c>
      <c r="G1244" s="157">
        <v>0</v>
      </c>
      <c r="H1244" s="157">
        <v>3</v>
      </c>
      <c r="I1244" s="157">
        <v>0</v>
      </c>
      <c r="J1244" s="157">
        <v>2</v>
      </c>
      <c r="K1244" s="157">
        <v>1</v>
      </c>
      <c r="L1244" s="157">
        <v>3</v>
      </c>
    </row>
    <row r="1245" spans="5:12" x14ac:dyDescent="0.2">
      <c r="E1245" s="157" t="s">
        <v>2482</v>
      </c>
      <c r="F1245" s="157" t="s">
        <v>33</v>
      </c>
      <c r="G1245" s="157">
        <v>0</v>
      </c>
      <c r="H1245" s="157">
        <v>1</v>
      </c>
      <c r="I1245" s="157">
        <v>0</v>
      </c>
      <c r="J1245" s="157">
        <v>0</v>
      </c>
      <c r="K1245" s="157">
        <v>1</v>
      </c>
      <c r="L1245" s="157">
        <v>1</v>
      </c>
    </row>
    <row r="1246" spans="5:12" x14ac:dyDescent="0.2">
      <c r="E1246" s="157" t="s">
        <v>2481</v>
      </c>
      <c r="F1246" s="157" t="s">
        <v>18</v>
      </c>
      <c r="G1246" s="157">
        <v>0</v>
      </c>
      <c r="H1246" s="157">
        <v>1</v>
      </c>
      <c r="I1246" s="157">
        <v>0</v>
      </c>
      <c r="J1246" s="157">
        <v>0</v>
      </c>
      <c r="K1246" s="157">
        <v>1</v>
      </c>
      <c r="L1246" s="157">
        <v>1</v>
      </c>
    </row>
    <row r="1247" spans="5:12" x14ac:dyDescent="0.2">
      <c r="E1247" s="157" t="s">
        <v>2480</v>
      </c>
      <c r="F1247" s="157" t="s">
        <v>33</v>
      </c>
      <c r="G1247" s="157">
        <v>2</v>
      </c>
      <c r="H1247" s="157">
        <v>0</v>
      </c>
      <c r="I1247" s="157">
        <v>0</v>
      </c>
      <c r="J1247" s="157">
        <v>0</v>
      </c>
      <c r="K1247" s="157">
        <v>2</v>
      </c>
      <c r="L1247" s="157">
        <v>2</v>
      </c>
    </row>
    <row r="1248" spans="5:12" x14ac:dyDescent="0.2">
      <c r="E1248" s="157" t="s">
        <v>2479</v>
      </c>
      <c r="F1248" s="157" t="s">
        <v>16</v>
      </c>
      <c r="G1248" s="157">
        <v>0</v>
      </c>
      <c r="H1248" s="157">
        <v>1</v>
      </c>
      <c r="I1248" s="157">
        <v>0</v>
      </c>
      <c r="J1248" s="157">
        <v>0</v>
      </c>
      <c r="K1248" s="157">
        <v>1</v>
      </c>
      <c r="L1248" s="157">
        <v>1</v>
      </c>
    </row>
    <row r="1249" spans="5:12" x14ac:dyDescent="0.2">
      <c r="E1249" s="157" t="s">
        <v>2478</v>
      </c>
      <c r="F1249" s="157" t="s">
        <v>24</v>
      </c>
      <c r="G1249" s="157">
        <v>1</v>
      </c>
      <c r="H1249" s="157">
        <v>3</v>
      </c>
      <c r="I1249" s="157">
        <v>0</v>
      </c>
      <c r="J1249" s="157">
        <v>3</v>
      </c>
      <c r="K1249" s="157">
        <v>1</v>
      </c>
      <c r="L1249" s="157">
        <v>4</v>
      </c>
    </row>
    <row r="1250" spans="5:12" x14ac:dyDescent="0.2">
      <c r="E1250" s="157" t="s">
        <v>2477</v>
      </c>
      <c r="F1250" s="157" t="s">
        <v>87</v>
      </c>
      <c r="G1250" s="157">
        <v>0</v>
      </c>
      <c r="H1250" s="157">
        <v>1</v>
      </c>
      <c r="I1250" s="157">
        <v>0</v>
      </c>
      <c r="J1250" s="157">
        <v>1</v>
      </c>
      <c r="K1250" s="157">
        <v>0</v>
      </c>
      <c r="L1250" s="157">
        <v>1</v>
      </c>
    </row>
    <row r="1251" spans="5:12" x14ac:dyDescent="0.2">
      <c r="E1251" s="157" t="s">
        <v>2476</v>
      </c>
      <c r="F1251" s="157" t="s">
        <v>80</v>
      </c>
      <c r="G1251" s="157">
        <v>1</v>
      </c>
      <c r="H1251" s="157">
        <v>0</v>
      </c>
      <c r="I1251" s="157">
        <v>1</v>
      </c>
      <c r="J1251" s="157">
        <v>0</v>
      </c>
      <c r="K1251" s="157">
        <v>0</v>
      </c>
      <c r="L1251" s="157">
        <v>1</v>
      </c>
    </row>
    <row r="1252" spans="5:12" x14ac:dyDescent="0.2">
      <c r="E1252" s="157" t="s">
        <v>2475</v>
      </c>
      <c r="F1252" s="157" t="s">
        <v>58</v>
      </c>
      <c r="G1252" s="157">
        <v>0</v>
      </c>
      <c r="H1252" s="157">
        <v>3</v>
      </c>
      <c r="I1252" s="157">
        <v>1</v>
      </c>
      <c r="J1252" s="157">
        <v>2</v>
      </c>
      <c r="K1252" s="157">
        <v>0</v>
      </c>
      <c r="L1252" s="157">
        <v>3</v>
      </c>
    </row>
    <row r="1253" spans="5:12" x14ac:dyDescent="0.2">
      <c r="E1253" s="157" t="s">
        <v>2474</v>
      </c>
      <c r="F1253" s="157" t="s">
        <v>20</v>
      </c>
      <c r="G1253" s="157">
        <v>0</v>
      </c>
      <c r="H1253" s="157">
        <v>43</v>
      </c>
      <c r="I1253" s="157">
        <v>0</v>
      </c>
      <c r="J1253" s="157">
        <v>29</v>
      </c>
      <c r="K1253" s="157">
        <v>14</v>
      </c>
      <c r="L1253" s="157">
        <v>43</v>
      </c>
    </row>
    <row r="1254" spans="5:12" x14ac:dyDescent="0.2">
      <c r="E1254" s="157" t="s">
        <v>2473</v>
      </c>
      <c r="F1254" s="157" t="s">
        <v>58</v>
      </c>
      <c r="G1254" s="157">
        <v>0</v>
      </c>
      <c r="H1254" s="157">
        <v>1</v>
      </c>
      <c r="I1254" s="157">
        <v>0</v>
      </c>
      <c r="J1254" s="157">
        <v>1</v>
      </c>
      <c r="K1254" s="157">
        <v>0</v>
      </c>
      <c r="L1254" s="157">
        <v>1</v>
      </c>
    </row>
    <row r="1255" spans="5:12" x14ac:dyDescent="0.2">
      <c r="E1255" s="157" t="s">
        <v>2472</v>
      </c>
      <c r="F1255" s="157" t="s">
        <v>16</v>
      </c>
      <c r="G1255" s="157">
        <v>0</v>
      </c>
      <c r="H1255" s="157">
        <v>1</v>
      </c>
      <c r="I1255" s="157">
        <v>0</v>
      </c>
      <c r="J1255" s="157">
        <v>1</v>
      </c>
      <c r="K1255" s="157">
        <v>0</v>
      </c>
      <c r="L1255" s="157">
        <v>1</v>
      </c>
    </row>
    <row r="1256" spans="5:12" x14ac:dyDescent="0.2">
      <c r="E1256" s="157" t="s">
        <v>2471</v>
      </c>
      <c r="F1256" s="157" t="s">
        <v>29</v>
      </c>
      <c r="G1256" s="157">
        <v>0</v>
      </c>
      <c r="H1256" s="157">
        <v>4</v>
      </c>
      <c r="I1256" s="157">
        <v>0</v>
      </c>
      <c r="J1256" s="157">
        <v>2</v>
      </c>
      <c r="K1256" s="157">
        <v>2</v>
      </c>
      <c r="L1256" s="157">
        <v>4</v>
      </c>
    </row>
    <row r="1257" spans="5:12" x14ac:dyDescent="0.2">
      <c r="E1257" s="157" t="s">
        <v>2470</v>
      </c>
      <c r="F1257" s="157" t="s">
        <v>14</v>
      </c>
      <c r="G1257" s="157">
        <v>1</v>
      </c>
      <c r="H1257" s="157">
        <v>1</v>
      </c>
      <c r="I1257" s="157">
        <v>0</v>
      </c>
      <c r="J1257" s="157">
        <v>1</v>
      </c>
      <c r="K1257" s="157">
        <v>1</v>
      </c>
      <c r="L1257" s="157">
        <v>2</v>
      </c>
    </row>
    <row r="1258" spans="5:12" x14ac:dyDescent="0.2">
      <c r="E1258" s="157" t="s">
        <v>2469</v>
      </c>
      <c r="F1258" s="157" t="s">
        <v>20</v>
      </c>
      <c r="G1258" s="157">
        <v>0</v>
      </c>
      <c r="H1258" s="157">
        <v>1</v>
      </c>
      <c r="I1258" s="157">
        <v>0</v>
      </c>
      <c r="J1258" s="157">
        <v>1</v>
      </c>
      <c r="K1258" s="157">
        <v>0</v>
      </c>
      <c r="L1258" s="157">
        <v>1</v>
      </c>
    </row>
    <row r="1259" spans="5:12" x14ac:dyDescent="0.2">
      <c r="E1259" s="157" t="s">
        <v>2468</v>
      </c>
      <c r="F1259" s="157" t="s">
        <v>33</v>
      </c>
      <c r="G1259" s="157">
        <v>1</v>
      </c>
      <c r="H1259" s="157">
        <v>0</v>
      </c>
      <c r="I1259" s="157">
        <v>0</v>
      </c>
      <c r="J1259" s="157">
        <v>0</v>
      </c>
      <c r="K1259" s="157">
        <v>1</v>
      </c>
      <c r="L1259" s="157">
        <v>1</v>
      </c>
    </row>
    <row r="1260" spans="5:12" x14ac:dyDescent="0.2">
      <c r="E1260" s="157" t="s">
        <v>2467</v>
      </c>
      <c r="F1260" s="157" t="s">
        <v>69</v>
      </c>
      <c r="G1260" s="157">
        <v>0</v>
      </c>
      <c r="H1260" s="157">
        <v>1</v>
      </c>
      <c r="I1260" s="157">
        <v>0</v>
      </c>
      <c r="J1260" s="157">
        <v>0</v>
      </c>
      <c r="K1260" s="157">
        <v>1</v>
      </c>
      <c r="L1260" s="157">
        <v>1</v>
      </c>
    </row>
    <row r="1261" spans="5:12" x14ac:dyDescent="0.2">
      <c r="E1261" s="157" t="s">
        <v>2466</v>
      </c>
      <c r="F1261" s="157" t="s">
        <v>20</v>
      </c>
      <c r="G1261" s="157">
        <v>0</v>
      </c>
      <c r="H1261" s="157">
        <v>1</v>
      </c>
      <c r="I1261" s="157">
        <v>0</v>
      </c>
      <c r="J1261" s="157">
        <v>1</v>
      </c>
      <c r="K1261" s="157">
        <v>0</v>
      </c>
      <c r="L1261" s="157">
        <v>1</v>
      </c>
    </row>
    <row r="1262" spans="5:12" x14ac:dyDescent="0.2">
      <c r="E1262" s="157" t="s">
        <v>2465</v>
      </c>
      <c r="F1262" s="157" t="s">
        <v>53</v>
      </c>
      <c r="G1262" s="157">
        <v>0</v>
      </c>
      <c r="H1262" s="157">
        <v>1</v>
      </c>
      <c r="I1262" s="157">
        <v>0</v>
      </c>
      <c r="J1262" s="157">
        <v>0</v>
      </c>
      <c r="K1262" s="157">
        <v>1</v>
      </c>
      <c r="L1262" s="157">
        <v>1</v>
      </c>
    </row>
    <row r="1263" spans="5:12" x14ac:dyDescent="0.2">
      <c r="E1263" s="157" t="s">
        <v>2464</v>
      </c>
      <c r="F1263" s="157" t="s">
        <v>125</v>
      </c>
      <c r="G1263" s="157">
        <v>0</v>
      </c>
      <c r="H1263" s="157">
        <v>1</v>
      </c>
      <c r="I1263" s="157">
        <v>0</v>
      </c>
      <c r="J1263" s="157">
        <v>0</v>
      </c>
      <c r="K1263" s="157">
        <v>1</v>
      </c>
      <c r="L1263" s="157">
        <v>1</v>
      </c>
    </row>
    <row r="1264" spans="5:12" x14ac:dyDescent="0.2">
      <c r="E1264" s="157" t="s">
        <v>2463</v>
      </c>
      <c r="F1264" s="157" t="s">
        <v>87</v>
      </c>
      <c r="G1264" s="157">
        <v>0</v>
      </c>
      <c r="H1264" s="157">
        <v>1</v>
      </c>
      <c r="I1264" s="157">
        <v>0</v>
      </c>
      <c r="J1264" s="157">
        <v>1</v>
      </c>
      <c r="K1264" s="157">
        <v>0</v>
      </c>
      <c r="L1264" s="157">
        <v>1</v>
      </c>
    </row>
    <row r="1265" spans="5:12" x14ac:dyDescent="0.2">
      <c r="E1265" s="157" t="s">
        <v>2462</v>
      </c>
      <c r="F1265" s="157" t="s">
        <v>131</v>
      </c>
      <c r="G1265" s="157">
        <v>0</v>
      </c>
      <c r="H1265" s="157">
        <v>2</v>
      </c>
      <c r="I1265" s="157">
        <v>0</v>
      </c>
      <c r="J1265" s="157">
        <v>0</v>
      </c>
      <c r="K1265" s="157">
        <v>2</v>
      </c>
      <c r="L1265" s="157">
        <v>2</v>
      </c>
    </row>
    <row r="1266" spans="5:12" x14ac:dyDescent="0.2">
      <c r="E1266" s="157" t="s">
        <v>2461</v>
      </c>
      <c r="F1266" s="157" t="s">
        <v>16</v>
      </c>
      <c r="G1266" s="157">
        <v>1</v>
      </c>
      <c r="H1266" s="157">
        <v>0</v>
      </c>
      <c r="I1266" s="157">
        <v>1</v>
      </c>
      <c r="J1266" s="157">
        <v>0</v>
      </c>
      <c r="K1266" s="157">
        <v>0</v>
      </c>
      <c r="L1266" s="157">
        <v>1</v>
      </c>
    </row>
    <row r="1267" spans="5:12" x14ac:dyDescent="0.2">
      <c r="E1267" s="157" t="s">
        <v>2460</v>
      </c>
      <c r="F1267" s="157" t="s">
        <v>16</v>
      </c>
      <c r="G1267" s="157">
        <v>0</v>
      </c>
      <c r="H1267" s="157">
        <v>1</v>
      </c>
      <c r="I1267" s="157">
        <v>0</v>
      </c>
      <c r="J1267" s="157">
        <v>0</v>
      </c>
      <c r="K1267" s="157">
        <v>1</v>
      </c>
      <c r="L1267" s="157">
        <v>1</v>
      </c>
    </row>
    <row r="1268" spans="5:12" x14ac:dyDescent="0.2">
      <c r="E1268" s="157" t="s">
        <v>2459</v>
      </c>
      <c r="F1268" s="157" t="s">
        <v>33</v>
      </c>
      <c r="G1268" s="157">
        <v>0</v>
      </c>
      <c r="H1268" s="157">
        <v>4</v>
      </c>
      <c r="I1268" s="157">
        <v>0</v>
      </c>
      <c r="J1268" s="157">
        <v>2</v>
      </c>
      <c r="K1268" s="157">
        <v>2</v>
      </c>
      <c r="L1268" s="157">
        <v>4</v>
      </c>
    </row>
    <row r="1269" spans="5:12" x14ac:dyDescent="0.2">
      <c r="E1269" s="157" t="s">
        <v>2458</v>
      </c>
      <c r="F1269" s="157" t="s">
        <v>80</v>
      </c>
      <c r="G1269" s="157">
        <v>3</v>
      </c>
      <c r="H1269" s="157">
        <v>0</v>
      </c>
      <c r="I1269" s="157">
        <v>0</v>
      </c>
      <c r="J1269" s="157">
        <v>3</v>
      </c>
      <c r="K1269" s="157">
        <v>0</v>
      </c>
      <c r="L1269" s="157">
        <v>3</v>
      </c>
    </row>
    <row r="1270" spans="5:12" x14ac:dyDescent="0.2">
      <c r="E1270" s="157" t="s">
        <v>2457</v>
      </c>
      <c r="F1270" s="157" t="s">
        <v>22</v>
      </c>
      <c r="G1270" s="157">
        <v>0</v>
      </c>
      <c r="H1270" s="157">
        <v>1</v>
      </c>
      <c r="I1270" s="157">
        <v>0</v>
      </c>
      <c r="J1270" s="157">
        <v>1</v>
      </c>
      <c r="K1270" s="157">
        <v>0</v>
      </c>
      <c r="L1270" s="157">
        <v>1</v>
      </c>
    </row>
    <row r="1271" spans="5:12" x14ac:dyDescent="0.2">
      <c r="E1271" s="157" t="s">
        <v>2456</v>
      </c>
      <c r="F1271" s="157" t="s">
        <v>20</v>
      </c>
      <c r="G1271" s="157">
        <v>2</v>
      </c>
      <c r="H1271" s="157">
        <v>0</v>
      </c>
      <c r="I1271" s="157">
        <v>0</v>
      </c>
      <c r="J1271" s="157">
        <v>0</v>
      </c>
      <c r="K1271" s="157">
        <v>2</v>
      </c>
      <c r="L1271" s="157">
        <v>2</v>
      </c>
    </row>
    <row r="1272" spans="5:12" x14ac:dyDescent="0.2">
      <c r="E1272" s="157" t="s">
        <v>2455</v>
      </c>
      <c r="F1272" s="157" t="s">
        <v>94</v>
      </c>
      <c r="G1272" s="157">
        <v>1</v>
      </c>
      <c r="H1272" s="157">
        <v>0</v>
      </c>
      <c r="I1272" s="157">
        <v>1</v>
      </c>
      <c r="J1272" s="157">
        <v>0</v>
      </c>
      <c r="K1272" s="157">
        <v>0</v>
      </c>
      <c r="L1272" s="157">
        <v>1</v>
      </c>
    </row>
    <row r="1273" spans="5:12" x14ac:dyDescent="0.2">
      <c r="E1273" s="157" t="s">
        <v>2454</v>
      </c>
      <c r="F1273" s="157" t="s">
        <v>94</v>
      </c>
      <c r="G1273" s="157">
        <v>1</v>
      </c>
      <c r="H1273" s="157">
        <v>0</v>
      </c>
      <c r="I1273" s="157">
        <v>1</v>
      </c>
      <c r="J1273" s="157">
        <v>0</v>
      </c>
      <c r="K1273" s="157">
        <v>0</v>
      </c>
      <c r="L1273" s="157">
        <v>1</v>
      </c>
    </row>
    <row r="1274" spans="5:12" x14ac:dyDescent="0.2">
      <c r="E1274" s="157" t="s">
        <v>2453</v>
      </c>
      <c r="F1274" s="157" t="s">
        <v>16</v>
      </c>
      <c r="G1274" s="157">
        <v>1</v>
      </c>
      <c r="H1274" s="157">
        <v>6</v>
      </c>
      <c r="I1274" s="157">
        <v>1</v>
      </c>
      <c r="J1274" s="157">
        <v>0</v>
      </c>
      <c r="K1274" s="157">
        <v>6</v>
      </c>
      <c r="L1274" s="157">
        <v>7</v>
      </c>
    </row>
    <row r="1275" spans="5:12" x14ac:dyDescent="0.2">
      <c r="E1275" s="157" t="s">
        <v>2452</v>
      </c>
      <c r="F1275" s="157" t="s">
        <v>16</v>
      </c>
      <c r="G1275" s="157">
        <v>0</v>
      </c>
      <c r="H1275" s="157">
        <v>1</v>
      </c>
      <c r="I1275" s="157">
        <v>0</v>
      </c>
      <c r="J1275" s="157">
        <v>0</v>
      </c>
      <c r="K1275" s="157">
        <v>1</v>
      </c>
      <c r="L1275" s="157">
        <v>1</v>
      </c>
    </row>
    <row r="1276" spans="5:12" x14ac:dyDescent="0.2">
      <c r="E1276" s="157" t="s">
        <v>2451</v>
      </c>
      <c r="F1276" s="157" t="s">
        <v>131</v>
      </c>
      <c r="G1276" s="157">
        <v>0</v>
      </c>
      <c r="H1276" s="157">
        <v>4</v>
      </c>
      <c r="I1276" s="157">
        <v>0</v>
      </c>
      <c r="J1276" s="157">
        <v>4</v>
      </c>
      <c r="K1276" s="157">
        <v>0</v>
      </c>
      <c r="L1276" s="157">
        <v>4</v>
      </c>
    </row>
    <row r="1277" spans="5:12" x14ac:dyDescent="0.2">
      <c r="E1277" s="157" t="s">
        <v>2450</v>
      </c>
      <c r="F1277" s="157" t="s">
        <v>18</v>
      </c>
      <c r="G1277" s="157">
        <v>0</v>
      </c>
      <c r="H1277" s="157">
        <v>1</v>
      </c>
      <c r="I1277" s="157">
        <v>0</v>
      </c>
      <c r="J1277" s="157">
        <v>0</v>
      </c>
      <c r="K1277" s="157">
        <v>1</v>
      </c>
      <c r="L1277" s="157">
        <v>1</v>
      </c>
    </row>
    <row r="1278" spans="5:12" x14ac:dyDescent="0.2">
      <c r="E1278" s="157" t="s">
        <v>2449</v>
      </c>
      <c r="F1278" s="157" t="s">
        <v>14</v>
      </c>
      <c r="G1278" s="157">
        <v>0</v>
      </c>
      <c r="H1278" s="157">
        <v>2</v>
      </c>
      <c r="I1278" s="157">
        <v>0</v>
      </c>
      <c r="J1278" s="157">
        <v>0</v>
      </c>
      <c r="K1278" s="157">
        <v>2</v>
      </c>
      <c r="L1278" s="157">
        <v>2</v>
      </c>
    </row>
    <row r="1279" spans="5:12" x14ac:dyDescent="0.2">
      <c r="E1279" s="157" t="s">
        <v>2448</v>
      </c>
      <c r="F1279" s="157" t="s">
        <v>35</v>
      </c>
      <c r="G1279" s="157">
        <v>0</v>
      </c>
      <c r="H1279" s="157">
        <v>2</v>
      </c>
      <c r="I1279" s="157">
        <v>0</v>
      </c>
      <c r="J1279" s="157">
        <v>0</v>
      </c>
      <c r="K1279" s="157">
        <v>2</v>
      </c>
      <c r="L1279" s="157">
        <v>2</v>
      </c>
    </row>
    <row r="1280" spans="5:12" x14ac:dyDescent="0.2">
      <c r="E1280" s="157" t="s">
        <v>2447</v>
      </c>
      <c r="F1280" s="157" t="s">
        <v>29</v>
      </c>
      <c r="G1280" s="157">
        <v>4</v>
      </c>
      <c r="H1280" s="157">
        <v>3</v>
      </c>
      <c r="I1280" s="157">
        <v>0</v>
      </c>
      <c r="J1280" s="157">
        <v>3</v>
      </c>
      <c r="K1280" s="157">
        <v>4</v>
      </c>
      <c r="L1280" s="157">
        <v>7</v>
      </c>
    </row>
    <row r="1281" spans="4:12" x14ac:dyDescent="0.2">
      <c r="E1281" s="157" t="s">
        <v>2446</v>
      </c>
      <c r="F1281" s="157" t="s">
        <v>22</v>
      </c>
      <c r="G1281" s="157">
        <v>0</v>
      </c>
      <c r="H1281" s="157">
        <v>1</v>
      </c>
      <c r="I1281" s="157">
        <v>0</v>
      </c>
      <c r="J1281" s="157">
        <v>1</v>
      </c>
      <c r="K1281" s="157">
        <v>0</v>
      </c>
      <c r="L1281" s="157">
        <v>1</v>
      </c>
    </row>
    <row r="1282" spans="4:12" x14ac:dyDescent="0.2">
      <c r="E1282" s="157" t="s">
        <v>2445</v>
      </c>
      <c r="F1282" s="157" t="s">
        <v>77</v>
      </c>
      <c r="G1282" s="157">
        <v>1</v>
      </c>
      <c r="H1282" s="157">
        <v>7</v>
      </c>
      <c r="I1282" s="157">
        <v>0</v>
      </c>
      <c r="J1282" s="157">
        <v>2</v>
      </c>
      <c r="K1282" s="157">
        <v>6</v>
      </c>
      <c r="L1282" s="157">
        <v>8</v>
      </c>
    </row>
    <row r="1283" spans="4:12" x14ac:dyDescent="0.2">
      <c r="E1283" s="157" t="s">
        <v>2444</v>
      </c>
      <c r="F1283" s="157" t="s">
        <v>33</v>
      </c>
      <c r="G1283" s="157">
        <v>1</v>
      </c>
      <c r="H1283" s="157">
        <v>1</v>
      </c>
      <c r="I1283" s="157">
        <v>0</v>
      </c>
      <c r="J1283" s="157">
        <v>0</v>
      </c>
      <c r="K1283" s="157">
        <v>2</v>
      </c>
      <c r="L1283" s="157">
        <v>2</v>
      </c>
    </row>
    <row r="1284" spans="4:12" x14ac:dyDescent="0.2">
      <c r="E1284" s="157" t="s">
        <v>2443</v>
      </c>
      <c r="F1284" s="157" t="s">
        <v>53</v>
      </c>
      <c r="G1284" s="157">
        <v>0</v>
      </c>
      <c r="H1284" s="157">
        <v>1</v>
      </c>
      <c r="I1284" s="157">
        <v>0</v>
      </c>
      <c r="J1284" s="157">
        <v>1</v>
      </c>
      <c r="K1284" s="157">
        <v>0</v>
      </c>
      <c r="L1284" s="157">
        <v>1</v>
      </c>
    </row>
    <row r="1285" spans="4:12" x14ac:dyDescent="0.2">
      <c r="E1285" s="157" t="s">
        <v>2442</v>
      </c>
      <c r="F1285" s="157" t="s">
        <v>131</v>
      </c>
      <c r="G1285" s="157">
        <v>0</v>
      </c>
      <c r="H1285" s="157">
        <v>11</v>
      </c>
      <c r="I1285" s="157">
        <v>0</v>
      </c>
      <c r="J1285" s="157">
        <v>6</v>
      </c>
      <c r="K1285" s="157">
        <v>5</v>
      </c>
      <c r="L1285" s="157">
        <v>11</v>
      </c>
    </row>
    <row r="1286" spans="4:12" x14ac:dyDescent="0.2">
      <c r="D1286" s="157" t="s">
        <v>107</v>
      </c>
      <c r="E1286" s="157" t="s">
        <v>107</v>
      </c>
      <c r="F1286" s="157" t="s">
        <v>16</v>
      </c>
      <c r="G1286" s="157">
        <v>0</v>
      </c>
      <c r="H1286" s="157">
        <v>1</v>
      </c>
      <c r="I1286" s="157">
        <v>0</v>
      </c>
      <c r="J1286" s="157">
        <v>0</v>
      </c>
      <c r="K1286" s="157">
        <v>1</v>
      </c>
      <c r="L1286" s="157">
        <v>1</v>
      </c>
    </row>
    <row r="1287" spans="4:12" x14ac:dyDescent="0.2">
      <c r="E1287" s="157" t="s">
        <v>2441</v>
      </c>
      <c r="F1287" s="157" t="s">
        <v>87</v>
      </c>
      <c r="G1287" s="157">
        <v>1</v>
      </c>
      <c r="H1287" s="157">
        <v>0</v>
      </c>
      <c r="I1287" s="157">
        <v>0</v>
      </c>
      <c r="J1287" s="157">
        <v>1</v>
      </c>
      <c r="K1287" s="157">
        <v>0</v>
      </c>
      <c r="L1287" s="157">
        <v>1</v>
      </c>
    </row>
    <row r="1288" spans="4:12" x14ac:dyDescent="0.2">
      <c r="E1288" s="157" t="s">
        <v>2440</v>
      </c>
      <c r="F1288" s="157" t="s">
        <v>29</v>
      </c>
      <c r="G1288" s="157">
        <v>1</v>
      </c>
      <c r="H1288" s="157">
        <v>0</v>
      </c>
      <c r="I1288" s="157">
        <v>0</v>
      </c>
      <c r="J1288" s="157">
        <v>0</v>
      </c>
      <c r="K1288" s="157">
        <v>1</v>
      </c>
      <c r="L1288" s="157">
        <v>1</v>
      </c>
    </row>
    <row r="1289" spans="4:12" x14ac:dyDescent="0.2">
      <c r="E1289" s="157" t="s">
        <v>2439</v>
      </c>
      <c r="F1289" s="157" t="s">
        <v>87</v>
      </c>
      <c r="G1289" s="157">
        <v>0</v>
      </c>
      <c r="H1289" s="157">
        <v>1</v>
      </c>
      <c r="I1289" s="157">
        <v>0</v>
      </c>
      <c r="J1289" s="157">
        <v>1</v>
      </c>
      <c r="K1289" s="157">
        <v>0</v>
      </c>
      <c r="L1289" s="157">
        <v>1</v>
      </c>
    </row>
    <row r="1290" spans="4:12" x14ac:dyDescent="0.2">
      <c r="E1290" s="157" t="s">
        <v>2438</v>
      </c>
      <c r="F1290" s="157" t="s">
        <v>18</v>
      </c>
      <c r="G1290" s="157">
        <v>0</v>
      </c>
      <c r="H1290" s="157">
        <v>3</v>
      </c>
      <c r="I1290" s="157">
        <v>0</v>
      </c>
      <c r="J1290" s="157">
        <v>1</v>
      </c>
      <c r="K1290" s="157">
        <v>2</v>
      </c>
      <c r="L1290" s="157">
        <v>3</v>
      </c>
    </row>
    <row r="1291" spans="4:12" x14ac:dyDescent="0.2">
      <c r="E1291" s="157" t="s">
        <v>2437</v>
      </c>
      <c r="F1291" s="157" t="s">
        <v>33</v>
      </c>
      <c r="G1291" s="157">
        <v>0</v>
      </c>
      <c r="H1291" s="157">
        <v>1</v>
      </c>
      <c r="I1291" s="157">
        <v>0</v>
      </c>
      <c r="J1291" s="157">
        <v>1</v>
      </c>
      <c r="K1291" s="157">
        <v>0</v>
      </c>
      <c r="L1291" s="157">
        <v>1</v>
      </c>
    </row>
    <row r="1292" spans="4:12" x14ac:dyDescent="0.2">
      <c r="E1292" s="157" t="s">
        <v>2436</v>
      </c>
      <c r="F1292" s="157" t="s">
        <v>18</v>
      </c>
      <c r="G1292" s="157">
        <v>1</v>
      </c>
      <c r="H1292" s="157">
        <v>0</v>
      </c>
      <c r="I1292" s="157">
        <v>1</v>
      </c>
      <c r="J1292" s="157">
        <v>0</v>
      </c>
      <c r="K1292" s="157">
        <v>0</v>
      </c>
      <c r="L1292" s="157">
        <v>1</v>
      </c>
    </row>
    <row r="1293" spans="4:12" x14ac:dyDescent="0.2">
      <c r="E1293" s="157" t="s">
        <v>2435</v>
      </c>
      <c r="F1293" s="157" t="s">
        <v>48</v>
      </c>
      <c r="G1293" s="157">
        <v>0</v>
      </c>
      <c r="H1293" s="157">
        <v>1</v>
      </c>
      <c r="I1293" s="157">
        <v>1</v>
      </c>
      <c r="J1293" s="157">
        <v>0</v>
      </c>
      <c r="K1293" s="157">
        <v>0</v>
      </c>
      <c r="L1293" s="157">
        <v>1</v>
      </c>
    </row>
    <row r="1294" spans="4:12" x14ac:dyDescent="0.2">
      <c r="E1294" s="157" t="s">
        <v>2434</v>
      </c>
      <c r="F1294" s="157" t="s">
        <v>20</v>
      </c>
      <c r="G1294" s="157">
        <v>1</v>
      </c>
      <c r="H1294" s="157">
        <v>1</v>
      </c>
      <c r="I1294" s="157">
        <v>0</v>
      </c>
      <c r="J1294" s="157">
        <v>1</v>
      </c>
      <c r="K1294" s="157">
        <v>1</v>
      </c>
      <c r="L1294" s="157">
        <v>2</v>
      </c>
    </row>
    <row r="1295" spans="4:12" x14ac:dyDescent="0.2">
      <c r="E1295" s="157" t="s">
        <v>2433</v>
      </c>
      <c r="F1295" s="157" t="s">
        <v>48</v>
      </c>
      <c r="G1295" s="157">
        <v>0</v>
      </c>
      <c r="H1295" s="157">
        <v>4</v>
      </c>
      <c r="I1295" s="157">
        <v>0</v>
      </c>
      <c r="J1295" s="157">
        <v>0</v>
      </c>
      <c r="K1295" s="157">
        <v>4</v>
      </c>
      <c r="L1295" s="157">
        <v>4</v>
      </c>
    </row>
    <row r="1296" spans="4:12" x14ac:dyDescent="0.2">
      <c r="E1296" s="157" t="s">
        <v>2432</v>
      </c>
      <c r="F1296" s="157" t="s">
        <v>48</v>
      </c>
      <c r="G1296" s="157">
        <v>0</v>
      </c>
      <c r="H1296" s="157">
        <v>3</v>
      </c>
      <c r="I1296" s="157">
        <v>0</v>
      </c>
      <c r="J1296" s="157">
        <v>0</v>
      </c>
      <c r="K1296" s="157">
        <v>3</v>
      </c>
      <c r="L1296" s="157">
        <v>3</v>
      </c>
    </row>
    <row r="1297" spans="5:12" x14ac:dyDescent="0.2">
      <c r="E1297" s="157" t="s">
        <v>2431</v>
      </c>
      <c r="F1297" s="157" t="s">
        <v>87</v>
      </c>
      <c r="G1297" s="157">
        <v>0</v>
      </c>
      <c r="H1297" s="157">
        <v>1</v>
      </c>
      <c r="I1297" s="157">
        <v>0</v>
      </c>
      <c r="J1297" s="157">
        <v>0</v>
      </c>
      <c r="K1297" s="157">
        <v>1</v>
      </c>
      <c r="L1297" s="157">
        <v>1</v>
      </c>
    </row>
    <row r="1298" spans="5:12" x14ac:dyDescent="0.2">
      <c r="E1298" s="157" t="s">
        <v>2430</v>
      </c>
      <c r="F1298" s="157" t="s">
        <v>94</v>
      </c>
      <c r="G1298" s="157">
        <v>1</v>
      </c>
      <c r="H1298" s="157">
        <v>0</v>
      </c>
      <c r="I1298" s="157">
        <v>0</v>
      </c>
      <c r="J1298" s="157">
        <v>1</v>
      </c>
      <c r="K1298" s="157">
        <v>0</v>
      </c>
      <c r="L1298" s="157">
        <v>1</v>
      </c>
    </row>
    <row r="1299" spans="5:12" x14ac:dyDescent="0.2">
      <c r="E1299" s="157" t="s">
        <v>2429</v>
      </c>
      <c r="F1299" s="157" t="s">
        <v>29</v>
      </c>
      <c r="G1299" s="157">
        <v>4</v>
      </c>
      <c r="H1299" s="157">
        <v>3</v>
      </c>
      <c r="I1299" s="157">
        <v>0</v>
      </c>
      <c r="J1299" s="157">
        <v>3</v>
      </c>
      <c r="K1299" s="157">
        <v>4</v>
      </c>
      <c r="L1299" s="157">
        <v>7</v>
      </c>
    </row>
    <row r="1300" spans="5:12" x14ac:dyDescent="0.2">
      <c r="E1300" s="157" t="s">
        <v>2428</v>
      </c>
      <c r="F1300" s="157" t="s">
        <v>18</v>
      </c>
      <c r="G1300" s="157">
        <v>0</v>
      </c>
      <c r="H1300" s="157">
        <v>2</v>
      </c>
      <c r="I1300" s="157">
        <v>0</v>
      </c>
      <c r="J1300" s="157">
        <v>1</v>
      </c>
      <c r="K1300" s="157">
        <v>1</v>
      </c>
      <c r="L1300" s="157">
        <v>2</v>
      </c>
    </row>
    <row r="1301" spans="5:12" x14ac:dyDescent="0.2">
      <c r="E1301" s="157" t="s">
        <v>2427</v>
      </c>
      <c r="F1301" s="157" t="s">
        <v>29</v>
      </c>
      <c r="G1301" s="157">
        <v>0</v>
      </c>
      <c r="H1301" s="157">
        <v>4</v>
      </c>
      <c r="I1301" s="157">
        <v>0</v>
      </c>
      <c r="J1301" s="157">
        <v>2</v>
      </c>
      <c r="K1301" s="157">
        <v>2</v>
      </c>
      <c r="L1301" s="157">
        <v>4</v>
      </c>
    </row>
    <row r="1302" spans="5:12" x14ac:dyDescent="0.2">
      <c r="E1302" s="157" t="s">
        <v>2426</v>
      </c>
      <c r="F1302" s="157" t="s">
        <v>29</v>
      </c>
      <c r="G1302" s="157">
        <v>5</v>
      </c>
      <c r="H1302" s="157">
        <v>11</v>
      </c>
      <c r="I1302" s="157">
        <v>0</v>
      </c>
      <c r="J1302" s="157">
        <v>9</v>
      </c>
      <c r="K1302" s="157">
        <v>7</v>
      </c>
      <c r="L1302" s="157">
        <v>16</v>
      </c>
    </row>
    <row r="1303" spans="5:12" x14ac:dyDescent="0.2">
      <c r="E1303" s="157" t="s">
        <v>2425</v>
      </c>
      <c r="F1303" s="157" t="s">
        <v>14</v>
      </c>
      <c r="G1303" s="157">
        <v>5</v>
      </c>
      <c r="H1303" s="157">
        <v>4</v>
      </c>
      <c r="I1303" s="157">
        <v>0</v>
      </c>
      <c r="J1303" s="157">
        <v>4</v>
      </c>
      <c r="K1303" s="157">
        <v>5</v>
      </c>
      <c r="L1303" s="157">
        <v>9</v>
      </c>
    </row>
    <row r="1304" spans="5:12" x14ac:dyDescent="0.2">
      <c r="E1304" s="157" t="s">
        <v>2424</v>
      </c>
      <c r="F1304" s="157" t="s">
        <v>125</v>
      </c>
      <c r="G1304" s="157">
        <v>1</v>
      </c>
      <c r="H1304" s="157">
        <v>0</v>
      </c>
      <c r="I1304" s="157">
        <v>0</v>
      </c>
      <c r="J1304" s="157">
        <v>1</v>
      </c>
      <c r="K1304" s="157">
        <v>0</v>
      </c>
      <c r="L1304" s="157">
        <v>1</v>
      </c>
    </row>
    <row r="1305" spans="5:12" x14ac:dyDescent="0.2">
      <c r="E1305" s="157" t="s">
        <v>2423</v>
      </c>
      <c r="F1305" s="157" t="s">
        <v>14</v>
      </c>
      <c r="G1305" s="157">
        <v>2</v>
      </c>
      <c r="H1305" s="157">
        <v>12</v>
      </c>
      <c r="I1305" s="157">
        <v>0</v>
      </c>
      <c r="J1305" s="157">
        <v>5</v>
      </c>
      <c r="K1305" s="157">
        <v>9</v>
      </c>
      <c r="L1305" s="157">
        <v>14</v>
      </c>
    </row>
    <row r="1306" spans="5:12" x14ac:dyDescent="0.2">
      <c r="E1306" s="157" t="s">
        <v>2422</v>
      </c>
      <c r="F1306" s="157" t="s">
        <v>35</v>
      </c>
      <c r="G1306" s="157">
        <v>0</v>
      </c>
      <c r="H1306" s="157">
        <v>1</v>
      </c>
      <c r="I1306" s="157">
        <v>1</v>
      </c>
      <c r="J1306" s="157">
        <v>0</v>
      </c>
      <c r="K1306" s="157">
        <v>0</v>
      </c>
      <c r="L1306" s="157">
        <v>1</v>
      </c>
    </row>
    <row r="1307" spans="5:12" x14ac:dyDescent="0.2">
      <c r="E1307" s="157" t="s">
        <v>2421</v>
      </c>
      <c r="F1307" s="157" t="s">
        <v>80</v>
      </c>
      <c r="G1307" s="157">
        <v>1</v>
      </c>
      <c r="H1307" s="157">
        <v>0</v>
      </c>
      <c r="I1307" s="157">
        <v>1</v>
      </c>
      <c r="J1307" s="157">
        <v>0</v>
      </c>
      <c r="K1307" s="157">
        <v>0</v>
      </c>
      <c r="L1307" s="157">
        <v>1</v>
      </c>
    </row>
    <row r="1308" spans="5:12" x14ac:dyDescent="0.2">
      <c r="E1308" s="157" t="s">
        <v>2420</v>
      </c>
      <c r="F1308" s="157" t="s">
        <v>131</v>
      </c>
      <c r="G1308" s="157">
        <v>0</v>
      </c>
      <c r="H1308" s="157">
        <v>2</v>
      </c>
      <c r="I1308" s="157">
        <v>0</v>
      </c>
      <c r="J1308" s="157">
        <v>0</v>
      </c>
      <c r="K1308" s="157">
        <v>2</v>
      </c>
      <c r="L1308" s="157">
        <v>2</v>
      </c>
    </row>
    <row r="1309" spans="5:12" x14ac:dyDescent="0.2">
      <c r="E1309" s="157" t="s">
        <v>2419</v>
      </c>
      <c r="F1309" s="157" t="s">
        <v>18</v>
      </c>
      <c r="G1309" s="157">
        <v>0</v>
      </c>
      <c r="H1309" s="157">
        <v>1</v>
      </c>
      <c r="I1309" s="157">
        <v>0</v>
      </c>
      <c r="J1309" s="157">
        <v>0</v>
      </c>
      <c r="K1309" s="157">
        <v>1</v>
      </c>
      <c r="L1309" s="157">
        <v>1</v>
      </c>
    </row>
    <row r="1310" spans="5:12" x14ac:dyDescent="0.2">
      <c r="E1310" s="157" t="s">
        <v>2418</v>
      </c>
      <c r="F1310" s="157" t="s">
        <v>53</v>
      </c>
      <c r="G1310" s="157">
        <v>0</v>
      </c>
      <c r="H1310" s="157">
        <v>2</v>
      </c>
      <c r="I1310" s="157">
        <v>0</v>
      </c>
      <c r="J1310" s="157">
        <v>2</v>
      </c>
      <c r="K1310" s="157">
        <v>0</v>
      </c>
      <c r="L1310" s="157">
        <v>2</v>
      </c>
    </row>
    <row r="1311" spans="5:12" x14ac:dyDescent="0.2">
      <c r="E1311" s="157" t="s">
        <v>2417</v>
      </c>
      <c r="F1311" s="157" t="s">
        <v>125</v>
      </c>
      <c r="G1311" s="157">
        <v>0</v>
      </c>
      <c r="H1311" s="157">
        <v>3</v>
      </c>
      <c r="I1311" s="157">
        <v>0</v>
      </c>
      <c r="J1311" s="157">
        <v>0</v>
      </c>
      <c r="K1311" s="157">
        <v>3</v>
      </c>
      <c r="L1311" s="157">
        <v>3</v>
      </c>
    </row>
    <row r="1312" spans="5:12" x14ac:dyDescent="0.2">
      <c r="E1312" s="157" t="s">
        <v>2416</v>
      </c>
      <c r="F1312" s="157" t="s">
        <v>18</v>
      </c>
      <c r="G1312" s="157">
        <v>2</v>
      </c>
      <c r="H1312" s="157">
        <v>0</v>
      </c>
      <c r="I1312" s="157">
        <v>1</v>
      </c>
      <c r="J1312" s="157">
        <v>0</v>
      </c>
      <c r="K1312" s="157">
        <v>1</v>
      </c>
      <c r="L1312" s="157">
        <v>2</v>
      </c>
    </row>
    <row r="1313" spans="5:12" x14ac:dyDescent="0.2">
      <c r="E1313" s="157" t="s">
        <v>2415</v>
      </c>
      <c r="F1313" s="157" t="s">
        <v>80</v>
      </c>
      <c r="G1313" s="157">
        <v>1</v>
      </c>
      <c r="H1313" s="157">
        <v>0</v>
      </c>
      <c r="I1313" s="157">
        <v>0</v>
      </c>
      <c r="J1313" s="157">
        <v>0</v>
      </c>
      <c r="K1313" s="157">
        <v>1</v>
      </c>
      <c r="L1313" s="157">
        <v>1</v>
      </c>
    </row>
    <row r="1314" spans="5:12" x14ac:dyDescent="0.2">
      <c r="E1314" s="157" t="s">
        <v>2414</v>
      </c>
      <c r="F1314" s="157" t="s">
        <v>16</v>
      </c>
      <c r="G1314" s="157">
        <v>0</v>
      </c>
      <c r="H1314" s="157">
        <v>1</v>
      </c>
      <c r="I1314" s="157">
        <v>1</v>
      </c>
      <c r="J1314" s="157">
        <v>0</v>
      </c>
      <c r="K1314" s="157">
        <v>0</v>
      </c>
      <c r="L1314" s="157">
        <v>1</v>
      </c>
    </row>
    <row r="1315" spans="5:12" x14ac:dyDescent="0.2">
      <c r="E1315" s="157" t="s">
        <v>2413</v>
      </c>
      <c r="F1315" s="157" t="s">
        <v>131</v>
      </c>
      <c r="G1315" s="157">
        <v>0</v>
      </c>
      <c r="H1315" s="157">
        <v>2</v>
      </c>
      <c r="I1315" s="157">
        <v>0</v>
      </c>
      <c r="J1315" s="157">
        <v>2</v>
      </c>
      <c r="K1315" s="157">
        <v>0</v>
      </c>
      <c r="L1315" s="157">
        <v>2</v>
      </c>
    </row>
    <row r="1316" spans="5:12" x14ac:dyDescent="0.2">
      <c r="E1316" s="157" t="s">
        <v>2412</v>
      </c>
      <c r="F1316" s="157" t="s">
        <v>131</v>
      </c>
      <c r="G1316" s="157">
        <v>1</v>
      </c>
      <c r="H1316" s="157">
        <v>0</v>
      </c>
      <c r="I1316" s="157">
        <v>0</v>
      </c>
      <c r="J1316" s="157">
        <v>0</v>
      </c>
      <c r="K1316" s="157">
        <v>1</v>
      </c>
      <c r="L1316" s="157">
        <v>1</v>
      </c>
    </row>
    <row r="1317" spans="5:12" x14ac:dyDescent="0.2">
      <c r="E1317" s="157" t="s">
        <v>2411</v>
      </c>
      <c r="F1317" s="157" t="s">
        <v>29</v>
      </c>
      <c r="G1317" s="157">
        <v>0</v>
      </c>
      <c r="H1317" s="157">
        <v>2</v>
      </c>
      <c r="I1317" s="157">
        <v>0</v>
      </c>
      <c r="J1317" s="157">
        <v>0</v>
      </c>
      <c r="K1317" s="157">
        <v>2</v>
      </c>
      <c r="L1317" s="157">
        <v>2</v>
      </c>
    </row>
    <row r="1318" spans="5:12" x14ac:dyDescent="0.2">
      <c r="E1318" s="157" t="s">
        <v>2410</v>
      </c>
      <c r="F1318" s="157" t="s">
        <v>24</v>
      </c>
      <c r="G1318" s="157">
        <v>1</v>
      </c>
      <c r="H1318" s="157">
        <v>1</v>
      </c>
      <c r="I1318" s="157">
        <v>0</v>
      </c>
      <c r="J1318" s="157">
        <v>1</v>
      </c>
      <c r="K1318" s="157">
        <v>1</v>
      </c>
      <c r="L1318" s="157">
        <v>2</v>
      </c>
    </row>
    <row r="1319" spans="5:12" x14ac:dyDescent="0.2">
      <c r="E1319" s="157" t="s">
        <v>2409</v>
      </c>
      <c r="F1319" s="157" t="s">
        <v>67</v>
      </c>
      <c r="G1319" s="157">
        <v>0</v>
      </c>
      <c r="H1319" s="157">
        <v>5</v>
      </c>
      <c r="I1319" s="157">
        <v>0</v>
      </c>
      <c r="J1319" s="157">
        <v>3</v>
      </c>
      <c r="K1319" s="157">
        <v>2</v>
      </c>
      <c r="L1319" s="157">
        <v>5</v>
      </c>
    </row>
    <row r="1320" spans="5:12" x14ac:dyDescent="0.2">
      <c r="E1320" s="157" t="s">
        <v>2408</v>
      </c>
      <c r="F1320" s="157" t="s">
        <v>94</v>
      </c>
      <c r="G1320" s="157">
        <v>0</v>
      </c>
      <c r="H1320" s="157">
        <v>1</v>
      </c>
      <c r="I1320" s="157">
        <v>0</v>
      </c>
      <c r="J1320" s="157">
        <v>1</v>
      </c>
      <c r="K1320" s="157">
        <v>0</v>
      </c>
      <c r="L1320" s="157">
        <v>1</v>
      </c>
    </row>
    <row r="1321" spans="5:12" x14ac:dyDescent="0.2">
      <c r="E1321" s="157" t="s">
        <v>2407</v>
      </c>
      <c r="F1321" s="157" t="s">
        <v>87</v>
      </c>
      <c r="G1321" s="157">
        <v>0</v>
      </c>
      <c r="H1321" s="157">
        <v>2</v>
      </c>
      <c r="I1321" s="157">
        <v>0</v>
      </c>
      <c r="J1321" s="157">
        <v>0</v>
      </c>
      <c r="K1321" s="157">
        <v>2</v>
      </c>
      <c r="L1321" s="157">
        <v>2</v>
      </c>
    </row>
    <row r="1322" spans="5:12" x14ac:dyDescent="0.2">
      <c r="E1322" s="157" t="s">
        <v>2406</v>
      </c>
      <c r="F1322" s="157" t="s">
        <v>24</v>
      </c>
      <c r="G1322" s="157">
        <v>0</v>
      </c>
      <c r="H1322" s="157">
        <v>2</v>
      </c>
      <c r="I1322" s="157">
        <v>0</v>
      </c>
      <c r="J1322" s="157">
        <v>0</v>
      </c>
      <c r="K1322" s="157">
        <v>2</v>
      </c>
      <c r="L1322" s="157">
        <v>2</v>
      </c>
    </row>
    <row r="1323" spans="5:12" x14ac:dyDescent="0.2">
      <c r="E1323" s="157" t="s">
        <v>2405</v>
      </c>
      <c r="F1323" s="157" t="s">
        <v>87</v>
      </c>
      <c r="G1323" s="157">
        <v>0</v>
      </c>
      <c r="H1323" s="157">
        <v>1</v>
      </c>
      <c r="I1323" s="157">
        <v>0</v>
      </c>
      <c r="J1323" s="157">
        <v>1</v>
      </c>
      <c r="K1323" s="157">
        <v>0</v>
      </c>
      <c r="L1323" s="157">
        <v>1</v>
      </c>
    </row>
    <row r="1324" spans="5:12" x14ac:dyDescent="0.2">
      <c r="E1324" s="157" t="s">
        <v>2404</v>
      </c>
      <c r="F1324" s="157" t="s">
        <v>33</v>
      </c>
      <c r="G1324" s="157">
        <v>1</v>
      </c>
      <c r="H1324" s="157">
        <v>0</v>
      </c>
      <c r="I1324" s="157">
        <v>0</v>
      </c>
      <c r="J1324" s="157">
        <v>0</v>
      </c>
      <c r="K1324" s="157">
        <v>1</v>
      </c>
      <c r="L1324" s="157">
        <v>1</v>
      </c>
    </row>
    <row r="1325" spans="5:12" x14ac:dyDescent="0.2">
      <c r="E1325" s="157" t="s">
        <v>2403</v>
      </c>
      <c r="F1325" s="157" t="s">
        <v>58</v>
      </c>
      <c r="G1325" s="157">
        <v>0</v>
      </c>
      <c r="H1325" s="157">
        <v>3</v>
      </c>
      <c r="I1325" s="157">
        <v>0</v>
      </c>
      <c r="J1325" s="157">
        <v>2</v>
      </c>
      <c r="K1325" s="157">
        <v>1</v>
      </c>
      <c r="L1325" s="157">
        <v>3</v>
      </c>
    </row>
    <row r="1326" spans="5:12" x14ac:dyDescent="0.2">
      <c r="E1326" s="157" t="s">
        <v>2402</v>
      </c>
      <c r="F1326" s="157" t="s">
        <v>29</v>
      </c>
      <c r="G1326" s="157">
        <v>0</v>
      </c>
      <c r="H1326" s="157">
        <v>1</v>
      </c>
      <c r="I1326" s="157">
        <v>0</v>
      </c>
      <c r="J1326" s="157">
        <v>1</v>
      </c>
      <c r="K1326" s="157">
        <v>0</v>
      </c>
      <c r="L1326" s="157">
        <v>1</v>
      </c>
    </row>
    <row r="1327" spans="5:12" x14ac:dyDescent="0.2">
      <c r="E1327" s="157" t="s">
        <v>2401</v>
      </c>
      <c r="F1327" s="157" t="s">
        <v>16</v>
      </c>
      <c r="G1327" s="157">
        <v>0</v>
      </c>
      <c r="H1327" s="157">
        <v>2</v>
      </c>
      <c r="I1327" s="157">
        <v>1</v>
      </c>
      <c r="J1327" s="157">
        <v>0</v>
      </c>
      <c r="K1327" s="157">
        <v>1</v>
      </c>
      <c r="L1327" s="157">
        <v>2</v>
      </c>
    </row>
    <row r="1328" spans="5:12" x14ac:dyDescent="0.2">
      <c r="E1328" s="157" t="s">
        <v>2400</v>
      </c>
      <c r="F1328" s="157" t="s">
        <v>94</v>
      </c>
      <c r="G1328" s="157">
        <v>1</v>
      </c>
      <c r="H1328" s="157">
        <v>2</v>
      </c>
      <c r="I1328" s="157">
        <v>1</v>
      </c>
      <c r="J1328" s="157">
        <v>1</v>
      </c>
      <c r="K1328" s="157">
        <v>1</v>
      </c>
      <c r="L1328" s="157">
        <v>3</v>
      </c>
    </row>
    <row r="1329" spans="5:12" x14ac:dyDescent="0.2">
      <c r="E1329" s="157" t="s">
        <v>2399</v>
      </c>
      <c r="F1329" s="157" t="s">
        <v>24</v>
      </c>
      <c r="G1329" s="157">
        <v>0</v>
      </c>
      <c r="H1329" s="157">
        <v>1</v>
      </c>
      <c r="I1329" s="157">
        <v>0</v>
      </c>
      <c r="J1329" s="157">
        <v>1</v>
      </c>
      <c r="K1329" s="157">
        <v>0</v>
      </c>
      <c r="L1329" s="157">
        <v>1</v>
      </c>
    </row>
    <row r="1330" spans="5:12" x14ac:dyDescent="0.2">
      <c r="E1330" s="157" t="s">
        <v>2398</v>
      </c>
      <c r="F1330" s="157" t="s">
        <v>125</v>
      </c>
      <c r="G1330" s="157">
        <v>1</v>
      </c>
      <c r="H1330" s="157">
        <v>1</v>
      </c>
      <c r="I1330" s="157">
        <v>0</v>
      </c>
      <c r="J1330" s="157">
        <v>0</v>
      </c>
      <c r="K1330" s="157">
        <v>2</v>
      </c>
      <c r="L1330" s="157">
        <v>2</v>
      </c>
    </row>
    <row r="1331" spans="5:12" x14ac:dyDescent="0.2">
      <c r="E1331" s="157" t="s">
        <v>2397</v>
      </c>
      <c r="F1331" s="157" t="s">
        <v>131</v>
      </c>
      <c r="G1331" s="157">
        <v>0</v>
      </c>
      <c r="H1331" s="157">
        <v>2</v>
      </c>
      <c r="I1331" s="157">
        <v>0</v>
      </c>
      <c r="J1331" s="157">
        <v>2</v>
      </c>
      <c r="K1331" s="157">
        <v>0</v>
      </c>
      <c r="L1331" s="157">
        <v>2</v>
      </c>
    </row>
    <row r="1332" spans="5:12" x14ac:dyDescent="0.2">
      <c r="E1332" s="157" t="s">
        <v>2396</v>
      </c>
      <c r="F1332" s="157" t="s">
        <v>35</v>
      </c>
      <c r="G1332" s="157">
        <v>0</v>
      </c>
      <c r="H1332" s="157">
        <v>1</v>
      </c>
      <c r="I1332" s="157">
        <v>0</v>
      </c>
      <c r="J1332" s="157">
        <v>0</v>
      </c>
      <c r="K1332" s="157">
        <v>1</v>
      </c>
      <c r="L1332" s="157">
        <v>1</v>
      </c>
    </row>
    <row r="1333" spans="5:12" x14ac:dyDescent="0.2">
      <c r="E1333" s="157" t="s">
        <v>2395</v>
      </c>
      <c r="F1333" s="157" t="s">
        <v>48</v>
      </c>
      <c r="G1333" s="157">
        <v>4</v>
      </c>
      <c r="H1333" s="157">
        <v>0</v>
      </c>
      <c r="I1333" s="157">
        <v>0</v>
      </c>
      <c r="J1333" s="157">
        <v>4</v>
      </c>
      <c r="K1333" s="157">
        <v>0</v>
      </c>
      <c r="L1333" s="157">
        <v>4</v>
      </c>
    </row>
    <row r="1334" spans="5:12" x14ac:dyDescent="0.2">
      <c r="E1334" s="157" t="s">
        <v>2394</v>
      </c>
      <c r="F1334" s="157" t="s">
        <v>35</v>
      </c>
      <c r="G1334" s="157">
        <v>0</v>
      </c>
      <c r="H1334" s="157">
        <v>1</v>
      </c>
      <c r="I1334" s="157">
        <v>0</v>
      </c>
      <c r="J1334" s="157">
        <v>1</v>
      </c>
      <c r="K1334" s="157">
        <v>0</v>
      </c>
      <c r="L1334" s="157">
        <v>1</v>
      </c>
    </row>
    <row r="1335" spans="5:12" x14ac:dyDescent="0.2">
      <c r="E1335" s="157" t="s">
        <v>2393</v>
      </c>
      <c r="F1335" s="157" t="s">
        <v>125</v>
      </c>
      <c r="G1335" s="157">
        <v>1</v>
      </c>
      <c r="H1335" s="157">
        <v>0</v>
      </c>
      <c r="I1335" s="157">
        <v>0</v>
      </c>
      <c r="J1335" s="157">
        <v>0</v>
      </c>
      <c r="K1335" s="157">
        <v>1</v>
      </c>
      <c r="L1335" s="157">
        <v>1</v>
      </c>
    </row>
    <row r="1336" spans="5:12" x14ac:dyDescent="0.2">
      <c r="E1336" s="157" t="s">
        <v>2392</v>
      </c>
      <c r="F1336" s="157" t="s">
        <v>67</v>
      </c>
      <c r="G1336" s="157">
        <v>1</v>
      </c>
      <c r="H1336" s="157">
        <v>1</v>
      </c>
      <c r="I1336" s="157">
        <v>0</v>
      </c>
      <c r="J1336" s="157">
        <v>0</v>
      </c>
      <c r="K1336" s="157">
        <v>2</v>
      </c>
      <c r="L1336" s="157">
        <v>2</v>
      </c>
    </row>
    <row r="1337" spans="5:12" x14ac:dyDescent="0.2">
      <c r="E1337" s="157" t="s">
        <v>2391</v>
      </c>
      <c r="F1337" s="157" t="s">
        <v>67</v>
      </c>
      <c r="G1337" s="157">
        <v>1</v>
      </c>
      <c r="H1337" s="157">
        <v>1</v>
      </c>
      <c r="I1337" s="157">
        <v>0</v>
      </c>
      <c r="J1337" s="157">
        <v>0</v>
      </c>
      <c r="K1337" s="157">
        <v>2</v>
      </c>
      <c r="L1337" s="157">
        <v>2</v>
      </c>
    </row>
    <row r="1338" spans="5:12" x14ac:dyDescent="0.2">
      <c r="E1338" s="157" t="s">
        <v>2390</v>
      </c>
      <c r="F1338" s="157" t="s">
        <v>48</v>
      </c>
      <c r="G1338" s="157">
        <v>0</v>
      </c>
      <c r="H1338" s="157">
        <v>1</v>
      </c>
      <c r="I1338" s="157">
        <v>0</v>
      </c>
      <c r="J1338" s="157">
        <v>0</v>
      </c>
      <c r="K1338" s="157">
        <v>1</v>
      </c>
      <c r="L1338" s="157">
        <v>1</v>
      </c>
    </row>
    <row r="1339" spans="5:12" x14ac:dyDescent="0.2">
      <c r="E1339" s="157" t="s">
        <v>2389</v>
      </c>
      <c r="F1339" s="157" t="s">
        <v>29</v>
      </c>
      <c r="G1339" s="157">
        <v>0</v>
      </c>
      <c r="H1339" s="157">
        <v>1</v>
      </c>
      <c r="I1339" s="157">
        <v>0</v>
      </c>
      <c r="J1339" s="157">
        <v>1</v>
      </c>
      <c r="K1339" s="157">
        <v>0</v>
      </c>
      <c r="L1339" s="157">
        <v>1</v>
      </c>
    </row>
    <row r="1340" spans="5:12" x14ac:dyDescent="0.2">
      <c r="E1340" s="157" t="s">
        <v>2388</v>
      </c>
      <c r="F1340" s="157" t="s">
        <v>58</v>
      </c>
      <c r="G1340" s="157">
        <v>1</v>
      </c>
      <c r="H1340" s="157">
        <v>0</v>
      </c>
      <c r="I1340" s="157">
        <v>0</v>
      </c>
      <c r="J1340" s="157">
        <v>1</v>
      </c>
      <c r="K1340" s="157">
        <v>0</v>
      </c>
      <c r="L1340" s="157">
        <v>1</v>
      </c>
    </row>
    <row r="1341" spans="5:12" x14ac:dyDescent="0.2">
      <c r="E1341" s="157" t="s">
        <v>2387</v>
      </c>
      <c r="F1341" s="157" t="s">
        <v>48</v>
      </c>
      <c r="G1341" s="157">
        <v>0</v>
      </c>
      <c r="H1341" s="157">
        <v>3</v>
      </c>
      <c r="I1341" s="157">
        <v>1</v>
      </c>
      <c r="J1341" s="157">
        <v>2</v>
      </c>
      <c r="K1341" s="157">
        <v>0</v>
      </c>
      <c r="L1341" s="157">
        <v>3</v>
      </c>
    </row>
    <row r="1342" spans="5:12" x14ac:dyDescent="0.2">
      <c r="E1342" s="157" t="s">
        <v>2386</v>
      </c>
      <c r="F1342" s="157" t="s">
        <v>29</v>
      </c>
      <c r="G1342" s="157">
        <v>0</v>
      </c>
      <c r="H1342" s="157">
        <v>1</v>
      </c>
      <c r="I1342" s="157">
        <v>0</v>
      </c>
      <c r="J1342" s="157">
        <v>1</v>
      </c>
      <c r="K1342" s="157">
        <v>0</v>
      </c>
      <c r="L1342" s="157">
        <v>1</v>
      </c>
    </row>
    <row r="1343" spans="5:12" x14ac:dyDescent="0.2">
      <c r="E1343" s="157" t="s">
        <v>2385</v>
      </c>
      <c r="F1343" s="157" t="s">
        <v>131</v>
      </c>
      <c r="G1343" s="157">
        <v>0</v>
      </c>
      <c r="H1343" s="157">
        <v>1</v>
      </c>
      <c r="I1343" s="157">
        <v>0</v>
      </c>
      <c r="J1343" s="157">
        <v>0</v>
      </c>
      <c r="K1343" s="157">
        <v>1</v>
      </c>
      <c r="L1343" s="157">
        <v>1</v>
      </c>
    </row>
    <row r="1344" spans="5:12" x14ac:dyDescent="0.2">
      <c r="E1344" s="157" t="s">
        <v>2384</v>
      </c>
      <c r="F1344" s="157" t="s">
        <v>33</v>
      </c>
      <c r="G1344" s="157">
        <v>1</v>
      </c>
      <c r="H1344" s="157">
        <v>0</v>
      </c>
      <c r="I1344" s="157">
        <v>0</v>
      </c>
      <c r="J1344" s="157">
        <v>1</v>
      </c>
      <c r="K1344" s="157">
        <v>0</v>
      </c>
      <c r="L1344" s="157">
        <v>1</v>
      </c>
    </row>
    <row r="1345" spans="5:12" x14ac:dyDescent="0.2">
      <c r="E1345" s="157" t="s">
        <v>2383</v>
      </c>
      <c r="F1345" s="157" t="s">
        <v>48</v>
      </c>
      <c r="G1345" s="157">
        <v>0</v>
      </c>
      <c r="H1345" s="157">
        <v>1</v>
      </c>
      <c r="I1345" s="157">
        <v>0</v>
      </c>
      <c r="J1345" s="157">
        <v>0</v>
      </c>
      <c r="K1345" s="157">
        <v>1</v>
      </c>
      <c r="L1345" s="157">
        <v>1</v>
      </c>
    </row>
    <row r="1346" spans="5:12" x14ac:dyDescent="0.2">
      <c r="E1346" s="157" t="s">
        <v>2382</v>
      </c>
      <c r="F1346" s="157" t="s">
        <v>77</v>
      </c>
      <c r="G1346" s="157">
        <v>1</v>
      </c>
      <c r="H1346" s="157">
        <v>0</v>
      </c>
      <c r="I1346" s="157">
        <v>0</v>
      </c>
      <c r="J1346" s="157">
        <v>0</v>
      </c>
      <c r="K1346" s="157">
        <v>1</v>
      </c>
      <c r="L1346" s="157">
        <v>1</v>
      </c>
    </row>
    <row r="1347" spans="5:12" x14ac:dyDescent="0.2">
      <c r="E1347" s="157" t="s">
        <v>2381</v>
      </c>
      <c r="F1347" s="157" t="s">
        <v>29</v>
      </c>
      <c r="G1347" s="157">
        <v>0</v>
      </c>
      <c r="H1347" s="157">
        <v>2</v>
      </c>
      <c r="I1347" s="157">
        <v>0</v>
      </c>
      <c r="J1347" s="157">
        <v>0</v>
      </c>
      <c r="K1347" s="157">
        <v>2</v>
      </c>
      <c r="L1347" s="157">
        <v>2</v>
      </c>
    </row>
    <row r="1348" spans="5:12" x14ac:dyDescent="0.2">
      <c r="E1348" s="157" t="s">
        <v>2380</v>
      </c>
      <c r="F1348" s="157" t="s">
        <v>14</v>
      </c>
      <c r="G1348" s="157">
        <v>0</v>
      </c>
      <c r="H1348" s="157">
        <v>1</v>
      </c>
      <c r="I1348" s="157">
        <v>0</v>
      </c>
      <c r="J1348" s="157">
        <v>0</v>
      </c>
      <c r="K1348" s="157">
        <v>1</v>
      </c>
      <c r="L1348" s="157">
        <v>1</v>
      </c>
    </row>
    <row r="1349" spans="5:12" x14ac:dyDescent="0.2">
      <c r="E1349" s="157" t="s">
        <v>2379</v>
      </c>
      <c r="F1349" s="157" t="s">
        <v>33</v>
      </c>
      <c r="G1349" s="157">
        <v>0</v>
      </c>
      <c r="H1349" s="157">
        <v>1</v>
      </c>
      <c r="I1349" s="157">
        <v>0</v>
      </c>
      <c r="J1349" s="157">
        <v>1</v>
      </c>
      <c r="K1349" s="157">
        <v>0</v>
      </c>
      <c r="L1349" s="157">
        <v>1</v>
      </c>
    </row>
    <row r="1350" spans="5:12" x14ac:dyDescent="0.2">
      <c r="E1350" s="157" t="s">
        <v>2378</v>
      </c>
      <c r="F1350" s="157" t="s">
        <v>33</v>
      </c>
      <c r="G1350" s="157">
        <v>0</v>
      </c>
      <c r="H1350" s="157">
        <v>1</v>
      </c>
      <c r="I1350" s="157">
        <v>0</v>
      </c>
      <c r="J1350" s="157">
        <v>1</v>
      </c>
      <c r="K1350" s="157">
        <v>0</v>
      </c>
      <c r="L1350" s="157">
        <v>1</v>
      </c>
    </row>
    <row r="1351" spans="5:12" x14ac:dyDescent="0.2">
      <c r="E1351" s="157" t="s">
        <v>2377</v>
      </c>
      <c r="F1351" s="157" t="s">
        <v>69</v>
      </c>
      <c r="G1351" s="157">
        <v>0</v>
      </c>
      <c r="H1351" s="157">
        <v>2</v>
      </c>
      <c r="I1351" s="157">
        <v>0</v>
      </c>
      <c r="J1351" s="157">
        <v>1</v>
      </c>
      <c r="K1351" s="157">
        <v>1</v>
      </c>
      <c r="L1351" s="157">
        <v>2</v>
      </c>
    </row>
    <row r="1352" spans="5:12" x14ac:dyDescent="0.2">
      <c r="E1352" s="157" t="s">
        <v>2376</v>
      </c>
      <c r="F1352" s="157" t="s">
        <v>39</v>
      </c>
      <c r="G1352" s="157">
        <v>0</v>
      </c>
      <c r="H1352" s="157">
        <v>1</v>
      </c>
      <c r="I1352" s="157">
        <v>0</v>
      </c>
      <c r="J1352" s="157">
        <v>1</v>
      </c>
      <c r="K1352" s="157">
        <v>0</v>
      </c>
      <c r="L1352" s="157">
        <v>1</v>
      </c>
    </row>
    <row r="1353" spans="5:12" x14ac:dyDescent="0.2">
      <c r="E1353" s="157" t="s">
        <v>2375</v>
      </c>
      <c r="F1353" s="157" t="s">
        <v>94</v>
      </c>
      <c r="G1353" s="157">
        <v>1</v>
      </c>
      <c r="H1353" s="157">
        <v>0</v>
      </c>
      <c r="I1353" s="157">
        <v>1</v>
      </c>
      <c r="J1353" s="157">
        <v>0</v>
      </c>
      <c r="K1353" s="157">
        <v>0</v>
      </c>
      <c r="L1353" s="157">
        <v>1</v>
      </c>
    </row>
    <row r="1354" spans="5:12" x14ac:dyDescent="0.2">
      <c r="E1354" s="157" t="s">
        <v>2374</v>
      </c>
      <c r="F1354" s="157" t="s">
        <v>58</v>
      </c>
      <c r="G1354" s="157">
        <v>0</v>
      </c>
      <c r="H1354" s="157">
        <v>1</v>
      </c>
      <c r="I1354" s="157">
        <v>0</v>
      </c>
      <c r="J1354" s="157">
        <v>1</v>
      </c>
      <c r="K1354" s="157">
        <v>0</v>
      </c>
      <c r="L1354" s="157">
        <v>1</v>
      </c>
    </row>
    <row r="1355" spans="5:12" x14ac:dyDescent="0.2">
      <c r="E1355" s="157" t="s">
        <v>2373</v>
      </c>
      <c r="F1355" s="157" t="s">
        <v>14</v>
      </c>
      <c r="G1355" s="157">
        <v>8</v>
      </c>
      <c r="H1355" s="157">
        <v>6</v>
      </c>
      <c r="I1355" s="157">
        <v>4</v>
      </c>
      <c r="J1355" s="157">
        <v>2</v>
      </c>
      <c r="K1355" s="157">
        <v>8</v>
      </c>
      <c r="L1355" s="157">
        <v>14</v>
      </c>
    </row>
    <row r="1356" spans="5:12" x14ac:dyDescent="0.2">
      <c r="E1356" s="157" t="s">
        <v>2372</v>
      </c>
      <c r="F1356" s="157" t="s">
        <v>80</v>
      </c>
      <c r="G1356" s="157">
        <v>0</v>
      </c>
      <c r="H1356" s="157">
        <v>1</v>
      </c>
      <c r="I1356" s="157">
        <v>0</v>
      </c>
      <c r="J1356" s="157">
        <v>1</v>
      </c>
      <c r="K1356" s="157">
        <v>0</v>
      </c>
      <c r="L1356" s="157">
        <v>1</v>
      </c>
    </row>
    <row r="1357" spans="5:12" x14ac:dyDescent="0.2">
      <c r="E1357" s="157" t="s">
        <v>2371</v>
      </c>
      <c r="F1357" s="157" t="s">
        <v>29</v>
      </c>
      <c r="G1357" s="157">
        <v>1</v>
      </c>
      <c r="H1357" s="157">
        <v>0</v>
      </c>
      <c r="I1357" s="157">
        <v>0</v>
      </c>
      <c r="J1357" s="157">
        <v>0</v>
      </c>
      <c r="K1357" s="157">
        <v>1</v>
      </c>
      <c r="L1357" s="157">
        <v>1</v>
      </c>
    </row>
    <row r="1358" spans="5:12" x14ac:dyDescent="0.2">
      <c r="E1358" s="157" t="s">
        <v>2370</v>
      </c>
      <c r="F1358" s="157" t="s">
        <v>29</v>
      </c>
      <c r="G1358" s="157">
        <v>1</v>
      </c>
      <c r="H1358" s="157">
        <v>0</v>
      </c>
      <c r="I1358" s="157">
        <v>0</v>
      </c>
      <c r="J1358" s="157">
        <v>0</v>
      </c>
      <c r="K1358" s="157">
        <v>1</v>
      </c>
      <c r="L1358" s="157">
        <v>1</v>
      </c>
    </row>
    <row r="1359" spans="5:12" x14ac:dyDescent="0.2">
      <c r="E1359" s="157" t="s">
        <v>2369</v>
      </c>
      <c r="F1359" s="157" t="s">
        <v>29</v>
      </c>
      <c r="G1359" s="157">
        <v>1</v>
      </c>
      <c r="H1359" s="157">
        <v>0</v>
      </c>
      <c r="I1359" s="157">
        <v>0</v>
      </c>
      <c r="J1359" s="157">
        <v>0</v>
      </c>
      <c r="K1359" s="157">
        <v>1</v>
      </c>
      <c r="L1359" s="157">
        <v>1</v>
      </c>
    </row>
    <row r="1360" spans="5:12" x14ac:dyDescent="0.2">
      <c r="E1360" s="157" t="s">
        <v>2368</v>
      </c>
      <c r="F1360" s="157" t="s">
        <v>29</v>
      </c>
      <c r="G1360" s="157">
        <v>1</v>
      </c>
      <c r="H1360" s="157">
        <v>0</v>
      </c>
      <c r="I1360" s="157">
        <v>0</v>
      </c>
      <c r="J1360" s="157">
        <v>0</v>
      </c>
      <c r="K1360" s="157">
        <v>1</v>
      </c>
      <c r="L1360" s="157">
        <v>1</v>
      </c>
    </row>
    <row r="1361" spans="5:12" x14ac:dyDescent="0.2">
      <c r="E1361" s="157" t="s">
        <v>2367</v>
      </c>
      <c r="F1361" s="157" t="s">
        <v>14</v>
      </c>
      <c r="G1361" s="157">
        <v>0</v>
      </c>
      <c r="H1361" s="157">
        <v>1</v>
      </c>
      <c r="I1361" s="157">
        <v>0</v>
      </c>
      <c r="J1361" s="157">
        <v>0</v>
      </c>
      <c r="K1361" s="157">
        <v>1</v>
      </c>
      <c r="L1361" s="157">
        <v>1</v>
      </c>
    </row>
    <row r="1362" spans="5:12" x14ac:dyDescent="0.2">
      <c r="E1362" s="157" t="s">
        <v>2366</v>
      </c>
      <c r="F1362" s="157" t="s">
        <v>131</v>
      </c>
      <c r="G1362" s="157">
        <v>8</v>
      </c>
      <c r="H1362" s="157">
        <v>0</v>
      </c>
      <c r="I1362" s="157">
        <v>0</v>
      </c>
      <c r="J1362" s="157">
        <v>5</v>
      </c>
      <c r="K1362" s="157">
        <v>3</v>
      </c>
      <c r="L1362" s="157">
        <v>8</v>
      </c>
    </row>
    <row r="1363" spans="5:12" x14ac:dyDescent="0.2">
      <c r="E1363" s="157" t="s">
        <v>2365</v>
      </c>
      <c r="F1363" s="157" t="s">
        <v>16</v>
      </c>
      <c r="G1363" s="157">
        <v>0</v>
      </c>
      <c r="H1363" s="157">
        <v>1</v>
      </c>
      <c r="I1363" s="157">
        <v>1</v>
      </c>
      <c r="J1363" s="157">
        <v>0</v>
      </c>
      <c r="K1363" s="157">
        <v>0</v>
      </c>
      <c r="L1363" s="157">
        <v>1</v>
      </c>
    </row>
    <row r="1364" spans="5:12" x14ac:dyDescent="0.2">
      <c r="E1364" s="157" t="s">
        <v>2364</v>
      </c>
      <c r="F1364" s="157" t="s">
        <v>77</v>
      </c>
      <c r="G1364" s="157">
        <v>1</v>
      </c>
      <c r="H1364" s="157">
        <v>5</v>
      </c>
      <c r="I1364" s="157">
        <v>0</v>
      </c>
      <c r="J1364" s="157">
        <v>0</v>
      </c>
      <c r="K1364" s="157">
        <v>6</v>
      </c>
      <c r="L1364" s="157">
        <v>6</v>
      </c>
    </row>
    <row r="1365" spans="5:12" x14ac:dyDescent="0.2">
      <c r="E1365" s="157" t="s">
        <v>2363</v>
      </c>
      <c r="F1365" s="157" t="s">
        <v>20</v>
      </c>
      <c r="G1365" s="157">
        <v>0</v>
      </c>
      <c r="H1365" s="157">
        <v>2</v>
      </c>
      <c r="I1365" s="157">
        <v>0</v>
      </c>
      <c r="J1365" s="157">
        <v>2</v>
      </c>
      <c r="K1365" s="157">
        <v>0</v>
      </c>
      <c r="L1365" s="157">
        <v>2</v>
      </c>
    </row>
    <row r="1366" spans="5:12" x14ac:dyDescent="0.2">
      <c r="E1366" s="157" t="s">
        <v>2362</v>
      </c>
      <c r="F1366" s="157" t="s">
        <v>16</v>
      </c>
      <c r="G1366" s="157">
        <v>1</v>
      </c>
      <c r="H1366" s="157">
        <v>0</v>
      </c>
      <c r="I1366" s="157">
        <v>0</v>
      </c>
      <c r="J1366" s="157">
        <v>0</v>
      </c>
      <c r="K1366" s="157">
        <v>1</v>
      </c>
      <c r="L1366" s="157">
        <v>1</v>
      </c>
    </row>
    <row r="1367" spans="5:12" x14ac:dyDescent="0.2">
      <c r="E1367" s="157" t="s">
        <v>2361</v>
      </c>
      <c r="F1367" s="157" t="s">
        <v>94</v>
      </c>
      <c r="G1367" s="157">
        <v>0</v>
      </c>
      <c r="H1367" s="157">
        <v>1</v>
      </c>
      <c r="I1367" s="157">
        <v>0</v>
      </c>
      <c r="J1367" s="157">
        <v>1</v>
      </c>
      <c r="K1367" s="157">
        <v>0</v>
      </c>
      <c r="L1367" s="157">
        <v>1</v>
      </c>
    </row>
    <row r="1368" spans="5:12" x14ac:dyDescent="0.2">
      <c r="E1368" s="157" t="s">
        <v>2360</v>
      </c>
      <c r="F1368" s="157" t="s">
        <v>94</v>
      </c>
      <c r="G1368" s="157">
        <v>2</v>
      </c>
      <c r="H1368" s="157">
        <v>0</v>
      </c>
      <c r="I1368" s="157">
        <v>1</v>
      </c>
      <c r="J1368" s="157">
        <v>0</v>
      </c>
      <c r="K1368" s="157">
        <v>1</v>
      </c>
      <c r="L1368" s="157">
        <v>2</v>
      </c>
    </row>
    <row r="1369" spans="5:12" x14ac:dyDescent="0.2">
      <c r="E1369" s="157" t="s">
        <v>2359</v>
      </c>
      <c r="F1369" s="157" t="s">
        <v>16</v>
      </c>
      <c r="G1369" s="157">
        <v>0</v>
      </c>
      <c r="H1369" s="157">
        <v>1</v>
      </c>
      <c r="I1369" s="157">
        <v>1</v>
      </c>
      <c r="J1369" s="157">
        <v>0</v>
      </c>
      <c r="K1369" s="157">
        <v>0</v>
      </c>
      <c r="L1369" s="157">
        <v>1</v>
      </c>
    </row>
    <row r="1370" spans="5:12" x14ac:dyDescent="0.2">
      <c r="E1370" s="157" t="s">
        <v>2358</v>
      </c>
      <c r="F1370" s="157" t="s">
        <v>55</v>
      </c>
      <c r="G1370" s="157">
        <v>0</v>
      </c>
      <c r="H1370" s="157">
        <v>1</v>
      </c>
      <c r="I1370" s="157">
        <v>0</v>
      </c>
      <c r="J1370" s="157">
        <v>1</v>
      </c>
      <c r="K1370" s="157">
        <v>0</v>
      </c>
      <c r="L1370" s="157">
        <v>1</v>
      </c>
    </row>
    <row r="1371" spans="5:12" x14ac:dyDescent="0.2">
      <c r="E1371" s="157" t="s">
        <v>2357</v>
      </c>
      <c r="F1371" s="157" t="s">
        <v>69</v>
      </c>
      <c r="G1371" s="157">
        <v>0</v>
      </c>
      <c r="H1371" s="157">
        <v>1</v>
      </c>
      <c r="I1371" s="157">
        <v>0</v>
      </c>
      <c r="J1371" s="157">
        <v>0</v>
      </c>
      <c r="K1371" s="157">
        <v>1</v>
      </c>
      <c r="L1371" s="157">
        <v>1</v>
      </c>
    </row>
    <row r="1372" spans="5:12" x14ac:dyDescent="0.2">
      <c r="E1372" s="157" t="s">
        <v>2356</v>
      </c>
      <c r="F1372" s="157" t="s">
        <v>18</v>
      </c>
      <c r="G1372" s="157">
        <v>6</v>
      </c>
      <c r="H1372" s="157">
        <v>6</v>
      </c>
      <c r="I1372" s="157">
        <v>1</v>
      </c>
      <c r="J1372" s="157">
        <v>0</v>
      </c>
      <c r="K1372" s="157">
        <v>11</v>
      </c>
      <c r="L1372" s="157">
        <v>12</v>
      </c>
    </row>
    <row r="1373" spans="5:12" x14ac:dyDescent="0.2">
      <c r="E1373" s="157" t="s">
        <v>2355</v>
      </c>
      <c r="F1373" s="157" t="s">
        <v>53</v>
      </c>
      <c r="G1373" s="157">
        <v>0</v>
      </c>
      <c r="H1373" s="157">
        <v>1</v>
      </c>
      <c r="I1373" s="157">
        <v>0</v>
      </c>
      <c r="J1373" s="157">
        <v>0</v>
      </c>
      <c r="K1373" s="157">
        <v>1</v>
      </c>
      <c r="L1373" s="157">
        <v>1</v>
      </c>
    </row>
    <row r="1374" spans="5:12" x14ac:dyDescent="0.2">
      <c r="E1374" s="157" t="s">
        <v>2354</v>
      </c>
      <c r="F1374" s="157" t="s">
        <v>94</v>
      </c>
      <c r="G1374" s="157">
        <v>1</v>
      </c>
      <c r="H1374" s="157">
        <v>0</v>
      </c>
      <c r="I1374" s="157">
        <v>0</v>
      </c>
      <c r="J1374" s="157">
        <v>0</v>
      </c>
      <c r="K1374" s="157">
        <v>1</v>
      </c>
      <c r="L1374" s="157">
        <v>1</v>
      </c>
    </row>
    <row r="1375" spans="5:12" x14ac:dyDescent="0.2">
      <c r="E1375" s="157" t="s">
        <v>2353</v>
      </c>
      <c r="F1375" s="157" t="s">
        <v>20</v>
      </c>
      <c r="G1375" s="157">
        <v>1</v>
      </c>
      <c r="H1375" s="157">
        <v>1</v>
      </c>
      <c r="I1375" s="157">
        <v>0</v>
      </c>
      <c r="J1375" s="157">
        <v>1</v>
      </c>
      <c r="K1375" s="157">
        <v>1</v>
      </c>
      <c r="L1375" s="157">
        <v>2</v>
      </c>
    </row>
    <row r="1376" spans="5:12" x14ac:dyDescent="0.2">
      <c r="E1376" s="157" t="s">
        <v>2352</v>
      </c>
      <c r="F1376" s="157" t="s">
        <v>14</v>
      </c>
      <c r="G1376" s="157">
        <v>6</v>
      </c>
      <c r="H1376" s="157">
        <v>5</v>
      </c>
      <c r="I1376" s="157">
        <v>0</v>
      </c>
      <c r="J1376" s="157">
        <v>5</v>
      </c>
      <c r="K1376" s="157">
        <v>6</v>
      </c>
      <c r="L1376" s="157">
        <v>11</v>
      </c>
    </row>
    <row r="1377" spans="5:12" x14ac:dyDescent="0.2">
      <c r="E1377" s="157" t="s">
        <v>2351</v>
      </c>
      <c r="F1377" s="157" t="s">
        <v>94</v>
      </c>
      <c r="G1377" s="157">
        <v>1</v>
      </c>
      <c r="H1377" s="157">
        <v>0</v>
      </c>
      <c r="I1377" s="157">
        <v>0</v>
      </c>
      <c r="J1377" s="157">
        <v>1</v>
      </c>
      <c r="K1377" s="157">
        <v>0</v>
      </c>
      <c r="L1377" s="157">
        <v>1</v>
      </c>
    </row>
    <row r="1378" spans="5:12" x14ac:dyDescent="0.2">
      <c r="E1378" s="157" t="s">
        <v>2350</v>
      </c>
      <c r="F1378" s="157" t="s">
        <v>14</v>
      </c>
      <c r="G1378" s="157">
        <v>1</v>
      </c>
      <c r="H1378" s="157">
        <v>0</v>
      </c>
      <c r="I1378" s="157">
        <v>0</v>
      </c>
      <c r="J1378" s="157">
        <v>0</v>
      </c>
      <c r="K1378" s="157">
        <v>1</v>
      </c>
      <c r="L1378" s="157">
        <v>1</v>
      </c>
    </row>
    <row r="1379" spans="5:12" x14ac:dyDescent="0.2">
      <c r="E1379" s="157" t="s">
        <v>2349</v>
      </c>
      <c r="F1379" s="157" t="s">
        <v>58</v>
      </c>
      <c r="G1379" s="157">
        <v>1</v>
      </c>
      <c r="H1379" s="157">
        <v>0</v>
      </c>
      <c r="I1379" s="157">
        <v>0</v>
      </c>
      <c r="J1379" s="157">
        <v>0</v>
      </c>
      <c r="K1379" s="157">
        <v>1</v>
      </c>
      <c r="L1379" s="157">
        <v>1</v>
      </c>
    </row>
    <row r="1380" spans="5:12" x14ac:dyDescent="0.2">
      <c r="E1380" s="157" t="s">
        <v>2348</v>
      </c>
      <c r="F1380" s="157" t="s">
        <v>94</v>
      </c>
      <c r="G1380" s="157">
        <v>0</v>
      </c>
      <c r="H1380" s="157">
        <v>1</v>
      </c>
      <c r="I1380" s="157">
        <v>0</v>
      </c>
      <c r="J1380" s="157">
        <v>1</v>
      </c>
      <c r="K1380" s="157">
        <v>0</v>
      </c>
      <c r="L1380" s="157">
        <v>1</v>
      </c>
    </row>
    <row r="1381" spans="5:12" x14ac:dyDescent="0.2">
      <c r="E1381" s="157" t="s">
        <v>2347</v>
      </c>
      <c r="F1381" s="157" t="s">
        <v>33</v>
      </c>
      <c r="G1381" s="157">
        <v>0</v>
      </c>
      <c r="H1381" s="157">
        <v>3</v>
      </c>
      <c r="I1381" s="157">
        <v>0</v>
      </c>
      <c r="J1381" s="157">
        <v>0</v>
      </c>
      <c r="K1381" s="157">
        <v>3</v>
      </c>
      <c r="L1381" s="157">
        <v>3</v>
      </c>
    </row>
    <row r="1382" spans="5:12" x14ac:dyDescent="0.2">
      <c r="E1382" s="157" t="s">
        <v>2346</v>
      </c>
      <c r="F1382" s="157" t="s">
        <v>33</v>
      </c>
      <c r="G1382" s="157">
        <v>0</v>
      </c>
      <c r="H1382" s="157">
        <v>3</v>
      </c>
      <c r="I1382" s="157">
        <v>0</v>
      </c>
      <c r="J1382" s="157">
        <v>0</v>
      </c>
      <c r="K1382" s="157">
        <v>3</v>
      </c>
      <c r="L1382" s="157">
        <v>3</v>
      </c>
    </row>
    <row r="1383" spans="5:12" x14ac:dyDescent="0.2">
      <c r="E1383" s="157" t="s">
        <v>2345</v>
      </c>
      <c r="F1383" s="157" t="s">
        <v>14</v>
      </c>
      <c r="G1383" s="157">
        <v>0</v>
      </c>
      <c r="H1383" s="157">
        <v>1</v>
      </c>
      <c r="I1383" s="157">
        <v>0</v>
      </c>
      <c r="J1383" s="157">
        <v>0</v>
      </c>
      <c r="K1383" s="157">
        <v>1</v>
      </c>
      <c r="L1383" s="157">
        <v>1</v>
      </c>
    </row>
    <row r="1384" spans="5:12" x14ac:dyDescent="0.2">
      <c r="E1384" s="157" t="s">
        <v>2344</v>
      </c>
      <c r="F1384" s="157" t="s">
        <v>58</v>
      </c>
      <c r="G1384" s="157">
        <v>1</v>
      </c>
      <c r="H1384" s="157">
        <v>1</v>
      </c>
      <c r="I1384" s="157">
        <v>1</v>
      </c>
      <c r="J1384" s="157">
        <v>1</v>
      </c>
      <c r="K1384" s="157">
        <v>0</v>
      </c>
      <c r="L1384" s="157">
        <v>2</v>
      </c>
    </row>
    <row r="1385" spans="5:12" x14ac:dyDescent="0.2">
      <c r="E1385" s="157" t="s">
        <v>2343</v>
      </c>
      <c r="F1385" s="157" t="s">
        <v>53</v>
      </c>
      <c r="G1385" s="157">
        <v>1</v>
      </c>
      <c r="H1385" s="157">
        <v>0</v>
      </c>
      <c r="I1385" s="157">
        <v>0</v>
      </c>
      <c r="J1385" s="157">
        <v>0</v>
      </c>
      <c r="K1385" s="157">
        <v>1</v>
      </c>
      <c r="L1385" s="157">
        <v>1</v>
      </c>
    </row>
    <row r="1386" spans="5:12" x14ac:dyDescent="0.2">
      <c r="E1386" s="157" t="s">
        <v>2342</v>
      </c>
      <c r="F1386" s="157" t="s">
        <v>53</v>
      </c>
      <c r="G1386" s="157">
        <v>1</v>
      </c>
      <c r="H1386" s="157">
        <v>0</v>
      </c>
      <c r="I1386" s="157">
        <v>0</v>
      </c>
      <c r="J1386" s="157">
        <v>0</v>
      </c>
      <c r="K1386" s="157">
        <v>1</v>
      </c>
      <c r="L1386" s="157">
        <v>1</v>
      </c>
    </row>
    <row r="1387" spans="5:12" x14ac:dyDescent="0.2">
      <c r="E1387" s="157" t="s">
        <v>2341</v>
      </c>
      <c r="F1387" s="157" t="s">
        <v>53</v>
      </c>
      <c r="G1387" s="157">
        <v>1</v>
      </c>
      <c r="H1387" s="157">
        <v>0</v>
      </c>
      <c r="I1387" s="157">
        <v>0</v>
      </c>
      <c r="J1387" s="157">
        <v>0</v>
      </c>
      <c r="K1387" s="157">
        <v>1</v>
      </c>
      <c r="L1387" s="157">
        <v>1</v>
      </c>
    </row>
    <row r="1388" spans="5:12" x14ac:dyDescent="0.2">
      <c r="E1388" s="157" t="s">
        <v>2340</v>
      </c>
      <c r="F1388" s="157" t="s">
        <v>53</v>
      </c>
      <c r="G1388" s="157">
        <v>1</v>
      </c>
      <c r="H1388" s="157">
        <v>0</v>
      </c>
      <c r="I1388" s="157">
        <v>0</v>
      </c>
      <c r="J1388" s="157">
        <v>0</v>
      </c>
      <c r="K1388" s="157">
        <v>1</v>
      </c>
      <c r="L1388" s="157">
        <v>1</v>
      </c>
    </row>
    <row r="1389" spans="5:12" x14ac:dyDescent="0.2">
      <c r="E1389" s="157" t="s">
        <v>2339</v>
      </c>
      <c r="F1389" s="157" t="s">
        <v>53</v>
      </c>
      <c r="G1389" s="157">
        <v>3</v>
      </c>
      <c r="H1389" s="157">
        <v>0</v>
      </c>
      <c r="I1389" s="157">
        <v>0</v>
      </c>
      <c r="J1389" s="157">
        <v>1</v>
      </c>
      <c r="K1389" s="157">
        <v>2</v>
      </c>
      <c r="L1389" s="157">
        <v>3</v>
      </c>
    </row>
    <row r="1390" spans="5:12" x14ac:dyDescent="0.2">
      <c r="E1390" s="157" t="s">
        <v>2338</v>
      </c>
      <c r="F1390" s="157" t="s">
        <v>53</v>
      </c>
      <c r="G1390" s="157">
        <v>1</v>
      </c>
      <c r="H1390" s="157">
        <v>0</v>
      </c>
      <c r="I1390" s="157">
        <v>0</v>
      </c>
      <c r="J1390" s="157">
        <v>0</v>
      </c>
      <c r="K1390" s="157">
        <v>1</v>
      </c>
      <c r="L1390" s="157">
        <v>1</v>
      </c>
    </row>
    <row r="1391" spans="5:12" x14ac:dyDescent="0.2">
      <c r="E1391" s="157" t="s">
        <v>2337</v>
      </c>
      <c r="F1391" s="157" t="s">
        <v>53</v>
      </c>
      <c r="G1391" s="157">
        <v>3</v>
      </c>
      <c r="H1391" s="157">
        <v>0</v>
      </c>
      <c r="I1391" s="157">
        <v>0</v>
      </c>
      <c r="J1391" s="157">
        <v>1</v>
      </c>
      <c r="K1391" s="157">
        <v>2</v>
      </c>
      <c r="L1391" s="157">
        <v>3</v>
      </c>
    </row>
    <row r="1392" spans="5:12" x14ac:dyDescent="0.2">
      <c r="E1392" s="157" t="s">
        <v>2336</v>
      </c>
      <c r="F1392" s="157" t="s">
        <v>53</v>
      </c>
      <c r="G1392" s="157">
        <v>3</v>
      </c>
      <c r="H1392" s="157">
        <v>0</v>
      </c>
      <c r="I1392" s="157">
        <v>0</v>
      </c>
      <c r="J1392" s="157">
        <v>1</v>
      </c>
      <c r="K1392" s="157">
        <v>2</v>
      </c>
      <c r="L1392" s="157">
        <v>3</v>
      </c>
    </row>
    <row r="1393" spans="5:12" x14ac:dyDescent="0.2">
      <c r="E1393" s="157" t="s">
        <v>2335</v>
      </c>
      <c r="F1393" s="157" t="s">
        <v>53</v>
      </c>
      <c r="G1393" s="157">
        <v>1</v>
      </c>
      <c r="H1393" s="157">
        <v>0</v>
      </c>
      <c r="I1393" s="157">
        <v>0</v>
      </c>
      <c r="J1393" s="157">
        <v>0</v>
      </c>
      <c r="K1393" s="157">
        <v>1</v>
      </c>
      <c r="L1393" s="157">
        <v>1</v>
      </c>
    </row>
    <row r="1394" spans="5:12" x14ac:dyDescent="0.2">
      <c r="E1394" s="157" t="s">
        <v>2334</v>
      </c>
      <c r="F1394" s="157" t="s">
        <v>53</v>
      </c>
      <c r="G1394" s="157">
        <v>3</v>
      </c>
      <c r="H1394" s="157">
        <v>0</v>
      </c>
      <c r="I1394" s="157">
        <v>0</v>
      </c>
      <c r="J1394" s="157">
        <v>1</v>
      </c>
      <c r="K1394" s="157">
        <v>2</v>
      </c>
      <c r="L1394" s="157">
        <v>3</v>
      </c>
    </row>
    <row r="1395" spans="5:12" x14ac:dyDescent="0.2">
      <c r="E1395" s="157" t="s">
        <v>2333</v>
      </c>
      <c r="F1395" s="157" t="s">
        <v>53</v>
      </c>
      <c r="G1395" s="157">
        <v>1</v>
      </c>
      <c r="H1395" s="157">
        <v>0</v>
      </c>
      <c r="I1395" s="157">
        <v>0</v>
      </c>
      <c r="J1395" s="157">
        <v>0</v>
      </c>
      <c r="K1395" s="157">
        <v>1</v>
      </c>
      <c r="L1395" s="157">
        <v>1</v>
      </c>
    </row>
    <row r="1396" spans="5:12" x14ac:dyDescent="0.2">
      <c r="E1396" s="157" t="s">
        <v>2332</v>
      </c>
      <c r="F1396" s="157" t="s">
        <v>53</v>
      </c>
      <c r="G1396" s="157">
        <v>1</v>
      </c>
      <c r="H1396" s="157">
        <v>0</v>
      </c>
      <c r="I1396" s="157">
        <v>0</v>
      </c>
      <c r="J1396" s="157">
        <v>0</v>
      </c>
      <c r="K1396" s="157">
        <v>1</v>
      </c>
      <c r="L1396" s="157">
        <v>1</v>
      </c>
    </row>
    <row r="1397" spans="5:12" x14ac:dyDescent="0.2">
      <c r="E1397" s="157" t="s">
        <v>2331</v>
      </c>
      <c r="F1397" s="157" t="s">
        <v>53</v>
      </c>
      <c r="G1397" s="157">
        <v>1</v>
      </c>
      <c r="H1397" s="157">
        <v>0</v>
      </c>
      <c r="I1397" s="157">
        <v>0</v>
      </c>
      <c r="J1397" s="157">
        <v>0</v>
      </c>
      <c r="K1397" s="157">
        <v>1</v>
      </c>
      <c r="L1397" s="157">
        <v>1</v>
      </c>
    </row>
    <row r="1398" spans="5:12" x14ac:dyDescent="0.2">
      <c r="E1398" s="157" t="s">
        <v>2330</v>
      </c>
      <c r="F1398" s="157" t="s">
        <v>29</v>
      </c>
      <c r="G1398" s="157">
        <v>1</v>
      </c>
      <c r="H1398" s="157">
        <v>1</v>
      </c>
      <c r="I1398" s="157">
        <v>0</v>
      </c>
      <c r="J1398" s="157">
        <v>1</v>
      </c>
      <c r="K1398" s="157">
        <v>1</v>
      </c>
      <c r="L1398" s="157">
        <v>2</v>
      </c>
    </row>
    <row r="1399" spans="5:12" x14ac:dyDescent="0.2">
      <c r="E1399" s="157" t="s">
        <v>2329</v>
      </c>
      <c r="F1399" s="157" t="s">
        <v>29</v>
      </c>
      <c r="G1399" s="157">
        <v>1</v>
      </c>
      <c r="H1399" s="157">
        <v>1</v>
      </c>
      <c r="I1399" s="157">
        <v>0</v>
      </c>
      <c r="J1399" s="157">
        <v>1</v>
      </c>
      <c r="K1399" s="157">
        <v>1</v>
      </c>
      <c r="L1399" s="157">
        <v>2</v>
      </c>
    </row>
    <row r="1400" spans="5:12" x14ac:dyDescent="0.2">
      <c r="E1400" s="157" t="s">
        <v>2328</v>
      </c>
      <c r="F1400" s="157" t="s">
        <v>29</v>
      </c>
      <c r="G1400" s="157">
        <v>1</v>
      </c>
      <c r="H1400" s="157">
        <v>1</v>
      </c>
      <c r="I1400" s="157">
        <v>0</v>
      </c>
      <c r="J1400" s="157">
        <v>1</v>
      </c>
      <c r="K1400" s="157">
        <v>1</v>
      </c>
      <c r="L1400" s="157">
        <v>2</v>
      </c>
    </row>
    <row r="1401" spans="5:12" x14ac:dyDescent="0.2">
      <c r="E1401" s="157" t="s">
        <v>2327</v>
      </c>
      <c r="F1401" s="157" t="s">
        <v>29</v>
      </c>
      <c r="G1401" s="157">
        <v>1</v>
      </c>
      <c r="H1401" s="157">
        <v>1</v>
      </c>
      <c r="I1401" s="157">
        <v>0</v>
      </c>
      <c r="J1401" s="157">
        <v>1</v>
      </c>
      <c r="K1401" s="157">
        <v>1</v>
      </c>
      <c r="L1401" s="157">
        <v>2</v>
      </c>
    </row>
    <row r="1402" spans="5:12" x14ac:dyDescent="0.2">
      <c r="E1402" s="157" t="s">
        <v>2326</v>
      </c>
      <c r="F1402" s="157" t="s">
        <v>29</v>
      </c>
      <c r="G1402" s="157">
        <v>0</v>
      </c>
      <c r="H1402" s="157">
        <v>1</v>
      </c>
      <c r="I1402" s="157">
        <v>0</v>
      </c>
      <c r="J1402" s="157">
        <v>1</v>
      </c>
      <c r="K1402" s="157">
        <v>0</v>
      </c>
      <c r="L1402" s="157">
        <v>1</v>
      </c>
    </row>
    <row r="1403" spans="5:12" x14ac:dyDescent="0.2">
      <c r="E1403" s="157" t="s">
        <v>2325</v>
      </c>
      <c r="F1403" s="157" t="s">
        <v>55</v>
      </c>
      <c r="G1403" s="157">
        <v>0</v>
      </c>
      <c r="H1403" s="157">
        <v>1</v>
      </c>
      <c r="I1403" s="157">
        <v>0</v>
      </c>
      <c r="J1403" s="157">
        <v>1</v>
      </c>
      <c r="K1403" s="157">
        <v>0</v>
      </c>
      <c r="L1403" s="157">
        <v>1</v>
      </c>
    </row>
    <row r="1404" spans="5:12" x14ac:dyDescent="0.2">
      <c r="E1404" s="157" t="s">
        <v>2324</v>
      </c>
      <c r="F1404" s="157" t="s">
        <v>29</v>
      </c>
      <c r="G1404" s="157">
        <v>1</v>
      </c>
      <c r="H1404" s="157">
        <v>2</v>
      </c>
      <c r="I1404" s="157">
        <v>0</v>
      </c>
      <c r="J1404" s="157">
        <v>0</v>
      </c>
      <c r="K1404" s="157">
        <v>3</v>
      </c>
      <c r="L1404" s="157">
        <v>3</v>
      </c>
    </row>
    <row r="1405" spans="5:12" x14ac:dyDescent="0.2">
      <c r="E1405" s="157" t="s">
        <v>2323</v>
      </c>
      <c r="F1405" s="157" t="s">
        <v>67</v>
      </c>
      <c r="G1405" s="157">
        <v>1</v>
      </c>
      <c r="H1405" s="157">
        <v>3</v>
      </c>
      <c r="I1405" s="157">
        <v>0</v>
      </c>
      <c r="J1405" s="157">
        <v>4</v>
      </c>
      <c r="K1405" s="157">
        <v>0</v>
      </c>
      <c r="L1405" s="157">
        <v>4</v>
      </c>
    </row>
    <row r="1406" spans="5:12" x14ac:dyDescent="0.2">
      <c r="E1406" s="157" t="s">
        <v>2322</v>
      </c>
      <c r="F1406" s="157" t="s">
        <v>53</v>
      </c>
      <c r="G1406" s="157">
        <v>1</v>
      </c>
      <c r="H1406" s="157">
        <v>1</v>
      </c>
      <c r="I1406" s="157">
        <v>0</v>
      </c>
      <c r="J1406" s="157">
        <v>0</v>
      </c>
      <c r="K1406" s="157">
        <v>2</v>
      </c>
      <c r="L1406" s="157">
        <v>2</v>
      </c>
    </row>
    <row r="1407" spans="5:12" x14ac:dyDescent="0.2">
      <c r="E1407" s="157" t="s">
        <v>2321</v>
      </c>
      <c r="F1407" s="157" t="s">
        <v>53</v>
      </c>
      <c r="G1407" s="157">
        <v>1</v>
      </c>
      <c r="H1407" s="157">
        <v>0</v>
      </c>
      <c r="I1407" s="157">
        <v>0</v>
      </c>
      <c r="J1407" s="157">
        <v>0</v>
      </c>
      <c r="K1407" s="157">
        <v>1</v>
      </c>
      <c r="L1407" s="157">
        <v>1</v>
      </c>
    </row>
    <row r="1408" spans="5:12" x14ac:dyDescent="0.2">
      <c r="E1408" s="157" t="s">
        <v>2320</v>
      </c>
      <c r="F1408" s="157" t="s">
        <v>53</v>
      </c>
      <c r="G1408" s="157">
        <v>1</v>
      </c>
      <c r="H1408" s="157">
        <v>0</v>
      </c>
      <c r="I1408" s="157">
        <v>0</v>
      </c>
      <c r="J1408" s="157">
        <v>0</v>
      </c>
      <c r="K1408" s="157">
        <v>1</v>
      </c>
      <c r="L1408" s="157">
        <v>1</v>
      </c>
    </row>
    <row r="1409" spans="5:12" x14ac:dyDescent="0.2">
      <c r="E1409" s="157" t="s">
        <v>2319</v>
      </c>
      <c r="F1409" s="157" t="s">
        <v>53</v>
      </c>
      <c r="G1409" s="157">
        <v>1</v>
      </c>
      <c r="H1409" s="157">
        <v>0</v>
      </c>
      <c r="I1409" s="157">
        <v>0</v>
      </c>
      <c r="J1409" s="157">
        <v>0</v>
      </c>
      <c r="K1409" s="157">
        <v>1</v>
      </c>
      <c r="L1409" s="157">
        <v>1</v>
      </c>
    </row>
    <row r="1410" spans="5:12" x14ac:dyDescent="0.2">
      <c r="E1410" s="157" t="s">
        <v>2318</v>
      </c>
      <c r="F1410" s="157" t="s">
        <v>53</v>
      </c>
      <c r="G1410" s="157">
        <v>3</v>
      </c>
      <c r="H1410" s="157">
        <v>0</v>
      </c>
      <c r="I1410" s="157">
        <v>0</v>
      </c>
      <c r="J1410" s="157">
        <v>1</v>
      </c>
      <c r="K1410" s="157">
        <v>2</v>
      </c>
      <c r="L1410" s="157">
        <v>3</v>
      </c>
    </row>
    <row r="1411" spans="5:12" x14ac:dyDescent="0.2">
      <c r="E1411" s="157" t="s">
        <v>2317</v>
      </c>
      <c r="F1411" s="157" t="s">
        <v>53</v>
      </c>
      <c r="G1411" s="157">
        <v>2</v>
      </c>
      <c r="H1411" s="157">
        <v>0</v>
      </c>
      <c r="I1411" s="157">
        <v>0</v>
      </c>
      <c r="J1411" s="157">
        <v>0</v>
      </c>
      <c r="K1411" s="157">
        <v>2</v>
      </c>
      <c r="L1411" s="157">
        <v>2</v>
      </c>
    </row>
    <row r="1412" spans="5:12" x14ac:dyDescent="0.2">
      <c r="E1412" s="157" t="s">
        <v>2316</v>
      </c>
      <c r="F1412" s="157" t="s">
        <v>53</v>
      </c>
      <c r="G1412" s="157">
        <v>2</v>
      </c>
      <c r="H1412" s="157">
        <v>0</v>
      </c>
      <c r="I1412" s="157">
        <v>0</v>
      </c>
      <c r="J1412" s="157">
        <v>0</v>
      </c>
      <c r="K1412" s="157">
        <v>2</v>
      </c>
      <c r="L1412" s="157">
        <v>2</v>
      </c>
    </row>
    <row r="1413" spans="5:12" x14ac:dyDescent="0.2">
      <c r="E1413" s="157" t="s">
        <v>2315</v>
      </c>
      <c r="F1413" s="157" t="s">
        <v>53</v>
      </c>
      <c r="G1413" s="157">
        <v>3</v>
      </c>
      <c r="H1413" s="157">
        <v>0</v>
      </c>
      <c r="I1413" s="157">
        <v>0</v>
      </c>
      <c r="J1413" s="157">
        <v>1</v>
      </c>
      <c r="K1413" s="157">
        <v>2</v>
      </c>
      <c r="L1413" s="157">
        <v>3</v>
      </c>
    </row>
    <row r="1414" spans="5:12" x14ac:dyDescent="0.2">
      <c r="E1414" s="157" t="s">
        <v>2314</v>
      </c>
      <c r="F1414" s="157" t="s">
        <v>53</v>
      </c>
      <c r="G1414" s="157">
        <v>1</v>
      </c>
      <c r="H1414" s="157">
        <v>0</v>
      </c>
      <c r="I1414" s="157">
        <v>0</v>
      </c>
      <c r="J1414" s="157">
        <v>0</v>
      </c>
      <c r="K1414" s="157">
        <v>1</v>
      </c>
      <c r="L1414" s="157">
        <v>1</v>
      </c>
    </row>
    <row r="1415" spans="5:12" x14ac:dyDescent="0.2">
      <c r="E1415" s="157" t="s">
        <v>2313</v>
      </c>
      <c r="F1415" s="157" t="s">
        <v>53</v>
      </c>
      <c r="G1415" s="157">
        <v>3</v>
      </c>
      <c r="H1415" s="157">
        <v>0</v>
      </c>
      <c r="I1415" s="157">
        <v>0</v>
      </c>
      <c r="J1415" s="157">
        <v>1</v>
      </c>
      <c r="K1415" s="157">
        <v>2</v>
      </c>
      <c r="L1415" s="157">
        <v>3</v>
      </c>
    </row>
    <row r="1416" spans="5:12" x14ac:dyDescent="0.2">
      <c r="E1416" s="157" t="s">
        <v>2312</v>
      </c>
      <c r="F1416" s="157" t="s">
        <v>53</v>
      </c>
      <c r="G1416" s="157">
        <v>1</v>
      </c>
      <c r="H1416" s="157">
        <v>0</v>
      </c>
      <c r="I1416" s="157">
        <v>0</v>
      </c>
      <c r="J1416" s="157">
        <v>0</v>
      </c>
      <c r="K1416" s="157">
        <v>1</v>
      </c>
      <c r="L1416" s="157">
        <v>1</v>
      </c>
    </row>
    <row r="1417" spans="5:12" x14ac:dyDescent="0.2">
      <c r="E1417" s="157" t="s">
        <v>2311</v>
      </c>
      <c r="F1417" s="157" t="s">
        <v>53</v>
      </c>
      <c r="G1417" s="157">
        <v>1</v>
      </c>
      <c r="H1417" s="157">
        <v>0</v>
      </c>
      <c r="I1417" s="157">
        <v>0</v>
      </c>
      <c r="J1417" s="157">
        <v>0</v>
      </c>
      <c r="K1417" s="157">
        <v>1</v>
      </c>
      <c r="L1417" s="157">
        <v>1</v>
      </c>
    </row>
    <row r="1418" spans="5:12" x14ac:dyDescent="0.2">
      <c r="E1418" s="157" t="s">
        <v>2310</v>
      </c>
      <c r="F1418" s="157" t="s">
        <v>53</v>
      </c>
      <c r="G1418" s="157">
        <v>1</v>
      </c>
      <c r="H1418" s="157">
        <v>0</v>
      </c>
      <c r="I1418" s="157">
        <v>0</v>
      </c>
      <c r="J1418" s="157">
        <v>0</v>
      </c>
      <c r="K1418" s="157">
        <v>1</v>
      </c>
      <c r="L1418" s="157">
        <v>1</v>
      </c>
    </row>
    <row r="1419" spans="5:12" x14ac:dyDescent="0.2">
      <c r="E1419" s="157" t="s">
        <v>2309</v>
      </c>
      <c r="F1419" s="157" t="s">
        <v>53</v>
      </c>
      <c r="G1419" s="157">
        <v>7</v>
      </c>
      <c r="H1419" s="157">
        <v>1</v>
      </c>
      <c r="I1419" s="157">
        <v>0</v>
      </c>
      <c r="J1419" s="157">
        <v>1</v>
      </c>
      <c r="K1419" s="157">
        <v>7</v>
      </c>
      <c r="L1419" s="157">
        <v>8</v>
      </c>
    </row>
    <row r="1420" spans="5:12" x14ac:dyDescent="0.2">
      <c r="E1420" s="157" t="s">
        <v>2308</v>
      </c>
      <c r="F1420" s="157" t="s">
        <v>53</v>
      </c>
      <c r="G1420" s="157">
        <v>7</v>
      </c>
      <c r="H1420" s="157">
        <v>0</v>
      </c>
      <c r="I1420" s="157">
        <v>0</v>
      </c>
      <c r="J1420" s="157">
        <v>1</v>
      </c>
      <c r="K1420" s="157">
        <v>6</v>
      </c>
      <c r="L1420" s="157">
        <v>7</v>
      </c>
    </row>
    <row r="1421" spans="5:12" x14ac:dyDescent="0.2">
      <c r="E1421" s="157" t="s">
        <v>2307</v>
      </c>
      <c r="F1421" s="157" t="s">
        <v>53</v>
      </c>
      <c r="G1421" s="157">
        <v>1</v>
      </c>
      <c r="H1421" s="157">
        <v>0</v>
      </c>
      <c r="I1421" s="157">
        <v>0</v>
      </c>
      <c r="J1421" s="157">
        <v>0</v>
      </c>
      <c r="K1421" s="157">
        <v>1</v>
      </c>
      <c r="L1421" s="157">
        <v>1</v>
      </c>
    </row>
    <row r="1422" spans="5:12" x14ac:dyDescent="0.2">
      <c r="E1422" s="157" t="s">
        <v>2306</v>
      </c>
      <c r="F1422" s="157" t="s">
        <v>53</v>
      </c>
      <c r="G1422" s="157">
        <v>2</v>
      </c>
      <c r="H1422" s="157">
        <v>0</v>
      </c>
      <c r="I1422" s="157">
        <v>0</v>
      </c>
      <c r="J1422" s="157">
        <v>0</v>
      </c>
      <c r="K1422" s="157">
        <v>2</v>
      </c>
      <c r="L1422" s="157">
        <v>2</v>
      </c>
    </row>
    <row r="1423" spans="5:12" x14ac:dyDescent="0.2">
      <c r="E1423" s="157" t="s">
        <v>2305</v>
      </c>
      <c r="F1423" s="157" t="s">
        <v>94</v>
      </c>
      <c r="G1423" s="157">
        <v>0</v>
      </c>
      <c r="H1423" s="157">
        <v>1</v>
      </c>
      <c r="I1423" s="157">
        <v>0</v>
      </c>
      <c r="J1423" s="157">
        <v>0</v>
      </c>
      <c r="K1423" s="157">
        <v>1</v>
      </c>
      <c r="L1423" s="157">
        <v>1</v>
      </c>
    </row>
    <row r="1424" spans="5:12" x14ac:dyDescent="0.2">
      <c r="E1424" s="157" t="s">
        <v>2304</v>
      </c>
      <c r="F1424" s="157" t="s">
        <v>53</v>
      </c>
      <c r="G1424" s="157">
        <v>2</v>
      </c>
      <c r="H1424" s="157">
        <v>0</v>
      </c>
      <c r="I1424" s="157">
        <v>0</v>
      </c>
      <c r="J1424" s="157">
        <v>0</v>
      </c>
      <c r="K1424" s="157">
        <v>2</v>
      </c>
      <c r="L1424" s="157">
        <v>2</v>
      </c>
    </row>
    <row r="1425" spans="5:12" x14ac:dyDescent="0.2">
      <c r="E1425" s="157" t="s">
        <v>2303</v>
      </c>
      <c r="F1425" s="157" t="s">
        <v>53</v>
      </c>
      <c r="G1425" s="157">
        <v>7</v>
      </c>
      <c r="H1425" s="157">
        <v>0</v>
      </c>
      <c r="I1425" s="157">
        <v>0</v>
      </c>
      <c r="J1425" s="157">
        <v>1</v>
      </c>
      <c r="K1425" s="157">
        <v>6</v>
      </c>
      <c r="L1425" s="157">
        <v>7</v>
      </c>
    </row>
    <row r="1426" spans="5:12" x14ac:dyDescent="0.2">
      <c r="E1426" s="157" t="s">
        <v>2302</v>
      </c>
      <c r="F1426" s="157" t="s">
        <v>53</v>
      </c>
      <c r="G1426" s="157">
        <v>1</v>
      </c>
      <c r="H1426" s="157">
        <v>1</v>
      </c>
      <c r="I1426" s="157">
        <v>0</v>
      </c>
      <c r="J1426" s="157">
        <v>0</v>
      </c>
      <c r="K1426" s="157">
        <v>2</v>
      </c>
      <c r="L1426" s="157">
        <v>2</v>
      </c>
    </row>
    <row r="1427" spans="5:12" x14ac:dyDescent="0.2">
      <c r="E1427" s="157" t="s">
        <v>2301</v>
      </c>
      <c r="F1427" s="157" t="s">
        <v>53</v>
      </c>
      <c r="G1427" s="157">
        <v>7</v>
      </c>
      <c r="H1427" s="157">
        <v>0</v>
      </c>
      <c r="I1427" s="157">
        <v>0</v>
      </c>
      <c r="J1427" s="157">
        <v>1</v>
      </c>
      <c r="K1427" s="157">
        <v>6</v>
      </c>
      <c r="L1427" s="157">
        <v>7</v>
      </c>
    </row>
    <row r="1428" spans="5:12" x14ac:dyDescent="0.2">
      <c r="E1428" s="157" t="s">
        <v>2300</v>
      </c>
      <c r="F1428" s="157" t="s">
        <v>53</v>
      </c>
      <c r="G1428" s="157">
        <v>7</v>
      </c>
      <c r="H1428" s="157">
        <v>0</v>
      </c>
      <c r="I1428" s="157">
        <v>0</v>
      </c>
      <c r="J1428" s="157">
        <v>1</v>
      </c>
      <c r="K1428" s="157">
        <v>6</v>
      </c>
      <c r="L1428" s="157">
        <v>7</v>
      </c>
    </row>
    <row r="1429" spans="5:12" x14ac:dyDescent="0.2">
      <c r="E1429" s="157" t="s">
        <v>2299</v>
      </c>
      <c r="F1429" s="157" t="s">
        <v>53</v>
      </c>
      <c r="G1429" s="157">
        <v>1</v>
      </c>
      <c r="H1429" s="157">
        <v>0</v>
      </c>
      <c r="I1429" s="157">
        <v>0</v>
      </c>
      <c r="J1429" s="157">
        <v>0</v>
      </c>
      <c r="K1429" s="157">
        <v>1</v>
      </c>
      <c r="L1429" s="157">
        <v>1</v>
      </c>
    </row>
    <row r="1430" spans="5:12" x14ac:dyDescent="0.2">
      <c r="E1430" s="157" t="s">
        <v>2298</v>
      </c>
      <c r="F1430" s="157" t="s">
        <v>53</v>
      </c>
      <c r="G1430" s="157">
        <v>1</v>
      </c>
      <c r="H1430" s="157">
        <v>0</v>
      </c>
      <c r="I1430" s="157">
        <v>0</v>
      </c>
      <c r="J1430" s="157">
        <v>0</v>
      </c>
      <c r="K1430" s="157">
        <v>1</v>
      </c>
      <c r="L1430" s="157">
        <v>1</v>
      </c>
    </row>
    <row r="1431" spans="5:12" x14ac:dyDescent="0.2">
      <c r="E1431" s="157" t="s">
        <v>2297</v>
      </c>
      <c r="F1431" s="157" t="s">
        <v>53</v>
      </c>
      <c r="G1431" s="157">
        <v>1</v>
      </c>
      <c r="H1431" s="157">
        <v>0</v>
      </c>
      <c r="I1431" s="157">
        <v>0</v>
      </c>
      <c r="J1431" s="157">
        <v>0</v>
      </c>
      <c r="K1431" s="157">
        <v>1</v>
      </c>
      <c r="L1431" s="157">
        <v>1</v>
      </c>
    </row>
    <row r="1432" spans="5:12" x14ac:dyDescent="0.2">
      <c r="E1432" s="157" t="s">
        <v>2296</v>
      </c>
      <c r="F1432" s="157" t="s">
        <v>53</v>
      </c>
      <c r="G1432" s="157">
        <v>1</v>
      </c>
      <c r="H1432" s="157">
        <v>0</v>
      </c>
      <c r="I1432" s="157">
        <v>0</v>
      </c>
      <c r="J1432" s="157">
        <v>0</v>
      </c>
      <c r="K1432" s="157">
        <v>1</v>
      </c>
      <c r="L1432" s="157">
        <v>1</v>
      </c>
    </row>
    <row r="1433" spans="5:12" x14ac:dyDescent="0.2">
      <c r="E1433" s="157" t="s">
        <v>2295</v>
      </c>
      <c r="F1433" s="157" t="s">
        <v>53</v>
      </c>
      <c r="G1433" s="157">
        <v>2</v>
      </c>
      <c r="H1433" s="157">
        <v>0</v>
      </c>
      <c r="I1433" s="157">
        <v>0</v>
      </c>
      <c r="J1433" s="157">
        <v>0</v>
      </c>
      <c r="K1433" s="157">
        <v>2</v>
      </c>
      <c r="L1433" s="157">
        <v>2</v>
      </c>
    </row>
    <row r="1434" spans="5:12" x14ac:dyDescent="0.2">
      <c r="E1434" s="157" t="s">
        <v>2294</v>
      </c>
      <c r="F1434" s="157" t="s">
        <v>53</v>
      </c>
      <c r="G1434" s="157">
        <v>1</v>
      </c>
      <c r="H1434" s="157">
        <v>0</v>
      </c>
      <c r="I1434" s="157">
        <v>0</v>
      </c>
      <c r="J1434" s="157">
        <v>0</v>
      </c>
      <c r="K1434" s="157">
        <v>1</v>
      </c>
      <c r="L1434" s="157">
        <v>1</v>
      </c>
    </row>
    <row r="1435" spans="5:12" x14ac:dyDescent="0.2">
      <c r="E1435" s="157" t="s">
        <v>2293</v>
      </c>
      <c r="F1435" s="157" t="s">
        <v>53</v>
      </c>
      <c r="G1435" s="157">
        <v>1</v>
      </c>
      <c r="H1435" s="157">
        <v>0</v>
      </c>
      <c r="I1435" s="157">
        <v>0</v>
      </c>
      <c r="J1435" s="157">
        <v>0</v>
      </c>
      <c r="K1435" s="157">
        <v>1</v>
      </c>
      <c r="L1435" s="157">
        <v>1</v>
      </c>
    </row>
    <row r="1436" spans="5:12" x14ac:dyDescent="0.2">
      <c r="E1436" s="157" t="s">
        <v>2292</v>
      </c>
      <c r="F1436" s="157" t="s">
        <v>53</v>
      </c>
      <c r="G1436" s="157">
        <v>1</v>
      </c>
      <c r="H1436" s="157">
        <v>2</v>
      </c>
      <c r="I1436" s="157">
        <v>0</v>
      </c>
      <c r="J1436" s="157">
        <v>1</v>
      </c>
      <c r="K1436" s="157">
        <v>2</v>
      </c>
      <c r="L1436" s="157">
        <v>3</v>
      </c>
    </row>
    <row r="1437" spans="5:12" x14ac:dyDescent="0.2">
      <c r="E1437" s="157" t="s">
        <v>2291</v>
      </c>
      <c r="F1437" s="157" t="s">
        <v>53</v>
      </c>
      <c r="G1437" s="157">
        <v>1</v>
      </c>
      <c r="H1437" s="157">
        <v>0</v>
      </c>
      <c r="I1437" s="157">
        <v>0</v>
      </c>
      <c r="J1437" s="157">
        <v>0</v>
      </c>
      <c r="K1437" s="157">
        <v>1</v>
      </c>
      <c r="L1437" s="157">
        <v>1</v>
      </c>
    </row>
    <row r="1438" spans="5:12" x14ac:dyDescent="0.2">
      <c r="E1438" s="157" t="s">
        <v>2290</v>
      </c>
      <c r="F1438" s="157" t="s">
        <v>53</v>
      </c>
      <c r="G1438" s="157">
        <v>1</v>
      </c>
      <c r="H1438" s="157">
        <v>2</v>
      </c>
      <c r="I1438" s="157">
        <v>0</v>
      </c>
      <c r="J1438" s="157">
        <v>1</v>
      </c>
      <c r="K1438" s="157">
        <v>2</v>
      </c>
      <c r="L1438" s="157">
        <v>3</v>
      </c>
    </row>
    <row r="1439" spans="5:12" x14ac:dyDescent="0.2">
      <c r="E1439" s="157" t="s">
        <v>2289</v>
      </c>
      <c r="F1439" s="157" t="s">
        <v>53</v>
      </c>
      <c r="G1439" s="157">
        <v>1</v>
      </c>
      <c r="H1439" s="157">
        <v>2</v>
      </c>
      <c r="I1439" s="157">
        <v>0</v>
      </c>
      <c r="J1439" s="157">
        <v>1</v>
      </c>
      <c r="K1439" s="157">
        <v>2</v>
      </c>
      <c r="L1439" s="157">
        <v>3</v>
      </c>
    </row>
    <row r="1440" spans="5:12" x14ac:dyDescent="0.2">
      <c r="E1440" s="157" t="s">
        <v>2288</v>
      </c>
      <c r="F1440" s="157" t="s">
        <v>53</v>
      </c>
      <c r="G1440" s="157">
        <v>1</v>
      </c>
      <c r="H1440" s="157">
        <v>0</v>
      </c>
      <c r="I1440" s="157">
        <v>0</v>
      </c>
      <c r="J1440" s="157">
        <v>1</v>
      </c>
      <c r="K1440" s="157">
        <v>0</v>
      </c>
      <c r="L1440" s="157">
        <v>1</v>
      </c>
    </row>
    <row r="1441" spans="5:12" x14ac:dyDescent="0.2">
      <c r="E1441" s="157" t="s">
        <v>2287</v>
      </c>
      <c r="F1441" s="157" t="s">
        <v>53</v>
      </c>
      <c r="G1441" s="157">
        <v>1</v>
      </c>
      <c r="H1441" s="157">
        <v>1</v>
      </c>
      <c r="I1441" s="157">
        <v>0</v>
      </c>
      <c r="J1441" s="157">
        <v>1</v>
      </c>
      <c r="K1441" s="157">
        <v>1</v>
      </c>
      <c r="L1441" s="157">
        <v>2</v>
      </c>
    </row>
    <row r="1442" spans="5:12" x14ac:dyDescent="0.2">
      <c r="E1442" s="157" t="s">
        <v>2286</v>
      </c>
      <c r="F1442" s="157" t="s">
        <v>53</v>
      </c>
      <c r="G1442" s="157">
        <v>1</v>
      </c>
      <c r="H1442" s="157">
        <v>0</v>
      </c>
      <c r="I1442" s="157">
        <v>0</v>
      </c>
      <c r="J1442" s="157">
        <v>1</v>
      </c>
      <c r="K1442" s="157">
        <v>0</v>
      </c>
      <c r="L1442" s="157">
        <v>1</v>
      </c>
    </row>
    <row r="1443" spans="5:12" x14ac:dyDescent="0.2">
      <c r="E1443" s="157" t="s">
        <v>2285</v>
      </c>
      <c r="F1443" s="157" t="s">
        <v>53</v>
      </c>
      <c r="G1443" s="157">
        <v>1</v>
      </c>
      <c r="H1443" s="157">
        <v>1</v>
      </c>
      <c r="I1443" s="157">
        <v>0</v>
      </c>
      <c r="J1443" s="157">
        <v>1</v>
      </c>
      <c r="K1443" s="157">
        <v>1</v>
      </c>
      <c r="L1443" s="157">
        <v>2</v>
      </c>
    </row>
    <row r="1444" spans="5:12" x14ac:dyDescent="0.2">
      <c r="E1444" s="157" t="s">
        <v>2284</v>
      </c>
      <c r="F1444" s="157" t="s">
        <v>53</v>
      </c>
      <c r="G1444" s="157">
        <v>0</v>
      </c>
      <c r="H1444" s="157">
        <v>16</v>
      </c>
      <c r="I1444" s="157">
        <v>0</v>
      </c>
      <c r="J1444" s="157">
        <v>9</v>
      </c>
      <c r="K1444" s="157">
        <v>7</v>
      </c>
      <c r="L1444" s="157">
        <v>16</v>
      </c>
    </row>
    <row r="1445" spans="5:12" x14ac:dyDescent="0.2">
      <c r="E1445" s="157" t="s">
        <v>2283</v>
      </c>
      <c r="F1445" s="157" t="s">
        <v>53</v>
      </c>
      <c r="G1445" s="157">
        <v>1</v>
      </c>
      <c r="H1445" s="157">
        <v>0</v>
      </c>
      <c r="I1445" s="157">
        <v>0</v>
      </c>
      <c r="J1445" s="157">
        <v>0</v>
      </c>
      <c r="K1445" s="157">
        <v>1</v>
      </c>
      <c r="L1445" s="157">
        <v>1</v>
      </c>
    </row>
    <row r="1446" spans="5:12" x14ac:dyDescent="0.2">
      <c r="E1446" s="157" t="s">
        <v>2282</v>
      </c>
      <c r="F1446" s="157" t="s">
        <v>53</v>
      </c>
      <c r="G1446" s="157">
        <v>1</v>
      </c>
      <c r="H1446" s="157">
        <v>0</v>
      </c>
      <c r="I1446" s="157">
        <v>0</v>
      </c>
      <c r="J1446" s="157">
        <v>1</v>
      </c>
      <c r="K1446" s="157">
        <v>0</v>
      </c>
      <c r="L1446" s="157">
        <v>1</v>
      </c>
    </row>
    <row r="1447" spans="5:12" x14ac:dyDescent="0.2">
      <c r="E1447" s="157" t="s">
        <v>2281</v>
      </c>
      <c r="F1447" s="157" t="s">
        <v>53</v>
      </c>
      <c r="G1447" s="157">
        <v>1</v>
      </c>
      <c r="H1447" s="157">
        <v>0</v>
      </c>
      <c r="I1447" s="157">
        <v>0</v>
      </c>
      <c r="J1447" s="157">
        <v>1</v>
      </c>
      <c r="K1447" s="157">
        <v>0</v>
      </c>
      <c r="L1447" s="157">
        <v>1</v>
      </c>
    </row>
    <row r="1448" spans="5:12" x14ac:dyDescent="0.2">
      <c r="E1448" s="157" t="s">
        <v>2280</v>
      </c>
      <c r="F1448" s="157" t="s">
        <v>53</v>
      </c>
      <c r="G1448" s="157">
        <v>0</v>
      </c>
      <c r="H1448" s="157">
        <v>2</v>
      </c>
      <c r="I1448" s="157">
        <v>0</v>
      </c>
      <c r="J1448" s="157">
        <v>2</v>
      </c>
      <c r="K1448" s="157">
        <v>0</v>
      </c>
      <c r="L1448" s="157">
        <v>2</v>
      </c>
    </row>
    <row r="1449" spans="5:12" x14ac:dyDescent="0.2">
      <c r="E1449" s="157" t="s">
        <v>2279</v>
      </c>
      <c r="F1449" s="157" t="s">
        <v>53</v>
      </c>
      <c r="G1449" s="157">
        <v>0</v>
      </c>
      <c r="H1449" s="157">
        <v>2</v>
      </c>
      <c r="I1449" s="157">
        <v>0</v>
      </c>
      <c r="J1449" s="157">
        <v>2</v>
      </c>
      <c r="K1449" s="157">
        <v>0</v>
      </c>
      <c r="L1449" s="157">
        <v>2</v>
      </c>
    </row>
    <row r="1450" spans="5:12" x14ac:dyDescent="0.2">
      <c r="E1450" s="157" t="s">
        <v>2278</v>
      </c>
      <c r="F1450" s="157" t="s">
        <v>53</v>
      </c>
      <c r="G1450" s="157">
        <v>0</v>
      </c>
      <c r="H1450" s="157">
        <v>2</v>
      </c>
      <c r="I1450" s="157">
        <v>0</v>
      </c>
      <c r="J1450" s="157">
        <v>2</v>
      </c>
      <c r="K1450" s="157">
        <v>0</v>
      </c>
      <c r="L1450" s="157">
        <v>2</v>
      </c>
    </row>
    <row r="1451" spans="5:12" x14ac:dyDescent="0.2">
      <c r="E1451" s="157" t="s">
        <v>2277</v>
      </c>
      <c r="F1451" s="157" t="s">
        <v>53</v>
      </c>
      <c r="G1451" s="157">
        <v>1</v>
      </c>
      <c r="H1451" s="157">
        <v>0</v>
      </c>
      <c r="I1451" s="157">
        <v>0</v>
      </c>
      <c r="J1451" s="157">
        <v>1</v>
      </c>
      <c r="K1451" s="157">
        <v>0</v>
      </c>
      <c r="L1451" s="157">
        <v>1</v>
      </c>
    </row>
    <row r="1452" spans="5:12" x14ac:dyDescent="0.2">
      <c r="E1452" s="157" t="s">
        <v>2276</v>
      </c>
      <c r="F1452" s="157" t="s">
        <v>53</v>
      </c>
      <c r="G1452" s="157">
        <v>1</v>
      </c>
      <c r="H1452" s="157">
        <v>0</v>
      </c>
      <c r="I1452" s="157">
        <v>0</v>
      </c>
      <c r="J1452" s="157">
        <v>1</v>
      </c>
      <c r="K1452" s="157">
        <v>0</v>
      </c>
      <c r="L1452" s="157">
        <v>1</v>
      </c>
    </row>
    <row r="1453" spans="5:12" x14ac:dyDescent="0.2">
      <c r="E1453" s="157" t="s">
        <v>2275</v>
      </c>
      <c r="F1453" s="157" t="s">
        <v>53</v>
      </c>
      <c r="G1453" s="157">
        <v>2</v>
      </c>
      <c r="H1453" s="157">
        <v>0</v>
      </c>
      <c r="I1453" s="157">
        <v>0</v>
      </c>
      <c r="J1453" s="157">
        <v>0</v>
      </c>
      <c r="K1453" s="157">
        <v>2</v>
      </c>
      <c r="L1453" s="157">
        <v>2</v>
      </c>
    </row>
    <row r="1454" spans="5:12" x14ac:dyDescent="0.2">
      <c r="E1454" s="157" t="s">
        <v>2274</v>
      </c>
      <c r="F1454" s="157" t="s">
        <v>53</v>
      </c>
      <c r="G1454" s="157">
        <v>2</v>
      </c>
      <c r="H1454" s="157">
        <v>0</v>
      </c>
      <c r="I1454" s="157">
        <v>0</v>
      </c>
      <c r="J1454" s="157">
        <v>0</v>
      </c>
      <c r="K1454" s="157">
        <v>2</v>
      </c>
      <c r="L1454" s="157">
        <v>2</v>
      </c>
    </row>
    <row r="1455" spans="5:12" x14ac:dyDescent="0.2">
      <c r="E1455" s="157" t="s">
        <v>2273</v>
      </c>
      <c r="F1455" s="157" t="s">
        <v>18</v>
      </c>
      <c r="G1455" s="157">
        <v>0</v>
      </c>
      <c r="H1455" s="157">
        <v>1</v>
      </c>
      <c r="I1455" s="157">
        <v>0</v>
      </c>
      <c r="J1455" s="157">
        <v>0</v>
      </c>
      <c r="K1455" s="157">
        <v>1</v>
      </c>
      <c r="L1455" s="157">
        <v>1</v>
      </c>
    </row>
    <row r="1456" spans="5:12" x14ac:dyDescent="0.2">
      <c r="E1456" s="157" t="s">
        <v>2272</v>
      </c>
      <c r="F1456" s="157" t="s">
        <v>18</v>
      </c>
      <c r="G1456" s="157">
        <v>0</v>
      </c>
      <c r="H1456" s="157">
        <v>1</v>
      </c>
      <c r="I1456" s="157">
        <v>0</v>
      </c>
      <c r="J1456" s="157">
        <v>0</v>
      </c>
      <c r="K1456" s="157">
        <v>1</v>
      </c>
      <c r="L1456" s="157">
        <v>1</v>
      </c>
    </row>
    <row r="1457" spans="5:12" x14ac:dyDescent="0.2">
      <c r="E1457" s="157" t="s">
        <v>2271</v>
      </c>
      <c r="F1457" s="157" t="s">
        <v>18</v>
      </c>
      <c r="G1457" s="157">
        <v>0</v>
      </c>
      <c r="H1457" s="157">
        <v>1</v>
      </c>
      <c r="I1457" s="157">
        <v>0</v>
      </c>
      <c r="J1457" s="157">
        <v>0</v>
      </c>
      <c r="K1457" s="157">
        <v>1</v>
      </c>
      <c r="L1457" s="157">
        <v>1</v>
      </c>
    </row>
    <row r="1458" spans="5:12" x14ac:dyDescent="0.2">
      <c r="E1458" s="157" t="s">
        <v>2270</v>
      </c>
      <c r="F1458" s="157" t="s">
        <v>53</v>
      </c>
      <c r="G1458" s="157">
        <v>0</v>
      </c>
      <c r="H1458" s="157">
        <v>2</v>
      </c>
      <c r="I1458" s="157">
        <v>0</v>
      </c>
      <c r="J1458" s="157">
        <v>0</v>
      </c>
      <c r="K1458" s="157">
        <v>2</v>
      </c>
      <c r="L1458" s="157">
        <v>2</v>
      </c>
    </row>
    <row r="1459" spans="5:12" x14ac:dyDescent="0.2">
      <c r="E1459" s="157" t="s">
        <v>2269</v>
      </c>
      <c r="F1459" s="157" t="s">
        <v>53</v>
      </c>
      <c r="G1459" s="157">
        <v>1</v>
      </c>
      <c r="H1459" s="157">
        <v>2</v>
      </c>
      <c r="I1459" s="157">
        <v>0</v>
      </c>
      <c r="J1459" s="157">
        <v>1</v>
      </c>
      <c r="K1459" s="157">
        <v>2</v>
      </c>
      <c r="L1459" s="157">
        <v>3</v>
      </c>
    </row>
    <row r="1460" spans="5:12" x14ac:dyDescent="0.2">
      <c r="E1460" s="157" t="s">
        <v>2268</v>
      </c>
      <c r="F1460" s="157" t="s">
        <v>53</v>
      </c>
      <c r="G1460" s="157">
        <v>0</v>
      </c>
      <c r="H1460" s="157">
        <v>2</v>
      </c>
      <c r="I1460" s="157">
        <v>0</v>
      </c>
      <c r="J1460" s="157">
        <v>0</v>
      </c>
      <c r="K1460" s="157">
        <v>2</v>
      </c>
      <c r="L1460" s="157">
        <v>2</v>
      </c>
    </row>
    <row r="1461" spans="5:12" x14ac:dyDescent="0.2">
      <c r="E1461" s="157" t="s">
        <v>2267</v>
      </c>
      <c r="F1461" s="157" t="s">
        <v>53</v>
      </c>
      <c r="G1461" s="157">
        <v>0</v>
      </c>
      <c r="H1461" s="157">
        <v>2</v>
      </c>
      <c r="I1461" s="157">
        <v>0</v>
      </c>
      <c r="J1461" s="157">
        <v>0</v>
      </c>
      <c r="K1461" s="157">
        <v>2</v>
      </c>
      <c r="L1461" s="157">
        <v>2</v>
      </c>
    </row>
    <row r="1462" spans="5:12" x14ac:dyDescent="0.2">
      <c r="E1462" s="157" t="s">
        <v>2266</v>
      </c>
      <c r="F1462" s="157" t="s">
        <v>53</v>
      </c>
      <c r="G1462" s="157">
        <v>7</v>
      </c>
      <c r="H1462" s="157">
        <v>0</v>
      </c>
      <c r="I1462" s="157">
        <v>0</v>
      </c>
      <c r="J1462" s="157">
        <v>1</v>
      </c>
      <c r="K1462" s="157">
        <v>6</v>
      </c>
      <c r="L1462" s="157">
        <v>7</v>
      </c>
    </row>
    <row r="1463" spans="5:12" x14ac:dyDescent="0.2">
      <c r="E1463" s="157" t="s">
        <v>2265</v>
      </c>
      <c r="F1463" s="157" t="s">
        <v>53</v>
      </c>
      <c r="G1463" s="157">
        <v>3</v>
      </c>
      <c r="H1463" s="157">
        <v>0</v>
      </c>
      <c r="I1463" s="157">
        <v>0</v>
      </c>
      <c r="J1463" s="157">
        <v>0</v>
      </c>
      <c r="K1463" s="157">
        <v>3</v>
      </c>
      <c r="L1463" s="157">
        <v>3</v>
      </c>
    </row>
    <row r="1464" spans="5:12" x14ac:dyDescent="0.2">
      <c r="E1464" s="157" t="s">
        <v>2264</v>
      </c>
      <c r="F1464" s="157" t="s">
        <v>53</v>
      </c>
      <c r="G1464" s="157">
        <v>1</v>
      </c>
      <c r="H1464" s="157">
        <v>0</v>
      </c>
      <c r="I1464" s="157">
        <v>0</v>
      </c>
      <c r="J1464" s="157">
        <v>0</v>
      </c>
      <c r="K1464" s="157">
        <v>1</v>
      </c>
      <c r="L1464" s="157">
        <v>1</v>
      </c>
    </row>
    <row r="1465" spans="5:12" x14ac:dyDescent="0.2">
      <c r="E1465" s="157" t="s">
        <v>2263</v>
      </c>
      <c r="F1465" s="157" t="s">
        <v>53</v>
      </c>
      <c r="G1465" s="157">
        <v>1</v>
      </c>
      <c r="H1465" s="157">
        <v>0</v>
      </c>
      <c r="I1465" s="157">
        <v>0</v>
      </c>
      <c r="J1465" s="157">
        <v>0</v>
      </c>
      <c r="K1465" s="157">
        <v>1</v>
      </c>
      <c r="L1465" s="157">
        <v>1</v>
      </c>
    </row>
    <row r="1466" spans="5:12" x14ac:dyDescent="0.2">
      <c r="E1466" s="157" t="s">
        <v>2262</v>
      </c>
      <c r="F1466" s="157" t="s">
        <v>53</v>
      </c>
      <c r="G1466" s="157">
        <v>2</v>
      </c>
      <c r="H1466" s="157">
        <v>0</v>
      </c>
      <c r="I1466" s="157">
        <v>0</v>
      </c>
      <c r="J1466" s="157">
        <v>0</v>
      </c>
      <c r="K1466" s="157">
        <v>2</v>
      </c>
      <c r="L1466" s="157">
        <v>2</v>
      </c>
    </row>
    <row r="1467" spans="5:12" x14ac:dyDescent="0.2">
      <c r="E1467" s="157" t="s">
        <v>2261</v>
      </c>
      <c r="F1467" s="157" t="s">
        <v>53</v>
      </c>
      <c r="G1467" s="157">
        <v>3</v>
      </c>
      <c r="H1467" s="157">
        <v>0</v>
      </c>
      <c r="I1467" s="157">
        <v>0</v>
      </c>
      <c r="J1467" s="157">
        <v>0</v>
      </c>
      <c r="K1467" s="157">
        <v>3</v>
      </c>
      <c r="L1467" s="157">
        <v>3</v>
      </c>
    </row>
    <row r="1468" spans="5:12" x14ac:dyDescent="0.2">
      <c r="E1468" s="157" t="s">
        <v>2260</v>
      </c>
      <c r="F1468" s="157" t="s">
        <v>53</v>
      </c>
      <c r="G1468" s="157">
        <v>0</v>
      </c>
      <c r="H1468" s="157">
        <v>1</v>
      </c>
      <c r="I1468" s="157">
        <v>0</v>
      </c>
      <c r="J1468" s="157">
        <v>1</v>
      </c>
      <c r="K1468" s="157">
        <v>0</v>
      </c>
      <c r="L1468" s="157">
        <v>1</v>
      </c>
    </row>
    <row r="1469" spans="5:12" x14ac:dyDescent="0.2">
      <c r="E1469" s="157" t="s">
        <v>2259</v>
      </c>
      <c r="F1469" s="157" t="s">
        <v>53</v>
      </c>
      <c r="G1469" s="157">
        <v>0</v>
      </c>
      <c r="H1469" s="157">
        <v>1</v>
      </c>
      <c r="I1469" s="157">
        <v>0</v>
      </c>
      <c r="J1469" s="157">
        <v>1</v>
      </c>
      <c r="K1469" s="157">
        <v>0</v>
      </c>
      <c r="L1469" s="157">
        <v>1</v>
      </c>
    </row>
    <row r="1470" spans="5:12" x14ac:dyDescent="0.2">
      <c r="E1470" s="157" t="s">
        <v>2258</v>
      </c>
      <c r="F1470" s="157" t="s">
        <v>16</v>
      </c>
      <c r="G1470" s="157">
        <v>1</v>
      </c>
      <c r="H1470" s="157">
        <v>0</v>
      </c>
      <c r="I1470" s="157">
        <v>0</v>
      </c>
      <c r="J1470" s="157">
        <v>1</v>
      </c>
      <c r="K1470" s="157">
        <v>0</v>
      </c>
      <c r="L1470" s="157">
        <v>1</v>
      </c>
    </row>
    <row r="1471" spans="5:12" x14ac:dyDescent="0.2">
      <c r="E1471" s="157" t="s">
        <v>2257</v>
      </c>
      <c r="F1471" s="157" t="s">
        <v>16</v>
      </c>
      <c r="G1471" s="157">
        <v>1</v>
      </c>
      <c r="H1471" s="157">
        <v>0</v>
      </c>
      <c r="I1471" s="157">
        <v>0</v>
      </c>
      <c r="J1471" s="157">
        <v>1</v>
      </c>
      <c r="K1471" s="157">
        <v>0</v>
      </c>
      <c r="L1471" s="157">
        <v>1</v>
      </c>
    </row>
    <row r="1472" spans="5:12" x14ac:dyDescent="0.2">
      <c r="E1472" s="157" t="s">
        <v>2256</v>
      </c>
      <c r="F1472" s="157" t="s">
        <v>16</v>
      </c>
      <c r="G1472" s="157">
        <v>1</v>
      </c>
      <c r="H1472" s="157">
        <v>0</v>
      </c>
      <c r="I1472" s="157">
        <v>0</v>
      </c>
      <c r="J1472" s="157">
        <v>1</v>
      </c>
      <c r="K1472" s="157">
        <v>0</v>
      </c>
      <c r="L1472" s="157">
        <v>1</v>
      </c>
    </row>
    <row r="1473" spans="5:12" x14ac:dyDescent="0.2">
      <c r="E1473" s="157" t="s">
        <v>2255</v>
      </c>
      <c r="F1473" s="157" t="s">
        <v>24</v>
      </c>
      <c r="G1473" s="157">
        <v>0</v>
      </c>
      <c r="H1473" s="157">
        <v>4</v>
      </c>
      <c r="I1473" s="157">
        <v>0</v>
      </c>
      <c r="J1473" s="157">
        <v>4</v>
      </c>
      <c r="K1473" s="157">
        <v>0</v>
      </c>
      <c r="L1473" s="157">
        <v>4</v>
      </c>
    </row>
    <row r="1474" spans="5:12" x14ac:dyDescent="0.2">
      <c r="E1474" s="157" t="s">
        <v>2254</v>
      </c>
      <c r="F1474" s="157" t="s">
        <v>29</v>
      </c>
      <c r="G1474" s="157">
        <v>1</v>
      </c>
      <c r="H1474" s="157">
        <v>3</v>
      </c>
      <c r="I1474" s="157">
        <v>0</v>
      </c>
      <c r="J1474" s="157">
        <v>0</v>
      </c>
      <c r="K1474" s="157">
        <v>4</v>
      </c>
      <c r="L1474" s="157">
        <v>4</v>
      </c>
    </row>
    <row r="1475" spans="5:12" x14ac:dyDescent="0.2">
      <c r="E1475" s="157" t="s">
        <v>2253</v>
      </c>
      <c r="F1475" s="157" t="s">
        <v>24</v>
      </c>
      <c r="G1475" s="157">
        <v>0</v>
      </c>
      <c r="H1475" s="157">
        <v>1</v>
      </c>
      <c r="I1475" s="157">
        <v>0</v>
      </c>
      <c r="J1475" s="157">
        <v>1</v>
      </c>
      <c r="K1475" s="157">
        <v>0</v>
      </c>
      <c r="L1475" s="157">
        <v>1</v>
      </c>
    </row>
    <row r="1476" spans="5:12" x14ac:dyDescent="0.2">
      <c r="E1476" s="157" t="s">
        <v>2252</v>
      </c>
      <c r="F1476" s="157" t="s">
        <v>24</v>
      </c>
      <c r="G1476" s="157">
        <v>0</v>
      </c>
      <c r="H1476" s="157">
        <v>1</v>
      </c>
      <c r="I1476" s="157">
        <v>0</v>
      </c>
      <c r="J1476" s="157">
        <v>1</v>
      </c>
      <c r="K1476" s="157">
        <v>0</v>
      </c>
      <c r="L1476" s="157">
        <v>1</v>
      </c>
    </row>
    <row r="1477" spans="5:12" x14ac:dyDescent="0.2">
      <c r="E1477" s="157" t="s">
        <v>2251</v>
      </c>
      <c r="F1477" s="157" t="s">
        <v>29</v>
      </c>
      <c r="G1477" s="157">
        <v>1</v>
      </c>
      <c r="H1477" s="157">
        <v>3</v>
      </c>
      <c r="I1477" s="157">
        <v>0</v>
      </c>
      <c r="J1477" s="157">
        <v>0</v>
      </c>
      <c r="K1477" s="157">
        <v>4</v>
      </c>
      <c r="L1477" s="157">
        <v>4</v>
      </c>
    </row>
    <row r="1478" spans="5:12" x14ac:dyDescent="0.2">
      <c r="E1478" s="157" t="s">
        <v>2250</v>
      </c>
      <c r="F1478" s="157" t="s">
        <v>29</v>
      </c>
      <c r="G1478" s="157">
        <v>0</v>
      </c>
      <c r="H1478" s="157">
        <v>2</v>
      </c>
      <c r="I1478" s="157">
        <v>0</v>
      </c>
      <c r="J1478" s="157">
        <v>0</v>
      </c>
      <c r="K1478" s="157">
        <v>2</v>
      </c>
      <c r="L1478" s="157">
        <v>2</v>
      </c>
    </row>
    <row r="1479" spans="5:12" x14ac:dyDescent="0.2">
      <c r="E1479" s="157" t="s">
        <v>2249</v>
      </c>
      <c r="F1479" s="157" t="s">
        <v>29</v>
      </c>
      <c r="G1479" s="157">
        <v>0</v>
      </c>
      <c r="H1479" s="157">
        <v>2</v>
      </c>
      <c r="I1479" s="157">
        <v>0</v>
      </c>
      <c r="J1479" s="157">
        <v>0</v>
      </c>
      <c r="K1479" s="157">
        <v>2</v>
      </c>
      <c r="L1479" s="157">
        <v>2</v>
      </c>
    </row>
    <row r="1480" spans="5:12" x14ac:dyDescent="0.2">
      <c r="E1480" s="157" t="s">
        <v>2248</v>
      </c>
      <c r="F1480" s="157" t="s">
        <v>29</v>
      </c>
      <c r="G1480" s="157">
        <v>0</v>
      </c>
      <c r="H1480" s="157">
        <v>2</v>
      </c>
      <c r="I1480" s="157">
        <v>0</v>
      </c>
      <c r="J1480" s="157">
        <v>0</v>
      </c>
      <c r="K1480" s="157">
        <v>2</v>
      </c>
      <c r="L1480" s="157">
        <v>2</v>
      </c>
    </row>
    <row r="1481" spans="5:12" x14ac:dyDescent="0.2">
      <c r="E1481" s="157" t="s">
        <v>2247</v>
      </c>
      <c r="F1481" s="157" t="s">
        <v>29</v>
      </c>
      <c r="G1481" s="157">
        <v>0</v>
      </c>
      <c r="H1481" s="157">
        <v>2</v>
      </c>
      <c r="I1481" s="157">
        <v>0</v>
      </c>
      <c r="J1481" s="157">
        <v>0</v>
      </c>
      <c r="K1481" s="157">
        <v>2</v>
      </c>
      <c r="L1481" s="157">
        <v>2</v>
      </c>
    </row>
    <row r="1482" spans="5:12" x14ac:dyDescent="0.2">
      <c r="E1482" s="157" t="s">
        <v>2246</v>
      </c>
      <c r="F1482" s="157" t="s">
        <v>29</v>
      </c>
      <c r="G1482" s="157">
        <v>0</v>
      </c>
      <c r="H1482" s="157">
        <v>1</v>
      </c>
      <c r="I1482" s="157">
        <v>0</v>
      </c>
      <c r="J1482" s="157">
        <v>0</v>
      </c>
      <c r="K1482" s="157">
        <v>1</v>
      </c>
      <c r="L1482" s="157">
        <v>1</v>
      </c>
    </row>
    <row r="1483" spans="5:12" x14ac:dyDescent="0.2">
      <c r="E1483" s="157" t="s">
        <v>2245</v>
      </c>
      <c r="F1483" s="157" t="s">
        <v>29</v>
      </c>
      <c r="G1483" s="157">
        <v>0</v>
      </c>
      <c r="H1483" s="157">
        <v>2</v>
      </c>
      <c r="I1483" s="157">
        <v>0</v>
      </c>
      <c r="J1483" s="157">
        <v>0</v>
      </c>
      <c r="K1483" s="157">
        <v>2</v>
      </c>
      <c r="L1483" s="157">
        <v>2</v>
      </c>
    </row>
    <row r="1484" spans="5:12" x14ac:dyDescent="0.2">
      <c r="E1484" s="157" t="s">
        <v>2244</v>
      </c>
      <c r="F1484" s="157" t="s">
        <v>29</v>
      </c>
      <c r="G1484" s="157">
        <v>0</v>
      </c>
      <c r="H1484" s="157">
        <v>2</v>
      </c>
      <c r="I1484" s="157">
        <v>0</v>
      </c>
      <c r="J1484" s="157">
        <v>0</v>
      </c>
      <c r="K1484" s="157">
        <v>2</v>
      </c>
      <c r="L1484" s="157">
        <v>2</v>
      </c>
    </row>
    <row r="1485" spans="5:12" x14ac:dyDescent="0.2">
      <c r="E1485" s="157" t="s">
        <v>2243</v>
      </c>
      <c r="F1485" s="157" t="s">
        <v>29</v>
      </c>
      <c r="G1485" s="157">
        <v>0</v>
      </c>
      <c r="H1485" s="157">
        <v>1</v>
      </c>
      <c r="I1485" s="157">
        <v>0</v>
      </c>
      <c r="J1485" s="157">
        <v>0</v>
      </c>
      <c r="K1485" s="157">
        <v>1</v>
      </c>
      <c r="L1485" s="157">
        <v>1</v>
      </c>
    </row>
    <row r="1486" spans="5:12" x14ac:dyDescent="0.2">
      <c r="E1486" s="157" t="s">
        <v>2242</v>
      </c>
      <c r="F1486" s="157" t="s">
        <v>29</v>
      </c>
      <c r="G1486" s="157">
        <v>0</v>
      </c>
      <c r="H1486" s="157">
        <v>2</v>
      </c>
      <c r="I1486" s="157">
        <v>0</v>
      </c>
      <c r="J1486" s="157">
        <v>0</v>
      </c>
      <c r="K1486" s="157">
        <v>2</v>
      </c>
      <c r="L1486" s="157">
        <v>2</v>
      </c>
    </row>
    <row r="1487" spans="5:12" x14ac:dyDescent="0.2">
      <c r="E1487" s="157" t="s">
        <v>2241</v>
      </c>
      <c r="F1487" s="157" t="s">
        <v>29</v>
      </c>
      <c r="G1487" s="157">
        <v>0</v>
      </c>
      <c r="H1487" s="157">
        <v>2</v>
      </c>
      <c r="I1487" s="157">
        <v>0</v>
      </c>
      <c r="J1487" s="157">
        <v>0</v>
      </c>
      <c r="K1487" s="157">
        <v>2</v>
      </c>
      <c r="L1487" s="157">
        <v>2</v>
      </c>
    </row>
    <row r="1488" spans="5:12" x14ac:dyDescent="0.2">
      <c r="E1488" s="157" t="s">
        <v>2240</v>
      </c>
      <c r="F1488" s="157" t="s">
        <v>29</v>
      </c>
      <c r="G1488" s="157">
        <v>0</v>
      </c>
      <c r="H1488" s="157">
        <v>1</v>
      </c>
      <c r="I1488" s="157">
        <v>0</v>
      </c>
      <c r="J1488" s="157">
        <v>0</v>
      </c>
      <c r="K1488" s="157">
        <v>1</v>
      </c>
      <c r="L1488" s="157">
        <v>1</v>
      </c>
    </row>
    <row r="1489" spans="5:12" x14ac:dyDescent="0.2">
      <c r="E1489" s="157" t="s">
        <v>2239</v>
      </c>
      <c r="F1489" s="157" t="s">
        <v>29</v>
      </c>
      <c r="G1489" s="157">
        <v>0</v>
      </c>
      <c r="H1489" s="157">
        <v>2</v>
      </c>
      <c r="I1489" s="157">
        <v>0</v>
      </c>
      <c r="J1489" s="157">
        <v>0</v>
      </c>
      <c r="K1489" s="157">
        <v>2</v>
      </c>
      <c r="L1489" s="157">
        <v>2</v>
      </c>
    </row>
    <row r="1490" spans="5:12" x14ac:dyDescent="0.2">
      <c r="E1490" s="157" t="s">
        <v>2238</v>
      </c>
      <c r="F1490" s="157" t="s">
        <v>29</v>
      </c>
      <c r="G1490" s="157">
        <v>0</v>
      </c>
      <c r="H1490" s="157">
        <v>2</v>
      </c>
      <c r="I1490" s="157">
        <v>0</v>
      </c>
      <c r="J1490" s="157">
        <v>0</v>
      </c>
      <c r="K1490" s="157">
        <v>2</v>
      </c>
      <c r="L1490" s="157">
        <v>2</v>
      </c>
    </row>
    <row r="1491" spans="5:12" x14ac:dyDescent="0.2">
      <c r="E1491" s="157" t="s">
        <v>2237</v>
      </c>
      <c r="F1491" s="157" t="s">
        <v>29</v>
      </c>
      <c r="G1491" s="157">
        <v>0</v>
      </c>
      <c r="H1491" s="157">
        <v>2</v>
      </c>
      <c r="I1491" s="157">
        <v>0</v>
      </c>
      <c r="J1491" s="157">
        <v>0</v>
      </c>
      <c r="K1491" s="157">
        <v>2</v>
      </c>
      <c r="L1491" s="157">
        <v>2</v>
      </c>
    </row>
    <row r="1492" spans="5:12" x14ac:dyDescent="0.2">
      <c r="E1492" s="157" t="s">
        <v>2236</v>
      </c>
      <c r="F1492" s="157" t="s">
        <v>29</v>
      </c>
      <c r="G1492" s="157">
        <v>0</v>
      </c>
      <c r="H1492" s="157">
        <v>2</v>
      </c>
      <c r="I1492" s="157">
        <v>0</v>
      </c>
      <c r="J1492" s="157">
        <v>0</v>
      </c>
      <c r="K1492" s="157">
        <v>2</v>
      </c>
      <c r="L1492" s="157">
        <v>2</v>
      </c>
    </row>
    <row r="1493" spans="5:12" x14ac:dyDescent="0.2">
      <c r="E1493" s="157" t="s">
        <v>2235</v>
      </c>
      <c r="F1493" s="157" t="s">
        <v>29</v>
      </c>
      <c r="G1493" s="157">
        <v>0</v>
      </c>
      <c r="H1493" s="157">
        <v>2</v>
      </c>
      <c r="I1493" s="157">
        <v>0</v>
      </c>
      <c r="J1493" s="157">
        <v>0</v>
      </c>
      <c r="K1493" s="157">
        <v>2</v>
      </c>
      <c r="L1493" s="157">
        <v>2</v>
      </c>
    </row>
    <row r="1494" spans="5:12" x14ac:dyDescent="0.2">
      <c r="E1494" s="157" t="s">
        <v>2234</v>
      </c>
      <c r="F1494" s="157" t="s">
        <v>29</v>
      </c>
      <c r="G1494" s="157">
        <v>0</v>
      </c>
      <c r="H1494" s="157">
        <v>2</v>
      </c>
      <c r="I1494" s="157">
        <v>0</v>
      </c>
      <c r="J1494" s="157">
        <v>0</v>
      </c>
      <c r="K1494" s="157">
        <v>2</v>
      </c>
      <c r="L1494" s="157">
        <v>2</v>
      </c>
    </row>
    <row r="1495" spans="5:12" x14ac:dyDescent="0.2">
      <c r="E1495" s="157" t="s">
        <v>2233</v>
      </c>
      <c r="F1495" s="157" t="s">
        <v>29</v>
      </c>
      <c r="G1495" s="157">
        <v>1</v>
      </c>
      <c r="H1495" s="157">
        <v>2</v>
      </c>
      <c r="I1495" s="157">
        <v>0</v>
      </c>
      <c r="J1495" s="157">
        <v>0</v>
      </c>
      <c r="K1495" s="157">
        <v>3</v>
      </c>
      <c r="L1495" s="157">
        <v>3</v>
      </c>
    </row>
    <row r="1496" spans="5:12" x14ac:dyDescent="0.2">
      <c r="E1496" s="157" t="s">
        <v>2232</v>
      </c>
      <c r="F1496" s="157" t="s">
        <v>29</v>
      </c>
      <c r="G1496" s="157">
        <v>1</v>
      </c>
      <c r="H1496" s="157">
        <v>3</v>
      </c>
      <c r="I1496" s="157">
        <v>0</v>
      </c>
      <c r="J1496" s="157">
        <v>0</v>
      </c>
      <c r="K1496" s="157">
        <v>4</v>
      </c>
      <c r="L1496" s="157">
        <v>4</v>
      </c>
    </row>
    <row r="1497" spans="5:12" x14ac:dyDescent="0.2">
      <c r="E1497" s="157" t="s">
        <v>2231</v>
      </c>
      <c r="F1497" s="157" t="s">
        <v>29</v>
      </c>
      <c r="G1497" s="157">
        <v>0</v>
      </c>
      <c r="H1497" s="157">
        <v>3</v>
      </c>
      <c r="I1497" s="157">
        <v>0</v>
      </c>
      <c r="J1497" s="157">
        <v>0</v>
      </c>
      <c r="K1497" s="157">
        <v>3</v>
      </c>
      <c r="L1497" s="157">
        <v>3</v>
      </c>
    </row>
    <row r="1498" spans="5:12" x14ac:dyDescent="0.2">
      <c r="E1498" s="157" t="s">
        <v>2230</v>
      </c>
      <c r="F1498" s="157" t="s">
        <v>29</v>
      </c>
      <c r="G1498" s="157">
        <v>0</v>
      </c>
      <c r="H1498" s="157">
        <v>3</v>
      </c>
      <c r="I1498" s="157">
        <v>0</v>
      </c>
      <c r="J1498" s="157">
        <v>0</v>
      </c>
      <c r="K1498" s="157">
        <v>3</v>
      </c>
      <c r="L1498" s="157">
        <v>3</v>
      </c>
    </row>
    <row r="1499" spans="5:12" x14ac:dyDescent="0.2">
      <c r="E1499" s="157" t="s">
        <v>2229</v>
      </c>
      <c r="F1499" s="157" t="s">
        <v>29</v>
      </c>
      <c r="G1499" s="157">
        <v>0</v>
      </c>
      <c r="H1499" s="157">
        <v>3</v>
      </c>
      <c r="I1499" s="157">
        <v>0</v>
      </c>
      <c r="J1499" s="157">
        <v>0</v>
      </c>
      <c r="K1499" s="157">
        <v>3</v>
      </c>
      <c r="L1499" s="157">
        <v>3</v>
      </c>
    </row>
    <row r="1500" spans="5:12" x14ac:dyDescent="0.2">
      <c r="E1500" s="157" t="s">
        <v>2228</v>
      </c>
      <c r="F1500" s="157" t="s">
        <v>29</v>
      </c>
      <c r="G1500" s="157">
        <v>0</v>
      </c>
      <c r="H1500" s="157">
        <v>2</v>
      </c>
      <c r="I1500" s="157">
        <v>0</v>
      </c>
      <c r="J1500" s="157">
        <v>0</v>
      </c>
      <c r="K1500" s="157">
        <v>2</v>
      </c>
      <c r="L1500" s="157">
        <v>2</v>
      </c>
    </row>
    <row r="1501" spans="5:12" x14ac:dyDescent="0.2">
      <c r="E1501" s="157" t="s">
        <v>2227</v>
      </c>
      <c r="F1501" s="157" t="s">
        <v>67</v>
      </c>
      <c r="G1501" s="157">
        <v>1</v>
      </c>
      <c r="H1501" s="157">
        <v>3</v>
      </c>
      <c r="I1501" s="157">
        <v>0</v>
      </c>
      <c r="J1501" s="157">
        <v>4</v>
      </c>
      <c r="K1501" s="157">
        <v>0</v>
      </c>
      <c r="L1501" s="157">
        <v>4</v>
      </c>
    </row>
    <row r="1502" spans="5:12" x14ac:dyDescent="0.2">
      <c r="E1502" s="157" t="s">
        <v>2226</v>
      </c>
      <c r="F1502" s="157" t="s">
        <v>67</v>
      </c>
      <c r="G1502" s="157">
        <v>1</v>
      </c>
      <c r="H1502" s="157">
        <v>3</v>
      </c>
      <c r="I1502" s="157">
        <v>0</v>
      </c>
      <c r="J1502" s="157">
        <v>4</v>
      </c>
      <c r="K1502" s="157">
        <v>0</v>
      </c>
      <c r="L1502" s="157">
        <v>4</v>
      </c>
    </row>
    <row r="1503" spans="5:12" x14ac:dyDescent="0.2">
      <c r="E1503" s="157" t="s">
        <v>2225</v>
      </c>
      <c r="F1503" s="157" t="s">
        <v>53</v>
      </c>
      <c r="G1503" s="157">
        <v>2</v>
      </c>
      <c r="H1503" s="157">
        <v>0</v>
      </c>
      <c r="I1503" s="157">
        <v>0</v>
      </c>
      <c r="J1503" s="157">
        <v>2</v>
      </c>
      <c r="K1503" s="157">
        <v>0</v>
      </c>
      <c r="L1503" s="157">
        <v>2</v>
      </c>
    </row>
    <row r="1504" spans="5:12" x14ac:dyDescent="0.2">
      <c r="E1504" s="157" t="s">
        <v>2224</v>
      </c>
      <c r="F1504" s="157" t="s">
        <v>87</v>
      </c>
      <c r="G1504" s="157">
        <v>0</v>
      </c>
      <c r="H1504" s="157">
        <v>1</v>
      </c>
      <c r="I1504" s="157">
        <v>0</v>
      </c>
      <c r="J1504" s="157">
        <v>1</v>
      </c>
      <c r="K1504" s="157">
        <v>0</v>
      </c>
      <c r="L1504" s="157">
        <v>1</v>
      </c>
    </row>
    <row r="1505" spans="5:12" x14ac:dyDescent="0.2">
      <c r="E1505" s="157" t="s">
        <v>2223</v>
      </c>
      <c r="F1505" s="157" t="s">
        <v>87</v>
      </c>
      <c r="G1505" s="157">
        <v>0</v>
      </c>
      <c r="H1505" s="157">
        <v>1</v>
      </c>
      <c r="I1505" s="157">
        <v>0</v>
      </c>
      <c r="J1505" s="157">
        <v>1</v>
      </c>
      <c r="K1505" s="157">
        <v>0</v>
      </c>
      <c r="L1505" s="157">
        <v>1</v>
      </c>
    </row>
    <row r="1506" spans="5:12" x14ac:dyDescent="0.2">
      <c r="E1506" s="157" t="s">
        <v>2222</v>
      </c>
      <c r="F1506" s="157" t="s">
        <v>29</v>
      </c>
      <c r="G1506" s="157">
        <v>1</v>
      </c>
      <c r="H1506" s="157">
        <v>2</v>
      </c>
      <c r="I1506" s="157">
        <v>0</v>
      </c>
      <c r="J1506" s="157">
        <v>0</v>
      </c>
      <c r="K1506" s="157">
        <v>3</v>
      </c>
      <c r="L1506" s="157">
        <v>3</v>
      </c>
    </row>
    <row r="1507" spans="5:12" x14ac:dyDescent="0.2">
      <c r="E1507" s="157" t="s">
        <v>2221</v>
      </c>
      <c r="F1507" s="157" t="s">
        <v>29</v>
      </c>
      <c r="G1507" s="157">
        <v>1</v>
      </c>
      <c r="H1507" s="157">
        <v>3</v>
      </c>
      <c r="I1507" s="157">
        <v>0</v>
      </c>
      <c r="J1507" s="157">
        <v>0</v>
      </c>
      <c r="K1507" s="157">
        <v>4</v>
      </c>
      <c r="L1507" s="157">
        <v>4</v>
      </c>
    </row>
    <row r="1508" spans="5:12" x14ac:dyDescent="0.2">
      <c r="E1508" s="157" t="s">
        <v>2220</v>
      </c>
      <c r="F1508" s="157" t="s">
        <v>67</v>
      </c>
      <c r="G1508" s="157">
        <v>1</v>
      </c>
      <c r="H1508" s="157">
        <v>3</v>
      </c>
      <c r="I1508" s="157">
        <v>0</v>
      </c>
      <c r="J1508" s="157">
        <v>4</v>
      </c>
      <c r="K1508" s="157">
        <v>0</v>
      </c>
      <c r="L1508" s="157">
        <v>4</v>
      </c>
    </row>
    <row r="1509" spans="5:12" x14ac:dyDescent="0.2">
      <c r="E1509" s="157" t="s">
        <v>2219</v>
      </c>
      <c r="F1509" s="157" t="s">
        <v>67</v>
      </c>
      <c r="G1509" s="157">
        <v>1</v>
      </c>
      <c r="H1509" s="157">
        <v>3</v>
      </c>
      <c r="I1509" s="157">
        <v>0</v>
      </c>
      <c r="J1509" s="157">
        <v>4</v>
      </c>
      <c r="K1509" s="157">
        <v>0</v>
      </c>
      <c r="L1509" s="157">
        <v>4</v>
      </c>
    </row>
    <row r="1510" spans="5:12" x14ac:dyDescent="0.2">
      <c r="E1510" s="157" t="s">
        <v>2218</v>
      </c>
      <c r="F1510" s="157" t="s">
        <v>67</v>
      </c>
      <c r="G1510" s="157">
        <v>1</v>
      </c>
      <c r="H1510" s="157">
        <v>3</v>
      </c>
      <c r="I1510" s="157">
        <v>0</v>
      </c>
      <c r="J1510" s="157">
        <v>4</v>
      </c>
      <c r="K1510" s="157">
        <v>0</v>
      </c>
      <c r="L1510" s="157">
        <v>4</v>
      </c>
    </row>
    <row r="1511" spans="5:12" x14ac:dyDescent="0.2">
      <c r="E1511" s="157" t="s">
        <v>2217</v>
      </c>
      <c r="F1511" s="157" t="s">
        <v>67</v>
      </c>
      <c r="G1511" s="157">
        <v>1</v>
      </c>
      <c r="H1511" s="157">
        <v>3</v>
      </c>
      <c r="I1511" s="157">
        <v>0</v>
      </c>
      <c r="J1511" s="157">
        <v>4</v>
      </c>
      <c r="K1511" s="157">
        <v>0</v>
      </c>
      <c r="L1511" s="157">
        <v>4</v>
      </c>
    </row>
    <row r="1512" spans="5:12" x14ac:dyDescent="0.2">
      <c r="E1512" s="157" t="s">
        <v>2216</v>
      </c>
      <c r="F1512" s="157" t="s">
        <v>67</v>
      </c>
      <c r="G1512" s="157">
        <v>1</v>
      </c>
      <c r="H1512" s="157">
        <v>3</v>
      </c>
      <c r="I1512" s="157">
        <v>0</v>
      </c>
      <c r="J1512" s="157">
        <v>4</v>
      </c>
      <c r="K1512" s="157">
        <v>0</v>
      </c>
      <c r="L1512" s="157">
        <v>4</v>
      </c>
    </row>
    <row r="1513" spans="5:12" x14ac:dyDescent="0.2">
      <c r="E1513" s="157" t="s">
        <v>2215</v>
      </c>
      <c r="F1513" s="157" t="s">
        <v>53</v>
      </c>
      <c r="G1513" s="157">
        <v>1</v>
      </c>
      <c r="H1513" s="157">
        <v>0</v>
      </c>
      <c r="I1513" s="157">
        <v>0</v>
      </c>
      <c r="J1513" s="157">
        <v>0</v>
      </c>
      <c r="K1513" s="157">
        <v>1</v>
      </c>
      <c r="L1513" s="157">
        <v>1</v>
      </c>
    </row>
    <row r="1514" spans="5:12" x14ac:dyDescent="0.2">
      <c r="E1514" s="157" t="s">
        <v>2214</v>
      </c>
      <c r="F1514" s="157" t="s">
        <v>53</v>
      </c>
      <c r="G1514" s="157">
        <v>1</v>
      </c>
      <c r="H1514" s="157">
        <v>0</v>
      </c>
      <c r="I1514" s="157">
        <v>0</v>
      </c>
      <c r="J1514" s="157">
        <v>0</v>
      </c>
      <c r="K1514" s="157">
        <v>1</v>
      </c>
      <c r="L1514" s="157">
        <v>1</v>
      </c>
    </row>
    <row r="1515" spans="5:12" x14ac:dyDescent="0.2">
      <c r="E1515" s="157" t="s">
        <v>2213</v>
      </c>
      <c r="F1515" s="157" t="s">
        <v>16</v>
      </c>
      <c r="G1515" s="157">
        <v>1</v>
      </c>
      <c r="H1515" s="157">
        <v>1</v>
      </c>
      <c r="I1515" s="157">
        <v>0</v>
      </c>
      <c r="J1515" s="157">
        <v>2</v>
      </c>
      <c r="K1515" s="157">
        <v>0</v>
      </c>
      <c r="L1515" s="157">
        <v>2</v>
      </c>
    </row>
    <row r="1516" spans="5:12" x14ac:dyDescent="0.2">
      <c r="E1516" s="157" t="s">
        <v>2212</v>
      </c>
      <c r="F1516" s="157" t="s">
        <v>16</v>
      </c>
      <c r="G1516" s="157">
        <v>1</v>
      </c>
      <c r="H1516" s="157">
        <v>0</v>
      </c>
      <c r="I1516" s="157">
        <v>0</v>
      </c>
      <c r="J1516" s="157">
        <v>1</v>
      </c>
      <c r="K1516" s="157">
        <v>0</v>
      </c>
      <c r="L1516" s="157">
        <v>1</v>
      </c>
    </row>
    <row r="1517" spans="5:12" x14ac:dyDescent="0.2">
      <c r="E1517" s="157" t="s">
        <v>2211</v>
      </c>
      <c r="F1517" s="157" t="s">
        <v>16</v>
      </c>
      <c r="G1517" s="157">
        <v>1</v>
      </c>
      <c r="H1517" s="157">
        <v>0</v>
      </c>
      <c r="I1517" s="157">
        <v>0</v>
      </c>
      <c r="J1517" s="157">
        <v>1</v>
      </c>
      <c r="K1517" s="157">
        <v>0</v>
      </c>
      <c r="L1517" s="157">
        <v>1</v>
      </c>
    </row>
    <row r="1518" spans="5:12" x14ac:dyDescent="0.2">
      <c r="E1518" s="157" t="s">
        <v>2210</v>
      </c>
      <c r="F1518" s="157" t="s">
        <v>16</v>
      </c>
      <c r="G1518" s="157">
        <v>1</v>
      </c>
      <c r="H1518" s="157">
        <v>1</v>
      </c>
      <c r="I1518" s="157">
        <v>0</v>
      </c>
      <c r="J1518" s="157">
        <v>2</v>
      </c>
      <c r="K1518" s="157">
        <v>0</v>
      </c>
      <c r="L1518" s="157">
        <v>2</v>
      </c>
    </row>
    <row r="1519" spans="5:12" x14ac:dyDescent="0.2">
      <c r="E1519" s="157" t="s">
        <v>2209</v>
      </c>
      <c r="F1519" s="157" t="s">
        <v>16</v>
      </c>
      <c r="G1519" s="157">
        <v>1</v>
      </c>
      <c r="H1519" s="157">
        <v>1</v>
      </c>
      <c r="I1519" s="157">
        <v>0</v>
      </c>
      <c r="J1519" s="157">
        <v>2</v>
      </c>
      <c r="K1519" s="157">
        <v>0</v>
      </c>
      <c r="L1519" s="157">
        <v>2</v>
      </c>
    </row>
    <row r="1520" spans="5:12" x14ac:dyDescent="0.2">
      <c r="E1520" s="157" t="s">
        <v>2208</v>
      </c>
      <c r="F1520" s="157" t="s">
        <v>29</v>
      </c>
      <c r="G1520" s="157">
        <v>1</v>
      </c>
      <c r="H1520" s="157">
        <v>2</v>
      </c>
      <c r="I1520" s="157">
        <v>0</v>
      </c>
      <c r="J1520" s="157">
        <v>0</v>
      </c>
      <c r="K1520" s="157">
        <v>3</v>
      </c>
      <c r="L1520" s="157">
        <v>3</v>
      </c>
    </row>
    <row r="1521" spans="5:12" x14ac:dyDescent="0.2">
      <c r="E1521" s="157" t="s">
        <v>2207</v>
      </c>
      <c r="F1521" s="157" t="s">
        <v>16</v>
      </c>
      <c r="G1521" s="157">
        <v>1</v>
      </c>
      <c r="H1521" s="157">
        <v>1</v>
      </c>
      <c r="I1521" s="157">
        <v>0</v>
      </c>
      <c r="J1521" s="157">
        <v>2</v>
      </c>
      <c r="K1521" s="157">
        <v>0</v>
      </c>
      <c r="L1521" s="157">
        <v>2</v>
      </c>
    </row>
    <row r="1522" spans="5:12" x14ac:dyDescent="0.2">
      <c r="E1522" s="157" t="s">
        <v>2206</v>
      </c>
      <c r="F1522" s="157" t="s">
        <v>16</v>
      </c>
      <c r="G1522" s="157">
        <v>1</v>
      </c>
      <c r="H1522" s="157">
        <v>1</v>
      </c>
      <c r="I1522" s="157">
        <v>0</v>
      </c>
      <c r="J1522" s="157">
        <v>2</v>
      </c>
      <c r="K1522" s="157">
        <v>0</v>
      </c>
      <c r="L1522" s="157">
        <v>2</v>
      </c>
    </row>
    <row r="1523" spans="5:12" x14ac:dyDescent="0.2">
      <c r="E1523" s="157" t="s">
        <v>2205</v>
      </c>
      <c r="F1523" s="157" t="s">
        <v>29</v>
      </c>
      <c r="G1523" s="157">
        <v>1</v>
      </c>
      <c r="H1523" s="157">
        <v>2</v>
      </c>
      <c r="I1523" s="157">
        <v>0</v>
      </c>
      <c r="J1523" s="157">
        <v>0</v>
      </c>
      <c r="K1523" s="157">
        <v>3</v>
      </c>
      <c r="L1523" s="157">
        <v>3</v>
      </c>
    </row>
    <row r="1524" spans="5:12" x14ac:dyDescent="0.2">
      <c r="E1524" s="157" t="s">
        <v>2204</v>
      </c>
      <c r="F1524" s="157" t="s">
        <v>29</v>
      </c>
      <c r="G1524" s="157">
        <v>0</v>
      </c>
      <c r="H1524" s="157">
        <v>2</v>
      </c>
      <c r="I1524" s="157">
        <v>0</v>
      </c>
      <c r="J1524" s="157">
        <v>0</v>
      </c>
      <c r="K1524" s="157">
        <v>2</v>
      </c>
      <c r="L1524" s="157">
        <v>2</v>
      </c>
    </row>
    <row r="1525" spans="5:12" x14ac:dyDescent="0.2">
      <c r="E1525" s="157" t="s">
        <v>2203</v>
      </c>
      <c r="F1525" s="157" t="s">
        <v>29</v>
      </c>
      <c r="G1525" s="157">
        <v>1</v>
      </c>
      <c r="H1525" s="157">
        <v>2</v>
      </c>
      <c r="I1525" s="157">
        <v>0</v>
      </c>
      <c r="J1525" s="157">
        <v>0</v>
      </c>
      <c r="K1525" s="157">
        <v>3</v>
      </c>
      <c r="L1525" s="157">
        <v>3</v>
      </c>
    </row>
    <row r="1526" spans="5:12" x14ac:dyDescent="0.2">
      <c r="E1526" s="157" t="s">
        <v>2202</v>
      </c>
      <c r="F1526" s="157" t="s">
        <v>29</v>
      </c>
      <c r="G1526" s="157">
        <v>1</v>
      </c>
      <c r="H1526" s="157">
        <v>3</v>
      </c>
      <c r="I1526" s="157">
        <v>0</v>
      </c>
      <c r="J1526" s="157">
        <v>0</v>
      </c>
      <c r="K1526" s="157">
        <v>4</v>
      </c>
      <c r="L1526" s="157">
        <v>4</v>
      </c>
    </row>
    <row r="1527" spans="5:12" x14ac:dyDescent="0.2">
      <c r="E1527" s="157" t="s">
        <v>2201</v>
      </c>
      <c r="F1527" s="157" t="s">
        <v>29</v>
      </c>
      <c r="G1527" s="157">
        <v>0</v>
      </c>
      <c r="H1527" s="157">
        <v>1</v>
      </c>
      <c r="I1527" s="157">
        <v>0</v>
      </c>
      <c r="J1527" s="157">
        <v>0</v>
      </c>
      <c r="K1527" s="157">
        <v>1</v>
      </c>
      <c r="L1527" s="157">
        <v>1</v>
      </c>
    </row>
    <row r="1528" spans="5:12" x14ac:dyDescent="0.2">
      <c r="E1528" s="157" t="s">
        <v>2200</v>
      </c>
      <c r="F1528" s="157" t="s">
        <v>29</v>
      </c>
      <c r="G1528" s="157">
        <v>1</v>
      </c>
      <c r="H1528" s="157">
        <v>3</v>
      </c>
      <c r="I1528" s="157">
        <v>0</v>
      </c>
      <c r="J1528" s="157">
        <v>0</v>
      </c>
      <c r="K1528" s="157">
        <v>4</v>
      </c>
      <c r="L1528" s="157">
        <v>4</v>
      </c>
    </row>
    <row r="1529" spans="5:12" x14ac:dyDescent="0.2">
      <c r="E1529" s="157" t="s">
        <v>2199</v>
      </c>
      <c r="F1529" s="157" t="s">
        <v>29</v>
      </c>
      <c r="G1529" s="157">
        <v>0</v>
      </c>
      <c r="H1529" s="157">
        <v>1</v>
      </c>
      <c r="I1529" s="157">
        <v>0</v>
      </c>
      <c r="J1529" s="157">
        <v>1</v>
      </c>
      <c r="K1529" s="157">
        <v>0</v>
      </c>
      <c r="L1529" s="157">
        <v>1</v>
      </c>
    </row>
    <row r="1530" spans="5:12" x14ac:dyDescent="0.2">
      <c r="E1530" s="157" t="s">
        <v>2198</v>
      </c>
      <c r="F1530" s="157" t="s">
        <v>29</v>
      </c>
      <c r="G1530" s="157">
        <v>0</v>
      </c>
      <c r="H1530" s="157">
        <v>1</v>
      </c>
      <c r="I1530" s="157">
        <v>0</v>
      </c>
      <c r="J1530" s="157">
        <v>1</v>
      </c>
      <c r="K1530" s="157">
        <v>0</v>
      </c>
      <c r="L1530" s="157">
        <v>1</v>
      </c>
    </row>
    <row r="1531" spans="5:12" x14ac:dyDescent="0.2">
      <c r="E1531" s="157" t="s">
        <v>2197</v>
      </c>
      <c r="F1531" s="157" t="s">
        <v>53</v>
      </c>
      <c r="G1531" s="157">
        <v>1</v>
      </c>
      <c r="H1531" s="157">
        <v>0</v>
      </c>
      <c r="I1531" s="157">
        <v>0</v>
      </c>
      <c r="J1531" s="157">
        <v>0</v>
      </c>
      <c r="K1531" s="157">
        <v>1</v>
      </c>
      <c r="L1531" s="157">
        <v>1</v>
      </c>
    </row>
    <row r="1532" spans="5:12" x14ac:dyDescent="0.2">
      <c r="E1532" s="157" t="s">
        <v>2196</v>
      </c>
      <c r="F1532" s="157" t="s">
        <v>53</v>
      </c>
      <c r="G1532" s="157">
        <v>1</v>
      </c>
      <c r="H1532" s="157">
        <v>0</v>
      </c>
      <c r="I1532" s="157">
        <v>0</v>
      </c>
      <c r="J1532" s="157">
        <v>0</v>
      </c>
      <c r="K1532" s="157">
        <v>1</v>
      </c>
      <c r="L1532" s="157">
        <v>1</v>
      </c>
    </row>
    <row r="1533" spans="5:12" x14ac:dyDescent="0.2">
      <c r="E1533" s="157" t="s">
        <v>2195</v>
      </c>
      <c r="F1533" s="157" t="s">
        <v>29</v>
      </c>
      <c r="G1533" s="157">
        <v>1</v>
      </c>
      <c r="H1533" s="157">
        <v>0</v>
      </c>
      <c r="I1533" s="157">
        <v>0</v>
      </c>
      <c r="J1533" s="157">
        <v>1</v>
      </c>
      <c r="K1533" s="157">
        <v>0</v>
      </c>
      <c r="L1533" s="157">
        <v>1</v>
      </c>
    </row>
    <row r="1534" spans="5:12" x14ac:dyDescent="0.2">
      <c r="E1534" s="157" t="s">
        <v>2194</v>
      </c>
      <c r="F1534" s="157" t="s">
        <v>53</v>
      </c>
      <c r="G1534" s="157">
        <v>1</v>
      </c>
      <c r="H1534" s="157">
        <v>0</v>
      </c>
      <c r="I1534" s="157">
        <v>0</v>
      </c>
      <c r="J1534" s="157">
        <v>1</v>
      </c>
      <c r="K1534" s="157">
        <v>0</v>
      </c>
      <c r="L1534" s="157">
        <v>1</v>
      </c>
    </row>
    <row r="1535" spans="5:12" x14ac:dyDescent="0.2">
      <c r="E1535" s="157" t="s">
        <v>2193</v>
      </c>
      <c r="F1535" s="157" t="s">
        <v>53</v>
      </c>
      <c r="G1535" s="157">
        <v>2</v>
      </c>
      <c r="H1535" s="157">
        <v>0</v>
      </c>
      <c r="I1535" s="157">
        <v>0</v>
      </c>
      <c r="J1535" s="157">
        <v>0</v>
      </c>
      <c r="K1535" s="157">
        <v>2</v>
      </c>
      <c r="L1535" s="157">
        <v>2</v>
      </c>
    </row>
    <row r="1536" spans="5:12" x14ac:dyDescent="0.2">
      <c r="E1536" s="157" t="s">
        <v>2192</v>
      </c>
      <c r="F1536" s="157" t="s">
        <v>53</v>
      </c>
      <c r="G1536" s="157">
        <v>2</v>
      </c>
      <c r="H1536" s="157">
        <v>0</v>
      </c>
      <c r="I1536" s="157">
        <v>0</v>
      </c>
      <c r="J1536" s="157">
        <v>2</v>
      </c>
      <c r="K1536" s="157">
        <v>0</v>
      </c>
      <c r="L1536" s="157">
        <v>2</v>
      </c>
    </row>
    <row r="1537" spans="5:12" x14ac:dyDescent="0.2">
      <c r="E1537" s="157" t="s">
        <v>2191</v>
      </c>
      <c r="F1537" s="157" t="s">
        <v>53</v>
      </c>
      <c r="G1537" s="157">
        <v>2</v>
      </c>
      <c r="H1537" s="157">
        <v>0</v>
      </c>
      <c r="I1537" s="157">
        <v>0</v>
      </c>
      <c r="J1537" s="157">
        <v>2</v>
      </c>
      <c r="K1537" s="157">
        <v>0</v>
      </c>
      <c r="L1537" s="157">
        <v>2</v>
      </c>
    </row>
    <row r="1538" spans="5:12" x14ac:dyDescent="0.2">
      <c r="E1538" s="157" t="s">
        <v>2190</v>
      </c>
      <c r="F1538" s="157" t="s">
        <v>69</v>
      </c>
      <c r="G1538" s="157">
        <v>0</v>
      </c>
      <c r="H1538" s="157">
        <v>1</v>
      </c>
      <c r="I1538" s="157">
        <v>0</v>
      </c>
      <c r="J1538" s="157">
        <v>0</v>
      </c>
      <c r="K1538" s="157">
        <v>1</v>
      </c>
      <c r="L1538" s="157">
        <v>1</v>
      </c>
    </row>
    <row r="1539" spans="5:12" x14ac:dyDescent="0.2">
      <c r="E1539" s="157" t="s">
        <v>2189</v>
      </c>
      <c r="F1539" s="157" t="s">
        <v>18</v>
      </c>
      <c r="G1539" s="157">
        <v>0</v>
      </c>
      <c r="H1539" s="157">
        <v>2</v>
      </c>
      <c r="I1539" s="157">
        <v>0</v>
      </c>
      <c r="J1539" s="157">
        <v>2</v>
      </c>
      <c r="K1539" s="157">
        <v>0</v>
      </c>
      <c r="L1539" s="157">
        <v>2</v>
      </c>
    </row>
    <row r="1540" spans="5:12" x14ac:dyDescent="0.2">
      <c r="E1540" s="157" t="s">
        <v>2188</v>
      </c>
      <c r="F1540" s="157" t="s">
        <v>16</v>
      </c>
      <c r="G1540" s="157">
        <v>0</v>
      </c>
      <c r="H1540" s="157">
        <v>2</v>
      </c>
      <c r="I1540" s="157">
        <v>0</v>
      </c>
      <c r="J1540" s="157">
        <v>1</v>
      </c>
      <c r="K1540" s="157">
        <v>1</v>
      </c>
      <c r="L1540" s="157">
        <v>2</v>
      </c>
    </row>
    <row r="1541" spans="5:12" x14ac:dyDescent="0.2">
      <c r="E1541" s="157" t="s">
        <v>2187</v>
      </c>
      <c r="F1541" s="157" t="s">
        <v>20</v>
      </c>
      <c r="G1541" s="157">
        <v>0</v>
      </c>
      <c r="H1541" s="157">
        <v>2</v>
      </c>
      <c r="I1541" s="157">
        <v>0</v>
      </c>
      <c r="J1541" s="157">
        <v>0</v>
      </c>
      <c r="K1541" s="157">
        <v>2</v>
      </c>
      <c r="L1541" s="157">
        <v>2</v>
      </c>
    </row>
    <row r="1542" spans="5:12" x14ac:dyDescent="0.2">
      <c r="E1542" s="157" t="s">
        <v>2186</v>
      </c>
      <c r="F1542" s="157" t="s">
        <v>33</v>
      </c>
      <c r="G1542" s="157">
        <v>0</v>
      </c>
      <c r="H1542" s="157">
        <v>1</v>
      </c>
      <c r="I1542" s="157">
        <v>0</v>
      </c>
      <c r="J1542" s="157">
        <v>1</v>
      </c>
      <c r="K1542" s="157">
        <v>0</v>
      </c>
      <c r="L1542" s="157">
        <v>1</v>
      </c>
    </row>
    <row r="1543" spans="5:12" x14ac:dyDescent="0.2">
      <c r="E1543" s="157" t="s">
        <v>2185</v>
      </c>
      <c r="F1543" s="157" t="s">
        <v>16</v>
      </c>
      <c r="G1543" s="157">
        <v>0</v>
      </c>
      <c r="H1543" s="157">
        <v>2</v>
      </c>
      <c r="I1543" s="157">
        <v>0</v>
      </c>
      <c r="J1543" s="157">
        <v>0</v>
      </c>
      <c r="K1543" s="157">
        <v>2</v>
      </c>
      <c r="L1543" s="157">
        <v>2</v>
      </c>
    </row>
    <row r="1544" spans="5:12" x14ac:dyDescent="0.2">
      <c r="E1544" s="157" t="s">
        <v>2184</v>
      </c>
      <c r="F1544" s="157" t="s">
        <v>48</v>
      </c>
      <c r="G1544" s="157">
        <v>0</v>
      </c>
      <c r="H1544" s="157">
        <v>1</v>
      </c>
      <c r="I1544" s="157">
        <v>1</v>
      </c>
      <c r="J1544" s="157">
        <v>0</v>
      </c>
      <c r="K1544" s="157">
        <v>0</v>
      </c>
      <c r="L1544" s="157">
        <v>1</v>
      </c>
    </row>
    <row r="1545" spans="5:12" x14ac:dyDescent="0.2">
      <c r="E1545" s="157" t="s">
        <v>2183</v>
      </c>
      <c r="F1545" s="157" t="s">
        <v>16</v>
      </c>
      <c r="G1545" s="157">
        <v>0</v>
      </c>
      <c r="H1545" s="157">
        <v>1</v>
      </c>
      <c r="I1545" s="157">
        <v>0</v>
      </c>
      <c r="J1545" s="157">
        <v>1</v>
      </c>
      <c r="K1545" s="157">
        <v>0</v>
      </c>
      <c r="L1545" s="157">
        <v>1</v>
      </c>
    </row>
    <row r="1546" spans="5:12" x14ac:dyDescent="0.2">
      <c r="E1546" s="157" t="s">
        <v>2182</v>
      </c>
      <c r="F1546" s="157" t="s">
        <v>77</v>
      </c>
      <c r="G1546" s="157">
        <v>3</v>
      </c>
      <c r="H1546" s="157">
        <v>0</v>
      </c>
      <c r="I1546" s="157">
        <v>1</v>
      </c>
      <c r="J1546" s="157">
        <v>0</v>
      </c>
      <c r="K1546" s="157">
        <v>2</v>
      </c>
      <c r="L1546" s="157">
        <v>3</v>
      </c>
    </row>
    <row r="1547" spans="5:12" x14ac:dyDescent="0.2">
      <c r="E1547" s="157" t="s">
        <v>2181</v>
      </c>
      <c r="F1547" s="157" t="s">
        <v>53</v>
      </c>
      <c r="G1547" s="157">
        <v>0</v>
      </c>
      <c r="H1547" s="157">
        <v>1</v>
      </c>
      <c r="I1547" s="157">
        <v>0</v>
      </c>
      <c r="J1547" s="157">
        <v>0</v>
      </c>
      <c r="K1547" s="157">
        <v>1</v>
      </c>
      <c r="L1547" s="157">
        <v>1</v>
      </c>
    </row>
    <row r="1548" spans="5:12" x14ac:dyDescent="0.2">
      <c r="E1548" s="157" t="s">
        <v>2180</v>
      </c>
      <c r="F1548" s="157" t="s">
        <v>131</v>
      </c>
      <c r="G1548" s="157">
        <v>1</v>
      </c>
      <c r="H1548" s="157">
        <v>0</v>
      </c>
      <c r="I1548" s="157">
        <v>0</v>
      </c>
      <c r="J1548" s="157">
        <v>1</v>
      </c>
      <c r="K1548" s="157">
        <v>0</v>
      </c>
      <c r="L1548" s="157">
        <v>1</v>
      </c>
    </row>
    <row r="1549" spans="5:12" x14ac:dyDescent="0.2">
      <c r="E1549" s="157" t="s">
        <v>2179</v>
      </c>
      <c r="F1549" s="157" t="s">
        <v>67</v>
      </c>
      <c r="G1549" s="157">
        <v>0</v>
      </c>
      <c r="H1549" s="157">
        <v>1</v>
      </c>
      <c r="I1549" s="157">
        <v>0</v>
      </c>
      <c r="J1549" s="157">
        <v>0</v>
      </c>
      <c r="K1549" s="157">
        <v>1</v>
      </c>
      <c r="L1549" s="157">
        <v>1</v>
      </c>
    </row>
    <row r="1550" spans="5:12" x14ac:dyDescent="0.2">
      <c r="E1550" s="157" t="s">
        <v>2178</v>
      </c>
      <c r="F1550" s="157" t="s">
        <v>29</v>
      </c>
      <c r="G1550" s="157">
        <v>0</v>
      </c>
      <c r="H1550" s="157">
        <v>1</v>
      </c>
      <c r="I1550" s="157">
        <v>0</v>
      </c>
      <c r="J1550" s="157">
        <v>1</v>
      </c>
      <c r="K1550" s="157">
        <v>0</v>
      </c>
      <c r="L1550" s="157">
        <v>1</v>
      </c>
    </row>
    <row r="1551" spans="5:12" x14ac:dyDescent="0.2">
      <c r="E1551" s="157" t="s">
        <v>2177</v>
      </c>
      <c r="F1551" s="157" t="s">
        <v>131</v>
      </c>
      <c r="G1551" s="157">
        <v>0</v>
      </c>
      <c r="H1551" s="157">
        <v>1</v>
      </c>
      <c r="I1551" s="157">
        <v>0</v>
      </c>
      <c r="J1551" s="157">
        <v>1</v>
      </c>
      <c r="K1551" s="157">
        <v>0</v>
      </c>
      <c r="L1551" s="157">
        <v>1</v>
      </c>
    </row>
    <row r="1552" spans="5:12" x14ac:dyDescent="0.2">
      <c r="E1552" s="157" t="s">
        <v>2176</v>
      </c>
      <c r="F1552" s="157" t="s">
        <v>131</v>
      </c>
      <c r="G1552" s="157">
        <v>0</v>
      </c>
      <c r="H1552" s="157">
        <v>1</v>
      </c>
      <c r="I1552" s="157">
        <v>0</v>
      </c>
      <c r="J1552" s="157">
        <v>1</v>
      </c>
      <c r="K1552" s="157">
        <v>0</v>
      </c>
      <c r="L1552" s="157">
        <v>1</v>
      </c>
    </row>
    <row r="1553" spans="4:12" x14ac:dyDescent="0.2">
      <c r="E1553" s="157" t="s">
        <v>2175</v>
      </c>
      <c r="F1553" s="157" t="s">
        <v>18</v>
      </c>
      <c r="G1553" s="157">
        <v>1</v>
      </c>
      <c r="H1553" s="157">
        <v>10</v>
      </c>
      <c r="I1553" s="157">
        <v>0</v>
      </c>
      <c r="J1553" s="157">
        <v>0</v>
      </c>
      <c r="K1553" s="157">
        <v>11</v>
      </c>
      <c r="L1553" s="157">
        <v>11</v>
      </c>
    </row>
    <row r="1554" spans="4:12" x14ac:dyDescent="0.2">
      <c r="E1554" s="157" t="s">
        <v>2174</v>
      </c>
      <c r="F1554" s="157" t="s">
        <v>33</v>
      </c>
      <c r="G1554" s="157">
        <v>1</v>
      </c>
      <c r="H1554" s="157">
        <v>0</v>
      </c>
      <c r="I1554" s="157">
        <v>0</v>
      </c>
      <c r="J1554" s="157">
        <v>1</v>
      </c>
      <c r="K1554" s="157">
        <v>0</v>
      </c>
      <c r="L1554" s="157">
        <v>1</v>
      </c>
    </row>
    <row r="1555" spans="4:12" x14ac:dyDescent="0.2">
      <c r="E1555" s="157" t="s">
        <v>2173</v>
      </c>
      <c r="F1555" s="157" t="s">
        <v>67</v>
      </c>
      <c r="G1555" s="157">
        <v>1</v>
      </c>
      <c r="H1555" s="157">
        <v>1</v>
      </c>
      <c r="I1555" s="157">
        <v>0</v>
      </c>
      <c r="J1555" s="157">
        <v>0</v>
      </c>
      <c r="K1555" s="157">
        <v>2</v>
      </c>
      <c r="L1555" s="157">
        <v>2</v>
      </c>
    </row>
    <row r="1556" spans="4:12" x14ac:dyDescent="0.2">
      <c r="E1556" s="157" t="s">
        <v>2172</v>
      </c>
      <c r="F1556" s="157" t="s">
        <v>16</v>
      </c>
      <c r="G1556" s="157">
        <v>0</v>
      </c>
      <c r="H1556" s="157">
        <v>5</v>
      </c>
      <c r="I1556" s="157">
        <v>0</v>
      </c>
      <c r="J1556" s="157">
        <v>3</v>
      </c>
      <c r="K1556" s="157">
        <v>2</v>
      </c>
      <c r="L1556" s="157">
        <v>5</v>
      </c>
    </row>
    <row r="1557" spans="4:12" x14ac:dyDescent="0.2">
      <c r="E1557" s="157" t="s">
        <v>2171</v>
      </c>
      <c r="F1557" s="157" t="s">
        <v>18</v>
      </c>
      <c r="G1557" s="157">
        <v>1</v>
      </c>
      <c r="H1557" s="157">
        <v>0</v>
      </c>
      <c r="I1557" s="157">
        <v>1</v>
      </c>
      <c r="J1557" s="157">
        <v>0</v>
      </c>
      <c r="K1557" s="157">
        <v>0</v>
      </c>
      <c r="L1557" s="157">
        <v>1</v>
      </c>
    </row>
    <row r="1558" spans="4:12" x14ac:dyDescent="0.2">
      <c r="E1558" s="157" t="s">
        <v>2170</v>
      </c>
      <c r="F1558" s="157" t="s">
        <v>14</v>
      </c>
      <c r="G1558" s="157">
        <v>0</v>
      </c>
      <c r="H1558" s="157">
        <v>1</v>
      </c>
      <c r="I1558" s="157">
        <v>0</v>
      </c>
      <c r="J1558" s="157">
        <v>0</v>
      </c>
      <c r="K1558" s="157">
        <v>1</v>
      </c>
      <c r="L1558" s="157">
        <v>1</v>
      </c>
    </row>
    <row r="1559" spans="4:12" x14ac:dyDescent="0.2">
      <c r="E1559" s="157" t="s">
        <v>2169</v>
      </c>
      <c r="F1559" s="157" t="s">
        <v>33</v>
      </c>
      <c r="G1559" s="157">
        <v>0</v>
      </c>
      <c r="H1559" s="157">
        <v>1</v>
      </c>
      <c r="I1559" s="157">
        <v>0</v>
      </c>
      <c r="J1559" s="157">
        <v>0</v>
      </c>
      <c r="K1559" s="157">
        <v>1</v>
      </c>
      <c r="L1559" s="157">
        <v>1</v>
      </c>
    </row>
    <row r="1560" spans="4:12" x14ac:dyDescent="0.2">
      <c r="D1560" s="157" t="s">
        <v>108</v>
      </c>
      <c r="E1560" s="157" t="s">
        <v>108</v>
      </c>
      <c r="F1560" s="157" t="s">
        <v>24</v>
      </c>
      <c r="G1560" s="157">
        <v>0</v>
      </c>
      <c r="H1560" s="157">
        <v>4</v>
      </c>
      <c r="I1560" s="157">
        <v>0</v>
      </c>
      <c r="J1560" s="157">
        <v>1</v>
      </c>
      <c r="K1560" s="157">
        <v>3</v>
      </c>
      <c r="L1560" s="157">
        <v>4</v>
      </c>
    </row>
    <row r="1561" spans="4:12" x14ac:dyDescent="0.2">
      <c r="E1561" s="157" t="s">
        <v>2168</v>
      </c>
      <c r="F1561" s="157" t="s">
        <v>87</v>
      </c>
      <c r="G1561" s="157">
        <v>0</v>
      </c>
      <c r="H1561" s="157">
        <v>3</v>
      </c>
      <c r="I1561" s="157">
        <v>0</v>
      </c>
      <c r="J1561" s="157">
        <v>3</v>
      </c>
      <c r="K1561" s="157">
        <v>0</v>
      </c>
      <c r="L1561" s="157">
        <v>3</v>
      </c>
    </row>
    <row r="1562" spans="4:12" x14ac:dyDescent="0.2">
      <c r="E1562" s="157" t="s">
        <v>2167</v>
      </c>
      <c r="F1562" s="157" t="s">
        <v>16</v>
      </c>
      <c r="G1562" s="157">
        <v>0</v>
      </c>
      <c r="H1562" s="157">
        <v>1</v>
      </c>
      <c r="I1562" s="157">
        <v>0</v>
      </c>
      <c r="J1562" s="157">
        <v>0</v>
      </c>
      <c r="K1562" s="157">
        <v>1</v>
      </c>
      <c r="L1562" s="157">
        <v>1</v>
      </c>
    </row>
    <row r="1563" spans="4:12" x14ac:dyDescent="0.2">
      <c r="E1563" s="157" t="s">
        <v>2166</v>
      </c>
      <c r="F1563" s="157" t="s">
        <v>14</v>
      </c>
      <c r="G1563" s="157">
        <v>0</v>
      </c>
      <c r="H1563" s="157">
        <v>2</v>
      </c>
      <c r="I1563" s="157">
        <v>0</v>
      </c>
      <c r="J1563" s="157">
        <v>1</v>
      </c>
      <c r="K1563" s="157">
        <v>1</v>
      </c>
      <c r="L1563" s="157">
        <v>2</v>
      </c>
    </row>
    <row r="1564" spans="4:12" x14ac:dyDescent="0.2">
      <c r="E1564" s="157" t="s">
        <v>2165</v>
      </c>
      <c r="F1564" s="157" t="s">
        <v>69</v>
      </c>
      <c r="G1564" s="157">
        <v>1</v>
      </c>
      <c r="H1564" s="157">
        <v>0</v>
      </c>
      <c r="I1564" s="157">
        <v>0</v>
      </c>
      <c r="J1564" s="157">
        <v>1</v>
      </c>
      <c r="K1564" s="157">
        <v>0</v>
      </c>
      <c r="L1564" s="157">
        <v>1</v>
      </c>
    </row>
    <row r="1565" spans="4:12" x14ac:dyDescent="0.2">
      <c r="E1565" s="157" t="s">
        <v>2164</v>
      </c>
      <c r="F1565" s="157" t="s">
        <v>29</v>
      </c>
      <c r="G1565" s="157">
        <v>4</v>
      </c>
      <c r="H1565" s="157">
        <v>3</v>
      </c>
      <c r="I1565" s="157">
        <v>0</v>
      </c>
      <c r="J1565" s="157">
        <v>3</v>
      </c>
      <c r="K1565" s="157">
        <v>4</v>
      </c>
      <c r="L1565" s="157">
        <v>7</v>
      </c>
    </row>
    <row r="1566" spans="4:12" x14ac:dyDescent="0.2">
      <c r="E1566" s="157" t="s">
        <v>2163</v>
      </c>
      <c r="F1566" s="157" t="s">
        <v>14</v>
      </c>
      <c r="G1566" s="157">
        <v>0</v>
      </c>
      <c r="H1566" s="157">
        <v>1</v>
      </c>
      <c r="I1566" s="157">
        <v>0</v>
      </c>
      <c r="J1566" s="157">
        <v>0</v>
      </c>
      <c r="K1566" s="157">
        <v>1</v>
      </c>
      <c r="L1566" s="157">
        <v>1</v>
      </c>
    </row>
    <row r="1567" spans="4:12" x14ac:dyDescent="0.2">
      <c r="E1567" s="157" t="s">
        <v>2162</v>
      </c>
      <c r="F1567" s="157" t="s">
        <v>67</v>
      </c>
      <c r="G1567" s="157">
        <v>1</v>
      </c>
      <c r="H1567" s="157">
        <v>1</v>
      </c>
      <c r="I1567" s="157">
        <v>0</v>
      </c>
      <c r="J1567" s="157">
        <v>2</v>
      </c>
      <c r="K1567" s="157">
        <v>0</v>
      </c>
      <c r="L1567" s="157">
        <v>2</v>
      </c>
    </row>
    <row r="1568" spans="4:12" x14ac:dyDescent="0.2">
      <c r="E1568" s="157" t="s">
        <v>2161</v>
      </c>
      <c r="F1568" s="157" t="s">
        <v>14</v>
      </c>
      <c r="G1568" s="157">
        <v>0</v>
      </c>
      <c r="H1568" s="157">
        <v>1</v>
      </c>
      <c r="I1568" s="157">
        <v>0</v>
      </c>
      <c r="J1568" s="157">
        <v>0</v>
      </c>
      <c r="K1568" s="157">
        <v>1</v>
      </c>
      <c r="L1568" s="157">
        <v>1</v>
      </c>
    </row>
    <row r="1569" spans="4:12" x14ac:dyDescent="0.2">
      <c r="E1569" s="157" t="s">
        <v>2160</v>
      </c>
      <c r="F1569" s="157" t="s">
        <v>39</v>
      </c>
      <c r="G1569" s="157">
        <v>1</v>
      </c>
      <c r="H1569" s="157">
        <v>0</v>
      </c>
      <c r="I1569" s="157">
        <v>0</v>
      </c>
      <c r="J1569" s="157">
        <v>0</v>
      </c>
      <c r="K1569" s="157">
        <v>1</v>
      </c>
      <c r="L1569" s="157">
        <v>1</v>
      </c>
    </row>
    <row r="1570" spans="4:12" x14ac:dyDescent="0.2">
      <c r="E1570" s="157" t="s">
        <v>2159</v>
      </c>
      <c r="F1570" s="157" t="s">
        <v>69</v>
      </c>
      <c r="G1570" s="157">
        <v>0</v>
      </c>
      <c r="H1570" s="157">
        <v>1</v>
      </c>
      <c r="I1570" s="157">
        <v>0</v>
      </c>
      <c r="J1570" s="157">
        <v>0</v>
      </c>
      <c r="K1570" s="157">
        <v>1</v>
      </c>
      <c r="L1570" s="157">
        <v>1</v>
      </c>
    </row>
    <row r="1571" spans="4:12" x14ac:dyDescent="0.2">
      <c r="E1571" s="157" t="s">
        <v>2158</v>
      </c>
      <c r="F1571" s="157" t="s">
        <v>14</v>
      </c>
      <c r="G1571" s="157">
        <v>2</v>
      </c>
      <c r="H1571" s="157">
        <v>12</v>
      </c>
      <c r="I1571" s="157">
        <v>0</v>
      </c>
      <c r="J1571" s="157">
        <v>5</v>
      </c>
      <c r="K1571" s="157">
        <v>9</v>
      </c>
      <c r="L1571" s="157">
        <v>14</v>
      </c>
    </row>
    <row r="1572" spans="4:12" x14ac:dyDescent="0.2">
      <c r="E1572" s="157" t="s">
        <v>2157</v>
      </c>
      <c r="F1572" s="157" t="s">
        <v>16</v>
      </c>
      <c r="G1572" s="157">
        <v>0</v>
      </c>
      <c r="H1572" s="157">
        <v>3</v>
      </c>
      <c r="I1572" s="157">
        <v>0</v>
      </c>
      <c r="J1572" s="157">
        <v>0</v>
      </c>
      <c r="K1572" s="157">
        <v>3</v>
      </c>
      <c r="L1572" s="157">
        <v>3</v>
      </c>
    </row>
    <row r="1573" spans="4:12" x14ac:dyDescent="0.2">
      <c r="E1573" s="157" t="s">
        <v>2156</v>
      </c>
      <c r="F1573" s="157" t="s">
        <v>131</v>
      </c>
      <c r="G1573" s="157">
        <v>0</v>
      </c>
      <c r="H1573" s="157">
        <v>4</v>
      </c>
      <c r="I1573" s="157">
        <v>0</v>
      </c>
      <c r="J1573" s="157">
        <v>3</v>
      </c>
      <c r="K1573" s="157">
        <v>1</v>
      </c>
      <c r="L1573" s="157">
        <v>4</v>
      </c>
    </row>
    <row r="1574" spans="4:12" x14ac:dyDescent="0.2">
      <c r="E1574" s="157" t="s">
        <v>2155</v>
      </c>
      <c r="F1574" s="157" t="s">
        <v>67</v>
      </c>
      <c r="G1574" s="157">
        <v>1</v>
      </c>
      <c r="H1574" s="157">
        <v>1</v>
      </c>
      <c r="I1574" s="157">
        <v>0</v>
      </c>
      <c r="J1574" s="157">
        <v>0</v>
      </c>
      <c r="K1574" s="157">
        <v>2</v>
      </c>
      <c r="L1574" s="157">
        <v>2</v>
      </c>
    </row>
    <row r="1575" spans="4:12" x14ac:dyDescent="0.2">
      <c r="E1575" s="157" t="s">
        <v>2154</v>
      </c>
      <c r="F1575" s="157" t="s">
        <v>94</v>
      </c>
      <c r="G1575" s="157">
        <v>0</v>
      </c>
      <c r="H1575" s="157">
        <v>1</v>
      </c>
      <c r="I1575" s="157">
        <v>0</v>
      </c>
      <c r="J1575" s="157">
        <v>0</v>
      </c>
      <c r="K1575" s="157">
        <v>1</v>
      </c>
      <c r="L1575" s="157">
        <v>1</v>
      </c>
    </row>
    <row r="1576" spans="4:12" x14ac:dyDescent="0.2">
      <c r="E1576" s="157" t="s">
        <v>2153</v>
      </c>
      <c r="F1576" s="157" t="s">
        <v>16</v>
      </c>
      <c r="G1576" s="157">
        <v>0</v>
      </c>
      <c r="H1576" s="157">
        <v>1</v>
      </c>
      <c r="I1576" s="157">
        <v>0</v>
      </c>
      <c r="J1576" s="157">
        <v>0</v>
      </c>
      <c r="K1576" s="157">
        <v>1</v>
      </c>
      <c r="L1576" s="157">
        <v>1</v>
      </c>
    </row>
    <row r="1577" spans="4:12" x14ac:dyDescent="0.2">
      <c r="D1577" s="157" t="s">
        <v>109</v>
      </c>
      <c r="E1577" s="157" t="s">
        <v>109</v>
      </c>
      <c r="F1577" s="157" t="s">
        <v>55</v>
      </c>
      <c r="G1577" s="157">
        <v>9</v>
      </c>
      <c r="H1577" s="157">
        <v>0</v>
      </c>
      <c r="I1577" s="157">
        <v>0</v>
      </c>
      <c r="J1577" s="157">
        <v>8</v>
      </c>
      <c r="K1577" s="157">
        <v>1</v>
      </c>
      <c r="L1577" s="157">
        <v>9</v>
      </c>
    </row>
    <row r="1578" spans="4:12" x14ac:dyDescent="0.2">
      <c r="D1578" s="157" t="s">
        <v>110</v>
      </c>
      <c r="E1578" s="157" t="s">
        <v>110</v>
      </c>
      <c r="F1578" s="157" t="s">
        <v>58</v>
      </c>
      <c r="G1578" s="157">
        <v>8</v>
      </c>
      <c r="H1578" s="157">
        <v>0</v>
      </c>
      <c r="I1578" s="157">
        <v>1</v>
      </c>
      <c r="J1578" s="157">
        <v>4</v>
      </c>
      <c r="K1578" s="157">
        <v>3</v>
      </c>
      <c r="L1578" s="157">
        <v>8</v>
      </c>
    </row>
    <row r="1579" spans="4:12" x14ac:dyDescent="0.2">
      <c r="E1579" s="157" t="s">
        <v>2152</v>
      </c>
      <c r="F1579" s="157" t="s">
        <v>39</v>
      </c>
      <c r="G1579" s="157">
        <v>2</v>
      </c>
      <c r="H1579" s="157">
        <v>0</v>
      </c>
      <c r="I1579" s="157">
        <v>0</v>
      </c>
      <c r="J1579" s="157">
        <v>0</v>
      </c>
      <c r="K1579" s="157">
        <v>2</v>
      </c>
      <c r="L1579" s="157">
        <v>2</v>
      </c>
    </row>
    <row r="1580" spans="4:12" x14ac:dyDescent="0.2">
      <c r="E1580" s="157" t="s">
        <v>2151</v>
      </c>
      <c r="F1580" s="157" t="s">
        <v>94</v>
      </c>
      <c r="G1580" s="157">
        <v>1</v>
      </c>
      <c r="H1580" s="157">
        <v>1</v>
      </c>
      <c r="I1580" s="157">
        <v>1</v>
      </c>
      <c r="J1580" s="157">
        <v>0</v>
      </c>
      <c r="K1580" s="157">
        <v>1</v>
      </c>
      <c r="L1580" s="157">
        <v>2</v>
      </c>
    </row>
    <row r="1581" spans="4:12" x14ac:dyDescent="0.2">
      <c r="E1581" s="157" t="s">
        <v>2150</v>
      </c>
      <c r="F1581" s="157" t="s">
        <v>48</v>
      </c>
      <c r="G1581" s="157">
        <v>0</v>
      </c>
      <c r="H1581" s="157">
        <v>1</v>
      </c>
      <c r="I1581" s="157">
        <v>0</v>
      </c>
      <c r="J1581" s="157">
        <v>0</v>
      </c>
      <c r="K1581" s="157">
        <v>1</v>
      </c>
      <c r="L1581" s="157">
        <v>1</v>
      </c>
    </row>
    <row r="1582" spans="4:12" x14ac:dyDescent="0.2">
      <c r="E1582" s="157" t="s">
        <v>2149</v>
      </c>
      <c r="F1582" s="157" t="s">
        <v>67</v>
      </c>
      <c r="G1582" s="157">
        <v>0</v>
      </c>
      <c r="H1582" s="157">
        <v>1</v>
      </c>
      <c r="I1582" s="157">
        <v>0</v>
      </c>
      <c r="J1582" s="157">
        <v>1</v>
      </c>
      <c r="K1582" s="157">
        <v>0</v>
      </c>
      <c r="L1582" s="157">
        <v>1</v>
      </c>
    </row>
    <row r="1583" spans="4:12" x14ac:dyDescent="0.2">
      <c r="E1583" s="157" t="s">
        <v>2148</v>
      </c>
      <c r="F1583" s="157" t="s">
        <v>33</v>
      </c>
      <c r="G1583" s="157">
        <v>0</v>
      </c>
      <c r="H1583" s="157">
        <v>1</v>
      </c>
      <c r="I1583" s="157">
        <v>0</v>
      </c>
      <c r="J1583" s="157">
        <v>0</v>
      </c>
      <c r="K1583" s="157">
        <v>1</v>
      </c>
      <c r="L1583" s="157">
        <v>1</v>
      </c>
    </row>
    <row r="1584" spans="4:12" x14ac:dyDescent="0.2">
      <c r="D1584" s="157" t="s">
        <v>111</v>
      </c>
      <c r="E1584" s="157" t="s">
        <v>111</v>
      </c>
      <c r="F1584" s="157" t="s">
        <v>58</v>
      </c>
      <c r="G1584" s="157">
        <v>1</v>
      </c>
      <c r="H1584" s="157">
        <v>2</v>
      </c>
      <c r="I1584" s="157">
        <v>2</v>
      </c>
      <c r="J1584" s="157">
        <v>0</v>
      </c>
      <c r="K1584" s="157">
        <v>1</v>
      </c>
      <c r="L1584" s="157">
        <v>3</v>
      </c>
    </row>
    <row r="1585" spans="5:12" x14ac:dyDescent="0.2">
      <c r="E1585" s="157" t="s">
        <v>2147</v>
      </c>
      <c r="F1585" s="157" t="s">
        <v>87</v>
      </c>
      <c r="G1585" s="157">
        <v>0</v>
      </c>
      <c r="H1585" s="157">
        <v>1</v>
      </c>
      <c r="I1585" s="157">
        <v>0</v>
      </c>
      <c r="J1585" s="157">
        <v>0</v>
      </c>
      <c r="K1585" s="157">
        <v>1</v>
      </c>
      <c r="L1585" s="157">
        <v>1</v>
      </c>
    </row>
    <row r="1586" spans="5:12" x14ac:dyDescent="0.2">
      <c r="E1586" s="157" t="s">
        <v>2146</v>
      </c>
      <c r="F1586" s="157" t="s">
        <v>48</v>
      </c>
      <c r="G1586" s="157">
        <v>0</v>
      </c>
      <c r="H1586" s="157">
        <v>7</v>
      </c>
      <c r="I1586" s="157">
        <v>0</v>
      </c>
      <c r="J1586" s="157">
        <v>0</v>
      </c>
      <c r="K1586" s="157">
        <v>7</v>
      </c>
      <c r="L1586" s="157">
        <v>7</v>
      </c>
    </row>
    <row r="1587" spans="5:12" x14ac:dyDescent="0.2">
      <c r="E1587" s="157" t="s">
        <v>2145</v>
      </c>
      <c r="F1587" s="157" t="s">
        <v>16</v>
      </c>
      <c r="G1587" s="157">
        <v>0</v>
      </c>
      <c r="H1587" s="157">
        <v>1</v>
      </c>
      <c r="I1587" s="157">
        <v>1</v>
      </c>
      <c r="J1587" s="157">
        <v>0</v>
      </c>
      <c r="K1587" s="157">
        <v>0</v>
      </c>
      <c r="L1587" s="157">
        <v>1</v>
      </c>
    </row>
    <row r="1588" spans="5:12" x14ac:dyDescent="0.2">
      <c r="E1588" s="157" t="s">
        <v>2144</v>
      </c>
      <c r="F1588" s="157" t="s">
        <v>14</v>
      </c>
      <c r="G1588" s="157">
        <v>2</v>
      </c>
      <c r="H1588" s="157">
        <v>2</v>
      </c>
      <c r="I1588" s="157">
        <v>1</v>
      </c>
      <c r="J1588" s="157">
        <v>1</v>
      </c>
      <c r="K1588" s="157">
        <v>2</v>
      </c>
      <c r="L1588" s="157">
        <v>4</v>
      </c>
    </row>
    <row r="1589" spans="5:12" x14ac:dyDescent="0.2">
      <c r="E1589" s="157" t="s">
        <v>2143</v>
      </c>
      <c r="F1589" s="157" t="s">
        <v>14</v>
      </c>
      <c r="G1589" s="157">
        <v>0</v>
      </c>
      <c r="H1589" s="157">
        <v>1</v>
      </c>
      <c r="I1589" s="157">
        <v>0</v>
      </c>
      <c r="J1589" s="157">
        <v>0</v>
      </c>
      <c r="K1589" s="157">
        <v>1</v>
      </c>
      <c r="L1589" s="157">
        <v>1</v>
      </c>
    </row>
    <row r="1590" spans="5:12" x14ac:dyDescent="0.2">
      <c r="E1590" s="157" t="s">
        <v>2142</v>
      </c>
      <c r="F1590" s="157" t="s">
        <v>14</v>
      </c>
      <c r="G1590" s="157">
        <v>0</v>
      </c>
      <c r="H1590" s="157">
        <v>1</v>
      </c>
      <c r="I1590" s="157">
        <v>0</v>
      </c>
      <c r="J1590" s="157">
        <v>0</v>
      </c>
      <c r="K1590" s="157">
        <v>1</v>
      </c>
      <c r="L1590" s="157">
        <v>1</v>
      </c>
    </row>
    <row r="1591" spans="5:12" x14ac:dyDescent="0.2">
      <c r="E1591" s="157" t="s">
        <v>2141</v>
      </c>
      <c r="F1591" s="157" t="s">
        <v>14</v>
      </c>
      <c r="G1591" s="157">
        <v>0</v>
      </c>
      <c r="H1591" s="157">
        <v>5</v>
      </c>
      <c r="I1591" s="157">
        <v>0</v>
      </c>
      <c r="J1591" s="157">
        <v>1</v>
      </c>
      <c r="K1591" s="157">
        <v>4</v>
      </c>
      <c r="L1591" s="157">
        <v>5</v>
      </c>
    </row>
    <row r="1592" spans="5:12" x14ac:dyDescent="0.2">
      <c r="E1592" s="157" t="s">
        <v>2140</v>
      </c>
      <c r="F1592" s="157" t="s">
        <v>14</v>
      </c>
      <c r="G1592" s="157">
        <v>1</v>
      </c>
      <c r="H1592" s="157">
        <v>10</v>
      </c>
      <c r="I1592" s="157">
        <v>0</v>
      </c>
      <c r="J1592" s="157">
        <v>5</v>
      </c>
      <c r="K1592" s="157">
        <v>6</v>
      </c>
      <c r="L1592" s="157">
        <v>11</v>
      </c>
    </row>
    <row r="1593" spans="5:12" x14ac:dyDescent="0.2">
      <c r="E1593" s="157" t="s">
        <v>2139</v>
      </c>
      <c r="F1593" s="157" t="s">
        <v>14</v>
      </c>
      <c r="G1593" s="157">
        <v>4</v>
      </c>
      <c r="H1593" s="157">
        <v>11</v>
      </c>
      <c r="I1593" s="157">
        <v>0</v>
      </c>
      <c r="J1593" s="157">
        <v>6</v>
      </c>
      <c r="K1593" s="157">
        <v>9</v>
      </c>
      <c r="L1593" s="157">
        <v>15</v>
      </c>
    </row>
    <row r="1594" spans="5:12" x14ac:dyDescent="0.2">
      <c r="E1594" s="157" t="s">
        <v>2138</v>
      </c>
      <c r="F1594" s="157" t="s">
        <v>14</v>
      </c>
      <c r="G1594" s="157">
        <v>0</v>
      </c>
      <c r="H1594" s="157">
        <v>4</v>
      </c>
      <c r="I1594" s="157">
        <v>0</v>
      </c>
      <c r="J1594" s="157">
        <v>0</v>
      </c>
      <c r="K1594" s="157">
        <v>4</v>
      </c>
      <c r="L1594" s="157">
        <v>4</v>
      </c>
    </row>
    <row r="1595" spans="5:12" x14ac:dyDescent="0.2">
      <c r="E1595" s="157" t="s">
        <v>2137</v>
      </c>
      <c r="F1595" s="157" t="s">
        <v>14</v>
      </c>
      <c r="G1595" s="157">
        <v>0</v>
      </c>
      <c r="H1595" s="157">
        <v>9</v>
      </c>
      <c r="I1595" s="157">
        <v>0</v>
      </c>
      <c r="J1595" s="157">
        <v>0</v>
      </c>
      <c r="K1595" s="157">
        <v>9</v>
      </c>
      <c r="L1595" s="157">
        <v>9</v>
      </c>
    </row>
    <row r="1596" spans="5:12" x14ac:dyDescent="0.2">
      <c r="E1596" s="157" t="s">
        <v>2136</v>
      </c>
      <c r="F1596" s="157" t="s">
        <v>58</v>
      </c>
      <c r="G1596" s="157">
        <v>11</v>
      </c>
      <c r="H1596" s="157">
        <v>9</v>
      </c>
      <c r="I1596" s="157">
        <v>0</v>
      </c>
      <c r="J1596" s="157">
        <v>12</v>
      </c>
      <c r="K1596" s="157">
        <v>8</v>
      </c>
      <c r="L1596" s="157">
        <v>20</v>
      </c>
    </row>
    <row r="1597" spans="5:12" x14ac:dyDescent="0.2">
      <c r="E1597" s="157" t="s">
        <v>2135</v>
      </c>
      <c r="F1597" s="157" t="s">
        <v>33</v>
      </c>
      <c r="G1597" s="157">
        <v>1</v>
      </c>
      <c r="H1597" s="157">
        <v>1</v>
      </c>
      <c r="I1597" s="157">
        <v>0</v>
      </c>
      <c r="J1597" s="157">
        <v>0</v>
      </c>
      <c r="K1597" s="157">
        <v>2</v>
      </c>
      <c r="L1597" s="157">
        <v>2</v>
      </c>
    </row>
    <row r="1598" spans="5:12" x14ac:dyDescent="0.2">
      <c r="E1598" s="157" t="s">
        <v>2134</v>
      </c>
      <c r="F1598" s="157" t="s">
        <v>22</v>
      </c>
      <c r="G1598" s="157">
        <v>0</v>
      </c>
      <c r="H1598" s="157">
        <v>1</v>
      </c>
      <c r="I1598" s="157">
        <v>0</v>
      </c>
      <c r="J1598" s="157">
        <v>0</v>
      </c>
      <c r="K1598" s="157">
        <v>1</v>
      </c>
      <c r="L1598" s="157">
        <v>1</v>
      </c>
    </row>
    <row r="1599" spans="5:12" x14ac:dyDescent="0.2">
      <c r="E1599" s="157" t="s">
        <v>2133</v>
      </c>
      <c r="F1599" s="157" t="s">
        <v>39</v>
      </c>
      <c r="G1599" s="157">
        <v>0</v>
      </c>
      <c r="H1599" s="157">
        <v>1</v>
      </c>
      <c r="I1599" s="157">
        <v>1</v>
      </c>
      <c r="J1599" s="157">
        <v>0</v>
      </c>
      <c r="K1599" s="157">
        <v>0</v>
      </c>
      <c r="L1599" s="157">
        <v>1</v>
      </c>
    </row>
    <row r="1600" spans="5:12" x14ac:dyDescent="0.2">
      <c r="E1600" s="157" t="s">
        <v>2132</v>
      </c>
      <c r="F1600" s="157" t="s">
        <v>80</v>
      </c>
      <c r="G1600" s="157">
        <v>0</v>
      </c>
      <c r="H1600" s="157">
        <v>4</v>
      </c>
      <c r="I1600" s="157">
        <v>0</v>
      </c>
      <c r="J1600" s="157">
        <v>1</v>
      </c>
      <c r="K1600" s="157">
        <v>3</v>
      </c>
      <c r="L1600" s="157">
        <v>4</v>
      </c>
    </row>
    <row r="1601" spans="5:12" x14ac:dyDescent="0.2">
      <c r="E1601" s="157" t="s">
        <v>2131</v>
      </c>
      <c r="F1601" s="157" t="s">
        <v>16</v>
      </c>
      <c r="G1601" s="157">
        <v>0</v>
      </c>
      <c r="H1601" s="157">
        <v>2</v>
      </c>
      <c r="I1601" s="157">
        <v>1</v>
      </c>
      <c r="J1601" s="157">
        <v>0</v>
      </c>
      <c r="K1601" s="157">
        <v>1</v>
      </c>
      <c r="L1601" s="157">
        <v>2</v>
      </c>
    </row>
    <row r="1602" spans="5:12" x14ac:dyDescent="0.2">
      <c r="E1602" s="157" t="s">
        <v>2130</v>
      </c>
      <c r="F1602" s="157" t="s">
        <v>18</v>
      </c>
      <c r="G1602" s="157">
        <v>0</v>
      </c>
      <c r="H1602" s="157">
        <v>10</v>
      </c>
      <c r="I1602" s="157">
        <v>0</v>
      </c>
      <c r="J1602" s="157">
        <v>1</v>
      </c>
      <c r="K1602" s="157">
        <v>9</v>
      </c>
      <c r="L1602" s="157">
        <v>10</v>
      </c>
    </row>
    <row r="1603" spans="5:12" x14ac:dyDescent="0.2">
      <c r="E1603" s="157" t="s">
        <v>2129</v>
      </c>
      <c r="F1603" s="157" t="s">
        <v>55</v>
      </c>
      <c r="G1603" s="157">
        <v>0</v>
      </c>
      <c r="H1603" s="157">
        <v>1</v>
      </c>
      <c r="I1603" s="157">
        <v>0</v>
      </c>
      <c r="J1603" s="157">
        <v>1</v>
      </c>
      <c r="K1603" s="157">
        <v>0</v>
      </c>
      <c r="L1603" s="157">
        <v>1</v>
      </c>
    </row>
    <row r="1604" spans="5:12" x14ac:dyDescent="0.2">
      <c r="E1604" s="157" t="s">
        <v>2128</v>
      </c>
      <c r="F1604" s="157" t="s">
        <v>53</v>
      </c>
      <c r="G1604" s="157">
        <v>1</v>
      </c>
      <c r="H1604" s="157">
        <v>0</v>
      </c>
      <c r="I1604" s="157">
        <v>0</v>
      </c>
      <c r="J1604" s="157">
        <v>1</v>
      </c>
      <c r="K1604" s="157">
        <v>0</v>
      </c>
      <c r="L1604" s="157">
        <v>1</v>
      </c>
    </row>
    <row r="1605" spans="5:12" x14ac:dyDescent="0.2">
      <c r="E1605" s="157" t="s">
        <v>2127</v>
      </c>
      <c r="F1605" s="157" t="s">
        <v>16</v>
      </c>
      <c r="G1605" s="157">
        <v>0</v>
      </c>
      <c r="H1605" s="157">
        <v>2</v>
      </c>
      <c r="I1605" s="157">
        <v>1</v>
      </c>
      <c r="J1605" s="157">
        <v>0</v>
      </c>
      <c r="K1605" s="157">
        <v>1</v>
      </c>
      <c r="L1605" s="157">
        <v>2</v>
      </c>
    </row>
    <row r="1606" spans="5:12" x14ac:dyDescent="0.2">
      <c r="E1606" s="157" t="s">
        <v>2126</v>
      </c>
      <c r="F1606" s="157" t="s">
        <v>29</v>
      </c>
      <c r="G1606" s="157">
        <v>0</v>
      </c>
      <c r="H1606" s="157">
        <v>2</v>
      </c>
      <c r="I1606" s="157">
        <v>0</v>
      </c>
      <c r="J1606" s="157">
        <v>0</v>
      </c>
      <c r="K1606" s="157">
        <v>2</v>
      </c>
      <c r="L1606" s="157">
        <v>2</v>
      </c>
    </row>
    <row r="1607" spans="5:12" x14ac:dyDescent="0.2">
      <c r="E1607" s="157" t="s">
        <v>2125</v>
      </c>
      <c r="F1607" s="157" t="s">
        <v>33</v>
      </c>
      <c r="G1607" s="157">
        <v>2</v>
      </c>
      <c r="H1607" s="157">
        <v>1</v>
      </c>
      <c r="I1607" s="157">
        <v>1</v>
      </c>
      <c r="J1607" s="157">
        <v>0</v>
      </c>
      <c r="K1607" s="157">
        <v>2</v>
      </c>
      <c r="L1607" s="157">
        <v>3</v>
      </c>
    </row>
    <row r="1608" spans="5:12" x14ac:dyDescent="0.2">
      <c r="E1608" s="157" t="s">
        <v>2124</v>
      </c>
      <c r="F1608" s="157" t="s">
        <v>58</v>
      </c>
      <c r="G1608" s="157">
        <v>0</v>
      </c>
      <c r="H1608" s="157">
        <v>1</v>
      </c>
      <c r="I1608" s="157">
        <v>0</v>
      </c>
      <c r="J1608" s="157">
        <v>1</v>
      </c>
      <c r="K1608" s="157">
        <v>0</v>
      </c>
      <c r="L1608" s="157">
        <v>1</v>
      </c>
    </row>
    <row r="1609" spans="5:12" x14ac:dyDescent="0.2">
      <c r="E1609" s="157" t="s">
        <v>2123</v>
      </c>
      <c r="F1609" s="157" t="s">
        <v>18</v>
      </c>
      <c r="G1609" s="157">
        <v>1</v>
      </c>
      <c r="H1609" s="157">
        <v>0</v>
      </c>
      <c r="I1609" s="157">
        <v>1</v>
      </c>
      <c r="J1609" s="157">
        <v>0</v>
      </c>
      <c r="K1609" s="157">
        <v>0</v>
      </c>
      <c r="L1609" s="157">
        <v>1</v>
      </c>
    </row>
    <row r="1610" spans="5:12" x14ac:dyDescent="0.2">
      <c r="E1610" s="157" t="s">
        <v>2122</v>
      </c>
      <c r="F1610" s="157" t="s">
        <v>14</v>
      </c>
      <c r="G1610" s="157">
        <v>4</v>
      </c>
      <c r="H1610" s="157">
        <v>13</v>
      </c>
      <c r="I1610" s="157">
        <v>0</v>
      </c>
      <c r="J1610" s="157">
        <v>8</v>
      </c>
      <c r="K1610" s="157">
        <v>9</v>
      </c>
      <c r="L1610" s="157">
        <v>17</v>
      </c>
    </row>
    <row r="1611" spans="5:12" x14ac:dyDescent="0.2">
      <c r="E1611" s="157" t="s">
        <v>2121</v>
      </c>
      <c r="F1611" s="157" t="s">
        <v>14</v>
      </c>
      <c r="G1611" s="157">
        <v>0</v>
      </c>
      <c r="H1611" s="157">
        <v>9</v>
      </c>
      <c r="I1611" s="157">
        <v>0</v>
      </c>
      <c r="J1611" s="157">
        <v>0</v>
      </c>
      <c r="K1611" s="157">
        <v>9</v>
      </c>
      <c r="L1611" s="157">
        <v>9</v>
      </c>
    </row>
    <row r="1612" spans="5:12" x14ac:dyDescent="0.2">
      <c r="E1612" s="157" t="s">
        <v>2120</v>
      </c>
      <c r="F1612" s="157" t="s">
        <v>67</v>
      </c>
      <c r="G1612" s="157">
        <v>1</v>
      </c>
      <c r="H1612" s="157">
        <v>0</v>
      </c>
      <c r="I1612" s="157">
        <v>0</v>
      </c>
      <c r="J1612" s="157">
        <v>0</v>
      </c>
      <c r="K1612" s="157">
        <v>1</v>
      </c>
      <c r="L1612" s="157">
        <v>1</v>
      </c>
    </row>
    <row r="1613" spans="5:12" x14ac:dyDescent="0.2">
      <c r="E1613" s="157" t="s">
        <v>2119</v>
      </c>
      <c r="F1613" s="157" t="s">
        <v>33</v>
      </c>
      <c r="G1613" s="157">
        <v>0</v>
      </c>
      <c r="H1613" s="157">
        <v>1</v>
      </c>
      <c r="I1613" s="157">
        <v>0</v>
      </c>
      <c r="J1613" s="157">
        <v>0</v>
      </c>
      <c r="K1613" s="157">
        <v>1</v>
      </c>
      <c r="L1613" s="157">
        <v>1</v>
      </c>
    </row>
    <row r="1614" spans="5:12" x14ac:dyDescent="0.2">
      <c r="E1614" s="157" t="s">
        <v>2118</v>
      </c>
      <c r="F1614" s="157" t="s">
        <v>20</v>
      </c>
      <c r="G1614" s="157">
        <v>0</v>
      </c>
      <c r="H1614" s="157">
        <v>1</v>
      </c>
      <c r="I1614" s="157">
        <v>0</v>
      </c>
      <c r="J1614" s="157">
        <v>0</v>
      </c>
      <c r="K1614" s="157">
        <v>1</v>
      </c>
      <c r="L1614" s="157">
        <v>1</v>
      </c>
    </row>
    <row r="1615" spans="5:12" x14ac:dyDescent="0.2">
      <c r="E1615" s="157" t="s">
        <v>2117</v>
      </c>
      <c r="F1615" s="157" t="s">
        <v>24</v>
      </c>
      <c r="G1615" s="157">
        <v>0</v>
      </c>
      <c r="H1615" s="157">
        <v>1</v>
      </c>
      <c r="I1615" s="157">
        <v>0</v>
      </c>
      <c r="J1615" s="157">
        <v>1</v>
      </c>
      <c r="K1615" s="157">
        <v>0</v>
      </c>
      <c r="L1615" s="157">
        <v>1</v>
      </c>
    </row>
    <row r="1616" spans="5:12" x14ac:dyDescent="0.2">
      <c r="E1616" s="157" t="s">
        <v>2116</v>
      </c>
      <c r="F1616" s="157" t="s">
        <v>58</v>
      </c>
      <c r="G1616" s="157">
        <v>0</v>
      </c>
      <c r="H1616" s="157">
        <v>2</v>
      </c>
      <c r="I1616" s="157">
        <v>0</v>
      </c>
      <c r="J1616" s="157">
        <v>1</v>
      </c>
      <c r="K1616" s="157">
        <v>1</v>
      </c>
      <c r="L1616" s="157">
        <v>2</v>
      </c>
    </row>
    <row r="1617" spans="5:12" x14ac:dyDescent="0.2">
      <c r="E1617" s="157" t="s">
        <v>2115</v>
      </c>
      <c r="F1617" s="157" t="s">
        <v>14</v>
      </c>
      <c r="G1617" s="157">
        <v>0</v>
      </c>
      <c r="H1617" s="157">
        <v>1</v>
      </c>
      <c r="I1617" s="157">
        <v>0</v>
      </c>
      <c r="J1617" s="157">
        <v>0</v>
      </c>
      <c r="K1617" s="157">
        <v>1</v>
      </c>
      <c r="L1617" s="157">
        <v>1</v>
      </c>
    </row>
    <row r="1618" spans="5:12" x14ac:dyDescent="0.2">
      <c r="E1618" s="157" t="s">
        <v>2114</v>
      </c>
      <c r="F1618" s="157" t="s">
        <v>29</v>
      </c>
      <c r="G1618" s="157">
        <v>0</v>
      </c>
      <c r="H1618" s="157">
        <v>1</v>
      </c>
      <c r="I1618" s="157">
        <v>0</v>
      </c>
      <c r="J1618" s="157">
        <v>0</v>
      </c>
      <c r="K1618" s="157">
        <v>1</v>
      </c>
      <c r="L1618" s="157">
        <v>1</v>
      </c>
    </row>
    <row r="1619" spans="5:12" x14ac:dyDescent="0.2">
      <c r="E1619" s="157" t="s">
        <v>2113</v>
      </c>
      <c r="F1619" s="157" t="s">
        <v>94</v>
      </c>
      <c r="G1619" s="157">
        <v>1</v>
      </c>
      <c r="H1619" s="157">
        <v>0</v>
      </c>
      <c r="I1619" s="157">
        <v>0</v>
      </c>
      <c r="J1619" s="157">
        <v>0</v>
      </c>
      <c r="K1619" s="157">
        <v>1</v>
      </c>
      <c r="L1619" s="157">
        <v>1</v>
      </c>
    </row>
    <row r="1620" spans="5:12" x14ac:dyDescent="0.2">
      <c r="E1620" s="157" t="s">
        <v>2112</v>
      </c>
      <c r="F1620" s="157" t="s">
        <v>18</v>
      </c>
      <c r="G1620" s="157">
        <v>2</v>
      </c>
      <c r="H1620" s="157">
        <v>0</v>
      </c>
      <c r="I1620" s="157">
        <v>1</v>
      </c>
      <c r="J1620" s="157">
        <v>0</v>
      </c>
      <c r="K1620" s="157">
        <v>1</v>
      </c>
      <c r="L1620" s="157">
        <v>2</v>
      </c>
    </row>
    <row r="1621" spans="5:12" x14ac:dyDescent="0.2">
      <c r="E1621" s="157" t="s">
        <v>2111</v>
      </c>
      <c r="F1621" s="157" t="s">
        <v>69</v>
      </c>
      <c r="G1621" s="157">
        <v>2</v>
      </c>
      <c r="H1621" s="157">
        <v>0</v>
      </c>
      <c r="I1621" s="157">
        <v>0</v>
      </c>
      <c r="J1621" s="157">
        <v>0</v>
      </c>
      <c r="K1621" s="157">
        <v>2</v>
      </c>
      <c r="L1621" s="157">
        <v>2</v>
      </c>
    </row>
    <row r="1622" spans="5:12" x14ac:dyDescent="0.2">
      <c r="E1622" s="157" t="s">
        <v>2110</v>
      </c>
      <c r="F1622" s="157" t="s">
        <v>69</v>
      </c>
      <c r="G1622" s="157">
        <v>0</v>
      </c>
      <c r="H1622" s="157">
        <v>1</v>
      </c>
      <c r="I1622" s="157">
        <v>0</v>
      </c>
      <c r="J1622" s="157">
        <v>0</v>
      </c>
      <c r="K1622" s="157">
        <v>1</v>
      </c>
      <c r="L1622" s="157">
        <v>1</v>
      </c>
    </row>
    <row r="1623" spans="5:12" x14ac:dyDescent="0.2">
      <c r="E1623" s="157" t="s">
        <v>2109</v>
      </c>
      <c r="F1623" s="157" t="s">
        <v>53</v>
      </c>
      <c r="G1623" s="157">
        <v>0</v>
      </c>
      <c r="H1623" s="157">
        <v>1</v>
      </c>
      <c r="I1623" s="157">
        <v>0</v>
      </c>
      <c r="J1623" s="157">
        <v>1</v>
      </c>
      <c r="K1623" s="157">
        <v>0</v>
      </c>
      <c r="L1623" s="157">
        <v>1</v>
      </c>
    </row>
    <row r="1624" spans="5:12" x14ac:dyDescent="0.2">
      <c r="E1624" s="157" t="s">
        <v>2108</v>
      </c>
      <c r="F1624" s="157" t="s">
        <v>69</v>
      </c>
      <c r="G1624" s="157">
        <v>2</v>
      </c>
      <c r="H1624" s="157">
        <v>0</v>
      </c>
      <c r="I1624" s="157">
        <v>0</v>
      </c>
      <c r="J1624" s="157">
        <v>0</v>
      </c>
      <c r="K1624" s="157">
        <v>2</v>
      </c>
      <c r="L1624" s="157">
        <v>2</v>
      </c>
    </row>
    <row r="1625" spans="5:12" x14ac:dyDescent="0.2">
      <c r="E1625" s="157" t="s">
        <v>2107</v>
      </c>
      <c r="F1625" s="157" t="s">
        <v>69</v>
      </c>
      <c r="G1625" s="157">
        <v>0</v>
      </c>
      <c r="H1625" s="157">
        <v>1</v>
      </c>
      <c r="I1625" s="157">
        <v>0</v>
      </c>
      <c r="J1625" s="157">
        <v>0</v>
      </c>
      <c r="K1625" s="157">
        <v>1</v>
      </c>
      <c r="L1625" s="157">
        <v>1</v>
      </c>
    </row>
    <row r="1626" spans="5:12" x14ac:dyDescent="0.2">
      <c r="E1626" s="157" t="s">
        <v>2106</v>
      </c>
      <c r="F1626" s="157" t="s">
        <v>69</v>
      </c>
      <c r="G1626" s="157">
        <v>0</v>
      </c>
      <c r="H1626" s="157">
        <v>1</v>
      </c>
      <c r="I1626" s="157">
        <v>0</v>
      </c>
      <c r="J1626" s="157">
        <v>1</v>
      </c>
      <c r="K1626" s="157">
        <v>0</v>
      </c>
      <c r="L1626" s="157">
        <v>1</v>
      </c>
    </row>
    <row r="1627" spans="5:12" x14ac:dyDescent="0.2">
      <c r="E1627" s="157" t="s">
        <v>2105</v>
      </c>
      <c r="F1627" s="157" t="s">
        <v>16</v>
      </c>
      <c r="G1627" s="157">
        <v>0</v>
      </c>
      <c r="H1627" s="157">
        <v>1</v>
      </c>
      <c r="I1627" s="157">
        <v>0</v>
      </c>
      <c r="J1627" s="157">
        <v>1</v>
      </c>
      <c r="K1627" s="157">
        <v>0</v>
      </c>
      <c r="L1627" s="157">
        <v>1</v>
      </c>
    </row>
    <row r="1628" spans="5:12" x14ac:dyDescent="0.2">
      <c r="E1628" s="157" t="s">
        <v>2104</v>
      </c>
      <c r="F1628" s="157" t="s">
        <v>16</v>
      </c>
      <c r="G1628" s="157">
        <v>0</v>
      </c>
      <c r="H1628" s="157">
        <v>1</v>
      </c>
      <c r="I1628" s="157">
        <v>0</v>
      </c>
      <c r="J1628" s="157">
        <v>0</v>
      </c>
      <c r="K1628" s="157">
        <v>1</v>
      </c>
      <c r="L1628" s="157">
        <v>1</v>
      </c>
    </row>
    <row r="1629" spans="5:12" x14ac:dyDescent="0.2">
      <c r="E1629" s="157" t="s">
        <v>2103</v>
      </c>
      <c r="F1629" s="157" t="s">
        <v>16</v>
      </c>
      <c r="G1629" s="157">
        <v>0</v>
      </c>
      <c r="H1629" s="157">
        <v>1</v>
      </c>
      <c r="I1629" s="157">
        <v>0</v>
      </c>
      <c r="J1629" s="157">
        <v>0</v>
      </c>
      <c r="K1629" s="157">
        <v>1</v>
      </c>
      <c r="L1629" s="157">
        <v>1</v>
      </c>
    </row>
    <row r="1630" spans="5:12" x14ac:dyDescent="0.2">
      <c r="E1630" s="157" t="s">
        <v>2102</v>
      </c>
      <c r="F1630" s="157" t="s">
        <v>39</v>
      </c>
      <c r="G1630" s="157">
        <v>0</v>
      </c>
      <c r="H1630" s="157">
        <v>1</v>
      </c>
      <c r="I1630" s="157">
        <v>1</v>
      </c>
      <c r="J1630" s="157">
        <v>0</v>
      </c>
      <c r="K1630" s="157">
        <v>0</v>
      </c>
      <c r="L1630" s="157">
        <v>1</v>
      </c>
    </row>
    <row r="1631" spans="5:12" x14ac:dyDescent="0.2">
      <c r="E1631" s="157" t="s">
        <v>2101</v>
      </c>
      <c r="F1631" s="157" t="s">
        <v>94</v>
      </c>
      <c r="G1631" s="157">
        <v>0</v>
      </c>
      <c r="H1631" s="157">
        <v>2</v>
      </c>
      <c r="I1631" s="157">
        <v>0</v>
      </c>
      <c r="J1631" s="157">
        <v>0</v>
      </c>
      <c r="K1631" s="157">
        <v>2</v>
      </c>
      <c r="L1631" s="157">
        <v>2</v>
      </c>
    </row>
    <row r="1632" spans="5:12" x14ac:dyDescent="0.2">
      <c r="E1632" s="157" t="s">
        <v>2100</v>
      </c>
      <c r="F1632" s="157" t="s">
        <v>18</v>
      </c>
      <c r="G1632" s="157">
        <v>15</v>
      </c>
      <c r="H1632" s="157">
        <v>0</v>
      </c>
      <c r="I1632" s="157">
        <v>0</v>
      </c>
      <c r="J1632" s="157">
        <v>5</v>
      </c>
      <c r="K1632" s="157">
        <v>10</v>
      </c>
      <c r="L1632" s="157">
        <v>15</v>
      </c>
    </row>
    <row r="1633" spans="4:12" x14ac:dyDescent="0.2">
      <c r="E1633" s="157" t="s">
        <v>2099</v>
      </c>
      <c r="F1633" s="157" t="s">
        <v>18</v>
      </c>
      <c r="G1633" s="157">
        <v>15</v>
      </c>
      <c r="H1633" s="157">
        <v>0</v>
      </c>
      <c r="I1633" s="157">
        <v>0</v>
      </c>
      <c r="J1633" s="157">
        <v>5</v>
      </c>
      <c r="K1633" s="157">
        <v>10</v>
      </c>
      <c r="L1633" s="157">
        <v>15</v>
      </c>
    </row>
    <row r="1634" spans="4:12" x14ac:dyDescent="0.2">
      <c r="E1634" s="157" t="s">
        <v>2098</v>
      </c>
      <c r="F1634" s="157" t="s">
        <v>20</v>
      </c>
      <c r="G1634" s="157">
        <v>0</v>
      </c>
      <c r="H1634" s="157">
        <v>1</v>
      </c>
      <c r="I1634" s="157">
        <v>0</v>
      </c>
      <c r="J1634" s="157">
        <v>1</v>
      </c>
      <c r="K1634" s="157">
        <v>0</v>
      </c>
      <c r="L1634" s="157">
        <v>1</v>
      </c>
    </row>
    <row r="1635" spans="4:12" x14ac:dyDescent="0.2">
      <c r="E1635" s="157" t="s">
        <v>2097</v>
      </c>
      <c r="F1635" s="157" t="s">
        <v>35</v>
      </c>
      <c r="G1635" s="157">
        <v>0</v>
      </c>
      <c r="H1635" s="157">
        <v>1</v>
      </c>
      <c r="I1635" s="157">
        <v>0</v>
      </c>
      <c r="J1635" s="157">
        <v>1</v>
      </c>
      <c r="K1635" s="157">
        <v>0</v>
      </c>
      <c r="L1635" s="157">
        <v>1</v>
      </c>
    </row>
    <row r="1636" spans="4:12" x14ac:dyDescent="0.2">
      <c r="E1636" s="157" t="s">
        <v>2096</v>
      </c>
      <c r="F1636" s="157" t="s">
        <v>29</v>
      </c>
      <c r="G1636" s="157">
        <v>0</v>
      </c>
      <c r="H1636" s="157">
        <v>1</v>
      </c>
      <c r="I1636" s="157">
        <v>0</v>
      </c>
      <c r="J1636" s="157">
        <v>0</v>
      </c>
      <c r="K1636" s="157">
        <v>1</v>
      </c>
      <c r="L1636" s="157">
        <v>1</v>
      </c>
    </row>
    <row r="1637" spans="4:12" x14ac:dyDescent="0.2">
      <c r="E1637" s="157" t="s">
        <v>2095</v>
      </c>
      <c r="F1637" s="157" t="s">
        <v>18</v>
      </c>
      <c r="G1637" s="157">
        <v>0</v>
      </c>
      <c r="H1637" s="157">
        <v>2</v>
      </c>
      <c r="I1637" s="157">
        <v>0</v>
      </c>
      <c r="J1637" s="157">
        <v>1</v>
      </c>
      <c r="K1637" s="157">
        <v>1</v>
      </c>
      <c r="L1637" s="157">
        <v>2</v>
      </c>
    </row>
    <row r="1638" spans="4:12" x14ac:dyDescent="0.2">
      <c r="E1638" s="157" t="s">
        <v>2094</v>
      </c>
      <c r="F1638" s="157" t="s">
        <v>55</v>
      </c>
      <c r="G1638" s="157">
        <v>0</v>
      </c>
      <c r="H1638" s="157">
        <v>1</v>
      </c>
      <c r="I1638" s="157">
        <v>0</v>
      </c>
      <c r="J1638" s="157">
        <v>1</v>
      </c>
      <c r="K1638" s="157">
        <v>0</v>
      </c>
      <c r="L1638" s="157">
        <v>1</v>
      </c>
    </row>
    <row r="1639" spans="4:12" x14ac:dyDescent="0.2">
      <c r="E1639" s="157" t="s">
        <v>2093</v>
      </c>
      <c r="F1639" s="157" t="s">
        <v>20</v>
      </c>
      <c r="G1639" s="157">
        <v>0</v>
      </c>
      <c r="H1639" s="157">
        <v>2</v>
      </c>
      <c r="I1639" s="157">
        <v>0</v>
      </c>
      <c r="J1639" s="157">
        <v>2</v>
      </c>
      <c r="K1639" s="157">
        <v>0</v>
      </c>
      <c r="L1639" s="157">
        <v>2</v>
      </c>
    </row>
    <row r="1640" spans="4:12" x14ac:dyDescent="0.2">
      <c r="E1640" s="157" t="s">
        <v>2092</v>
      </c>
      <c r="F1640" s="157" t="s">
        <v>33</v>
      </c>
      <c r="G1640" s="157">
        <v>0</v>
      </c>
      <c r="H1640" s="157">
        <v>1</v>
      </c>
      <c r="I1640" s="157">
        <v>0</v>
      </c>
      <c r="J1640" s="157">
        <v>0</v>
      </c>
      <c r="K1640" s="157">
        <v>1</v>
      </c>
      <c r="L1640" s="157">
        <v>1</v>
      </c>
    </row>
    <row r="1641" spans="4:12" x14ac:dyDescent="0.2">
      <c r="E1641" s="157" t="s">
        <v>2091</v>
      </c>
      <c r="F1641" s="157" t="s">
        <v>29</v>
      </c>
      <c r="G1641" s="157">
        <v>0</v>
      </c>
      <c r="H1641" s="157">
        <v>3</v>
      </c>
      <c r="I1641" s="157">
        <v>0</v>
      </c>
      <c r="J1641" s="157">
        <v>1</v>
      </c>
      <c r="K1641" s="157">
        <v>2</v>
      </c>
      <c r="L1641" s="157">
        <v>3</v>
      </c>
    </row>
    <row r="1642" spans="4:12" x14ac:dyDescent="0.2">
      <c r="E1642" s="157" t="s">
        <v>2090</v>
      </c>
      <c r="F1642" s="157" t="s">
        <v>58</v>
      </c>
      <c r="G1642" s="157">
        <v>0</v>
      </c>
      <c r="H1642" s="157">
        <v>2</v>
      </c>
      <c r="I1642" s="157">
        <v>0</v>
      </c>
      <c r="J1642" s="157">
        <v>0</v>
      </c>
      <c r="K1642" s="157">
        <v>2</v>
      </c>
      <c r="L1642" s="157">
        <v>2</v>
      </c>
    </row>
    <row r="1643" spans="4:12" x14ac:dyDescent="0.2">
      <c r="E1643" s="157" t="s">
        <v>2089</v>
      </c>
      <c r="F1643" s="157" t="s">
        <v>14</v>
      </c>
      <c r="G1643" s="157">
        <v>4</v>
      </c>
      <c r="H1643" s="157">
        <v>3</v>
      </c>
      <c r="I1643" s="157">
        <v>1</v>
      </c>
      <c r="J1643" s="157">
        <v>4</v>
      </c>
      <c r="K1643" s="157">
        <v>2</v>
      </c>
      <c r="L1643" s="157">
        <v>7</v>
      </c>
    </row>
    <row r="1644" spans="4:12" x14ac:dyDescent="0.2">
      <c r="E1644" s="157" t="s">
        <v>2088</v>
      </c>
      <c r="F1644" s="157" t="s">
        <v>22</v>
      </c>
      <c r="G1644" s="157">
        <v>0</v>
      </c>
      <c r="H1644" s="157">
        <v>1</v>
      </c>
      <c r="I1644" s="157">
        <v>0</v>
      </c>
      <c r="J1644" s="157">
        <v>0</v>
      </c>
      <c r="K1644" s="157">
        <v>1</v>
      </c>
      <c r="L1644" s="157">
        <v>1</v>
      </c>
    </row>
    <row r="1645" spans="4:12" x14ac:dyDescent="0.2">
      <c r="E1645" s="157" t="s">
        <v>2087</v>
      </c>
      <c r="F1645" s="157" t="s">
        <v>77</v>
      </c>
      <c r="G1645" s="157">
        <v>0</v>
      </c>
      <c r="H1645" s="157">
        <v>2</v>
      </c>
      <c r="I1645" s="157">
        <v>0</v>
      </c>
      <c r="J1645" s="157">
        <v>1</v>
      </c>
      <c r="K1645" s="157">
        <v>1</v>
      </c>
      <c r="L1645" s="157">
        <v>2</v>
      </c>
    </row>
    <row r="1646" spans="4:12" x14ac:dyDescent="0.2">
      <c r="D1646" s="157" t="s">
        <v>112</v>
      </c>
      <c r="E1646" s="157" t="s">
        <v>112</v>
      </c>
      <c r="F1646" s="157" t="s">
        <v>16</v>
      </c>
      <c r="G1646" s="157">
        <v>0</v>
      </c>
      <c r="H1646" s="157">
        <v>2</v>
      </c>
      <c r="I1646" s="157">
        <v>0</v>
      </c>
      <c r="J1646" s="157">
        <v>1</v>
      </c>
      <c r="K1646" s="157">
        <v>1</v>
      </c>
      <c r="L1646" s="157">
        <v>2</v>
      </c>
    </row>
    <row r="1647" spans="4:12" x14ac:dyDescent="0.2">
      <c r="E1647" s="157" t="s">
        <v>2086</v>
      </c>
      <c r="F1647" s="157" t="s">
        <v>131</v>
      </c>
      <c r="G1647" s="157">
        <v>0</v>
      </c>
      <c r="H1647" s="157">
        <v>2</v>
      </c>
      <c r="I1647" s="157">
        <v>0</v>
      </c>
      <c r="J1647" s="157">
        <v>0</v>
      </c>
      <c r="K1647" s="157">
        <v>2</v>
      </c>
      <c r="L1647" s="157">
        <v>2</v>
      </c>
    </row>
    <row r="1648" spans="4:12" x14ac:dyDescent="0.2">
      <c r="E1648" s="157" t="s">
        <v>2085</v>
      </c>
      <c r="F1648" s="157" t="s">
        <v>24</v>
      </c>
      <c r="G1648" s="157">
        <v>0</v>
      </c>
      <c r="H1648" s="157">
        <v>1</v>
      </c>
      <c r="I1648" s="157">
        <v>0</v>
      </c>
      <c r="J1648" s="157">
        <v>1</v>
      </c>
      <c r="K1648" s="157">
        <v>0</v>
      </c>
      <c r="L1648" s="157">
        <v>1</v>
      </c>
    </row>
    <row r="1649" spans="5:12" x14ac:dyDescent="0.2">
      <c r="E1649" s="157" t="s">
        <v>2084</v>
      </c>
      <c r="F1649" s="157" t="s">
        <v>58</v>
      </c>
      <c r="G1649" s="157">
        <v>0</v>
      </c>
      <c r="H1649" s="157">
        <v>3</v>
      </c>
      <c r="I1649" s="157">
        <v>0</v>
      </c>
      <c r="J1649" s="157">
        <v>2</v>
      </c>
      <c r="K1649" s="157">
        <v>1</v>
      </c>
      <c r="L1649" s="157">
        <v>3</v>
      </c>
    </row>
    <row r="1650" spans="5:12" x14ac:dyDescent="0.2">
      <c r="E1650" s="157" t="s">
        <v>2083</v>
      </c>
      <c r="F1650" s="157" t="s">
        <v>53</v>
      </c>
      <c r="G1650" s="157">
        <v>0</v>
      </c>
      <c r="H1650" s="157">
        <v>1</v>
      </c>
      <c r="I1650" s="157">
        <v>0</v>
      </c>
      <c r="J1650" s="157">
        <v>1</v>
      </c>
      <c r="K1650" s="157">
        <v>0</v>
      </c>
      <c r="L1650" s="157">
        <v>1</v>
      </c>
    </row>
    <row r="1651" spans="5:12" x14ac:dyDescent="0.2">
      <c r="E1651" s="157" t="s">
        <v>2082</v>
      </c>
      <c r="F1651" s="157" t="s">
        <v>33</v>
      </c>
      <c r="G1651" s="157">
        <v>0</v>
      </c>
      <c r="H1651" s="157">
        <v>1</v>
      </c>
      <c r="I1651" s="157">
        <v>0</v>
      </c>
      <c r="J1651" s="157">
        <v>0</v>
      </c>
      <c r="K1651" s="157">
        <v>1</v>
      </c>
      <c r="L1651" s="157">
        <v>1</v>
      </c>
    </row>
    <row r="1652" spans="5:12" x14ac:dyDescent="0.2">
      <c r="E1652" s="157" t="s">
        <v>2081</v>
      </c>
      <c r="F1652" s="157" t="s">
        <v>16</v>
      </c>
      <c r="G1652" s="157">
        <v>0</v>
      </c>
      <c r="H1652" s="157">
        <v>1</v>
      </c>
      <c r="I1652" s="157">
        <v>0</v>
      </c>
      <c r="J1652" s="157">
        <v>0</v>
      </c>
      <c r="K1652" s="157">
        <v>1</v>
      </c>
      <c r="L1652" s="157">
        <v>1</v>
      </c>
    </row>
    <row r="1653" spans="5:12" x14ac:dyDescent="0.2">
      <c r="E1653" s="157" t="s">
        <v>2080</v>
      </c>
      <c r="F1653" s="157" t="s">
        <v>131</v>
      </c>
      <c r="G1653" s="157">
        <v>0</v>
      </c>
      <c r="H1653" s="157">
        <v>1</v>
      </c>
      <c r="I1653" s="157">
        <v>0</v>
      </c>
      <c r="J1653" s="157">
        <v>0</v>
      </c>
      <c r="K1653" s="157">
        <v>1</v>
      </c>
      <c r="L1653" s="157">
        <v>1</v>
      </c>
    </row>
    <row r="1654" spans="5:12" x14ac:dyDescent="0.2">
      <c r="E1654" s="157" t="s">
        <v>2079</v>
      </c>
      <c r="F1654" s="157" t="s">
        <v>18</v>
      </c>
      <c r="G1654" s="157">
        <v>0</v>
      </c>
      <c r="H1654" s="157">
        <v>1</v>
      </c>
      <c r="I1654" s="157">
        <v>0</v>
      </c>
      <c r="J1654" s="157">
        <v>1</v>
      </c>
      <c r="K1654" s="157">
        <v>0</v>
      </c>
      <c r="L1654" s="157">
        <v>1</v>
      </c>
    </row>
    <row r="1655" spans="5:12" x14ac:dyDescent="0.2">
      <c r="E1655" s="157" t="s">
        <v>2078</v>
      </c>
      <c r="F1655" s="157" t="s">
        <v>77</v>
      </c>
      <c r="G1655" s="157">
        <v>0</v>
      </c>
      <c r="H1655" s="157">
        <v>1</v>
      </c>
      <c r="I1655" s="157">
        <v>0</v>
      </c>
      <c r="J1655" s="157">
        <v>1</v>
      </c>
      <c r="K1655" s="157">
        <v>0</v>
      </c>
      <c r="L1655" s="157">
        <v>1</v>
      </c>
    </row>
    <row r="1656" spans="5:12" x14ac:dyDescent="0.2">
      <c r="E1656" s="157" t="s">
        <v>2077</v>
      </c>
      <c r="F1656" s="157" t="s">
        <v>87</v>
      </c>
      <c r="G1656" s="157">
        <v>0</v>
      </c>
      <c r="H1656" s="157">
        <v>1</v>
      </c>
      <c r="I1656" s="157">
        <v>0</v>
      </c>
      <c r="J1656" s="157">
        <v>0</v>
      </c>
      <c r="K1656" s="157">
        <v>1</v>
      </c>
      <c r="L1656" s="157">
        <v>1</v>
      </c>
    </row>
    <row r="1657" spans="5:12" x14ac:dyDescent="0.2">
      <c r="E1657" s="157" t="s">
        <v>2076</v>
      </c>
      <c r="F1657" s="157" t="s">
        <v>14</v>
      </c>
      <c r="G1657" s="157">
        <v>1</v>
      </c>
      <c r="H1657" s="157">
        <v>0</v>
      </c>
      <c r="I1657" s="157">
        <v>0</v>
      </c>
      <c r="J1657" s="157">
        <v>0</v>
      </c>
      <c r="K1657" s="157">
        <v>1</v>
      </c>
      <c r="L1657" s="157">
        <v>1</v>
      </c>
    </row>
    <row r="1658" spans="5:12" x14ac:dyDescent="0.2">
      <c r="E1658" s="157" t="s">
        <v>2075</v>
      </c>
      <c r="F1658" s="157" t="s">
        <v>58</v>
      </c>
      <c r="G1658" s="157">
        <v>2</v>
      </c>
      <c r="H1658" s="157">
        <v>0</v>
      </c>
      <c r="I1658" s="157">
        <v>1</v>
      </c>
      <c r="J1658" s="157">
        <v>0</v>
      </c>
      <c r="K1658" s="157">
        <v>1</v>
      </c>
      <c r="L1658" s="157">
        <v>2</v>
      </c>
    </row>
    <row r="1659" spans="5:12" x14ac:dyDescent="0.2">
      <c r="E1659" s="157" t="s">
        <v>2074</v>
      </c>
      <c r="F1659" s="157" t="s">
        <v>125</v>
      </c>
      <c r="G1659" s="157">
        <v>0</v>
      </c>
      <c r="H1659" s="157">
        <v>1</v>
      </c>
      <c r="I1659" s="157">
        <v>0</v>
      </c>
      <c r="J1659" s="157">
        <v>0</v>
      </c>
      <c r="K1659" s="157">
        <v>1</v>
      </c>
      <c r="L1659" s="157">
        <v>1</v>
      </c>
    </row>
    <row r="1660" spans="5:12" x14ac:dyDescent="0.2">
      <c r="E1660" s="157" t="s">
        <v>2073</v>
      </c>
      <c r="F1660" s="157" t="s">
        <v>24</v>
      </c>
      <c r="G1660" s="157">
        <v>0</v>
      </c>
      <c r="H1660" s="157">
        <v>1</v>
      </c>
      <c r="I1660" s="157">
        <v>0</v>
      </c>
      <c r="J1660" s="157">
        <v>0</v>
      </c>
      <c r="K1660" s="157">
        <v>1</v>
      </c>
      <c r="L1660" s="157">
        <v>1</v>
      </c>
    </row>
    <row r="1661" spans="5:12" x14ac:dyDescent="0.2">
      <c r="E1661" s="157" t="s">
        <v>2072</v>
      </c>
      <c r="F1661" s="157" t="s">
        <v>24</v>
      </c>
      <c r="G1661" s="157">
        <v>0</v>
      </c>
      <c r="H1661" s="157">
        <v>2</v>
      </c>
      <c r="I1661" s="157">
        <v>0</v>
      </c>
      <c r="J1661" s="157">
        <v>2</v>
      </c>
      <c r="K1661" s="157">
        <v>0</v>
      </c>
      <c r="L1661" s="157">
        <v>2</v>
      </c>
    </row>
    <row r="1662" spans="5:12" x14ac:dyDescent="0.2">
      <c r="E1662" s="157" t="s">
        <v>2071</v>
      </c>
      <c r="F1662" s="157" t="s">
        <v>80</v>
      </c>
      <c r="G1662" s="157">
        <v>1</v>
      </c>
      <c r="H1662" s="157">
        <v>0</v>
      </c>
      <c r="I1662" s="157">
        <v>1</v>
      </c>
      <c r="J1662" s="157">
        <v>0</v>
      </c>
      <c r="K1662" s="157">
        <v>0</v>
      </c>
      <c r="L1662" s="157">
        <v>1</v>
      </c>
    </row>
    <row r="1663" spans="5:12" x14ac:dyDescent="0.2">
      <c r="E1663" s="157" t="s">
        <v>2070</v>
      </c>
      <c r="F1663" s="157" t="s">
        <v>39</v>
      </c>
      <c r="G1663" s="157">
        <v>0</v>
      </c>
      <c r="H1663" s="157">
        <v>1</v>
      </c>
      <c r="I1663" s="157">
        <v>0</v>
      </c>
      <c r="J1663" s="157">
        <v>1</v>
      </c>
      <c r="K1663" s="157">
        <v>0</v>
      </c>
      <c r="L1663" s="157">
        <v>1</v>
      </c>
    </row>
    <row r="1664" spans="5:12" x14ac:dyDescent="0.2">
      <c r="E1664" s="157" t="s">
        <v>2069</v>
      </c>
      <c r="F1664" s="157" t="s">
        <v>87</v>
      </c>
      <c r="G1664" s="157">
        <v>0</v>
      </c>
      <c r="H1664" s="157">
        <v>1</v>
      </c>
      <c r="I1664" s="157">
        <v>0</v>
      </c>
      <c r="J1664" s="157">
        <v>1</v>
      </c>
      <c r="K1664" s="157">
        <v>0</v>
      </c>
      <c r="L1664" s="157">
        <v>1</v>
      </c>
    </row>
    <row r="1665" spans="5:12" x14ac:dyDescent="0.2">
      <c r="E1665" s="157" t="s">
        <v>2068</v>
      </c>
      <c r="F1665" s="157" t="s">
        <v>24</v>
      </c>
      <c r="G1665" s="157">
        <v>0</v>
      </c>
      <c r="H1665" s="157">
        <v>1</v>
      </c>
      <c r="I1665" s="157">
        <v>0</v>
      </c>
      <c r="J1665" s="157">
        <v>1</v>
      </c>
      <c r="K1665" s="157">
        <v>0</v>
      </c>
      <c r="L1665" s="157">
        <v>1</v>
      </c>
    </row>
    <row r="1666" spans="5:12" x14ac:dyDescent="0.2">
      <c r="E1666" s="157" t="s">
        <v>2067</v>
      </c>
      <c r="F1666" s="157" t="s">
        <v>14</v>
      </c>
      <c r="G1666" s="157">
        <v>0</v>
      </c>
      <c r="H1666" s="157">
        <v>1</v>
      </c>
      <c r="I1666" s="157">
        <v>0</v>
      </c>
      <c r="J1666" s="157">
        <v>0</v>
      </c>
      <c r="K1666" s="157">
        <v>1</v>
      </c>
      <c r="L1666" s="157">
        <v>1</v>
      </c>
    </row>
    <row r="1667" spans="5:12" x14ac:dyDescent="0.2">
      <c r="E1667" s="157" t="s">
        <v>2066</v>
      </c>
      <c r="F1667" s="157" t="s">
        <v>58</v>
      </c>
      <c r="G1667" s="157">
        <v>2</v>
      </c>
      <c r="H1667" s="157">
        <v>0</v>
      </c>
      <c r="I1667" s="157">
        <v>0</v>
      </c>
      <c r="J1667" s="157">
        <v>2</v>
      </c>
      <c r="K1667" s="157">
        <v>0</v>
      </c>
      <c r="L1667" s="157">
        <v>2</v>
      </c>
    </row>
    <row r="1668" spans="5:12" x14ac:dyDescent="0.2">
      <c r="E1668" s="157" t="s">
        <v>2065</v>
      </c>
      <c r="F1668" s="157" t="s">
        <v>131</v>
      </c>
      <c r="G1668" s="157">
        <v>1</v>
      </c>
      <c r="H1668" s="157">
        <v>0</v>
      </c>
      <c r="I1668" s="157">
        <v>0</v>
      </c>
      <c r="J1668" s="157">
        <v>0</v>
      </c>
      <c r="K1668" s="157">
        <v>1</v>
      </c>
      <c r="L1668" s="157">
        <v>1</v>
      </c>
    </row>
    <row r="1669" spans="5:12" x14ac:dyDescent="0.2">
      <c r="E1669" s="157" t="s">
        <v>2064</v>
      </c>
      <c r="F1669" s="157" t="s">
        <v>131</v>
      </c>
      <c r="G1669" s="157">
        <v>1</v>
      </c>
      <c r="H1669" s="157">
        <v>0</v>
      </c>
      <c r="I1669" s="157">
        <v>0</v>
      </c>
      <c r="J1669" s="157">
        <v>0</v>
      </c>
      <c r="K1669" s="157">
        <v>1</v>
      </c>
      <c r="L1669" s="157">
        <v>1</v>
      </c>
    </row>
    <row r="1670" spans="5:12" x14ac:dyDescent="0.2">
      <c r="E1670" s="157" t="s">
        <v>2063</v>
      </c>
      <c r="F1670" s="157" t="s">
        <v>24</v>
      </c>
      <c r="G1670" s="157">
        <v>0</v>
      </c>
      <c r="H1670" s="157">
        <v>1</v>
      </c>
      <c r="I1670" s="157">
        <v>0</v>
      </c>
      <c r="J1670" s="157">
        <v>1</v>
      </c>
      <c r="K1670" s="157">
        <v>0</v>
      </c>
      <c r="L1670" s="157">
        <v>1</v>
      </c>
    </row>
    <row r="1671" spans="5:12" x14ac:dyDescent="0.2">
      <c r="E1671" s="157" t="s">
        <v>2062</v>
      </c>
      <c r="F1671" s="157" t="s">
        <v>14</v>
      </c>
      <c r="G1671" s="157">
        <v>0</v>
      </c>
      <c r="H1671" s="157">
        <v>1</v>
      </c>
      <c r="I1671" s="157">
        <v>0</v>
      </c>
      <c r="J1671" s="157">
        <v>1</v>
      </c>
      <c r="K1671" s="157">
        <v>0</v>
      </c>
      <c r="L1671" s="157">
        <v>1</v>
      </c>
    </row>
    <row r="1672" spans="5:12" x14ac:dyDescent="0.2">
      <c r="E1672" s="157" t="s">
        <v>2061</v>
      </c>
      <c r="F1672" s="157" t="s">
        <v>33</v>
      </c>
      <c r="G1672" s="157">
        <v>0</v>
      </c>
      <c r="H1672" s="157">
        <v>1</v>
      </c>
      <c r="I1672" s="157">
        <v>0</v>
      </c>
      <c r="J1672" s="157">
        <v>0</v>
      </c>
      <c r="K1672" s="157">
        <v>1</v>
      </c>
      <c r="L1672" s="157">
        <v>1</v>
      </c>
    </row>
    <row r="1673" spans="5:12" x14ac:dyDescent="0.2">
      <c r="E1673" s="157" t="s">
        <v>2060</v>
      </c>
      <c r="F1673" s="157" t="s">
        <v>18</v>
      </c>
      <c r="G1673" s="157">
        <v>2</v>
      </c>
      <c r="H1673" s="157">
        <v>7</v>
      </c>
      <c r="I1673" s="157">
        <v>0</v>
      </c>
      <c r="J1673" s="157">
        <v>1</v>
      </c>
      <c r="K1673" s="157">
        <v>8</v>
      </c>
      <c r="L1673" s="157">
        <v>9</v>
      </c>
    </row>
    <row r="1674" spans="5:12" x14ac:dyDescent="0.2">
      <c r="E1674" s="157" t="s">
        <v>2059</v>
      </c>
      <c r="F1674" s="157" t="s">
        <v>131</v>
      </c>
      <c r="G1674" s="157">
        <v>1</v>
      </c>
      <c r="H1674" s="157">
        <v>0</v>
      </c>
      <c r="I1674" s="157">
        <v>0</v>
      </c>
      <c r="J1674" s="157">
        <v>0</v>
      </c>
      <c r="K1674" s="157">
        <v>1</v>
      </c>
      <c r="L1674" s="157">
        <v>1</v>
      </c>
    </row>
    <row r="1675" spans="5:12" x14ac:dyDescent="0.2">
      <c r="E1675" s="157" t="s">
        <v>2058</v>
      </c>
      <c r="F1675" s="157" t="s">
        <v>18</v>
      </c>
      <c r="G1675" s="157">
        <v>0</v>
      </c>
      <c r="H1675" s="157">
        <v>8</v>
      </c>
      <c r="I1675" s="157">
        <v>0</v>
      </c>
      <c r="J1675" s="157">
        <v>0</v>
      </c>
      <c r="K1675" s="157">
        <v>8</v>
      </c>
      <c r="L1675" s="157">
        <v>8</v>
      </c>
    </row>
    <row r="1676" spans="5:12" x14ac:dyDescent="0.2">
      <c r="E1676" s="157" t="s">
        <v>2057</v>
      </c>
      <c r="F1676" s="157" t="s">
        <v>14</v>
      </c>
      <c r="G1676" s="157">
        <v>4</v>
      </c>
      <c r="H1676" s="157">
        <v>14</v>
      </c>
      <c r="I1676" s="157">
        <v>0</v>
      </c>
      <c r="J1676" s="157">
        <v>9</v>
      </c>
      <c r="K1676" s="157">
        <v>9</v>
      </c>
      <c r="L1676" s="157">
        <v>18</v>
      </c>
    </row>
    <row r="1677" spans="5:12" x14ac:dyDescent="0.2">
      <c r="E1677" s="157" t="s">
        <v>2056</v>
      </c>
      <c r="F1677" s="157" t="s">
        <v>22</v>
      </c>
      <c r="G1677" s="157">
        <v>0</v>
      </c>
      <c r="H1677" s="157">
        <v>2</v>
      </c>
      <c r="I1677" s="157">
        <v>0</v>
      </c>
      <c r="J1677" s="157">
        <v>2</v>
      </c>
      <c r="K1677" s="157">
        <v>0</v>
      </c>
      <c r="L1677" s="157">
        <v>2</v>
      </c>
    </row>
    <row r="1678" spans="5:12" x14ac:dyDescent="0.2">
      <c r="E1678" s="157" t="s">
        <v>2055</v>
      </c>
      <c r="F1678" s="157" t="s">
        <v>87</v>
      </c>
      <c r="G1678" s="157">
        <v>0</v>
      </c>
      <c r="H1678" s="157">
        <v>1</v>
      </c>
      <c r="I1678" s="157">
        <v>0</v>
      </c>
      <c r="J1678" s="157">
        <v>1</v>
      </c>
      <c r="K1678" s="157">
        <v>0</v>
      </c>
      <c r="L1678" s="157">
        <v>1</v>
      </c>
    </row>
    <row r="1679" spans="5:12" x14ac:dyDescent="0.2">
      <c r="E1679" s="157" t="s">
        <v>2054</v>
      </c>
      <c r="F1679" s="157" t="s">
        <v>20</v>
      </c>
      <c r="G1679" s="157">
        <v>0</v>
      </c>
      <c r="H1679" s="157">
        <v>2</v>
      </c>
      <c r="I1679" s="157">
        <v>0</v>
      </c>
      <c r="J1679" s="157">
        <v>0</v>
      </c>
      <c r="K1679" s="157">
        <v>2</v>
      </c>
      <c r="L1679" s="157">
        <v>2</v>
      </c>
    </row>
    <row r="1680" spans="5:12" x14ac:dyDescent="0.2">
      <c r="E1680" s="157" t="s">
        <v>2053</v>
      </c>
      <c r="F1680" s="157" t="s">
        <v>29</v>
      </c>
      <c r="G1680" s="157">
        <v>0</v>
      </c>
      <c r="H1680" s="157">
        <v>1</v>
      </c>
      <c r="I1680" s="157">
        <v>0</v>
      </c>
      <c r="J1680" s="157">
        <v>0</v>
      </c>
      <c r="K1680" s="157">
        <v>1</v>
      </c>
      <c r="L1680" s="157">
        <v>1</v>
      </c>
    </row>
    <row r="1681" spans="5:12" x14ac:dyDescent="0.2">
      <c r="E1681" s="157" t="s">
        <v>2052</v>
      </c>
      <c r="F1681" s="157" t="s">
        <v>67</v>
      </c>
      <c r="G1681" s="157">
        <v>0</v>
      </c>
      <c r="H1681" s="157">
        <v>1</v>
      </c>
      <c r="I1681" s="157">
        <v>0</v>
      </c>
      <c r="J1681" s="157">
        <v>0</v>
      </c>
      <c r="K1681" s="157">
        <v>1</v>
      </c>
      <c r="L1681" s="157">
        <v>1</v>
      </c>
    </row>
    <row r="1682" spans="5:12" x14ac:dyDescent="0.2">
      <c r="E1682" s="157" t="s">
        <v>2051</v>
      </c>
      <c r="F1682" s="157" t="s">
        <v>94</v>
      </c>
      <c r="G1682" s="157">
        <v>1</v>
      </c>
      <c r="H1682" s="157">
        <v>0</v>
      </c>
      <c r="I1682" s="157">
        <v>1</v>
      </c>
      <c r="J1682" s="157">
        <v>0</v>
      </c>
      <c r="K1682" s="157">
        <v>0</v>
      </c>
      <c r="L1682" s="157">
        <v>1</v>
      </c>
    </row>
    <row r="1683" spans="5:12" x14ac:dyDescent="0.2">
      <c r="E1683" s="157" t="s">
        <v>2050</v>
      </c>
      <c r="F1683" s="157" t="s">
        <v>77</v>
      </c>
      <c r="G1683" s="157">
        <v>3</v>
      </c>
      <c r="H1683" s="157">
        <v>0</v>
      </c>
      <c r="I1683" s="157">
        <v>1</v>
      </c>
      <c r="J1683" s="157">
        <v>0</v>
      </c>
      <c r="K1683" s="157">
        <v>2</v>
      </c>
      <c r="L1683" s="157">
        <v>3</v>
      </c>
    </row>
    <row r="1684" spans="5:12" x14ac:dyDescent="0.2">
      <c r="E1684" s="157" t="s">
        <v>2049</v>
      </c>
      <c r="F1684" s="157" t="s">
        <v>67</v>
      </c>
      <c r="G1684" s="157">
        <v>1</v>
      </c>
      <c r="H1684" s="157">
        <v>1</v>
      </c>
      <c r="I1684" s="157">
        <v>0</v>
      </c>
      <c r="J1684" s="157">
        <v>1</v>
      </c>
      <c r="K1684" s="157">
        <v>1</v>
      </c>
      <c r="L1684" s="157">
        <v>2</v>
      </c>
    </row>
    <row r="1685" spans="5:12" x14ac:dyDescent="0.2">
      <c r="E1685" s="157" t="s">
        <v>2048</v>
      </c>
      <c r="F1685" s="157" t="s">
        <v>125</v>
      </c>
      <c r="G1685" s="157">
        <v>0</v>
      </c>
      <c r="H1685" s="157">
        <v>1</v>
      </c>
      <c r="I1685" s="157">
        <v>0</v>
      </c>
      <c r="J1685" s="157">
        <v>0</v>
      </c>
      <c r="K1685" s="157">
        <v>1</v>
      </c>
      <c r="L1685" s="157">
        <v>1</v>
      </c>
    </row>
    <row r="1686" spans="5:12" x14ac:dyDescent="0.2">
      <c r="E1686" s="157" t="s">
        <v>2047</v>
      </c>
      <c r="F1686" s="157" t="s">
        <v>16</v>
      </c>
      <c r="G1686" s="157">
        <v>0</v>
      </c>
      <c r="H1686" s="157">
        <v>1</v>
      </c>
      <c r="I1686" s="157">
        <v>0</v>
      </c>
      <c r="J1686" s="157">
        <v>0</v>
      </c>
      <c r="K1686" s="157">
        <v>1</v>
      </c>
      <c r="L1686" s="157">
        <v>1</v>
      </c>
    </row>
    <row r="1687" spans="5:12" x14ac:dyDescent="0.2">
      <c r="E1687" s="157" t="s">
        <v>2046</v>
      </c>
      <c r="F1687" s="157" t="s">
        <v>29</v>
      </c>
      <c r="G1687" s="157">
        <v>1</v>
      </c>
      <c r="H1687" s="157">
        <v>2</v>
      </c>
      <c r="I1687" s="157">
        <v>0</v>
      </c>
      <c r="J1687" s="157">
        <v>1</v>
      </c>
      <c r="K1687" s="157">
        <v>2</v>
      </c>
      <c r="L1687" s="157">
        <v>3</v>
      </c>
    </row>
    <row r="1688" spans="5:12" x14ac:dyDescent="0.2">
      <c r="E1688" s="157" t="s">
        <v>2045</v>
      </c>
      <c r="F1688" s="157" t="s">
        <v>29</v>
      </c>
      <c r="G1688" s="157">
        <v>0</v>
      </c>
      <c r="H1688" s="157">
        <v>7</v>
      </c>
      <c r="I1688" s="157">
        <v>0</v>
      </c>
      <c r="J1688" s="157">
        <v>0</v>
      </c>
      <c r="K1688" s="157">
        <v>7</v>
      </c>
      <c r="L1688" s="157">
        <v>7</v>
      </c>
    </row>
    <row r="1689" spans="5:12" x14ac:dyDescent="0.2">
      <c r="E1689" s="157" t="s">
        <v>2044</v>
      </c>
      <c r="F1689" s="157" t="s">
        <v>29</v>
      </c>
      <c r="G1689" s="157">
        <v>0</v>
      </c>
      <c r="H1689" s="157">
        <v>7</v>
      </c>
      <c r="I1689" s="157">
        <v>0</v>
      </c>
      <c r="J1689" s="157">
        <v>0</v>
      </c>
      <c r="K1689" s="157">
        <v>7</v>
      </c>
      <c r="L1689" s="157">
        <v>7</v>
      </c>
    </row>
    <row r="1690" spans="5:12" x14ac:dyDescent="0.2">
      <c r="E1690" s="157" t="s">
        <v>2043</v>
      </c>
      <c r="F1690" s="157" t="s">
        <v>29</v>
      </c>
      <c r="G1690" s="157">
        <v>0</v>
      </c>
      <c r="H1690" s="157">
        <v>2</v>
      </c>
      <c r="I1690" s="157">
        <v>0</v>
      </c>
      <c r="J1690" s="157">
        <v>0</v>
      </c>
      <c r="K1690" s="157">
        <v>2</v>
      </c>
      <c r="L1690" s="157">
        <v>2</v>
      </c>
    </row>
    <row r="1691" spans="5:12" x14ac:dyDescent="0.2">
      <c r="E1691" s="157" t="s">
        <v>2042</v>
      </c>
      <c r="F1691" s="157" t="s">
        <v>69</v>
      </c>
      <c r="G1691" s="157">
        <v>1</v>
      </c>
      <c r="H1691" s="157">
        <v>0</v>
      </c>
      <c r="I1691" s="157">
        <v>0</v>
      </c>
      <c r="J1691" s="157">
        <v>1</v>
      </c>
      <c r="K1691" s="157">
        <v>0</v>
      </c>
      <c r="L1691" s="157">
        <v>1</v>
      </c>
    </row>
    <row r="1692" spans="5:12" x14ac:dyDescent="0.2">
      <c r="E1692" s="157" t="s">
        <v>2041</v>
      </c>
      <c r="F1692" s="157" t="s">
        <v>20</v>
      </c>
      <c r="G1692" s="157">
        <v>0</v>
      </c>
      <c r="H1692" s="157">
        <v>1</v>
      </c>
      <c r="I1692" s="157">
        <v>0</v>
      </c>
      <c r="J1692" s="157">
        <v>0</v>
      </c>
      <c r="K1692" s="157">
        <v>1</v>
      </c>
      <c r="L1692" s="157">
        <v>1</v>
      </c>
    </row>
    <row r="1693" spans="5:12" x14ac:dyDescent="0.2">
      <c r="E1693" s="157" t="s">
        <v>2040</v>
      </c>
      <c r="F1693" s="157" t="s">
        <v>20</v>
      </c>
      <c r="G1693" s="157">
        <v>0</v>
      </c>
      <c r="H1693" s="157">
        <v>1</v>
      </c>
      <c r="I1693" s="157">
        <v>0</v>
      </c>
      <c r="J1693" s="157">
        <v>0</v>
      </c>
      <c r="K1693" s="157">
        <v>1</v>
      </c>
      <c r="L1693" s="157">
        <v>1</v>
      </c>
    </row>
    <row r="1694" spans="5:12" x14ac:dyDescent="0.2">
      <c r="E1694" s="157" t="s">
        <v>2039</v>
      </c>
      <c r="F1694" s="157" t="s">
        <v>16</v>
      </c>
      <c r="G1694" s="157">
        <v>0</v>
      </c>
      <c r="H1694" s="157">
        <v>1</v>
      </c>
      <c r="I1694" s="157">
        <v>0</v>
      </c>
      <c r="J1694" s="157">
        <v>0</v>
      </c>
      <c r="K1694" s="157">
        <v>1</v>
      </c>
      <c r="L1694" s="157">
        <v>1</v>
      </c>
    </row>
    <row r="1695" spans="5:12" x14ac:dyDescent="0.2">
      <c r="E1695" s="157" t="s">
        <v>2038</v>
      </c>
      <c r="F1695" s="157" t="s">
        <v>14</v>
      </c>
      <c r="G1695" s="157">
        <v>0</v>
      </c>
      <c r="H1695" s="157">
        <v>1</v>
      </c>
      <c r="I1695" s="157">
        <v>0</v>
      </c>
      <c r="J1695" s="157">
        <v>0</v>
      </c>
      <c r="K1695" s="157">
        <v>1</v>
      </c>
      <c r="L1695" s="157">
        <v>1</v>
      </c>
    </row>
    <row r="1696" spans="5:12" x14ac:dyDescent="0.2">
      <c r="E1696" s="157" t="s">
        <v>2037</v>
      </c>
      <c r="F1696" s="157" t="s">
        <v>58</v>
      </c>
      <c r="G1696" s="157">
        <v>0</v>
      </c>
      <c r="H1696" s="157">
        <v>1</v>
      </c>
      <c r="I1696" s="157">
        <v>0</v>
      </c>
      <c r="J1696" s="157">
        <v>1</v>
      </c>
      <c r="K1696" s="157">
        <v>0</v>
      </c>
      <c r="L1696" s="157">
        <v>1</v>
      </c>
    </row>
    <row r="1697" spans="4:12" x14ac:dyDescent="0.2">
      <c r="E1697" s="157" t="s">
        <v>2036</v>
      </c>
      <c r="F1697" s="157" t="s">
        <v>24</v>
      </c>
      <c r="G1697" s="157">
        <v>0</v>
      </c>
      <c r="H1697" s="157">
        <v>1</v>
      </c>
      <c r="I1697" s="157">
        <v>0</v>
      </c>
      <c r="J1697" s="157">
        <v>0</v>
      </c>
      <c r="K1697" s="157">
        <v>1</v>
      </c>
      <c r="L1697" s="157">
        <v>1</v>
      </c>
    </row>
    <row r="1698" spans="4:12" x14ac:dyDescent="0.2">
      <c r="E1698" s="157" t="s">
        <v>2035</v>
      </c>
      <c r="F1698" s="157" t="s">
        <v>33</v>
      </c>
      <c r="G1698" s="157">
        <v>1</v>
      </c>
      <c r="H1698" s="157">
        <v>1</v>
      </c>
      <c r="I1698" s="157">
        <v>0</v>
      </c>
      <c r="J1698" s="157">
        <v>0</v>
      </c>
      <c r="K1698" s="157">
        <v>2</v>
      </c>
      <c r="L1698" s="157">
        <v>2</v>
      </c>
    </row>
    <row r="1699" spans="4:12" x14ac:dyDescent="0.2">
      <c r="E1699" s="157" t="s">
        <v>2034</v>
      </c>
      <c r="F1699" s="157" t="s">
        <v>14</v>
      </c>
      <c r="G1699" s="157">
        <v>0</v>
      </c>
      <c r="H1699" s="157">
        <v>1</v>
      </c>
      <c r="I1699" s="157">
        <v>0</v>
      </c>
      <c r="J1699" s="157">
        <v>0</v>
      </c>
      <c r="K1699" s="157">
        <v>1</v>
      </c>
      <c r="L1699" s="157">
        <v>1</v>
      </c>
    </row>
    <row r="1700" spans="4:12" x14ac:dyDescent="0.2">
      <c r="E1700" s="157" t="s">
        <v>2033</v>
      </c>
      <c r="F1700" s="157" t="s">
        <v>53</v>
      </c>
      <c r="G1700" s="157">
        <v>0</v>
      </c>
      <c r="H1700" s="157">
        <v>1</v>
      </c>
      <c r="I1700" s="157">
        <v>0</v>
      </c>
      <c r="J1700" s="157">
        <v>0</v>
      </c>
      <c r="K1700" s="157">
        <v>1</v>
      </c>
      <c r="L1700" s="157">
        <v>1</v>
      </c>
    </row>
    <row r="1701" spans="4:12" x14ac:dyDescent="0.2">
      <c r="E1701" s="157" t="s">
        <v>2032</v>
      </c>
      <c r="F1701" s="157" t="s">
        <v>39</v>
      </c>
      <c r="G1701" s="157">
        <v>0</v>
      </c>
      <c r="H1701" s="157">
        <v>1</v>
      </c>
      <c r="I1701" s="157">
        <v>0</v>
      </c>
      <c r="J1701" s="157">
        <v>1</v>
      </c>
      <c r="K1701" s="157">
        <v>0</v>
      </c>
      <c r="L1701" s="157">
        <v>1</v>
      </c>
    </row>
    <row r="1702" spans="4:12" x14ac:dyDescent="0.2">
      <c r="E1702" s="157" t="s">
        <v>2031</v>
      </c>
      <c r="F1702" s="157" t="s">
        <v>131</v>
      </c>
      <c r="G1702" s="157">
        <v>0</v>
      </c>
      <c r="H1702" s="157">
        <v>1</v>
      </c>
      <c r="I1702" s="157">
        <v>0</v>
      </c>
      <c r="J1702" s="157">
        <v>0</v>
      </c>
      <c r="K1702" s="157">
        <v>1</v>
      </c>
      <c r="L1702" s="157">
        <v>1</v>
      </c>
    </row>
    <row r="1703" spans="4:12" x14ac:dyDescent="0.2">
      <c r="E1703" s="157" t="s">
        <v>2030</v>
      </c>
      <c r="F1703" s="157" t="s">
        <v>35</v>
      </c>
      <c r="G1703" s="157">
        <v>0</v>
      </c>
      <c r="H1703" s="157">
        <v>1</v>
      </c>
      <c r="I1703" s="157">
        <v>0</v>
      </c>
      <c r="J1703" s="157">
        <v>0</v>
      </c>
      <c r="K1703" s="157">
        <v>1</v>
      </c>
      <c r="L1703" s="157">
        <v>1</v>
      </c>
    </row>
    <row r="1704" spans="4:12" x14ac:dyDescent="0.2">
      <c r="D1704" s="157" t="s">
        <v>113</v>
      </c>
      <c r="E1704" s="157" t="s">
        <v>113</v>
      </c>
      <c r="F1704" s="157" t="s">
        <v>58</v>
      </c>
      <c r="G1704" s="157">
        <v>1</v>
      </c>
      <c r="H1704" s="157">
        <v>2</v>
      </c>
      <c r="I1704" s="157">
        <v>0</v>
      </c>
      <c r="J1704" s="157">
        <v>1</v>
      </c>
      <c r="K1704" s="157">
        <v>2</v>
      </c>
      <c r="L1704" s="157">
        <v>3</v>
      </c>
    </row>
    <row r="1705" spans="4:12" x14ac:dyDescent="0.2">
      <c r="E1705" s="157" t="s">
        <v>2029</v>
      </c>
      <c r="F1705" s="157" t="s">
        <v>39</v>
      </c>
      <c r="G1705" s="157">
        <v>0</v>
      </c>
      <c r="H1705" s="157">
        <v>2</v>
      </c>
      <c r="I1705" s="157">
        <v>1</v>
      </c>
      <c r="J1705" s="157">
        <v>0</v>
      </c>
      <c r="K1705" s="157">
        <v>1</v>
      </c>
      <c r="L1705" s="157">
        <v>2</v>
      </c>
    </row>
    <row r="1706" spans="4:12" x14ac:dyDescent="0.2">
      <c r="E1706" s="157" t="s">
        <v>2028</v>
      </c>
      <c r="F1706" s="157" t="s">
        <v>131</v>
      </c>
      <c r="G1706" s="157">
        <v>1</v>
      </c>
      <c r="H1706" s="157">
        <v>1</v>
      </c>
      <c r="I1706" s="157">
        <v>0</v>
      </c>
      <c r="J1706" s="157">
        <v>0</v>
      </c>
      <c r="K1706" s="157">
        <v>2</v>
      </c>
      <c r="L1706" s="157">
        <v>2</v>
      </c>
    </row>
    <row r="1707" spans="4:12" x14ac:dyDescent="0.2">
      <c r="E1707" s="157" t="s">
        <v>2027</v>
      </c>
      <c r="F1707" s="157" t="s">
        <v>80</v>
      </c>
      <c r="G1707" s="157">
        <v>1</v>
      </c>
      <c r="H1707" s="157">
        <v>0</v>
      </c>
      <c r="I1707" s="157">
        <v>0</v>
      </c>
      <c r="J1707" s="157">
        <v>0</v>
      </c>
      <c r="K1707" s="157">
        <v>1</v>
      </c>
      <c r="L1707" s="157">
        <v>1</v>
      </c>
    </row>
    <row r="1708" spans="4:12" x14ac:dyDescent="0.2">
      <c r="E1708" s="157" t="s">
        <v>2026</v>
      </c>
      <c r="F1708" s="157" t="s">
        <v>22</v>
      </c>
      <c r="G1708" s="157">
        <v>0</v>
      </c>
      <c r="H1708" s="157">
        <v>1</v>
      </c>
      <c r="I1708" s="157">
        <v>0</v>
      </c>
      <c r="J1708" s="157">
        <v>0</v>
      </c>
      <c r="K1708" s="157">
        <v>1</v>
      </c>
      <c r="L1708" s="157">
        <v>1</v>
      </c>
    </row>
    <row r="1709" spans="4:12" x14ac:dyDescent="0.2">
      <c r="E1709" s="157" t="s">
        <v>2025</v>
      </c>
      <c r="F1709" s="157" t="s">
        <v>18</v>
      </c>
      <c r="G1709" s="157">
        <v>0</v>
      </c>
      <c r="H1709" s="157">
        <v>1</v>
      </c>
      <c r="I1709" s="157">
        <v>0</v>
      </c>
      <c r="J1709" s="157">
        <v>1</v>
      </c>
      <c r="K1709" s="157">
        <v>0</v>
      </c>
      <c r="L1709" s="157">
        <v>1</v>
      </c>
    </row>
    <row r="1710" spans="4:12" x14ac:dyDescent="0.2">
      <c r="E1710" s="157" t="s">
        <v>2024</v>
      </c>
      <c r="F1710" s="157" t="s">
        <v>18</v>
      </c>
      <c r="G1710" s="157">
        <v>0</v>
      </c>
      <c r="H1710" s="157">
        <v>1</v>
      </c>
      <c r="I1710" s="157">
        <v>0</v>
      </c>
      <c r="J1710" s="157">
        <v>1</v>
      </c>
      <c r="K1710" s="157">
        <v>0</v>
      </c>
      <c r="L1710" s="157">
        <v>1</v>
      </c>
    </row>
    <row r="1711" spans="4:12" x14ac:dyDescent="0.2">
      <c r="E1711" s="157" t="s">
        <v>2023</v>
      </c>
      <c r="F1711" s="157" t="s">
        <v>18</v>
      </c>
      <c r="G1711" s="157">
        <v>0</v>
      </c>
      <c r="H1711" s="157">
        <v>2</v>
      </c>
      <c r="I1711" s="157">
        <v>0</v>
      </c>
      <c r="J1711" s="157">
        <v>0</v>
      </c>
      <c r="K1711" s="157">
        <v>2</v>
      </c>
      <c r="L1711" s="157">
        <v>2</v>
      </c>
    </row>
    <row r="1712" spans="4:12" x14ac:dyDescent="0.2">
      <c r="E1712" s="157" t="s">
        <v>2022</v>
      </c>
      <c r="F1712" s="157" t="s">
        <v>16</v>
      </c>
      <c r="G1712" s="157">
        <v>0</v>
      </c>
      <c r="H1712" s="157">
        <v>1</v>
      </c>
      <c r="I1712" s="157">
        <v>0</v>
      </c>
      <c r="J1712" s="157">
        <v>0</v>
      </c>
      <c r="K1712" s="157">
        <v>1</v>
      </c>
      <c r="L1712" s="157">
        <v>1</v>
      </c>
    </row>
    <row r="1713" spans="5:12" x14ac:dyDescent="0.2">
      <c r="E1713" s="157" t="s">
        <v>2021</v>
      </c>
      <c r="F1713" s="157" t="s">
        <v>16</v>
      </c>
      <c r="G1713" s="157">
        <v>0</v>
      </c>
      <c r="H1713" s="157">
        <v>1</v>
      </c>
      <c r="I1713" s="157">
        <v>0</v>
      </c>
      <c r="J1713" s="157">
        <v>1</v>
      </c>
      <c r="K1713" s="157">
        <v>0</v>
      </c>
      <c r="L1713" s="157">
        <v>1</v>
      </c>
    </row>
    <row r="1714" spans="5:12" x14ac:dyDescent="0.2">
      <c r="E1714" s="157" t="s">
        <v>2020</v>
      </c>
      <c r="F1714" s="157" t="s">
        <v>16</v>
      </c>
      <c r="G1714" s="157">
        <v>1</v>
      </c>
      <c r="H1714" s="157">
        <v>6</v>
      </c>
      <c r="I1714" s="157">
        <v>1</v>
      </c>
      <c r="J1714" s="157">
        <v>0</v>
      </c>
      <c r="K1714" s="157">
        <v>6</v>
      </c>
      <c r="L1714" s="157">
        <v>7</v>
      </c>
    </row>
    <row r="1715" spans="5:12" x14ac:dyDescent="0.2">
      <c r="E1715" s="157" t="s">
        <v>2019</v>
      </c>
      <c r="F1715" s="157" t="s">
        <v>24</v>
      </c>
      <c r="G1715" s="157">
        <v>0</v>
      </c>
      <c r="H1715" s="157">
        <v>1</v>
      </c>
      <c r="I1715" s="157">
        <v>0</v>
      </c>
      <c r="J1715" s="157">
        <v>1</v>
      </c>
      <c r="K1715" s="157">
        <v>0</v>
      </c>
      <c r="L1715" s="157">
        <v>1</v>
      </c>
    </row>
    <row r="1716" spans="5:12" x14ac:dyDescent="0.2">
      <c r="E1716" s="157" t="s">
        <v>2018</v>
      </c>
      <c r="F1716" s="157" t="s">
        <v>14</v>
      </c>
      <c r="G1716" s="157">
        <v>0</v>
      </c>
      <c r="H1716" s="157">
        <v>1</v>
      </c>
      <c r="I1716" s="157">
        <v>0</v>
      </c>
      <c r="J1716" s="157">
        <v>0</v>
      </c>
      <c r="K1716" s="157">
        <v>1</v>
      </c>
      <c r="L1716" s="157">
        <v>1</v>
      </c>
    </row>
    <row r="1717" spans="5:12" x14ac:dyDescent="0.2">
      <c r="E1717" s="157" t="s">
        <v>2017</v>
      </c>
      <c r="F1717" s="157" t="s">
        <v>131</v>
      </c>
      <c r="G1717" s="157">
        <v>0</v>
      </c>
      <c r="H1717" s="157">
        <v>2</v>
      </c>
      <c r="I1717" s="157">
        <v>0</v>
      </c>
      <c r="J1717" s="157">
        <v>2</v>
      </c>
      <c r="K1717" s="157">
        <v>0</v>
      </c>
      <c r="L1717" s="157">
        <v>2</v>
      </c>
    </row>
    <row r="1718" spans="5:12" x14ac:dyDescent="0.2">
      <c r="E1718" s="157" t="s">
        <v>2016</v>
      </c>
      <c r="F1718" s="157" t="s">
        <v>22</v>
      </c>
      <c r="G1718" s="157">
        <v>0</v>
      </c>
      <c r="H1718" s="157">
        <v>1</v>
      </c>
      <c r="I1718" s="157">
        <v>0</v>
      </c>
      <c r="J1718" s="157">
        <v>0</v>
      </c>
      <c r="K1718" s="157">
        <v>1</v>
      </c>
      <c r="L1718" s="157">
        <v>1</v>
      </c>
    </row>
    <row r="1719" spans="5:12" x14ac:dyDescent="0.2">
      <c r="E1719" s="157" t="s">
        <v>2015</v>
      </c>
      <c r="F1719" s="157" t="s">
        <v>22</v>
      </c>
      <c r="G1719" s="157">
        <v>0</v>
      </c>
      <c r="H1719" s="157">
        <v>1</v>
      </c>
      <c r="I1719" s="157">
        <v>0</v>
      </c>
      <c r="J1719" s="157">
        <v>0</v>
      </c>
      <c r="K1719" s="157">
        <v>1</v>
      </c>
      <c r="L1719" s="157">
        <v>1</v>
      </c>
    </row>
    <row r="1720" spans="5:12" x14ac:dyDescent="0.2">
      <c r="E1720" s="157" t="s">
        <v>2014</v>
      </c>
      <c r="F1720" s="157" t="s">
        <v>77</v>
      </c>
      <c r="G1720" s="157">
        <v>0</v>
      </c>
      <c r="H1720" s="157">
        <v>1</v>
      </c>
      <c r="I1720" s="157">
        <v>0</v>
      </c>
      <c r="J1720" s="157">
        <v>0</v>
      </c>
      <c r="K1720" s="157">
        <v>1</v>
      </c>
      <c r="L1720" s="157">
        <v>1</v>
      </c>
    </row>
    <row r="1721" spans="5:12" x14ac:dyDescent="0.2">
      <c r="E1721" s="157" t="s">
        <v>2013</v>
      </c>
      <c r="F1721" s="157" t="s">
        <v>16</v>
      </c>
      <c r="G1721" s="157">
        <v>1</v>
      </c>
      <c r="H1721" s="157">
        <v>5</v>
      </c>
      <c r="I1721" s="157">
        <v>0</v>
      </c>
      <c r="J1721" s="157">
        <v>2</v>
      </c>
      <c r="K1721" s="157">
        <v>4</v>
      </c>
      <c r="L1721" s="157">
        <v>6</v>
      </c>
    </row>
    <row r="1722" spans="5:12" x14ac:dyDescent="0.2">
      <c r="E1722" s="157" t="s">
        <v>2012</v>
      </c>
      <c r="F1722" s="157" t="s">
        <v>16</v>
      </c>
      <c r="G1722" s="157">
        <v>0</v>
      </c>
      <c r="H1722" s="157">
        <v>5</v>
      </c>
      <c r="I1722" s="157">
        <v>0</v>
      </c>
      <c r="J1722" s="157">
        <v>2</v>
      </c>
      <c r="K1722" s="157">
        <v>3</v>
      </c>
      <c r="L1722" s="157">
        <v>5</v>
      </c>
    </row>
    <row r="1723" spans="5:12" x14ac:dyDescent="0.2">
      <c r="E1723" s="157" t="s">
        <v>2011</v>
      </c>
      <c r="F1723" s="157" t="s">
        <v>16</v>
      </c>
      <c r="G1723" s="157">
        <v>0</v>
      </c>
      <c r="H1723" s="157">
        <v>2</v>
      </c>
      <c r="I1723" s="157">
        <v>0</v>
      </c>
      <c r="J1723" s="157">
        <v>2</v>
      </c>
      <c r="K1723" s="157">
        <v>0</v>
      </c>
      <c r="L1723" s="157">
        <v>2</v>
      </c>
    </row>
    <row r="1724" spans="5:12" x14ac:dyDescent="0.2">
      <c r="E1724" s="157" t="s">
        <v>2010</v>
      </c>
      <c r="F1724" s="157" t="s">
        <v>16</v>
      </c>
      <c r="G1724" s="157">
        <v>0</v>
      </c>
      <c r="H1724" s="157">
        <v>1</v>
      </c>
      <c r="I1724" s="157">
        <v>0</v>
      </c>
      <c r="J1724" s="157">
        <v>1</v>
      </c>
      <c r="K1724" s="157">
        <v>0</v>
      </c>
      <c r="L1724" s="157">
        <v>1</v>
      </c>
    </row>
    <row r="1725" spans="5:12" x14ac:dyDescent="0.2">
      <c r="E1725" s="157" t="s">
        <v>2009</v>
      </c>
      <c r="F1725" s="157" t="s">
        <v>16</v>
      </c>
      <c r="G1725" s="157">
        <v>1</v>
      </c>
      <c r="H1725" s="157">
        <v>5</v>
      </c>
      <c r="I1725" s="157">
        <v>0</v>
      </c>
      <c r="J1725" s="157">
        <v>2</v>
      </c>
      <c r="K1725" s="157">
        <v>4</v>
      </c>
      <c r="L1725" s="157">
        <v>6</v>
      </c>
    </row>
    <row r="1726" spans="5:12" x14ac:dyDescent="0.2">
      <c r="E1726" s="157" t="s">
        <v>2008</v>
      </c>
      <c r="F1726" s="157" t="s">
        <v>14</v>
      </c>
      <c r="G1726" s="157">
        <v>4</v>
      </c>
      <c r="H1726" s="157">
        <v>14</v>
      </c>
      <c r="I1726" s="157">
        <v>0</v>
      </c>
      <c r="J1726" s="157">
        <v>9</v>
      </c>
      <c r="K1726" s="157">
        <v>9</v>
      </c>
      <c r="L1726" s="157">
        <v>18</v>
      </c>
    </row>
    <row r="1727" spans="5:12" x14ac:dyDescent="0.2">
      <c r="E1727" s="157" t="s">
        <v>2007</v>
      </c>
      <c r="F1727" s="157" t="s">
        <v>16</v>
      </c>
      <c r="G1727" s="157">
        <v>0</v>
      </c>
      <c r="H1727" s="157">
        <v>1</v>
      </c>
      <c r="I1727" s="157">
        <v>0</v>
      </c>
      <c r="J1727" s="157">
        <v>1</v>
      </c>
      <c r="K1727" s="157">
        <v>0</v>
      </c>
      <c r="L1727" s="157">
        <v>1</v>
      </c>
    </row>
    <row r="1728" spans="5:12" x14ac:dyDescent="0.2">
      <c r="E1728" s="157" t="s">
        <v>2006</v>
      </c>
      <c r="F1728" s="157" t="s">
        <v>16</v>
      </c>
      <c r="G1728" s="157">
        <v>0</v>
      </c>
      <c r="H1728" s="157">
        <v>5</v>
      </c>
      <c r="I1728" s="157">
        <v>0</v>
      </c>
      <c r="J1728" s="157">
        <v>2</v>
      </c>
      <c r="K1728" s="157">
        <v>3</v>
      </c>
      <c r="L1728" s="157">
        <v>5</v>
      </c>
    </row>
    <row r="1729" spans="5:12" x14ac:dyDescent="0.2">
      <c r="E1729" s="157" t="s">
        <v>2005</v>
      </c>
      <c r="F1729" s="157" t="s">
        <v>20</v>
      </c>
      <c r="G1729" s="157">
        <v>0</v>
      </c>
      <c r="H1729" s="157">
        <v>1</v>
      </c>
      <c r="I1729" s="157">
        <v>0</v>
      </c>
      <c r="J1729" s="157">
        <v>0</v>
      </c>
      <c r="K1729" s="157">
        <v>1</v>
      </c>
      <c r="L1729" s="157">
        <v>1</v>
      </c>
    </row>
    <row r="1730" spans="5:12" x14ac:dyDescent="0.2">
      <c r="E1730" s="157" t="s">
        <v>2004</v>
      </c>
      <c r="F1730" s="157" t="s">
        <v>20</v>
      </c>
      <c r="G1730" s="157">
        <v>0</v>
      </c>
      <c r="H1730" s="157">
        <v>1</v>
      </c>
      <c r="I1730" s="157">
        <v>0</v>
      </c>
      <c r="J1730" s="157">
        <v>0</v>
      </c>
      <c r="K1730" s="157">
        <v>1</v>
      </c>
      <c r="L1730" s="157">
        <v>1</v>
      </c>
    </row>
    <row r="1731" spans="5:12" x14ac:dyDescent="0.2">
      <c r="E1731" s="157" t="s">
        <v>2003</v>
      </c>
      <c r="F1731" s="157" t="s">
        <v>39</v>
      </c>
      <c r="G1731" s="157">
        <v>0</v>
      </c>
      <c r="H1731" s="157">
        <v>1</v>
      </c>
      <c r="I1731" s="157">
        <v>0</v>
      </c>
      <c r="J1731" s="157">
        <v>0</v>
      </c>
      <c r="K1731" s="157">
        <v>1</v>
      </c>
      <c r="L1731" s="157">
        <v>1</v>
      </c>
    </row>
    <row r="1732" spans="5:12" x14ac:dyDescent="0.2">
      <c r="E1732" s="157" t="s">
        <v>2002</v>
      </c>
      <c r="F1732" s="157" t="s">
        <v>80</v>
      </c>
      <c r="G1732" s="157">
        <v>1</v>
      </c>
      <c r="H1732" s="157">
        <v>0</v>
      </c>
      <c r="I1732" s="157">
        <v>0</v>
      </c>
      <c r="J1732" s="157">
        <v>0</v>
      </c>
      <c r="K1732" s="157">
        <v>1</v>
      </c>
      <c r="L1732" s="157">
        <v>1</v>
      </c>
    </row>
    <row r="1733" spans="5:12" x14ac:dyDescent="0.2">
      <c r="E1733" s="157" t="s">
        <v>2001</v>
      </c>
      <c r="F1733" s="157" t="s">
        <v>16</v>
      </c>
      <c r="G1733" s="157">
        <v>0</v>
      </c>
      <c r="H1733" s="157">
        <v>2</v>
      </c>
      <c r="I1733" s="157">
        <v>1</v>
      </c>
      <c r="J1733" s="157">
        <v>0</v>
      </c>
      <c r="K1733" s="157">
        <v>1</v>
      </c>
      <c r="L1733" s="157">
        <v>2</v>
      </c>
    </row>
    <row r="1734" spans="5:12" x14ac:dyDescent="0.2">
      <c r="E1734" s="157" t="s">
        <v>2000</v>
      </c>
      <c r="F1734" s="157" t="s">
        <v>14</v>
      </c>
      <c r="G1734" s="157">
        <v>0</v>
      </c>
      <c r="H1734" s="157">
        <v>1</v>
      </c>
      <c r="I1734" s="157">
        <v>0</v>
      </c>
      <c r="J1734" s="157">
        <v>0</v>
      </c>
      <c r="K1734" s="157">
        <v>1</v>
      </c>
      <c r="L1734" s="157">
        <v>1</v>
      </c>
    </row>
    <row r="1735" spans="5:12" x14ac:dyDescent="0.2">
      <c r="E1735" s="157" t="s">
        <v>1999</v>
      </c>
      <c r="F1735" s="157" t="s">
        <v>94</v>
      </c>
      <c r="G1735" s="157">
        <v>2</v>
      </c>
      <c r="H1735" s="157">
        <v>0</v>
      </c>
      <c r="I1735" s="157">
        <v>1</v>
      </c>
      <c r="J1735" s="157">
        <v>0</v>
      </c>
      <c r="K1735" s="157">
        <v>1</v>
      </c>
      <c r="L1735" s="157">
        <v>2</v>
      </c>
    </row>
    <row r="1736" spans="5:12" x14ac:dyDescent="0.2">
      <c r="E1736" s="157" t="s">
        <v>1998</v>
      </c>
      <c r="F1736" s="157" t="s">
        <v>69</v>
      </c>
      <c r="G1736" s="157">
        <v>0</v>
      </c>
      <c r="H1736" s="157">
        <v>2</v>
      </c>
      <c r="I1736" s="157">
        <v>0</v>
      </c>
      <c r="J1736" s="157">
        <v>1</v>
      </c>
      <c r="K1736" s="157">
        <v>1</v>
      </c>
      <c r="L1736" s="157">
        <v>2</v>
      </c>
    </row>
    <row r="1737" spans="5:12" x14ac:dyDescent="0.2">
      <c r="E1737" s="157" t="s">
        <v>1997</v>
      </c>
      <c r="F1737" s="157" t="s">
        <v>80</v>
      </c>
      <c r="G1737" s="157">
        <v>0</v>
      </c>
      <c r="H1737" s="157">
        <v>1</v>
      </c>
      <c r="I1737" s="157">
        <v>0</v>
      </c>
      <c r="J1737" s="157">
        <v>1</v>
      </c>
      <c r="K1737" s="157">
        <v>0</v>
      </c>
      <c r="L1737" s="157">
        <v>1</v>
      </c>
    </row>
    <row r="1738" spans="5:12" x14ac:dyDescent="0.2">
      <c r="E1738" s="157" t="s">
        <v>1996</v>
      </c>
      <c r="F1738" s="157" t="s">
        <v>24</v>
      </c>
      <c r="G1738" s="157">
        <v>0</v>
      </c>
      <c r="H1738" s="157">
        <v>2</v>
      </c>
      <c r="I1738" s="157">
        <v>0</v>
      </c>
      <c r="J1738" s="157">
        <v>0</v>
      </c>
      <c r="K1738" s="157">
        <v>2</v>
      </c>
      <c r="L1738" s="157">
        <v>2</v>
      </c>
    </row>
    <row r="1739" spans="5:12" x14ac:dyDescent="0.2">
      <c r="E1739" s="157" t="s">
        <v>1995</v>
      </c>
      <c r="F1739" s="157" t="s">
        <v>87</v>
      </c>
      <c r="G1739" s="157">
        <v>0</v>
      </c>
      <c r="H1739" s="157">
        <v>3</v>
      </c>
      <c r="I1739" s="157">
        <v>0</v>
      </c>
      <c r="J1739" s="157">
        <v>0</v>
      </c>
      <c r="K1739" s="157">
        <v>3</v>
      </c>
      <c r="L1739" s="157">
        <v>3</v>
      </c>
    </row>
    <row r="1740" spans="5:12" x14ac:dyDescent="0.2">
      <c r="E1740" s="157" t="s">
        <v>1994</v>
      </c>
      <c r="F1740" s="157" t="s">
        <v>53</v>
      </c>
      <c r="G1740" s="157">
        <v>1</v>
      </c>
      <c r="H1740" s="157">
        <v>0</v>
      </c>
      <c r="I1740" s="157">
        <v>0</v>
      </c>
      <c r="J1740" s="157">
        <v>0</v>
      </c>
      <c r="K1740" s="157">
        <v>1</v>
      </c>
      <c r="L1740" s="157">
        <v>1</v>
      </c>
    </row>
    <row r="1741" spans="5:12" x14ac:dyDescent="0.2">
      <c r="E1741" s="157" t="s">
        <v>1993</v>
      </c>
      <c r="F1741" s="157" t="s">
        <v>14</v>
      </c>
      <c r="G1741" s="157">
        <v>0</v>
      </c>
      <c r="H1741" s="157">
        <v>1</v>
      </c>
      <c r="I1741" s="157">
        <v>0</v>
      </c>
      <c r="J1741" s="157">
        <v>0</v>
      </c>
      <c r="K1741" s="157">
        <v>1</v>
      </c>
      <c r="L1741" s="157">
        <v>1</v>
      </c>
    </row>
    <row r="1742" spans="5:12" x14ac:dyDescent="0.2">
      <c r="E1742" s="157" t="s">
        <v>1992</v>
      </c>
      <c r="F1742" s="157" t="s">
        <v>131</v>
      </c>
      <c r="G1742" s="157">
        <v>1</v>
      </c>
      <c r="H1742" s="157">
        <v>1</v>
      </c>
      <c r="I1742" s="157">
        <v>0</v>
      </c>
      <c r="J1742" s="157">
        <v>0</v>
      </c>
      <c r="K1742" s="157">
        <v>2</v>
      </c>
      <c r="L1742" s="157">
        <v>2</v>
      </c>
    </row>
    <row r="1743" spans="5:12" x14ac:dyDescent="0.2">
      <c r="E1743" s="157" t="s">
        <v>1991</v>
      </c>
      <c r="F1743" s="157" t="s">
        <v>94</v>
      </c>
      <c r="G1743" s="157">
        <v>0</v>
      </c>
      <c r="H1743" s="157">
        <v>1</v>
      </c>
      <c r="I1743" s="157">
        <v>0</v>
      </c>
      <c r="J1743" s="157">
        <v>0</v>
      </c>
      <c r="K1743" s="157">
        <v>1</v>
      </c>
      <c r="L1743" s="157">
        <v>1</v>
      </c>
    </row>
    <row r="1744" spans="5:12" x14ac:dyDescent="0.2">
      <c r="E1744" s="157" t="s">
        <v>1990</v>
      </c>
      <c r="F1744" s="157" t="s">
        <v>29</v>
      </c>
      <c r="G1744" s="157">
        <v>0</v>
      </c>
      <c r="H1744" s="157">
        <v>1</v>
      </c>
      <c r="I1744" s="157">
        <v>0</v>
      </c>
      <c r="J1744" s="157">
        <v>0</v>
      </c>
      <c r="K1744" s="157">
        <v>1</v>
      </c>
      <c r="L1744" s="157">
        <v>1</v>
      </c>
    </row>
    <row r="1745" spans="5:12" x14ac:dyDescent="0.2">
      <c r="E1745" s="157" t="s">
        <v>1989</v>
      </c>
      <c r="F1745" s="157" t="s">
        <v>80</v>
      </c>
      <c r="G1745" s="157">
        <v>0</v>
      </c>
      <c r="H1745" s="157">
        <v>1</v>
      </c>
      <c r="I1745" s="157">
        <v>0</v>
      </c>
      <c r="J1745" s="157">
        <v>1</v>
      </c>
      <c r="K1745" s="157">
        <v>0</v>
      </c>
      <c r="L1745" s="157">
        <v>1</v>
      </c>
    </row>
    <row r="1746" spans="5:12" x14ac:dyDescent="0.2">
      <c r="E1746" s="157" t="s">
        <v>1988</v>
      </c>
      <c r="F1746" s="157" t="s">
        <v>18</v>
      </c>
      <c r="G1746" s="157">
        <v>6</v>
      </c>
      <c r="H1746" s="157">
        <v>6</v>
      </c>
      <c r="I1746" s="157">
        <v>1</v>
      </c>
      <c r="J1746" s="157">
        <v>0</v>
      </c>
      <c r="K1746" s="157">
        <v>11</v>
      </c>
      <c r="L1746" s="157">
        <v>12</v>
      </c>
    </row>
    <row r="1747" spans="5:12" x14ac:dyDescent="0.2">
      <c r="E1747" s="157" t="s">
        <v>1987</v>
      </c>
      <c r="F1747" s="157" t="s">
        <v>14</v>
      </c>
      <c r="G1747" s="157">
        <v>0</v>
      </c>
      <c r="H1747" s="157">
        <v>1</v>
      </c>
      <c r="I1747" s="157">
        <v>0</v>
      </c>
      <c r="J1747" s="157">
        <v>1</v>
      </c>
      <c r="K1747" s="157">
        <v>0</v>
      </c>
      <c r="L1747" s="157">
        <v>1</v>
      </c>
    </row>
    <row r="1748" spans="5:12" x14ac:dyDescent="0.2">
      <c r="E1748" s="157" t="s">
        <v>1986</v>
      </c>
      <c r="F1748" s="157" t="s">
        <v>87</v>
      </c>
      <c r="G1748" s="157">
        <v>0</v>
      </c>
      <c r="H1748" s="157">
        <v>1</v>
      </c>
      <c r="I1748" s="157">
        <v>0</v>
      </c>
      <c r="J1748" s="157">
        <v>1</v>
      </c>
      <c r="K1748" s="157">
        <v>0</v>
      </c>
      <c r="L1748" s="157">
        <v>1</v>
      </c>
    </row>
    <row r="1749" spans="5:12" x14ac:dyDescent="0.2">
      <c r="E1749" s="157" t="s">
        <v>1985</v>
      </c>
      <c r="F1749" s="157" t="s">
        <v>48</v>
      </c>
      <c r="G1749" s="157">
        <v>0</v>
      </c>
      <c r="H1749" s="157">
        <v>2</v>
      </c>
      <c r="I1749" s="157">
        <v>0</v>
      </c>
      <c r="J1749" s="157">
        <v>1</v>
      </c>
      <c r="K1749" s="157">
        <v>1</v>
      </c>
      <c r="L1749" s="157">
        <v>2</v>
      </c>
    </row>
    <row r="1750" spans="5:12" x14ac:dyDescent="0.2">
      <c r="E1750" s="157" t="s">
        <v>1984</v>
      </c>
      <c r="F1750" s="157" t="s">
        <v>80</v>
      </c>
      <c r="G1750" s="157">
        <v>1</v>
      </c>
      <c r="H1750" s="157">
        <v>0</v>
      </c>
      <c r="I1750" s="157">
        <v>0</v>
      </c>
      <c r="J1750" s="157">
        <v>0</v>
      </c>
      <c r="K1750" s="157">
        <v>1</v>
      </c>
      <c r="L1750" s="157">
        <v>1</v>
      </c>
    </row>
    <row r="1751" spans="5:12" x14ac:dyDescent="0.2">
      <c r="E1751" s="157" t="s">
        <v>1983</v>
      </c>
      <c r="F1751" s="157" t="s">
        <v>67</v>
      </c>
      <c r="G1751" s="157">
        <v>1</v>
      </c>
      <c r="H1751" s="157">
        <v>0</v>
      </c>
      <c r="I1751" s="157">
        <v>0</v>
      </c>
      <c r="J1751" s="157">
        <v>0</v>
      </c>
      <c r="K1751" s="157">
        <v>1</v>
      </c>
      <c r="L1751" s="157">
        <v>1</v>
      </c>
    </row>
    <row r="1752" spans="5:12" x14ac:dyDescent="0.2">
      <c r="E1752" s="157" t="s">
        <v>1982</v>
      </c>
      <c r="F1752" s="157" t="s">
        <v>80</v>
      </c>
      <c r="G1752" s="157">
        <v>0</v>
      </c>
      <c r="H1752" s="157">
        <v>1</v>
      </c>
      <c r="I1752" s="157">
        <v>0</v>
      </c>
      <c r="J1752" s="157">
        <v>0</v>
      </c>
      <c r="K1752" s="157">
        <v>1</v>
      </c>
      <c r="L1752" s="157">
        <v>1</v>
      </c>
    </row>
    <row r="1753" spans="5:12" x14ac:dyDescent="0.2">
      <c r="E1753" s="157" t="s">
        <v>1981</v>
      </c>
      <c r="F1753" s="157" t="s">
        <v>33</v>
      </c>
      <c r="G1753" s="157">
        <v>2</v>
      </c>
      <c r="H1753" s="157">
        <v>0</v>
      </c>
      <c r="I1753" s="157">
        <v>0</v>
      </c>
      <c r="J1753" s="157">
        <v>0</v>
      </c>
      <c r="K1753" s="157">
        <v>2</v>
      </c>
      <c r="L1753" s="157">
        <v>2</v>
      </c>
    </row>
    <row r="1754" spans="5:12" x14ac:dyDescent="0.2">
      <c r="E1754" s="157" t="s">
        <v>1980</v>
      </c>
      <c r="F1754" s="157" t="s">
        <v>80</v>
      </c>
      <c r="G1754" s="157">
        <v>14</v>
      </c>
      <c r="H1754" s="157">
        <v>1</v>
      </c>
      <c r="I1754" s="157">
        <v>0</v>
      </c>
      <c r="J1754" s="157">
        <v>12</v>
      </c>
      <c r="K1754" s="157">
        <v>3</v>
      </c>
      <c r="L1754" s="157">
        <v>15</v>
      </c>
    </row>
    <row r="1755" spans="5:12" x14ac:dyDescent="0.2">
      <c r="E1755" s="157" t="s">
        <v>1979</v>
      </c>
      <c r="F1755" s="157" t="s">
        <v>14</v>
      </c>
      <c r="G1755" s="157">
        <v>0</v>
      </c>
      <c r="H1755" s="157">
        <v>4</v>
      </c>
      <c r="I1755" s="157">
        <v>0</v>
      </c>
      <c r="J1755" s="157">
        <v>1</v>
      </c>
      <c r="K1755" s="157">
        <v>3</v>
      </c>
      <c r="L1755" s="157">
        <v>4</v>
      </c>
    </row>
    <row r="1756" spans="5:12" x14ac:dyDescent="0.2">
      <c r="E1756" s="157" t="s">
        <v>1978</v>
      </c>
      <c r="F1756" s="157" t="s">
        <v>131</v>
      </c>
      <c r="G1756" s="157">
        <v>0</v>
      </c>
      <c r="H1756" s="157">
        <v>2</v>
      </c>
      <c r="I1756" s="157">
        <v>0</v>
      </c>
      <c r="J1756" s="157">
        <v>2</v>
      </c>
      <c r="K1756" s="157">
        <v>0</v>
      </c>
      <c r="L1756" s="157">
        <v>2</v>
      </c>
    </row>
    <row r="1757" spans="5:12" x14ac:dyDescent="0.2">
      <c r="E1757" s="157" t="s">
        <v>1977</v>
      </c>
      <c r="F1757" s="157" t="s">
        <v>53</v>
      </c>
      <c r="G1757" s="157">
        <v>1</v>
      </c>
      <c r="H1757" s="157">
        <v>0</v>
      </c>
      <c r="I1757" s="157">
        <v>0</v>
      </c>
      <c r="J1757" s="157">
        <v>0</v>
      </c>
      <c r="K1757" s="157">
        <v>1</v>
      </c>
      <c r="L1757" s="157">
        <v>1</v>
      </c>
    </row>
    <row r="1758" spans="5:12" x14ac:dyDescent="0.2">
      <c r="E1758" s="157" t="s">
        <v>1976</v>
      </c>
      <c r="F1758" s="157" t="s">
        <v>18</v>
      </c>
      <c r="G1758" s="157">
        <v>0</v>
      </c>
      <c r="H1758" s="157">
        <v>1</v>
      </c>
      <c r="I1758" s="157">
        <v>0</v>
      </c>
      <c r="J1758" s="157">
        <v>0</v>
      </c>
      <c r="K1758" s="157">
        <v>1</v>
      </c>
      <c r="L1758" s="157">
        <v>1</v>
      </c>
    </row>
    <row r="1759" spans="5:12" x14ac:dyDescent="0.2">
      <c r="E1759" s="157" t="s">
        <v>1975</v>
      </c>
      <c r="F1759" s="157" t="s">
        <v>18</v>
      </c>
      <c r="G1759" s="157">
        <v>0</v>
      </c>
      <c r="H1759" s="157">
        <v>1</v>
      </c>
      <c r="I1759" s="157">
        <v>0</v>
      </c>
      <c r="J1759" s="157">
        <v>0</v>
      </c>
      <c r="K1759" s="157">
        <v>1</v>
      </c>
      <c r="L1759" s="157">
        <v>1</v>
      </c>
    </row>
    <row r="1760" spans="5:12" x14ac:dyDescent="0.2">
      <c r="E1760" s="157" t="s">
        <v>1974</v>
      </c>
      <c r="F1760" s="157" t="s">
        <v>77</v>
      </c>
      <c r="G1760" s="157">
        <v>0</v>
      </c>
      <c r="H1760" s="157">
        <v>5</v>
      </c>
      <c r="I1760" s="157">
        <v>0</v>
      </c>
      <c r="J1760" s="157">
        <v>0</v>
      </c>
      <c r="K1760" s="157">
        <v>5</v>
      </c>
      <c r="L1760" s="157">
        <v>5</v>
      </c>
    </row>
    <row r="1761" spans="5:12" x14ac:dyDescent="0.2">
      <c r="E1761" s="157" t="s">
        <v>1973</v>
      </c>
      <c r="F1761" s="157" t="s">
        <v>24</v>
      </c>
      <c r="G1761" s="157">
        <v>0</v>
      </c>
      <c r="H1761" s="157">
        <v>1</v>
      </c>
      <c r="I1761" s="157">
        <v>0</v>
      </c>
      <c r="J1761" s="157">
        <v>0</v>
      </c>
      <c r="K1761" s="157">
        <v>1</v>
      </c>
      <c r="L1761" s="157">
        <v>1</v>
      </c>
    </row>
    <row r="1762" spans="5:12" x14ac:dyDescent="0.2">
      <c r="E1762" s="157" t="s">
        <v>1972</v>
      </c>
      <c r="F1762" s="157" t="s">
        <v>58</v>
      </c>
      <c r="G1762" s="157">
        <v>0</v>
      </c>
      <c r="H1762" s="157">
        <v>1</v>
      </c>
      <c r="I1762" s="157">
        <v>0</v>
      </c>
      <c r="J1762" s="157">
        <v>1</v>
      </c>
      <c r="K1762" s="157">
        <v>0</v>
      </c>
      <c r="L1762" s="157">
        <v>1</v>
      </c>
    </row>
    <row r="1763" spans="5:12" x14ac:dyDescent="0.2">
      <c r="E1763" s="157" t="s">
        <v>1971</v>
      </c>
      <c r="F1763" s="157" t="s">
        <v>14</v>
      </c>
      <c r="G1763" s="157">
        <v>1</v>
      </c>
      <c r="H1763" s="157">
        <v>0</v>
      </c>
      <c r="I1763" s="157">
        <v>0</v>
      </c>
      <c r="J1763" s="157">
        <v>0</v>
      </c>
      <c r="K1763" s="157">
        <v>1</v>
      </c>
      <c r="L1763" s="157">
        <v>1</v>
      </c>
    </row>
    <row r="1764" spans="5:12" x14ac:dyDescent="0.2">
      <c r="E1764" s="157" t="s">
        <v>1970</v>
      </c>
      <c r="F1764" s="157" t="s">
        <v>16</v>
      </c>
      <c r="G1764" s="157">
        <v>0</v>
      </c>
      <c r="H1764" s="157">
        <v>1</v>
      </c>
      <c r="I1764" s="157">
        <v>1</v>
      </c>
      <c r="J1764" s="157">
        <v>0</v>
      </c>
      <c r="K1764" s="157">
        <v>0</v>
      </c>
      <c r="L1764" s="157">
        <v>1</v>
      </c>
    </row>
    <row r="1765" spans="5:12" x14ac:dyDescent="0.2">
      <c r="E1765" s="157" t="s">
        <v>1969</v>
      </c>
      <c r="F1765" s="157" t="s">
        <v>131</v>
      </c>
      <c r="G1765" s="157">
        <v>0</v>
      </c>
      <c r="H1765" s="157">
        <v>1</v>
      </c>
      <c r="I1765" s="157">
        <v>0</v>
      </c>
      <c r="J1765" s="157">
        <v>1</v>
      </c>
      <c r="K1765" s="157">
        <v>0</v>
      </c>
      <c r="L1765" s="157">
        <v>1</v>
      </c>
    </row>
    <row r="1766" spans="5:12" x14ac:dyDescent="0.2">
      <c r="E1766" s="157" t="s">
        <v>1968</v>
      </c>
      <c r="F1766" s="157" t="s">
        <v>58</v>
      </c>
      <c r="G1766" s="157">
        <v>0</v>
      </c>
      <c r="H1766" s="157">
        <v>3</v>
      </c>
      <c r="I1766" s="157">
        <v>0</v>
      </c>
      <c r="J1766" s="157">
        <v>2</v>
      </c>
      <c r="K1766" s="157">
        <v>1</v>
      </c>
      <c r="L1766" s="157">
        <v>3</v>
      </c>
    </row>
    <row r="1767" spans="5:12" x14ac:dyDescent="0.2">
      <c r="E1767" s="157" t="s">
        <v>1967</v>
      </c>
      <c r="F1767" s="157" t="s">
        <v>16</v>
      </c>
      <c r="G1767" s="157">
        <v>1</v>
      </c>
      <c r="H1767" s="157">
        <v>4</v>
      </c>
      <c r="I1767" s="157">
        <v>1</v>
      </c>
      <c r="J1767" s="157">
        <v>0</v>
      </c>
      <c r="K1767" s="157">
        <v>4</v>
      </c>
      <c r="L1767" s="157">
        <v>5</v>
      </c>
    </row>
    <row r="1768" spans="5:12" x14ac:dyDescent="0.2">
      <c r="E1768" s="157" t="s">
        <v>1966</v>
      </c>
      <c r="F1768" s="157" t="s">
        <v>125</v>
      </c>
      <c r="G1768" s="157">
        <v>0</v>
      </c>
      <c r="H1768" s="157">
        <v>1</v>
      </c>
      <c r="I1768" s="157">
        <v>0</v>
      </c>
      <c r="J1768" s="157">
        <v>0</v>
      </c>
      <c r="K1768" s="157">
        <v>1</v>
      </c>
      <c r="L1768" s="157">
        <v>1</v>
      </c>
    </row>
    <row r="1769" spans="5:12" x14ac:dyDescent="0.2">
      <c r="E1769" s="157" t="s">
        <v>1965</v>
      </c>
      <c r="F1769" s="157" t="s">
        <v>29</v>
      </c>
      <c r="G1769" s="157">
        <v>0</v>
      </c>
      <c r="H1769" s="157">
        <v>1</v>
      </c>
      <c r="I1769" s="157">
        <v>0</v>
      </c>
      <c r="J1769" s="157">
        <v>0</v>
      </c>
      <c r="K1769" s="157">
        <v>1</v>
      </c>
      <c r="L1769" s="157">
        <v>1</v>
      </c>
    </row>
    <row r="1770" spans="5:12" x14ac:dyDescent="0.2">
      <c r="E1770" s="157" t="s">
        <v>1964</v>
      </c>
      <c r="F1770" s="157" t="s">
        <v>14</v>
      </c>
      <c r="G1770" s="157">
        <v>4</v>
      </c>
      <c r="H1770" s="157">
        <v>14</v>
      </c>
      <c r="I1770" s="157">
        <v>0</v>
      </c>
      <c r="J1770" s="157">
        <v>9</v>
      </c>
      <c r="K1770" s="157">
        <v>9</v>
      </c>
      <c r="L1770" s="157">
        <v>18</v>
      </c>
    </row>
    <row r="1771" spans="5:12" x14ac:dyDescent="0.2">
      <c r="E1771" s="157" t="s">
        <v>1963</v>
      </c>
      <c r="F1771" s="157" t="s">
        <v>16</v>
      </c>
      <c r="G1771" s="157">
        <v>0</v>
      </c>
      <c r="H1771" s="157">
        <v>1</v>
      </c>
      <c r="I1771" s="157">
        <v>0</v>
      </c>
      <c r="J1771" s="157">
        <v>1</v>
      </c>
      <c r="K1771" s="157">
        <v>0</v>
      </c>
      <c r="L1771" s="157">
        <v>1</v>
      </c>
    </row>
    <row r="1772" spans="5:12" x14ac:dyDescent="0.2">
      <c r="E1772" s="157" t="s">
        <v>1962</v>
      </c>
      <c r="F1772" s="157" t="s">
        <v>16</v>
      </c>
      <c r="G1772" s="157">
        <v>0</v>
      </c>
      <c r="H1772" s="157">
        <v>1</v>
      </c>
      <c r="I1772" s="157">
        <v>0</v>
      </c>
      <c r="J1772" s="157">
        <v>0</v>
      </c>
      <c r="K1772" s="157">
        <v>1</v>
      </c>
      <c r="L1772" s="157">
        <v>1</v>
      </c>
    </row>
    <row r="1773" spans="5:12" x14ac:dyDescent="0.2">
      <c r="E1773" s="157" t="s">
        <v>1961</v>
      </c>
      <c r="F1773" s="157" t="s">
        <v>16</v>
      </c>
      <c r="G1773" s="157">
        <v>0</v>
      </c>
      <c r="H1773" s="157">
        <v>1</v>
      </c>
      <c r="I1773" s="157">
        <v>0</v>
      </c>
      <c r="J1773" s="157">
        <v>0</v>
      </c>
      <c r="K1773" s="157">
        <v>1</v>
      </c>
      <c r="L1773" s="157">
        <v>1</v>
      </c>
    </row>
    <row r="1774" spans="5:12" x14ac:dyDescent="0.2">
      <c r="E1774" s="157" t="s">
        <v>1960</v>
      </c>
      <c r="F1774" s="157" t="s">
        <v>67</v>
      </c>
      <c r="G1774" s="157">
        <v>0</v>
      </c>
      <c r="H1774" s="157">
        <v>1</v>
      </c>
      <c r="I1774" s="157">
        <v>0</v>
      </c>
      <c r="J1774" s="157">
        <v>1</v>
      </c>
      <c r="K1774" s="157">
        <v>0</v>
      </c>
      <c r="L1774" s="157">
        <v>1</v>
      </c>
    </row>
    <row r="1775" spans="5:12" x14ac:dyDescent="0.2">
      <c r="E1775" s="157" t="s">
        <v>1959</v>
      </c>
      <c r="F1775" s="157" t="s">
        <v>35</v>
      </c>
      <c r="G1775" s="157">
        <v>0</v>
      </c>
      <c r="H1775" s="157">
        <v>1</v>
      </c>
      <c r="I1775" s="157">
        <v>0</v>
      </c>
      <c r="J1775" s="157">
        <v>0</v>
      </c>
      <c r="K1775" s="157">
        <v>1</v>
      </c>
      <c r="L1775" s="157">
        <v>1</v>
      </c>
    </row>
    <row r="1776" spans="5:12" x14ac:dyDescent="0.2">
      <c r="E1776" s="157" t="s">
        <v>1958</v>
      </c>
      <c r="F1776" s="157" t="s">
        <v>14</v>
      </c>
      <c r="G1776" s="157">
        <v>0</v>
      </c>
      <c r="H1776" s="157">
        <v>2</v>
      </c>
      <c r="I1776" s="157">
        <v>0</v>
      </c>
      <c r="J1776" s="157">
        <v>2</v>
      </c>
      <c r="K1776" s="157">
        <v>0</v>
      </c>
      <c r="L1776" s="157">
        <v>2</v>
      </c>
    </row>
    <row r="1777" spans="5:12" x14ac:dyDescent="0.2">
      <c r="E1777" s="157" t="s">
        <v>1957</v>
      </c>
      <c r="F1777" s="157" t="s">
        <v>58</v>
      </c>
      <c r="G1777" s="157">
        <v>0</v>
      </c>
      <c r="H1777" s="157">
        <v>2</v>
      </c>
      <c r="I1777" s="157">
        <v>0</v>
      </c>
      <c r="J1777" s="157">
        <v>1</v>
      </c>
      <c r="K1777" s="157">
        <v>1</v>
      </c>
      <c r="L1777" s="157">
        <v>2</v>
      </c>
    </row>
    <row r="1778" spans="5:12" x14ac:dyDescent="0.2">
      <c r="E1778" s="157" t="s">
        <v>1956</v>
      </c>
      <c r="F1778" s="157" t="s">
        <v>14</v>
      </c>
      <c r="G1778" s="157">
        <v>0</v>
      </c>
      <c r="H1778" s="157">
        <v>1</v>
      </c>
      <c r="I1778" s="157">
        <v>0</v>
      </c>
      <c r="J1778" s="157">
        <v>1</v>
      </c>
      <c r="K1778" s="157">
        <v>0</v>
      </c>
      <c r="L1778" s="157">
        <v>1</v>
      </c>
    </row>
    <row r="1779" spans="5:12" x14ac:dyDescent="0.2">
      <c r="E1779" s="157" t="s">
        <v>1955</v>
      </c>
      <c r="F1779" s="157" t="s">
        <v>77</v>
      </c>
      <c r="G1779" s="157">
        <v>1</v>
      </c>
      <c r="H1779" s="157">
        <v>0</v>
      </c>
      <c r="I1779" s="157">
        <v>0</v>
      </c>
      <c r="J1779" s="157">
        <v>0</v>
      </c>
      <c r="K1779" s="157">
        <v>1</v>
      </c>
      <c r="L1779" s="157">
        <v>1</v>
      </c>
    </row>
    <row r="1780" spans="5:12" x14ac:dyDescent="0.2">
      <c r="E1780" s="157" t="s">
        <v>1954</v>
      </c>
      <c r="F1780" s="157" t="s">
        <v>29</v>
      </c>
      <c r="G1780" s="157">
        <v>0</v>
      </c>
      <c r="H1780" s="157">
        <v>4</v>
      </c>
      <c r="I1780" s="157">
        <v>0</v>
      </c>
      <c r="J1780" s="157">
        <v>2</v>
      </c>
      <c r="K1780" s="157">
        <v>2</v>
      </c>
      <c r="L1780" s="157">
        <v>4</v>
      </c>
    </row>
    <row r="1781" spans="5:12" x14ac:dyDescent="0.2">
      <c r="E1781" s="157" t="s">
        <v>1953</v>
      </c>
      <c r="F1781" s="157" t="s">
        <v>125</v>
      </c>
      <c r="G1781" s="157">
        <v>2</v>
      </c>
      <c r="H1781" s="157">
        <v>0</v>
      </c>
      <c r="I1781" s="157">
        <v>0</v>
      </c>
      <c r="J1781" s="157">
        <v>0</v>
      </c>
      <c r="K1781" s="157">
        <v>2</v>
      </c>
      <c r="L1781" s="157">
        <v>2</v>
      </c>
    </row>
    <row r="1782" spans="5:12" x14ac:dyDescent="0.2">
      <c r="E1782" s="157" t="s">
        <v>1952</v>
      </c>
      <c r="F1782" s="157" t="s">
        <v>55</v>
      </c>
      <c r="G1782" s="157">
        <v>1</v>
      </c>
      <c r="H1782" s="157">
        <v>0</v>
      </c>
      <c r="I1782" s="157">
        <v>0</v>
      </c>
      <c r="J1782" s="157">
        <v>0</v>
      </c>
      <c r="K1782" s="157">
        <v>1</v>
      </c>
      <c r="L1782" s="157">
        <v>1</v>
      </c>
    </row>
    <row r="1783" spans="5:12" x14ac:dyDescent="0.2">
      <c r="E1783" s="157" t="s">
        <v>1951</v>
      </c>
      <c r="F1783" s="157" t="s">
        <v>33</v>
      </c>
      <c r="G1783" s="157">
        <v>1</v>
      </c>
      <c r="H1783" s="157">
        <v>0</v>
      </c>
      <c r="I1783" s="157">
        <v>0</v>
      </c>
      <c r="J1783" s="157">
        <v>0</v>
      </c>
      <c r="K1783" s="157">
        <v>1</v>
      </c>
      <c r="L1783" s="157">
        <v>1</v>
      </c>
    </row>
    <row r="1784" spans="5:12" x14ac:dyDescent="0.2">
      <c r="E1784" s="157" t="s">
        <v>1950</v>
      </c>
      <c r="F1784" s="157" t="s">
        <v>69</v>
      </c>
      <c r="G1784" s="157">
        <v>1</v>
      </c>
      <c r="H1784" s="157">
        <v>0</v>
      </c>
      <c r="I1784" s="157">
        <v>0</v>
      </c>
      <c r="J1784" s="157">
        <v>0</v>
      </c>
      <c r="K1784" s="157">
        <v>1</v>
      </c>
      <c r="L1784" s="157">
        <v>1</v>
      </c>
    </row>
    <row r="1785" spans="5:12" x14ac:dyDescent="0.2">
      <c r="E1785" s="157" t="s">
        <v>1949</v>
      </c>
      <c r="F1785" s="157" t="s">
        <v>67</v>
      </c>
      <c r="G1785" s="157">
        <v>1</v>
      </c>
      <c r="H1785" s="157">
        <v>0</v>
      </c>
      <c r="I1785" s="157">
        <v>0</v>
      </c>
      <c r="J1785" s="157">
        <v>0</v>
      </c>
      <c r="K1785" s="157">
        <v>1</v>
      </c>
      <c r="L1785" s="157">
        <v>1</v>
      </c>
    </row>
    <row r="1786" spans="5:12" x14ac:dyDescent="0.2">
      <c r="E1786" s="157" t="s">
        <v>1948</v>
      </c>
      <c r="F1786" s="157" t="s">
        <v>29</v>
      </c>
      <c r="G1786" s="157">
        <v>1</v>
      </c>
      <c r="H1786" s="157">
        <v>0</v>
      </c>
      <c r="I1786" s="157">
        <v>0</v>
      </c>
      <c r="J1786" s="157">
        <v>0</v>
      </c>
      <c r="K1786" s="157">
        <v>1</v>
      </c>
      <c r="L1786" s="157">
        <v>1</v>
      </c>
    </row>
    <row r="1787" spans="5:12" x14ac:dyDescent="0.2">
      <c r="E1787" s="157" t="s">
        <v>1947</v>
      </c>
      <c r="F1787" s="157" t="s">
        <v>48</v>
      </c>
      <c r="G1787" s="157">
        <v>0</v>
      </c>
      <c r="H1787" s="157">
        <v>1</v>
      </c>
      <c r="I1787" s="157">
        <v>0</v>
      </c>
      <c r="J1787" s="157">
        <v>1</v>
      </c>
      <c r="K1787" s="157">
        <v>0</v>
      </c>
      <c r="L1787" s="157">
        <v>1</v>
      </c>
    </row>
    <row r="1788" spans="5:12" x14ac:dyDescent="0.2">
      <c r="E1788" s="157" t="s">
        <v>1946</v>
      </c>
      <c r="F1788" s="157" t="s">
        <v>29</v>
      </c>
      <c r="G1788" s="157">
        <v>0</v>
      </c>
      <c r="H1788" s="157">
        <v>2</v>
      </c>
      <c r="I1788" s="157">
        <v>0</v>
      </c>
      <c r="J1788" s="157">
        <v>0</v>
      </c>
      <c r="K1788" s="157">
        <v>2</v>
      </c>
      <c r="L1788" s="157">
        <v>2</v>
      </c>
    </row>
    <row r="1789" spans="5:12" x14ac:dyDescent="0.2">
      <c r="E1789" s="157" t="s">
        <v>1945</v>
      </c>
      <c r="F1789" s="157" t="s">
        <v>14</v>
      </c>
      <c r="G1789" s="157">
        <v>0</v>
      </c>
      <c r="H1789" s="157">
        <v>1</v>
      </c>
      <c r="I1789" s="157">
        <v>0</v>
      </c>
      <c r="J1789" s="157">
        <v>0</v>
      </c>
      <c r="K1789" s="157">
        <v>1</v>
      </c>
      <c r="L1789" s="157">
        <v>1</v>
      </c>
    </row>
    <row r="1790" spans="5:12" x14ac:dyDescent="0.2">
      <c r="E1790" s="157" t="s">
        <v>1944</v>
      </c>
      <c r="F1790" s="157" t="s">
        <v>29</v>
      </c>
      <c r="G1790" s="157">
        <v>0</v>
      </c>
      <c r="H1790" s="157">
        <v>2</v>
      </c>
      <c r="I1790" s="157">
        <v>0</v>
      </c>
      <c r="J1790" s="157">
        <v>0</v>
      </c>
      <c r="K1790" s="157">
        <v>2</v>
      </c>
      <c r="L1790" s="157">
        <v>2</v>
      </c>
    </row>
    <row r="1791" spans="5:12" x14ac:dyDescent="0.2">
      <c r="E1791" s="157" t="s">
        <v>1943</v>
      </c>
      <c r="F1791" s="157" t="s">
        <v>94</v>
      </c>
      <c r="G1791" s="157">
        <v>2</v>
      </c>
      <c r="H1791" s="157">
        <v>0</v>
      </c>
      <c r="I1791" s="157">
        <v>0</v>
      </c>
      <c r="J1791" s="157">
        <v>2</v>
      </c>
      <c r="K1791" s="157">
        <v>0</v>
      </c>
      <c r="L1791" s="157">
        <v>2</v>
      </c>
    </row>
    <row r="1792" spans="5:12" x14ac:dyDescent="0.2">
      <c r="E1792" s="157" t="s">
        <v>1942</v>
      </c>
      <c r="F1792" s="157" t="s">
        <v>14</v>
      </c>
      <c r="G1792" s="157">
        <v>2</v>
      </c>
      <c r="H1792" s="157">
        <v>0</v>
      </c>
      <c r="I1792" s="157">
        <v>0</v>
      </c>
      <c r="J1792" s="157">
        <v>0</v>
      </c>
      <c r="K1792" s="157">
        <v>2</v>
      </c>
      <c r="L1792" s="157">
        <v>2</v>
      </c>
    </row>
    <row r="1793" spans="5:12" x14ac:dyDescent="0.2">
      <c r="E1793" s="157" t="s">
        <v>1941</v>
      </c>
      <c r="F1793" s="157" t="s">
        <v>67</v>
      </c>
      <c r="G1793" s="157">
        <v>1</v>
      </c>
      <c r="H1793" s="157">
        <v>1</v>
      </c>
      <c r="I1793" s="157">
        <v>0</v>
      </c>
      <c r="J1793" s="157">
        <v>0</v>
      </c>
      <c r="K1793" s="157">
        <v>2</v>
      </c>
      <c r="L1793" s="157">
        <v>2</v>
      </c>
    </row>
    <row r="1794" spans="5:12" x14ac:dyDescent="0.2">
      <c r="E1794" s="157" t="s">
        <v>1940</v>
      </c>
      <c r="F1794" s="157" t="s">
        <v>16</v>
      </c>
      <c r="G1794" s="157">
        <v>0</v>
      </c>
      <c r="H1794" s="157">
        <v>1</v>
      </c>
      <c r="I1794" s="157">
        <v>0</v>
      </c>
      <c r="J1794" s="157">
        <v>0</v>
      </c>
      <c r="K1794" s="157">
        <v>1</v>
      </c>
      <c r="L1794" s="157">
        <v>1</v>
      </c>
    </row>
    <row r="1795" spans="5:12" x14ac:dyDescent="0.2">
      <c r="E1795" s="157" t="s">
        <v>1939</v>
      </c>
      <c r="F1795" s="157" t="s">
        <v>87</v>
      </c>
      <c r="G1795" s="157">
        <v>0</v>
      </c>
      <c r="H1795" s="157">
        <v>82</v>
      </c>
      <c r="I1795" s="157">
        <v>0</v>
      </c>
      <c r="J1795" s="157">
        <v>47</v>
      </c>
      <c r="K1795" s="157">
        <v>35</v>
      </c>
      <c r="L1795" s="157">
        <v>82</v>
      </c>
    </row>
    <row r="1796" spans="5:12" x14ac:dyDescent="0.2">
      <c r="E1796" s="157" t="s">
        <v>1938</v>
      </c>
      <c r="F1796" s="157" t="s">
        <v>33</v>
      </c>
      <c r="G1796" s="157">
        <v>2</v>
      </c>
      <c r="H1796" s="157">
        <v>1</v>
      </c>
      <c r="I1796" s="157">
        <v>0</v>
      </c>
      <c r="J1796" s="157">
        <v>1</v>
      </c>
      <c r="K1796" s="157">
        <v>2</v>
      </c>
      <c r="L1796" s="157">
        <v>3</v>
      </c>
    </row>
    <row r="1797" spans="5:12" x14ac:dyDescent="0.2">
      <c r="E1797" s="157" t="s">
        <v>1937</v>
      </c>
      <c r="F1797" s="157" t="s">
        <v>87</v>
      </c>
      <c r="G1797" s="157">
        <v>0</v>
      </c>
      <c r="H1797" s="157">
        <v>1</v>
      </c>
      <c r="I1797" s="157">
        <v>0</v>
      </c>
      <c r="J1797" s="157">
        <v>0</v>
      </c>
      <c r="K1797" s="157">
        <v>1</v>
      </c>
      <c r="L1797" s="157">
        <v>1</v>
      </c>
    </row>
    <row r="1798" spans="5:12" x14ac:dyDescent="0.2">
      <c r="E1798" s="157" t="s">
        <v>1936</v>
      </c>
      <c r="F1798" s="157" t="s">
        <v>77</v>
      </c>
      <c r="G1798" s="157">
        <v>1</v>
      </c>
      <c r="H1798" s="157">
        <v>0</v>
      </c>
      <c r="I1798" s="157">
        <v>0</v>
      </c>
      <c r="J1798" s="157">
        <v>0</v>
      </c>
      <c r="K1798" s="157">
        <v>1</v>
      </c>
      <c r="L1798" s="157">
        <v>1</v>
      </c>
    </row>
    <row r="1799" spans="5:12" x14ac:dyDescent="0.2">
      <c r="E1799" s="157" t="s">
        <v>1935</v>
      </c>
      <c r="F1799" s="157" t="s">
        <v>33</v>
      </c>
      <c r="G1799" s="157">
        <v>1</v>
      </c>
      <c r="H1799" s="157">
        <v>0</v>
      </c>
      <c r="I1799" s="157">
        <v>0</v>
      </c>
      <c r="J1799" s="157">
        <v>0</v>
      </c>
      <c r="K1799" s="157">
        <v>1</v>
      </c>
      <c r="L1799" s="157">
        <v>1</v>
      </c>
    </row>
    <row r="1800" spans="5:12" x14ac:dyDescent="0.2">
      <c r="E1800" s="157" t="s">
        <v>1934</v>
      </c>
      <c r="F1800" s="157" t="s">
        <v>18</v>
      </c>
      <c r="G1800" s="157">
        <v>0</v>
      </c>
      <c r="H1800" s="157">
        <v>8</v>
      </c>
      <c r="I1800" s="157">
        <v>0</v>
      </c>
      <c r="J1800" s="157">
        <v>0</v>
      </c>
      <c r="K1800" s="157">
        <v>8</v>
      </c>
      <c r="L1800" s="157">
        <v>8</v>
      </c>
    </row>
    <row r="1801" spans="5:12" x14ac:dyDescent="0.2">
      <c r="E1801" s="157" t="s">
        <v>1933</v>
      </c>
      <c r="F1801" s="157" t="s">
        <v>69</v>
      </c>
      <c r="G1801" s="157">
        <v>1</v>
      </c>
      <c r="H1801" s="157">
        <v>0</v>
      </c>
      <c r="I1801" s="157">
        <v>0</v>
      </c>
      <c r="J1801" s="157">
        <v>0</v>
      </c>
      <c r="K1801" s="157">
        <v>1</v>
      </c>
      <c r="L1801" s="157">
        <v>1</v>
      </c>
    </row>
    <row r="1802" spans="5:12" x14ac:dyDescent="0.2">
      <c r="E1802" s="157" t="s">
        <v>1932</v>
      </c>
      <c r="F1802" s="157" t="s">
        <v>94</v>
      </c>
      <c r="G1802" s="157">
        <v>1</v>
      </c>
      <c r="H1802" s="157">
        <v>0</v>
      </c>
      <c r="I1802" s="157">
        <v>0</v>
      </c>
      <c r="J1802" s="157">
        <v>0</v>
      </c>
      <c r="K1802" s="157">
        <v>1</v>
      </c>
      <c r="L1802" s="157">
        <v>1</v>
      </c>
    </row>
    <row r="1803" spans="5:12" x14ac:dyDescent="0.2">
      <c r="E1803" s="157" t="s">
        <v>1931</v>
      </c>
      <c r="F1803" s="157" t="s">
        <v>69</v>
      </c>
      <c r="G1803" s="157">
        <v>0</v>
      </c>
      <c r="H1803" s="157">
        <v>2</v>
      </c>
      <c r="I1803" s="157">
        <v>0</v>
      </c>
      <c r="J1803" s="157">
        <v>1</v>
      </c>
      <c r="K1803" s="157">
        <v>1</v>
      </c>
      <c r="L1803" s="157">
        <v>2</v>
      </c>
    </row>
    <row r="1804" spans="5:12" x14ac:dyDescent="0.2">
      <c r="E1804" s="157" t="s">
        <v>1930</v>
      </c>
      <c r="F1804" s="157" t="s">
        <v>35</v>
      </c>
      <c r="G1804" s="157">
        <v>0</v>
      </c>
      <c r="H1804" s="157">
        <v>3</v>
      </c>
      <c r="I1804" s="157">
        <v>0</v>
      </c>
      <c r="J1804" s="157">
        <v>0</v>
      </c>
      <c r="K1804" s="157">
        <v>3</v>
      </c>
      <c r="L1804" s="157">
        <v>3</v>
      </c>
    </row>
    <row r="1805" spans="5:12" x14ac:dyDescent="0.2">
      <c r="E1805" s="157" t="s">
        <v>1929</v>
      </c>
      <c r="F1805" s="157" t="s">
        <v>77</v>
      </c>
      <c r="G1805" s="157">
        <v>3</v>
      </c>
      <c r="H1805" s="157">
        <v>0</v>
      </c>
      <c r="I1805" s="157">
        <v>1</v>
      </c>
      <c r="J1805" s="157">
        <v>0</v>
      </c>
      <c r="K1805" s="157">
        <v>2</v>
      </c>
      <c r="L1805" s="157">
        <v>3</v>
      </c>
    </row>
    <row r="1806" spans="5:12" x14ac:dyDescent="0.2">
      <c r="E1806" s="157" t="s">
        <v>1928</v>
      </c>
      <c r="F1806" s="157" t="s">
        <v>67</v>
      </c>
      <c r="G1806" s="157">
        <v>0</v>
      </c>
      <c r="H1806" s="157">
        <v>2</v>
      </c>
      <c r="I1806" s="157">
        <v>0</v>
      </c>
      <c r="J1806" s="157">
        <v>0</v>
      </c>
      <c r="K1806" s="157">
        <v>2</v>
      </c>
      <c r="L1806" s="157">
        <v>2</v>
      </c>
    </row>
    <row r="1807" spans="5:12" x14ac:dyDescent="0.2">
      <c r="E1807" s="157" t="s">
        <v>1927</v>
      </c>
      <c r="F1807" s="157" t="s">
        <v>69</v>
      </c>
      <c r="G1807" s="157">
        <v>0</v>
      </c>
      <c r="H1807" s="157">
        <v>1</v>
      </c>
      <c r="I1807" s="157">
        <v>0</v>
      </c>
      <c r="J1807" s="157">
        <v>0</v>
      </c>
      <c r="K1807" s="157">
        <v>1</v>
      </c>
      <c r="L1807" s="157">
        <v>1</v>
      </c>
    </row>
    <row r="1808" spans="5:12" x14ac:dyDescent="0.2">
      <c r="E1808" s="157" t="s">
        <v>1926</v>
      </c>
      <c r="F1808" s="157" t="s">
        <v>87</v>
      </c>
      <c r="G1808" s="157">
        <v>1</v>
      </c>
      <c r="H1808" s="157">
        <v>0</v>
      </c>
      <c r="I1808" s="157">
        <v>0</v>
      </c>
      <c r="J1808" s="157">
        <v>1</v>
      </c>
      <c r="K1808" s="157">
        <v>0</v>
      </c>
      <c r="L1808" s="157">
        <v>1</v>
      </c>
    </row>
    <row r="1809" spans="5:12" x14ac:dyDescent="0.2">
      <c r="E1809" s="157" t="s">
        <v>1925</v>
      </c>
      <c r="F1809" s="157" t="s">
        <v>29</v>
      </c>
      <c r="G1809" s="157">
        <v>0</v>
      </c>
      <c r="H1809" s="157">
        <v>2</v>
      </c>
      <c r="I1809" s="157">
        <v>0</v>
      </c>
      <c r="J1809" s="157">
        <v>0</v>
      </c>
      <c r="K1809" s="157">
        <v>2</v>
      </c>
      <c r="L1809" s="157">
        <v>2</v>
      </c>
    </row>
    <row r="1810" spans="5:12" x14ac:dyDescent="0.2">
      <c r="E1810" s="157" t="s">
        <v>1924</v>
      </c>
      <c r="F1810" s="157" t="s">
        <v>22</v>
      </c>
      <c r="G1810" s="157">
        <v>0</v>
      </c>
      <c r="H1810" s="157">
        <v>1</v>
      </c>
      <c r="I1810" s="157">
        <v>0</v>
      </c>
      <c r="J1810" s="157">
        <v>0</v>
      </c>
      <c r="K1810" s="157">
        <v>1</v>
      </c>
      <c r="L1810" s="157">
        <v>1</v>
      </c>
    </row>
    <row r="1811" spans="5:12" x14ac:dyDescent="0.2">
      <c r="E1811" s="157" t="s">
        <v>1923</v>
      </c>
      <c r="F1811" s="157" t="s">
        <v>14</v>
      </c>
      <c r="G1811" s="157">
        <v>0</v>
      </c>
      <c r="H1811" s="157">
        <v>1</v>
      </c>
      <c r="I1811" s="157">
        <v>0</v>
      </c>
      <c r="J1811" s="157">
        <v>0</v>
      </c>
      <c r="K1811" s="157">
        <v>1</v>
      </c>
      <c r="L1811" s="157">
        <v>1</v>
      </c>
    </row>
    <row r="1812" spans="5:12" x14ac:dyDescent="0.2">
      <c r="E1812" s="157" t="s">
        <v>1922</v>
      </c>
      <c r="F1812" s="157" t="s">
        <v>24</v>
      </c>
      <c r="G1812" s="157">
        <v>0</v>
      </c>
      <c r="H1812" s="157">
        <v>4</v>
      </c>
      <c r="I1812" s="157">
        <v>0</v>
      </c>
      <c r="J1812" s="157">
        <v>4</v>
      </c>
      <c r="K1812" s="157">
        <v>0</v>
      </c>
      <c r="L1812" s="157">
        <v>4</v>
      </c>
    </row>
    <row r="1813" spans="5:12" x14ac:dyDescent="0.2">
      <c r="E1813" s="157" t="s">
        <v>1921</v>
      </c>
      <c r="F1813" s="157" t="s">
        <v>131</v>
      </c>
      <c r="G1813" s="157">
        <v>0</v>
      </c>
      <c r="H1813" s="157">
        <v>2</v>
      </c>
      <c r="I1813" s="157">
        <v>0</v>
      </c>
      <c r="J1813" s="157">
        <v>1</v>
      </c>
      <c r="K1813" s="157">
        <v>1</v>
      </c>
      <c r="L1813" s="157">
        <v>2</v>
      </c>
    </row>
    <row r="1814" spans="5:12" x14ac:dyDescent="0.2">
      <c r="E1814" s="157" t="s">
        <v>1920</v>
      </c>
      <c r="F1814" s="157" t="s">
        <v>131</v>
      </c>
      <c r="G1814" s="157">
        <v>0</v>
      </c>
      <c r="H1814" s="157">
        <v>2</v>
      </c>
      <c r="I1814" s="157">
        <v>0</v>
      </c>
      <c r="J1814" s="157">
        <v>2</v>
      </c>
      <c r="K1814" s="157">
        <v>0</v>
      </c>
      <c r="L1814" s="157">
        <v>2</v>
      </c>
    </row>
    <row r="1815" spans="5:12" x14ac:dyDescent="0.2">
      <c r="E1815" s="157" t="s">
        <v>1919</v>
      </c>
      <c r="F1815" s="157" t="s">
        <v>80</v>
      </c>
      <c r="G1815" s="157">
        <v>0</v>
      </c>
      <c r="H1815" s="157">
        <v>1</v>
      </c>
      <c r="I1815" s="157">
        <v>0</v>
      </c>
      <c r="J1815" s="157">
        <v>1</v>
      </c>
      <c r="K1815" s="157">
        <v>0</v>
      </c>
      <c r="L1815" s="157">
        <v>1</v>
      </c>
    </row>
    <row r="1816" spans="5:12" x14ac:dyDescent="0.2">
      <c r="E1816" s="157" t="s">
        <v>1918</v>
      </c>
      <c r="F1816" s="157" t="s">
        <v>94</v>
      </c>
      <c r="G1816" s="157">
        <v>1</v>
      </c>
      <c r="H1816" s="157">
        <v>0</v>
      </c>
      <c r="I1816" s="157">
        <v>1</v>
      </c>
      <c r="J1816" s="157">
        <v>0</v>
      </c>
      <c r="K1816" s="157">
        <v>0</v>
      </c>
      <c r="L1816" s="157">
        <v>1</v>
      </c>
    </row>
    <row r="1817" spans="5:12" x14ac:dyDescent="0.2">
      <c r="E1817" s="157" t="s">
        <v>1917</v>
      </c>
      <c r="F1817" s="157" t="s">
        <v>80</v>
      </c>
      <c r="G1817" s="157">
        <v>0</v>
      </c>
      <c r="H1817" s="157">
        <v>1</v>
      </c>
      <c r="I1817" s="157">
        <v>0</v>
      </c>
      <c r="J1817" s="157">
        <v>0</v>
      </c>
      <c r="K1817" s="157">
        <v>1</v>
      </c>
      <c r="L1817" s="157">
        <v>1</v>
      </c>
    </row>
    <row r="1818" spans="5:12" x14ac:dyDescent="0.2">
      <c r="E1818" s="157" t="s">
        <v>1916</v>
      </c>
      <c r="F1818" s="157" t="s">
        <v>18</v>
      </c>
      <c r="G1818" s="157">
        <v>0</v>
      </c>
      <c r="H1818" s="157">
        <v>1</v>
      </c>
      <c r="I1818" s="157">
        <v>0</v>
      </c>
      <c r="J1818" s="157">
        <v>0</v>
      </c>
      <c r="K1818" s="157">
        <v>1</v>
      </c>
      <c r="L1818" s="157">
        <v>1</v>
      </c>
    </row>
    <row r="1819" spans="5:12" x14ac:dyDescent="0.2">
      <c r="E1819" s="157" t="s">
        <v>1915</v>
      </c>
      <c r="F1819" s="157" t="s">
        <v>16</v>
      </c>
      <c r="G1819" s="157">
        <v>1</v>
      </c>
      <c r="H1819" s="157">
        <v>0</v>
      </c>
      <c r="I1819" s="157">
        <v>0</v>
      </c>
      <c r="J1819" s="157">
        <v>0</v>
      </c>
      <c r="K1819" s="157">
        <v>1</v>
      </c>
      <c r="L1819" s="157">
        <v>1</v>
      </c>
    </row>
    <row r="1820" spans="5:12" x14ac:dyDescent="0.2">
      <c r="E1820" s="157" t="s">
        <v>1914</v>
      </c>
      <c r="F1820" s="157" t="s">
        <v>29</v>
      </c>
      <c r="G1820" s="157">
        <v>1</v>
      </c>
      <c r="H1820" s="157">
        <v>0</v>
      </c>
      <c r="I1820" s="157">
        <v>0</v>
      </c>
      <c r="J1820" s="157">
        <v>0</v>
      </c>
      <c r="K1820" s="157">
        <v>1</v>
      </c>
      <c r="L1820" s="157">
        <v>1</v>
      </c>
    </row>
    <row r="1821" spans="5:12" x14ac:dyDescent="0.2">
      <c r="E1821" s="157" t="s">
        <v>1913</v>
      </c>
      <c r="F1821" s="157" t="s">
        <v>18</v>
      </c>
      <c r="G1821" s="157">
        <v>0</v>
      </c>
      <c r="H1821" s="157">
        <v>1</v>
      </c>
      <c r="I1821" s="157">
        <v>0</v>
      </c>
      <c r="J1821" s="157">
        <v>0</v>
      </c>
      <c r="K1821" s="157">
        <v>1</v>
      </c>
      <c r="L1821" s="157">
        <v>1</v>
      </c>
    </row>
    <row r="1822" spans="5:12" x14ac:dyDescent="0.2">
      <c r="E1822" s="157" t="s">
        <v>1912</v>
      </c>
      <c r="F1822" s="157" t="s">
        <v>14</v>
      </c>
      <c r="G1822" s="157">
        <v>6</v>
      </c>
      <c r="H1822" s="157">
        <v>5</v>
      </c>
      <c r="I1822" s="157">
        <v>0</v>
      </c>
      <c r="J1822" s="157">
        <v>5</v>
      </c>
      <c r="K1822" s="157">
        <v>6</v>
      </c>
      <c r="L1822" s="157">
        <v>11</v>
      </c>
    </row>
    <row r="1823" spans="5:12" x14ac:dyDescent="0.2">
      <c r="E1823" s="157" t="s">
        <v>1911</v>
      </c>
      <c r="F1823" s="157" t="s">
        <v>94</v>
      </c>
      <c r="G1823" s="157">
        <v>2</v>
      </c>
      <c r="H1823" s="157">
        <v>0</v>
      </c>
      <c r="I1823" s="157">
        <v>1</v>
      </c>
      <c r="J1823" s="157">
        <v>0</v>
      </c>
      <c r="K1823" s="157">
        <v>1</v>
      </c>
      <c r="L1823" s="157">
        <v>2</v>
      </c>
    </row>
    <row r="1824" spans="5:12" x14ac:dyDescent="0.2">
      <c r="E1824" s="157" t="s">
        <v>1910</v>
      </c>
      <c r="F1824" s="157" t="s">
        <v>22</v>
      </c>
      <c r="G1824" s="157">
        <v>0</v>
      </c>
      <c r="H1824" s="157">
        <v>3</v>
      </c>
      <c r="I1824" s="157">
        <v>0</v>
      </c>
      <c r="J1824" s="157">
        <v>2</v>
      </c>
      <c r="K1824" s="157">
        <v>1</v>
      </c>
      <c r="L1824" s="157">
        <v>3</v>
      </c>
    </row>
    <row r="1825" spans="4:12" x14ac:dyDescent="0.2">
      <c r="E1825" s="157" t="s">
        <v>1909</v>
      </c>
      <c r="F1825" s="157" t="s">
        <v>14</v>
      </c>
      <c r="G1825" s="157">
        <v>0</v>
      </c>
      <c r="H1825" s="157">
        <v>1</v>
      </c>
      <c r="I1825" s="157">
        <v>0</v>
      </c>
      <c r="J1825" s="157">
        <v>1</v>
      </c>
      <c r="K1825" s="157">
        <v>0</v>
      </c>
      <c r="L1825" s="157">
        <v>1</v>
      </c>
    </row>
    <row r="1826" spans="4:12" x14ac:dyDescent="0.2">
      <c r="E1826" s="157" t="s">
        <v>1908</v>
      </c>
      <c r="F1826" s="157" t="s">
        <v>131</v>
      </c>
      <c r="G1826" s="157">
        <v>1</v>
      </c>
      <c r="H1826" s="157">
        <v>0</v>
      </c>
      <c r="I1826" s="157">
        <v>0</v>
      </c>
      <c r="J1826" s="157">
        <v>0</v>
      </c>
      <c r="K1826" s="157">
        <v>1</v>
      </c>
      <c r="L1826" s="157">
        <v>1</v>
      </c>
    </row>
    <row r="1827" spans="4:12" x14ac:dyDescent="0.2">
      <c r="E1827" s="157" t="s">
        <v>1907</v>
      </c>
      <c r="F1827" s="157" t="s">
        <v>29</v>
      </c>
      <c r="G1827" s="157">
        <v>0</v>
      </c>
      <c r="H1827" s="157">
        <v>1</v>
      </c>
      <c r="I1827" s="157">
        <v>0</v>
      </c>
      <c r="J1827" s="157">
        <v>1</v>
      </c>
      <c r="K1827" s="157">
        <v>0</v>
      </c>
      <c r="L1827" s="157">
        <v>1</v>
      </c>
    </row>
    <row r="1828" spans="4:12" x14ac:dyDescent="0.2">
      <c r="E1828" s="157" t="s">
        <v>1906</v>
      </c>
      <c r="F1828" s="157" t="s">
        <v>16</v>
      </c>
      <c r="G1828" s="157">
        <v>1</v>
      </c>
      <c r="H1828" s="157">
        <v>0</v>
      </c>
      <c r="I1828" s="157">
        <v>0</v>
      </c>
      <c r="J1828" s="157">
        <v>0</v>
      </c>
      <c r="K1828" s="157">
        <v>1</v>
      </c>
      <c r="L1828" s="157">
        <v>1</v>
      </c>
    </row>
    <row r="1829" spans="4:12" x14ac:dyDescent="0.2">
      <c r="E1829" s="157" t="s">
        <v>1905</v>
      </c>
      <c r="F1829" s="157" t="s">
        <v>18</v>
      </c>
      <c r="G1829" s="157">
        <v>0</v>
      </c>
      <c r="H1829" s="157">
        <v>2</v>
      </c>
      <c r="I1829" s="157">
        <v>0</v>
      </c>
      <c r="J1829" s="157">
        <v>1</v>
      </c>
      <c r="K1829" s="157">
        <v>1</v>
      </c>
      <c r="L1829" s="157">
        <v>2</v>
      </c>
    </row>
    <row r="1830" spans="4:12" x14ac:dyDescent="0.2">
      <c r="E1830" s="157" t="s">
        <v>1904</v>
      </c>
      <c r="F1830" s="157" t="s">
        <v>18</v>
      </c>
      <c r="G1830" s="157">
        <v>0</v>
      </c>
      <c r="H1830" s="157">
        <v>2</v>
      </c>
      <c r="I1830" s="157">
        <v>0</v>
      </c>
      <c r="J1830" s="157">
        <v>1</v>
      </c>
      <c r="K1830" s="157">
        <v>1</v>
      </c>
      <c r="L1830" s="157">
        <v>2</v>
      </c>
    </row>
    <row r="1831" spans="4:12" x14ac:dyDescent="0.2">
      <c r="E1831" s="157" t="s">
        <v>1903</v>
      </c>
      <c r="F1831" s="157" t="s">
        <v>58</v>
      </c>
      <c r="G1831" s="157">
        <v>2</v>
      </c>
      <c r="H1831" s="157">
        <v>0</v>
      </c>
      <c r="I1831" s="157">
        <v>0</v>
      </c>
      <c r="J1831" s="157">
        <v>2</v>
      </c>
      <c r="K1831" s="157">
        <v>0</v>
      </c>
      <c r="L1831" s="157">
        <v>2</v>
      </c>
    </row>
    <row r="1832" spans="4:12" x14ac:dyDescent="0.2">
      <c r="E1832" s="157" t="s">
        <v>1902</v>
      </c>
      <c r="F1832" s="157" t="s">
        <v>67</v>
      </c>
      <c r="G1832" s="157">
        <v>0</v>
      </c>
      <c r="H1832" s="157">
        <v>1</v>
      </c>
      <c r="I1832" s="157">
        <v>0</v>
      </c>
      <c r="J1832" s="157">
        <v>0</v>
      </c>
      <c r="K1832" s="157">
        <v>1</v>
      </c>
      <c r="L1832" s="157">
        <v>1</v>
      </c>
    </row>
    <row r="1833" spans="4:12" x14ac:dyDescent="0.2">
      <c r="E1833" s="157" t="s">
        <v>1901</v>
      </c>
      <c r="F1833" s="157" t="s">
        <v>16</v>
      </c>
      <c r="G1833" s="157">
        <v>0</v>
      </c>
      <c r="H1833" s="157">
        <v>1</v>
      </c>
      <c r="I1833" s="157">
        <v>0</v>
      </c>
      <c r="J1833" s="157">
        <v>0</v>
      </c>
      <c r="K1833" s="157">
        <v>1</v>
      </c>
      <c r="L1833" s="157">
        <v>1</v>
      </c>
    </row>
    <row r="1834" spans="4:12" x14ac:dyDescent="0.2">
      <c r="E1834" s="157" t="s">
        <v>1900</v>
      </c>
      <c r="F1834" s="157" t="s">
        <v>87</v>
      </c>
      <c r="G1834" s="157">
        <v>1</v>
      </c>
      <c r="H1834" s="157">
        <v>0</v>
      </c>
      <c r="I1834" s="157">
        <v>0</v>
      </c>
      <c r="J1834" s="157">
        <v>0</v>
      </c>
      <c r="K1834" s="157">
        <v>1</v>
      </c>
      <c r="L1834" s="157">
        <v>1</v>
      </c>
    </row>
    <row r="1835" spans="4:12" x14ac:dyDescent="0.2">
      <c r="E1835" s="157" t="s">
        <v>1899</v>
      </c>
      <c r="F1835" s="157" t="s">
        <v>29</v>
      </c>
      <c r="G1835" s="157">
        <v>2</v>
      </c>
      <c r="H1835" s="157">
        <v>0</v>
      </c>
      <c r="I1835" s="157">
        <v>0</v>
      </c>
      <c r="J1835" s="157">
        <v>2</v>
      </c>
      <c r="K1835" s="157">
        <v>0</v>
      </c>
      <c r="L1835" s="157">
        <v>2</v>
      </c>
    </row>
    <row r="1836" spans="4:12" x14ac:dyDescent="0.2">
      <c r="E1836" s="157" t="s">
        <v>1898</v>
      </c>
      <c r="F1836" s="157" t="s">
        <v>18</v>
      </c>
      <c r="G1836" s="157">
        <v>0</v>
      </c>
      <c r="H1836" s="157">
        <v>2</v>
      </c>
      <c r="I1836" s="157">
        <v>0</v>
      </c>
      <c r="J1836" s="157">
        <v>1</v>
      </c>
      <c r="K1836" s="157">
        <v>1</v>
      </c>
      <c r="L1836" s="157">
        <v>2</v>
      </c>
    </row>
    <row r="1837" spans="4:12" x14ac:dyDescent="0.2">
      <c r="E1837" s="157" t="s">
        <v>1897</v>
      </c>
      <c r="F1837" s="157" t="s">
        <v>77</v>
      </c>
      <c r="G1837" s="157">
        <v>1</v>
      </c>
      <c r="H1837" s="157">
        <v>8</v>
      </c>
      <c r="I1837" s="157">
        <v>0</v>
      </c>
      <c r="J1837" s="157">
        <v>2</v>
      </c>
      <c r="K1837" s="157">
        <v>7</v>
      </c>
      <c r="L1837" s="157">
        <v>9</v>
      </c>
    </row>
    <row r="1838" spans="4:12" x14ac:dyDescent="0.2">
      <c r="D1838" s="157" t="s">
        <v>114</v>
      </c>
      <c r="E1838" s="157" t="s">
        <v>114</v>
      </c>
      <c r="F1838" s="157" t="s">
        <v>20</v>
      </c>
      <c r="G1838" s="157">
        <v>0</v>
      </c>
      <c r="H1838" s="157">
        <v>1</v>
      </c>
      <c r="I1838" s="157">
        <v>0</v>
      </c>
      <c r="J1838" s="157">
        <v>1</v>
      </c>
      <c r="K1838" s="157">
        <v>0</v>
      </c>
      <c r="L1838" s="157">
        <v>1</v>
      </c>
    </row>
    <row r="1839" spans="4:12" x14ac:dyDescent="0.2">
      <c r="E1839" s="157" t="s">
        <v>1896</v>
      </c>
      <c r="F1839" s="157" t="s">
        <v>53</v>
      </c>
      <c r="G1839" s="157">
        <v>1</v>
      </c>
      <c r="H1839" s="157">
        <v>0</v>
      </c>
      <c r="I1839" s="157">
        <v>0</v>
      </c>
      <c r="J1839" s="157">
        <v>0</v>
      </c>
      <c r="K1839" s="157">
        <v>1</v>
      </c>
      <c r="L1839" s="157">
        <v>1</v>
      </c>
    </row>
    <row r="1840" spans="4:12" x14ac:dyDescent="0.2">
      <c r="E1840" s="157" t="s">
        <v>1895</v>
      </c>
      <c r="F1840" s="157" t="s">
        <v>80</v>
      </c>
      <c r="G1840" s="157">
        <v>2</v>
      </c>
      <c r="H1840" s="157">
        <v>0</v>
      </c>
      <c r="I1840" s="157">
        <v>0</v>
      </c>
      <c r="J1840" s="157">
        <v>0</v>
      </c>
      <c r="K1840" s="157">
        <v>2</v>
      </c>
      <c r="L1840" s="157">
        <v>2</v>
      </c>
    </row>
    <row r="1841" spans="4:12" x14ac:dyDescent="0.2">
      <c r="E1841" s="157" t="s">
        <v>1894</v>
      </c>
      <c r="F1841" s="157" t="s">
        <v>80</v>
      </c>
      <c r="G1841" s="157">
        <v>1</v>
      </c>
      <c r="H1841" s="157">
        <v>0</v>
      </c>
      <c r="I1841" s="157">
        <v>0</v>
      </c>
      <c r="J1841" s="157">
        <v>0</v>
      </c>
      <c r="K1841" s="157">
        <v>1</v>
      </c>
      <c r="L1841" s="157">
        <v>1</v>
      </c>
    </row>
    <row r="1842" spans="4:12" x14ac:dyDescent="0.2">
      <c r="E1842" s="157" t="s">
        <v>1893</v>
      </c>
      <c r="F1842" s="157" t="s">
        <v>77</v>
      </c>
      <c r="G1842" s="157">
        <v>1</v>
      </c>
      <c r="H1842" s="157">
        <v>0</v>
      </c>
      <c r="I1842" s="157">
        <v>0</v>
      </c>
      <c r="J1842" s="157">
        <v>1</v>
      </c>
      <c r="K1842" s="157">
        <v>0</v>
      </c>
      <c r="L1842" s="157">
        <v>1</v>
      </c>
    </row>
    <row r="1843" spans="4:12" x14ac:dyDescent="0.2">
      <c r="E1843" s="157" t="s">
        <v>1892</v>
      </c>
      <c r="F1843" s="157" t="s">
        <v>125</v>
      </c>
      <c r="G1843" s="157">
        <v>1</v>
      </c>
      <c r="H1843" s="157">
        <v>2</v>
      </c>
      <c r="I1843" s="157">
        <v>0</v>
      </c>
      <c r="J1843" s="157">
        <v>0</v>
      </c>
      <c r="K1843" s="157">
        <v>3</v>
      </c>
      <c r="L1843" s="157">
        <v>3</v>
      </c>
    </row>
    <row r="1844" spans="4:12" x14ac:dyDescent="0.2">
      <c r="E1844" s="157" t="s">
        <v>1891</v>
      </c>
      <c r="F1844" s="157" t="s">
        <v>87</v>
      </c>
      <c r="G1844" s="157">
        <v>0</v>
      </c>
      <c r="H1844" s="157">
        <v>2</v>
      </c>
      <c r="I1844" s="157">
        <v>0</v>
      </c>
      <c r="J1844" s="157">
        <v>2</v>
      </c>
      <c r="K1844" s="157">
        <v>0</v>
      </c>
      <c r="L1844" s="157">
        <v>2</v>
      </c>
    </row>
    <row r="1845" spans="4:12" x14ac:dyDescent="0.2">
      <c r="E1845" s="157" t="s">
        <v>1890</v>
      </c>
      <c r="F1845" s="157" t="s">
        <v>35</v>
      </c>
      <c r="G1845" s="157">
        <v>0</v>
      </c>
      <c r="H1845" s="157">
        <v>1</v>
      </c>
      <c r="I1845" s="157">
        <v>0</v>
      </c>
      <c r="J1845" s="157">
        <v>0</v>
      </c>
      <c r="K1845" s="157">
        <v>1</v>
      </c>
      <c r="L1845" s="157">
        <v>1</v>
      </c>
    </row>
    <row r="1846" spans="4:12" x14ac:dyDescent="0.2">
      <c r="E1846" s="157" t="s">
        <v>1889</v>
      </c>
      <c r="F1846" s="157" t="s">
        <v>58</v>
      </c>
      <c r="G1846" s="157">
        <v>0</v>
      </c>
      <c r="H1846" s="157">
        <v>2</v>
      </c>
      <c r="I1846" s="157">
        <v>0</v>
      </c>
      <c r="J1846" s="157">
        <v>1</v>
      </c>
      <c r="K1846" s="157">
        <v>1</v>
      </c>
      <c r="L1846" s="157">
        <v>2</v>
      </c>
    </row>
    <row r="1847" spans="4:12" x14ac:dyDescent="0.2">
      <c r="E1847" s="157" t="s">
        <v>1888</v>
      </c>
      <c r="F1847" s="157" t="s">
        <v>22</v>
      </c>
      <c r="G1847" s="157">
        <v>0</v>
      </c>
      <c r="H1847" s="157">
        <v>1</v>
      </c>
      <c r="I1847" s="157">
        <v>0</v>
      </c>
      <c r="J1847" s="157">
        <v>0</v>
      </c>
      <c r="K1847" s="157">
        <v>1</v>
      </c>
      <c r="L1847" s="157">
        <v>1</v>
      </c>
    </row>
    <row r="1848" spans="4:12" x14ac:dyDescent="0.2">
      <c r="E1848" s="157" t="s">
        <v>1887</v>
      </c>
      <c r="F1848" s="157" t="s">
        <v>22</v>
      </c>
      <c r="G1848" s="157">
        <v>0</v>
      </c>
      <c r="H1848" s="157">
        <v>1</v>
      </c>
      <c r="I1848" s="157">
        <v>0</v>
      </c>
      <c r="J1848" s="157">
        <v>0</v>
      </c>
      <c r="K1848" s="157">
        <v>1</v>
      </c>
      <c r="L1848" s="157">
        <v>1</v>
      </c>
    </row>
    <row r="1849" spans="4:12" x14ac:dyDescent="0.2">
      <c r="E1849" s="157" t="s">
        <v>1886</v>
      </c>
      <c r="F1849" s="157" t="s">
        <v>14</v>
      </c>
      <c r="G1849" s="157">
        <v>1</v>
      </c>
      <c r="H1849" s="157">
        <v>2</v>
      </c>
      <c r="I1849" s="157">
        <v>0</v>
      </c>
      <c r="J1849" s="157">
        <v>2</v>
      </c>
      <c r="K1849" s="157">
        <v>1</v>
      </c>
      <c r="L1849" s="157">
        <v>3</v>
      </c>
    </row>
    <row r="1850" spans="4:12" x14ac:dyDescent="0.2">
      <c r="E1850" s="157" t="s">
        <v>1885</v>
      </c>
      <c r="F1850" s="157" t="s">
        <v>24</v>
      </c>
      <c r="G1850" s="157">
        <v>0</v>
      </c>
      <c r="H1850" s="157">
        <v>2</v>
      </c>
      <c r="I1850" s="157">
        <v>0</v>
      </c>
      <c r="J1850" s="157">
        <v>2</v>
      </c>
      <c r="K1850" s="157">
        <v>0</v>
      </c>
      <c r="L1850" s="157">
        <v>2</v>
      </c>
    </row>
    <row r="1851" spans="4:12" x14ac:dyDescent="0.2">
      <c r="D1851" s="157" t="s">
        <v>115</v>
      </c>
      <c r="E1851" s="157" t="s">
        <v>115</v>
      </c>
      <c r="F1851" s="157" t="s">
        <v>58</v>
      </c>
      <c r="G1851" s="157">
        <v>3</v>
      </c>
      <c r="H1851" s="157">
        <v>1</v>
      </c>
      <c r="I1851" s="157">
        <v>1</v>
      </c>
      <c r="J1851" s="157">
        <v>2</v>
      </c>
      <c r="K1851" s="157">
        <v>1</v>
      </c>
      <c r="L1851" s="157">
        <v>4</v>
      </c>
    </row>
    <row r="1852" spans="4:12" x14ac:dyDescent="0.2">
      <c r="E1852" s="157" t="s">
        <v>1884</v>
      </c>
      <c r="F1852" s="157" t="s">
        <v>69</v>
      </c>
      <c r="G1852" s="157">
        <v>0</v>
      </c>
      <c r="H1852" s="157">
        <v>9</v>
      </c>
      <c r="I1852" s="157">
        <v>0</v>
      </c>
      <c r="J1852" s="157">
        <v>1</v>
      </c>
      <c r="K1852" s="157">
        <v>8</v>
      </c>
      <c r="L1852" s="157">
        <v>9</v>
      </c>
    </row>
    <row r="1853" spans="4:12" x14ac:dyDescent="0.2">
      <c r="E1853" s="157" t="s">
        <v>1883</v>
      </c>
      <c r="F1853" s="157" t="s">
        <v>69</v>
      </c>
      <c r="G1853" s="157">
        <v>0</v>
      </c>
      <c r="H1853" s="157">
        <v>9</v>
      </c>
      <c r="I1853" s="157">
        <v>0</v>
      </c>
      <c r="J1853" s="157">
        <v>1</v>
      </c>
      <c r="K1853" s="157">
        <v>8</v>
      </c>
      <c r="L1853" s="157">
        <v>9</v>
      </c>
    </row>
    <row r="1854" spans="4:12" x14ac:dyDescent="0.2">
      <c r="E1854" s="157" t="s">
        <v>1882</v>
      </c>
      <c r="F1854" s="157" t="s">
        <v>69</v>
      </c>
      <c r="G1854" s="157">
        <v>0</v>
      </c>
      <c r="H1854" s="157">
        <v>9</v>
      </c>
      <c r="I1854" s="157">
        <v>0</v>
      </c>
      <c r="J1854" s="157">
        <v>1</v>
      </c>
      <c r="K1854" s="157">
        <v>8</v>
      </c>
      <c r="L1854" s="157">
        <v>9</v>
      </c>
    </row>
    <row r="1855" spans="4:12" x14ac:dyDescent="0.2">
      <c r="E1855" s="157" t="s">
        <v>1881</v>
      </c>
      <c r="F1855" s="157" t="s">
        <v>69</v>
      </c>
      <c r="G1855" s="157">
        <v>0</v>
      </c>
      <c r="H1855" s="157">
        <v>9</v>
      </c>
      <c r="I1855" s="157">
        <v>0</v>
      </c>
      <c r="J1855" s="157">
        <v>1</v>
      </c>
      <c r="K1855" s="157">
        <v>8</v>
      </c>
      <c r="L1855" s="157">
        <v>9</v>
      </c>
    </row>
    <row r="1856" spans="4:12" x14ac:dyDescent="0.2">
      <c r="E1856" s="157" t="s">
        <v>1880</v>
      </c>
      <c r="F1856" s="157" t="s">
        <v>14</v>
      </c>
      <c r="G1856" s="157">
        <v>4</v>
      </c>
      <c r="H1856" s="157">
        <v>3</v>
      </c>
      <c r="I1856" s="157">
        <v>2</v>
      </c>
      <c r="J1856" s="157">
        <v>1</v>
      </c>
      <c r="K1856" s="157">
        <v>4</v>
      </c>
      <c r="L1856" s="157">
        <v>7</v>
      </c>
    </row>
    <row r="1857" spans="5:12" x14ac:dyDescent="0.2">
      <c r="E1857" s="157" t="s">
        <v>1879</v>
      </c>
      <c r="F1857" s="157" t="s">
        <v>29</v>
      </c>
      <c r="G1857" s="157">
        <v>0</v>
      </c>
      <c r="H1857" s="157">
        <v>3</v>
      </c>
      <c r="I1857" s="157">
        <v>0</v>
      </c>
      <c r="J1857" s="157">
        <v>1</v>
      </c>
      <c r="K1857" s="157">
        <v>2</v>
      </c>
      <c r="L1857" s="157">
        <v>3</v>
      </c>
    </row>
    <row r="1858" spans="5:12" x14ac:dyDescent="0.2">
      <c r="E1858" s="157" t="s">
        <v>1878</v>
      </c>
      <c r="F1858" s="157" t="s">
        <v>69</v>
      </c>
      <c r="G1858" s="157">
        <v>0</v>
      </c>
      <c r="H1858" s="157">
        <v>1</v>
      </c>
      <c r="I1858" s="157">
        <v>0</v>
      </c>
      <c r="J1858" s="157">
        <v>0</v>
      </c>
      <c r="K1858" s="157">
        <v>1</v>
      </c>
      <c r="L1858" s="157">
        <v>1</v>
      </c>
    </row>
    <row r="1859" spans="5:12" x14ac:dyDescent="0.2">
      <c r="E1859" s="157" t="s">
        <v>1877</v>
      </c>
      <c r="F1859" s="157" t="s">
        <v>55</v>
      </c>
      <c r="G1859" s="157">
        <v>0</v>
      </c>
      <c r="H1859" s="157">
        <v>1</v>
      </c>
      <c r="I1859" s="157">
        <v>0</v>
      </c>
      <c r="J1859" s="157">
        <v>0</v>
      </c>
      <c r="K1859" s="157">
        <v>1</v>
      </c>
      <c r="L1859" s="157">
        <v>1</v>
      </c>
    </row>
    <row r="1860" spans="5:12" x14ac:dyDescent="0.2">
      <c r="E1860" s="157" t="s">
        <v>1876</v>
      </c>
      <c r="F1860" s="157" t="s">
        <v>53</v>
      </c>
      <c r="G1860" s="157">
        <v>0</v>
      </c>
      <c r="H1860" s="157">
        <v>1</v>
      </c>
      <c r="I1860" s="157">
        <v>0</v>
      </c>
      <c r="J1860" s="157">
        <v>0</v>
      </c>
      <c r="K1860" s="157">
        <v>1</v>
      </c>
      <c r="L1860" s="157">
        <v>1</v>
      </c>
    </row>
    <row r="1861" spans="5:12" x14ac:dyDescent="0.2">
      <c r="E1861" s="157" t="s">
        <v>1875</v>
      </c>
      <c r="F1861" s="157" t="s">
        <v>58</v>
      </c>
      <c r="G1861" s="157">
        <v>0</v>
      </c>
      <c r="H1861" s="157">
        <v>1</v>
      </c>
      <c r="I1861" s="157">
        <v>0</v>
      </c>
      <c r="J1861" s="157">
        <v>0</v>
      </c>
      <c r="K1861" s="157">
        <v>1</v>
      </c>
      <c r="L1861" s="157">
        <v>1</v>
      </c>
    </row>
    <row r="1862" spans="5:12" x14ac:dyDescent="0.2">
      <c r="E1862" s="157" t="s">
        <v>1874</v>
      </c>
      <c r="F1862" s="157" t="s">
        <v>16</v>
      </c>
      <c r="G1862" s="157">
        <v>0</v>
      </c>
      <c r="H1862" s="157">
        <v>1</v>
      </c>
      <c r="I1862" s="157">
        <v>1</v>
      </c>
      <c r="J1862" s="157">
        <v>0</v>
      </c>
      <c r="K1862" s="157">
        <v>0</v>
      </c>
      <c r="L1862" s="157">
        <v>1</v>
      </c>
    </row>
    <row r="1863" spans="5:12" x14ac:dyDescent="0.2">
      <c r="E1863" s="157" t="s">
        <v>1873</v>
      </c>
      <c r="F1863" s="157" t="s">
        <v>20</v>
      </c>
      <c r="G1863" s="157">
        <v>0</v>
      </c>
      <c r="H1863" s="157">
        <v>11</v>
      </c>
      <c r="I1863" s="157">
        <v>0</v>
      </c>
      <c r="J1863" s="157">
        <v>8</v>
      </c>
      <c r="K1863" s="157">
        <v>3</v>
      </c>
      <c r="L1863" s="157">
        <v>11</v>
      </c>
    </row>
    <row r="1864" spans="5:12" x14ac:dyDescent="0.2">
      <c r="E1864" s="157" t="s">
        <v>1872</v>
      </c>
      <c r="F1864" s="157" t="s">
        <v>77</v>
      </c>
      <c r="G1864" s="157">
        <v>3</v>
      </c>
      <c r="H1864" s="157">
        <v>0</v>
      </c>
      <c r="I1864" s="157">
        <v>1</v>
      </c>
      <c r="J1864" s="157">
        <v>0</v>
      </c>
      <c r="K1864" s="157">
        <v>2</v>
      </c>
      <c r="L1864" s="157">
        <v>3</v>
      </c>
    </row>
    <row r="1865" spans="5:12" x14ac:dyDescent="0.2">
      <c r="E1865" s="157" t="s">
        <v>1871</v>
      </c>
      <c r="F1865" s="157" t="s">
        <v>16</v>
      </c>
      <c r="G1865" s="157">
        <v>1</v>
      </c>
      <c r="H1865" s="157">
        <v>0</v>
      </c>
      <c r="I1865" s="157">
        <v>0</v>
      </c>
      <c r="J1865" s="157">
        <v>0</v>
      </c>
      <c r="K1865" s="157">
        <v>1</v>
      </c>
      <c r="L1865" s="157">
        <v>1</v>
      </c>
    </row>
    <row r="1866" spans="5:12" x14ac:dyDescent="0.2">
      <c r="E1866" s="157" t="s">
        <v>1870</v>
      </c>
      <c r="F1866" s="157" t="s">
        <v>18</v>
      </c>
      <c r="G1866" s="157">
        <v>0</v>
      </c>
      <c r="H1866" s="157">
        <v>1</v>
      </c>
      <c r="I1866" s="157">
        <v>0</v>
      </c>
      <c r="J1866" s="157">
        <v>1</v>
      </c>
      <c r="K1866" s="157">
        <v>0</v>
      </c>
      <c r="L1866" s="157">
        <v>1</v>
      </c>
    </row>
    <row r="1867" spans="5:12" x14ac:dyDescent="0.2">
      <c r="E1867" s="157" t="s">
        <v>1869</v>
      </c>
      <c r="F1867" s="157" t="s">
        <v>77</v>
      </c>
      <c r="G1867" s="157">
        <v>2</v>
      </c>
      <c r="H1867" s="157">
        <v>0</v>
      </c>
      <c r="I1867" s="157">
        <v>0</v>
      </c>
      <c r="J1867" s="157">
        <v>0</v>
      </c>
      <c r="K1867" s="157">
        <v>2</v>
      </c>
      <c r="L1867" s="157">
        <v>2</v>
      </c>
    </row>
    <row r="1868" spans="5:12" x14ac:dyDescent="0.2">
      <c r="E1868" s="157" t="s">
        <v>1868</v>
      </c>
      <c r="F1868" s="157" t="s">
        <v>77</v>
      </c>
      <c r="G1868" s="157">
        <v>2</v>
      </c>
      <c r="H1868" s="157">
        <v>0</v>
      </c>
      <c r="I1868" s="157">
        <v>0</v>
      </c>
      <c r="J1868" s="157">
        <v>0</v>
      </c>
      <c r="K1868" s="157">
        <v>2</v>
      </c>
      <c r="L1868" s="157">
        <v>2</v>
      </c>
    </row>
    <row r="1869" spans="5:12" x14ac:dyDescent="0.2">
      <c r="E1869" s="157" t="s">
        <v>1867</v>
      </c>
      <c r="F1869" s="157" t="s">
        <v>58</v>
      </c>
      <c r="G1869" s="157">
        <v>0</v>
      </c>
      <c r="H1869" s="157">
        <v>1</v>
      </c>
      <c r="I1869" s="157">
        <v>0</v>
      </c>
      <c r="J1869" s="157">
        <v>0</v>
      </c>
      <c r="K1869" s="157">
        <v>1</v>
      </c>
      <c r="L1869" s="157">
        <v>1</v>
      </c>
    </row>
    <row r="1870" spans="5:12" x14ac:dyDescent="0.2">
      <c r="E1870" s="157" t="s">
        <v>1866</v>
      </c>
      <c r="F1870" s="157" t="s">
        <v>14</v>
      </c>
      <c r="G1870" s="157">
        <v>1</v>
      </c>
      <c r="H1870" s="157">
        <v>0</v>
      </c>
      <c r="I1870" s="157">
        <v>0</v>
      </c>
      <c r="J1870" s="157">
        <v>0</v>
      </c>
      <c r="K1870" s="157">
        <v>1</v>
      </c>
      <c r="L1870" s="157">
        <v>1</v>
      </c>
    </row>
    <row r="1871" spans="5:12" x14ac:dyDescent="0.2">
      <c r="E1871" s="157" t="s">
        <v>1865</v>
      </c>
      <c r="F1871" s="157" t="s">
        <v>87</v>
      </c>
      <c r="G1871" s="157">
        <v>0</v>
      </c>
      <c r="H1871" s="157">
        <v>3</v>
      </c>
      <c r="I1871" s="157">
        <v>1</v>
      </c>
      <c r="J1871" s="157">
        <v>2</v>
      </c>
      <c r="K1871" s="157">
        <v>0</v>
      </c>
      <c r="L1871" s="157">
        <v>3</v>
      </c>
    </row>
    <row r="1872" spans="5:12" x14ac:dyDescent="0.2">
      <c r="E1872" s="157" t="s">
        <v>1864</v>
      </c>
      <c r="F1872" s="157" t="s">
        <v>18</v>
      </c>
      <c r="G1872" s="157">
        <v>0</v>
      </c>
      <c r="H1872" s="157">
        <v>1</v>
      </c>
      <c r="I1872" s="157">
        <v>0</v>
      </c>
      <c r="J1872" s="157">
        <v>1</v>
      </c>
      <c r="K1872" s="157">
        <v>0</v>
      </c>
      <c r="L1872" s="157">
        <v>1</v>
      </c>
    </row>
    <row r="1873" spans="4:12" x14ac:dyDescent="0.2">
      <c r="E1873" s="157" t="s">
        <v>1863</v>
      </c>
      <c r="F1873" s="157" t="s">
        <v>18</v>
      </c>
      <c r="G1873" s="157">
        <v>0</v>
      </c>
      <c r="H1873" s="157">
        <v>2</v>
      </c>
      <c r="I1873" s="157">
        <v>0</v>
      </c>
      <c r="J1873" s="157">
        <v>1</v>
      </c>
      <c r="K1873" s="157">
        <v>1</v>
      </c>
      <c r="L1873" s="157">
        <v>2</v>
      </c>
    </row>
    <row r="1874" spans="4:12" x14ac:dyDescent="0.2">
      <c r="E1874" s="157" t="s">
        <v>1862</v>
      </c>
      <c r="F1874" s="157" t="s">
        <v>33</v>
      </c>
      <c r="G1874" s="157">
        <v>1</v>
      </c>
      <c r="H1874" s="157">
        <v>1</v>
      </c>
      <c r="I1874" s="157">
        <v>0</v>
      </c>
      <c r="J1874" s="157">
        <v>0</v>
      </c>
      <c r="K1874" s="157">
        <v>2</v>
      </c>
      <c r="L1874" s="157">
        <v>2</v>
      </c>
    </row>
    <row r="1875" spans="4:12" x14ac:dyDescent="0.2">
      <c r="E1875" s="157" t="s">
        <v>1861</v>
      </c>
      <c r="F1875" s="157" t="s">
        <v>87</v>
      </c>
      <c r="G1875" s="157">
        <v>1</v>
      </c>
      <c r="H1875" s="157">
        <v>0</v>
      </c>
      <c r="I1875" s="157">
        <v>0</v>
      </c>
      <c r="J1875" s="157">
        <v>1</v>
      </c>
      <c r="K1875" s="157">
        <v>0</v>
      </c>
      <c r="L1875" s="157">
        <v>1</v>
      </c>
    </row>
    <row r="1876" spans="4:12" x14ac:dyDescent="0.2">
      <c r="E1876" s="157" t="s">
        <v>1860</v>
      </c>
      <c r="F1876" s="157" t="s">
        <v>33</v>
      </c>
      <c r="G1876" s="157">
        <v>1</v>
      </c>
      <c r="H1876" s="157">
        <v>1</v>
      </c>
      <c r="I1876" s="157">
        <v>0</v>
      </c>
      <c r="J1876" s="157">
        <v>0</v>
      </c>
      <c r="K1876" s="157">
        <v>2</v>
      </c>
      <c r="L1876" s="157">
        <v>2</v>
      </c>
    </row>
    <row r="1877" spans="4:12" x14ac:dyDescent="0.2">
      <c r="E1877" s="157" t="s">
        <v>1859</v>
      </c>
      <c r="F1877" s="157" t="s">
        <v>22</v>
      </c>
      <c r="G1877" s="157">
        <v>0</v>
      </c>
      <c r="H1877" s="157">
        <v>1</v>
      </c>
      <c r="I1877" s="157">
        <v>0</v>
      </c>
      <c r="J1877" s="157">
        <v>1</v>
      </c>
      <c r="K1877" s="157">
        <v>0</v>
      </c>
      <c r="L1877" s="157">
        <v>1</v>
      </c>
    </row>
    <row r="1878" spans="4:12" x14ac:dyDescent="0.2">
      <c r="E1878" s="157" t="s">
        <v>1858</v>
      </c>
      <c r="F1878" s="157" t="s">
        <v>58</v>
      </c>
      <c r="G1878" s="157">
        <v>11</v>
      </c>
      <c r="H1878" s="157">
        <v>9</v>
      </c>
      <c r="I1878" s="157">
        <v>0</v>
      </c>
      <c r="J1878" s="157">
        <v>12</v>
      </c>
      <c r="K1878" s="157">
        <v>8</v>
      </c>
      <c r="L1878" s="157">
        <v>20</v>
      </c>
    </row>
    <row r="1879" spans="4:12" x14ac:dyDescent="0.2">
      <c r="E1879" s="157" t="s">
        <v>1857</v>
      </c>
      <c r="F1879" s="157" t="s">
        <v>58</v>
      </c>
      <c r="G1879" s="157">
        <v>0</v>
      </c>
      <c r="H1879" s="157">
        <v>1</v>
      </c>
      <c r="I1879" s="157">
        <v>0</v>
      </c>
      <c r="J1879" s="157">
        <v>1</v>
      </c>
      <c r="K1879" s="157">
        <v>0</v>
      </c>
      <c r="L1879" s="157">
        <v>1</v>
      </c>
    </row>
    <row r="1880" spans="4:12" x14ac:dyDescent="0.2">
      <c r="E1880" s="157" t="s">
        <v>1856</v>
      </c>
      <c r="F1880" s="157" t="s">
        <v>94</v>
      </c>
      <c r="G1880" s="157">
        <v>1</v>
      </c>
      <c r="H1880" s="157">
        <v>0</v>
      </c>
      <c r="I1880" s="157">
        <v>0</v>
      </c>
      <c r="J1880" s="157">
        <v>0</v>
      </c>
      <c r="K1880" s="157">
        <v>1</v>
      </c>
      <c r="L1880" s="157">
        <v>1</v>
      </c>
    </row>
    <row r="1881" spans="4:12" x14ac:dyDescent="0.2">
      <c r="E1881" s="157" t="s">
        <v>1855</v>
      </c>
      <c r="F1881" s="157" t="s">
        <v>16</v>
      </c>
      <c r="G1881" s="157">
        <v>0</v>
      </c>
      <c r="H1881" s="157">
        <v>2</v>
      </c>
      <c r="I1881" s="157">
        <v>1</v>
      </c>
      <c r="J1881" s="157">
        <v>0</v>
      </c>
      <c r="K1881" s="157">
        <v>1</v>
      </c>
      <c r="L1881" s="157">
        <v>2</v>
      </c>
    </row>
    <row r="1882" spans="4:12" x14ac:dyDescent="0.2">
      <c r="E1882" s="157" t="s">
        <v>1854</v>
      </c>
      <c r="F1882" s="157" t="s">
        <v>131</v>
      </c>
      <c r="G1882" s="157">
        <v>1</v>
      </c>
      <c r="H1882" s="157">
        <v>0</v>
      </c>
      <c r="I1882" s="157">
        <v>0</v>
      </c>
      <c r="J1882" s="157">
        <v>0</v>
      </c>
      <c r="K1882" s="157">
        <v>1</v>
      </c>
      <c r="L1882" s="157">
        <v>1</v>
      </c>
    </row>
    <row r="1883" spans="4:12" x14ac:dyDescent="0.2">
      <c r="E1883" s="157" t="s">
        <v>1853</v>
      </c>
      <c r="F1883" s="157" t="s">
        <v>53</v>
      </c>
      <c r="G1883" s="157">
        <v>0</v>
      </c>
      <c r="H1883" s="157">
        <v>1</v>
      </c>
      <c r="I1883" s="157">
        <v>0</v>
      </c>
      <c r="J1883" s="157">
        <v>0</v>
      </c>
      <c r="K1883" s="157">
        <v>1</v>
      </c>
      <c r="L1883" s="157">
        <v>1</v>
      </c>
    </row>
    <row r="1884" spans="4:12" x14ac:dyDescent="0.2">
      <c r="D1884" s="157" t="s">
        <v>116</v>
      </c>
      <c r="E1884" s="157" t="s">
        <v>116</v>
      </c>
      <c r="F1884" s="157" t="s">
        <v>77</v>
      </c>
      <c r="G1884" s="157">
        <v>1</v>
      </c>
      <c r="H1884" s="157">
        <v>5</v>
      </c>
      <c r="I1884" s="157">
        <v>0</v>
      </c>
      <c r="J1884" s="157">
        <v>0</v>
      </c>
      <c r="K1884" s="157">
        <v>6</v>
      </c>
      <c r="L1884" s="157">
        <v>6</v>
      </c>
    </row>
    <row r="1885" spans="4:12" x14ac:dyDescent="0.2">
      <c r="E1885" s="157" t="s">
        <v>1852</v>
      </c>
      <c r="F1885" s="157" t="s">
        <v>53</v>
      </c>
      <c r="G1885" s="157">
        <v>1</v>
      </c>
      <c r="H1885" s="157">
        <v>0</v>
      </c>
      <c r="I1885" s="157">
        <v>0</v>
      </c>
      <c r="J1885" s="157">
        <v>0</v>
      </c>
      <c r="K1885" s="157">
        <v>1</v>
      </c>
      <c r="L1885" s="157">
        <v>1</v>
      </c>
    </row>
    <row r="1886" spans="4:12" x14ac:dyDescent="0.2">
      <c r="E1886" s="157" t="s">
        <v>1851</v>
      </c>
      <c r="F1886" s="157" t="s">
        <v>29</v>
      </c>
      <c r="G1886" s="157">
        <v>0</v>
      </c>
      <c r="H1886" s="157">
        <v>1</v>
      </c>
      <c r="I1886" s="157">
        <v>0</v>
      </c>
      <c r="J1886" s="157">
        <v>0</v>
      </c>
      <c r="K1886" s="157">
        <v>1</v>
      </c>
      <c r="L1886" s="157">
        <v>1</v>
      </c>
    </row>
    <row r="1887" spans="4:12" x14ac:dyDescent="0.2">
      <c r="E1887" s="157" t="s">
        <v>1850</v>
      </c>
      <c r="F1887" s="157" t="s">
        <v>24</v>
      </c>
      <c r="G1887" s="157">
        <v>0</v>
      </c>
      <c r="H1887" s="157">
        <v>2</v>
      </c>
      <c r="I1887" s="157">
        <v>0</v>
      </c>
      <c r="J1887" s="157">
        <v>2</v>
      </c>
      <c r="K1887" s="157">
        <v>0</v>
      </c>
      <c r="L1887" s="157">
        <v>2</v>
      </c>
    </row>
    <row r="1888" spans="4:12" x14ac:dyDescent="0.2">
      <c r="E1888" s="157" t="s">
        <v>1849</v>
      </c>
      <c r="F1888" s="157" t="s">
        <v>16</v>
      </c>
      <c r="G1888" s="157">
        <v>0</v>
      </c>
      <c r="H1888" s="157">
        <v>1</v>
      </c>
      <c r="I1888" s="157">
        <v>0</v>
      </c>
      <c r="J1888" s="157">
        <v>0</v>
      </c>
      <c r="K1888" s="157">
        <v>1</v>
      </c>
      <c r="L1888" s="157">
        <v>1</v>
      </c>
    </row>
    <row r="1889" spans="5:12" x14ac:dyDescent="0.2">
      <c r="E1889" s="157" t="s">
        <v>1848</v>
      </c>
      <c r="F1889" s="157" t="s">
        <v>20</v>
      </c>
      <c r="G1889" s="157">
        <v>0</v>
      </c>
      <c r="H1889" s="157">
        <v>1</v>
      </c>
      <c r="I1889" s="157">
        <v>0</v>
      </c>
      <c r="J1889" s="157">
        <v>0</v>
      </c>
      <c r="K1889" s="157">
        <v>1</v>
      </c>
      <c r="L1889" s="157">
        <v>1</v>
      </c>
    </row>
    <row r="1890" spans="5:12" x14ac:dyDescent="0.2">
      <c r="E1890" s="157" t="s">
        <v>1847</v>
      </c>
      <c r="F1890" s="157" t="s">
        <v>69</v>
      </c>
      <c r="G1890" s="157">
        <v>0</v>
      </c>
      <c r="H1890" s="157">
        <v>1</v>
      </c>
      <c r="I1890" s="157">
        <v>0</v>
      </c>
      <c r="J1890" s="157">
        <v>1</v>
      </c>
      <c r="K1890" s="157">
        <v>0</v>
      </c>
      <c r="L1890" s="157">
        <v>1</v>
      </c>
    </row>
    <row r="1891" spans="5:12" x14ac:dyDescent="0.2">
      <c r="E1891" s="157" t="s">
        <v>1846</v>
      </c>
      <c r="F1891" s="157" t="s">
        <v>33</v>
      </c>
      <c r="G1891" s="157">
        <v>0</v>
      </c>
      <c r="H1891" s="157">
        <v>1</v>
      </c>
      <c r="I1891" s="157">
        <v>0</v>
      </c>
      <c r="J1891" s="157">
        <v>0</v>
      </c>
      <c r="K1891" s="157">
        <v>1</v>
      </c>
      <c r="L1891" s="157">
        <v>1</v>
      </c>
    </row>
    <row r="1892" spans="5:12" x14ac:dyDescent="0.2">
      <c r="E1892" s="157" t="s">
        <v>1845</v>
      </c>
      <c r="F1892" s="157" t="s">
        <v>94</v>
      </c>
      <c r="G1892" s="157">
        <v>1</v>
      </c>
      <c r="H1892" s="157">
        <v>0</v>
      </c>
      <c r="I1892" s="157">
        <v>0</v>
      </c>
      <c r="J1892" s="157">
        <v>0</v>
      </c>
      <c r="K1892" s="157">
        <v>1</v>
      </c>
      <c r="L1892" s="157">
        <v>1</v>
      </c>
    </row>
    <row r="1893" spans="5:12" x14ac:dyDescent="0.2">
      <c r="E1893" s="157" t="s">
        <v>1844</v>
      </c>
      <c r="F1893" s="157" t="s">
        <v>58</v>
      </c>
      <c r="G1893" s="157">
        <v>0</v>
      </c>
      <c r="H1893" s="157">
        <v>2</v>
      </c>
      <c r="I1893" s="157">
        <v>0</v>
      </c>
      <c r="J1893" s="157">
        <v>1</v>
      </c>
      <c r="K1893" s="157">
        <v>1</v>
      </c>
      <c r="L1893" s="157">
        <v>2</v>
      </c>
    </row>
    <row r="1894" spans="5:12" x14ac:dyDescent="0.2">
      <c r="E1894" s="157" t="s">
        <v>1843</v>
      </c>
      <c r="F1894" s="157" t="s">
        <v>20</v>
      </c>
      <c r="G1894" s="157">
        <v>2</v>
      </c>
      <c r="H1894" s="157">
        <v>1</v>
      </c>
      <c r="I1894" s="157">
        <v>0</v>
      </c>
      <c r="J1894" s="157">
        <v>0</v>
      </c>
      <c r="K1894" s="157">
        <v>3</v>
      </c>
      <c r="L1894" s="157">
        <v>3</v>
      </c>
    </row>
    <row r="1895" spans="5:12" x14ac:dyDescent="0.2">
      <c r="E1895" s="157" t="s">
        <v>1842</v>
      </c>
      <c r="F1895" s="157" t="s">
        <v>125</v>
      </c>
      <c r="G1895" s="157">
        <v>1</v>
      </c>
      <c r="H1895" s="157">
        <v>1</v>
      </c>
      <c r="I1895" s="157">
        <v>0</v>
      </c>
      <c r="J1895" s="157">
        <v>0</v>
      </c>
      <c r="K1895" s="157">
        <v>2</v>
      </c>
      <c r="L1895" s="157">
        <v>2</v>
      </c>
    </row>
    <row r="1896" spans="5:12" x14ac:dyDescent="0.2">
      <c r="E1896" s="157" t="s">
        <v>1841</v>
      </c>
      <c r="F1896" s="157" t="s">
        <v>53</v>
      </c>
      <c r="G1896" s="157">
        <v>0</v>
      </c>
      <c r="H1896" s="157">
        <v>1</v>
      </c>
      <c r="I1896" s="157">
        <v>0</v>
      </c>
      <c r="J1896" s="157">
        <v>0</v>
      </c>
      <c r="K1896" s="157">
        <v>1</v>
      </c>
      <c r="L1896" s="157">
        <v>1</v>
      </c>
    </row>
    <row r="1897" spans="5:12" x14ac:dyDescent="0.2">
      <c r="E1897" s="157" t="s">
        <v>1840</v>
      </c>
      <c r="F1897" s="157" t="s">
        <v>16</v>
      </c>
      <c r="G1897" s="157">
        <v>0</v>
      </c>
      <c r="H1897" s="157">
        <v>1</v>
      </c>
      <c r="I1897" s="157">
        <v>0</v>
      </c>
      <c r="J1897" s="157">
        <v>0</v>
      </c>
      <c r="K1897" s="157">
        <v>1</v>
      </c>
      <c r="L1897" s="157">
        <v>1</v>
      </c>
    </row>
    <row r="1898" spans="5:12" x14ac:dyDescent="0.2">
      <c r="E1898" s="157" t="s">
        <v>1839</v>
      </c>
      <c r="F1898" s="157" t="s">
        <v>94</v>
      </c>
      <c r="G1898" s="157">
        <v>0</v>
      </c>
      <c r="H1898" s="157">
        <v>2</v>
      </c>
      <c r="I1898" s="157">
        <v>0</v>
      </c>
      <c r="J1898" s="157">
        <v>0</v>
      </c>
      <c r="K1898" s="157">
        <v>2</v>
      </c>
      <c r="L1898" s="157">
        <v>2</v>
      </c>
    </row>
    <row r="1899" spans="5:12" x14ac:dyDescent="0.2">
      <c r="E1899" s="157" t="s">
        <v>1838</v>
      </c>
      <c r="F1899" s="157" t="s">
        <v>48</v>
      </c>
      <c r="G1899" s="157">
        <v>0</v>
      </c>
      <c r="H1899" s="157">
        <v>3</v>
      </c>
      <c r="I1899" s="157">
        <v>0</v>
      </c>
      <c r="J1899" s="157">
        <v>3</v>
      </c>
      <c r="K1899" s="157">
        <v>0</v>
      </c>
      <c r="L1899" s="157">
        <v>3</v>
      </c>
    </row>
    <row r="1900" spans="5:12" x14ac:dyDescent="0.2">
      <c r="E1900" s="157" t="s">
        <v>1837</v>
      </c>
      <c r="F1900" s="157" t="s">
        <v>67</v>
      </c>
      <c r="G1900" s="157">
        <v>1</v>
      </c>
      <c r="H1900" s="157">
        <v>0</v>
      </c>
      <c r="I1900" s="157">
        <v>0</v>
      </c>
      <c r="J1900" s="157">
        <v>0</v>
      </c>
      <c r="K1900" s="157">
        <v>1</v>
      </c>
      <c r="L1900" s="157">
        <v>1</v>
      </c>
    </row>
    <row r="1901" spans="5:12" x14ac:dyDescent="0.2">
      <c r="E1901" s="157" t="s">
        <v>1836</v>
      </c>
      <c r="F1901" s="157" t="s">
        <v>18</v>
      </c>
      <c r="G1901" s="157">
        <v>0</v>
      </c>
      <c r="H1901" s="157">
        <v>2</v>
      </c>
      <c r="I1901" s="157">
        <v>0</v>
      </c>
      <c r="J1901" s="157">
        <v>0</v>
      </c>
      <c r="K1901" s="157">
        <v>2</v>
      </c>
      <c r="L1901" s="157">
        <v>2</v>
      </c>
    </row>
    <row r="1902" spans="5:12" x14ac:dyDescent="0.2">
      <c r="E1902" s="157" t="s">
        <v>1835</v>
      </c>
      <c r="F1902" s="157" t="s">
        <v>29</v>
      </c>
      <c r="G1902" s="157">
        <v>0</v>
      </c>
      <c r="H1902" s="157">
        <v>1</v>
      </c>
      <c r="I1902" s="157">
        <v>0</v>
      </c>
      <c r="J1902" s="157">
        <v>0</v>
      </c>
      <c r="K1902" s="157">
        <v>1</v>
      </c>
      <c r="L1902" s="157">
        <v>1</v>
      </c>
    </row>
    <row r="1903" spans="5:12" x14ac:dyDescent="0.2">
      <c r="E1903" s="157" t="s">
        <v>1834</v>
      </c>
      <c r="F1903" s="157" t="s">
        <v>67</v>
      </c>
      <c r="G1903" s="157">
        <v>1</v>
      </c>
      <c r="H1903" s="157">
        <v>0</v>
      </c>
      <c r="I1903" s="157">
        <v>0</v>
      </c>
      <c r="J1903" s="157">
        <v>0</v>
      </c>
      <c r="K1903" s="157">
        <v>1</v>
      </c>
      <c r="L1903" s="157">
        <v>1</v>
      </c>
    </row>
    <row r="1904" spans="5:12" x14ac:dyDescent="0.2">
      <c r="E1904" s="157" t="s">
        <v>1833</v>
      </c>
      <c r="F1904" s="157" t="s">
        <v>24</v>
      </c>
      <c r="G1904" s="157">
        <v>0</v>
      </c>
      <c r="H1904" s="157">
        <v>2</v>
      </c>
      <c r="I1904" s="157">
        <v>0</v>
      </c>
      <c r="J1904" s="157">
        <v>2</v>
      </c>
      <c r="K1904" s="157">
        <v>0</v>
      </c>
      <c r="L1904" s="157">
        <v>2</v>
      </c>
    </row>
    <row r="1905" spans="4:12" x14ac:dyDescent="0.2">
      <c r="E1905" s="157" t="s">
        <v>1832</v>
      </c>
      <c r="F1905" s="157" t="s">
        <v>29</v>
      </c>
      <c r="G1905" s="157">
        <v>0</v>
      </c>
      <c r="H1905" s="157">
        <v>1</v>
      </c>
      <c r="I1905" s="157">
        <v>0</v>
      </c>
      <c r="J1905" s="157">
        <v>0</v>
      </c>
      <c r="K1905" s="157">
        <v>1</v>
      </c>
      <c r="L1905" s="157">
        <v>1</v>
      </c>
    </row>
    <row r="1906" spans="4:12" x14ac:dyDescent="0.2">
      <c r="D1906" s="157" t="s">
        <v>117</v>
      </c>
      <c r="E1906" s="157" t="s">
        <v>117</v>
      </c>
      <c r="F1906" s="157" t="s">
        <v>53</v>
      </c>
      <c r="G1906" s="157">
        <v>1</v>
      </c>
      <c r="H1906" s="157">
        <v>0</v>
      </c>
      <c r="I1906" s="157">
        <v>0</v>
      </c>
      <c r="J1906" s="157">
        <v>1</v>
      </c>
      <c r="K1906" s="157">
        <v>0</v>
      </c>
      <c r="L1906" s="157">
        <v>1</v>
      </c>
    </row>
    <row r="1907" spans="4:12" x14ac:dyDescent="0.2">
      <c r="E1907" s="157" t="s">
        <v>1831</v>
      </c>
      <c r="F1907" s="157" t="s">
        <v>29</v>
      </c>
      <c r="G1907" s="157">
        <v>0</v>
      </c>
      <c r="H1907" s="157">
        <v>1</v>
      </c>
      <c r="I1907" s="157">
        <v>0</v>
      </c>
      <c r="J1907" s="157">
        <v>1</v>
      </c>
      <c r="K1907" s="157">
        <v>0</v>
      </c>
      <c r="L1907" s="157">
        <v>1</v>
      </c>
    </row>
    <row r="1908" spans="4:12" x14ac:dyDescent="0.2">
      <c r="E1908" s="157" t="s">
        <v>1830</v>
      </c>
      <c r="F1908" s="157" t="s">
        <v>16</v>
      </c>
      <c r="G1908" s="157">
        <v>0</v>
      </c>
      <c r="H1908" s="157">
        <v>2</v>
      </c>
      <c r="I1908" s="157">
        <v>1</v>
      </c>
      <c r="J1908" s="157">
        <v>0</v>
      </c>
      <c r="K1908" s="157">
        <v>1</v>
      </c>
      <c r="L1908" s="157">
        <v>2</v>
      </c>
    </row>
    <row r="1909" spans="4:12" x14ac:dyDescent="0.2">
      <c r="E1909" s="157" t="s">
        <v>1829</v>
      </c>
      <c r="F1909" s="157" t="s">
        <v>29</v>
      </c>
      <c r="G1909" s="157">
        <v>0</v>
      </c>
      <c r="H1909" s="157">
        <v>1</v>
      </c>
      <c r="I1909" s="157">
        <v>0</v>
      </c>
      <c r="J1909" s="157">
        <v>0</v>
      </c>
      <c r="K1909" s="157">
        <v>1</v>
      </c>
      <c r="L1909" s="157">
        <v>1</v>
      </c>
    </row>
    <row r="1910" spans="4:12" x14ac:dyDescent="0.2">
      <c r="E1910" s="157" t="s">
        <v>1828</v>
      </c>
      <c r="F1910" s="157" t="s">
        <v>16</v>
      </c>
      <c r="G1910" s="157">
        <v>0</v>
      </c>
      <c r="H1910" s="157">
        <v>2</v>
      </c>
      <c r="I1910" s="157">
        <v>0</v>
      </c>
      <c r="J1910" s="157">
        <v>1</v>
      </c>
      <c r="K1910" s="157">
        <v>1</v>
      </c>
      <c r="L1910" s="157">
        <v>2</v>
      </c>
    </row>
    <row r="1911" spans="4:12" x14ac:dyDescent="0.2">
      <c r="E1911" s="157" t="s">
        <v>1827</v>
      </c>
      <c r="F1911" s="157" t="s">
        <v>22</v>
      </c>
      <c r="G1911" s="157">
        <v>2</v>
      </c>
      <c r="H1911" s="157">
        <v>0</v>
      </c>
      <c r="I1911" s="157">
        <v>0</v>
      </c>
      <c r="J1911" s="157">
        <v>2</v>
      </c>
      <c r="K1911" s="157">
        <v>0</v>
      </c>
      <c r="L1911" s="157">
        <v>2</v>
      </c>
    </row>
    <row r="1912" spans="4:12" x14ac:dyDescent="0.2">
      <c r="E1912" s="157" t="s">
        <v>1826</v>
      </c>
      <c r="F1912" s="157" t="s">
        <v>18</v>
      </c>
      <c r="G1912" s="157">
        <v>2</v>
      </c>
      <c r="H1912" s="157">
        <v>4</v>
      </c>
      <c r="I1912" s="157">
        <v>0</v>
      </c>
      <c r="J1912" s="157">
        <v>3</v>
      </c>
      <c r="K1912" s="157">
        <v>3</v>
      </c>
      <c r="L1912" s="157">
        <v>6</v>
      </c>
    </row>
    <row r="1913" spans="4:12" x14ac:dyDescent="0.2">
      <c r="E1913" s="157" t="s">
        <v>1825</v>
      </c>
      <c r="F1913" s="157" t="s">
        <v>48</v>
      </c>
      <c r="G1913" s="157">
        <v>0</v>
      </c>
      <c r="H1913" s="157">
        <v>1</v>
      </c>
      <c r="I1913" s="157">
        <v>0</v>
      </c>
      <c r="J1913" s="157">
        <v>0</v>
      </c>
      <c r="K1913" s="157">
        <v>1</v>
      </c>
      <c r="L1913" s="157">
        <v>1</v>
      </c>
    </row>
    <row r="1914" spans="4:12" x14ac:dyDescent="0.2">
      <c r="E1914" s="157" t="s">
        <v>1824</v>
      </c>
      <c r="F1914" s="157" t="s">
        <v>33</v>
      </c>
      <c r="G1914" s="157">
        <v>0</v>
      </c>
      <c r="H1914" s="157">
        <v>1</v>
      </c>
      <c r="I1914" s="157">
        <v>0</v>
      </c>
      <c r="J1914" s="157">
        <v>0</v>
      </c>
      <c r="K1914" s="157">
        <v>1</v>
      </c>
      <c r="L1914" s="157">
        <v>1</v>
      </c>
    </row>
    <row r="1915" spans="4:12" x14ac:dyDescent="0.2">
      <c r="E1915" s="157" t="s">
        <v>1823</v>
      </c>
      <c r="F1915" s="157" t="s">
        <v>80</v>
      </c>
      <c r="G1915" s="157">
        <v>0</v>
      </c>
      <c r="H1915" s="157">
        <v>1</v>
      </c>
      <c r="I1915" s="157">
        <v>0</v>
      </c>
      <c r="J1915" s="157">
        <v>1</v>
      </c>
      <c r="K1915" s="157">
        <v>0</v>
      </c>
      <c r="L1915" s="157">
        <v>1</v>
      </c>
    </row>
    <row r="1916" spans="4:12" x14ac:dyDescent="0.2">
      <c r="E1916" s="157" t="s">
        <v>1822</v>
      </c>
      <c r="F1916" s="157" t="s">
        <v>33</v>
      </c>
      <c r="G1916" s="157">
        <v>1</v>
      </c>
      <c r="H1916" s="157">
        <v>0</v>
      </c>
      <c r="I1916" s="157">
        <v>0</v>
      </c>
      <c r="J1916" s="157">
        <v>0</v>
      </c>
      <c r="K1916" s="157">
        <v>1</v>
      </c>
      <c r="L1916" s="157">
        <v>1</v>
      </c>
    </row>
    <row r="1917" spans="4:12" x14ac:dyDescent="0.2">
      <c r="E1917" s="157" t="s">
        <v>1821</v>
      </c>
      <c r="F1917" s="157" t="s">
        <v>48</v>
      </c>
      <c r="G1917" s="157">
        <v>0</v>
      </c>
      <c r="H1917" s="157">
        <v>1</v>
      </c>
      <c r="I1917" s="157">
        <v>1</v>
      </c>
      <c r="J1917" s="157">
        <v>0</v>
      </c>
      <c r="K1917" s="157">
        <v>0</v>
      </c>
      <c r="L1917" s="157">
        <v>1</v>
      </c>
    </row>
    <row r="1918" spans="4:12" x14ac:dyDescent="0.2">
      <c r="E1918" s="157" t="s">
        <v>1820</v>
      </c>
      <c r="F1918" s="157" t="s">
        <v>87</v>
      </c>
      <c r="G1918" s="157">
        <v>0</v>
      </c>
      <c r="H1918" s="157">
        <v>1</v>
      </c>
      <c r="I1918" s="157">
        <v>0</v>
      </c>
      <c r="J1918" s="157">
        <v>1</v>
      </c>
      <c r="K1918" s="157">
        <v>0</v>
      </c>
      <c r="L1918" s="157">
        <v>1</v>
      </c>
    </row>
    <row r="1919" spans="4:12" x14ac:dyDescent="0.2">
      <c r="E1919" s="157" t="s">
        <v>1819</v>
      </c>
      <c r="F1919" s="157" t="s">
        <v>24</v>
      </c>
      <c r="G1919" s="157">
        <v>1</v>
      </c>
      <c r="H1919" s="157">
        <v>3</v>
      </c>
      <c r="I1919" s="157">
        <v>0</v>
      </c>
      <c r="J1919" s="157">
        <v>2</v>
      </c>
      <c r="K1919" s="157">
        <v>2</v>
      </c>
      <c r="L1919" s="157">
        <v>4</v>
      </c>
    </row>
    <row r="1920" spans="4:12" x14ac:dyDescent="0.2">
      <c r="E1920" s="157" t="s">
        <v>1818</v>
      </c>
      <c r="F1920" s="157" t="s">
        <v>80</v>
      </c>
      <c r="G1920" s="157">
        <v>0</v>
      </c>
      <c r="H1920" s="157">
        <v>1</v>
      </c>
      <c r="I1920" s="157">
        <v>0</v>
      </c>
      <c r="J1920" s="157">
        <v>1</v>
      </c>
      <c r="K1920" s="157">
        <v>0</v>
      </c>
      <c r="L1920" s="157">
        <v>1</v>
      </c>
    </row>
    <row r="1921" spans="5:12" x14ac:dyDescent="0.2">
      <c r="E1921" s="157" t="s">
        <v>1817</v>
      </c>
      <c r="F1921" s="157" t="s">
        <v>87</v>
      </c>
      <c r="G1921" s="157">
        <v>0</v>
      </c>
      <c r="H1921" s="157">
        <v>1</v>
      </c>
      <c r="I1921" s="157">
        <v>0</v>
      </c>
      <c r="J1921" s="157">
        <v>0</v>
      </c>
      <c r="K1921" s="157">
        <v>1</v>
      </c>
      <c r="L1921" s="157">
        <v>1</v>
      </c>
    </row>
    <row r="1922" spans="5:12" x14ac:dyDescent="0.2">
      <c r="E1922" s="157" t="s">
        <v>1816</v>
      </c>
      <c r="F1922" s="157" t="s">
        <v>131</v>
      </c>
      <c r="G1922" s="157">
        <v>1</v>
      </c>
      <c r="H1922" s="157">
        <v>0</v>
      </c>
      <c r="I1922" s="157">
        <v>0</v>
      </c>
      <c r="J1922" s="157">
        <v>0</v>
      </c>
      <c r="K1922" s="157">
        <v>1</v>
      </c>
      <c r="L1922" s="157">
        <v>1</v>
      </c>
    </row>
    <row r="1923" spans="5:12" x14ac:dyDescent="0.2">
      <c r="E1923" s="157" t="s">
        <v>1815</v>
      </c>
      <c r="F1923" s="157" t="s">
        <v>58</v>
      </c>
      <c r="G1923" s="157">
        <v>2</v>
      </c>
      <c r="H1923" s="157">
        <v>0</v>
      </c>
      <c r="I1923" s="157">
        <v>0</v>
      </c>
      <c r="J1923" s="157">
        <v>0</v>
      </c>
      <c r="K1923" s="157">
        <v>2</v>
      </c>
      <c r="L1923" s="157">
        <v>2</v>
      </c>
    </row>
    <row r="1924" spans="5:12" x14ac:dyDescent="0.2">
      <c r="E1924" s="157" t="s">
        <v>1814</v>
      </c>
      <c r="F1924" s="157" t="s">
        <v>20</v>
      </c>
      <c r="G1924" s="157">
        <v>0</v>
      </c>
      <c r="H1924" s="157">
        <v>1</v>
      </c>
      <c r="I1924" s="157">
        <v>0</v>
      </c>
      <c r="J1924" s="157">
        <v>0</v>
      </c>
      <c r="K1924" s="157">
        <v>1</v>
      </c>
      <c r="L1924" s="157">
        <v>1</v>
      </c>
    </row>
    <row r="1925" spans="5:12" x14ac:dyDescent="0.2">
      <c r="E1925" s="157" t="s">
        <v>1813</v>
      </c>
      <c r="F1925" s="157" t="s">
        <v>48</v>
      </c>
      <c r="G1925" s="157">
        <v>0</v>
      </c>
      <c r="H1925" s="157">
        <v>1</v>
      </c>
      <c r="I1925" s="157">
        <v>0</v>
      </c>
      <c r="J1925" s="157">
        <v>0</v>
      </c>
      <c r="K1925" s="157">
        <v>1</v>
      </c>
      <c r="L1925" s="157">
        <v>1</v>
      </c>
    </row>
    <row r="1926" spans="5:12" x14ac:dyDescent="0.2">
      <c r="E1926" s="157" t="s">
        <v>1812</v>
      </c>
      <c r="F1926" s="157" t="s">
        <v>48</v>
      </c>
      <c r="G1926" s="157">
        <v>0</v>
      </c>
      <c r="H1926" s="157">
        <v>1</v>
      </c>
      <c r="I1926" s="157">
        <v>0</v>
      </c>
      <c r="J1926" s="157">
        <v>0</v>
      </c>
      <c r="K1926" s="157">
        <v>1</v>
      </c>
      <c r="L1926" s="157">
        <v>1</v>
      </c>
    </row>
    <row r="1927" spans="5:12" x14ac:dyDescent="0.2">
      <c r="E1927" s="157" t="s">
        <v>1811</v>
      </c>
      <c r="F1927" s="157" t="s">
        <v>29</v>
      </c>
      <c r="G1927" s="157">
        <v>0</v>
      </c>
      <c r="H1927" s="157">
        <v>1</v>
      </c>
      <c r="I1927" s="157">
        <v>0</v>
      </c>
      <c r="J1927" s="157">
        <v>0</v>
      </c>
      <c r="K1927" s="157">
        <v>1</v>
      </c>
      <c r="L1927" s="157">
        <v>1</v>
      </c>
    </row>
    <row r="1928" spans="5:12" x14ac:dyDescent="0.2">
      <c r="E1928" s="157" t="s">
        <v>1810</v>
      </c>
      <c r="F1928" s="157" t="s">
        <v>94</v>
      </c>
      <c r="G1928" s="157">
        <v>1</v>
      </c>
      <c r="H1928" s="157">
        <v>0</v>
      </c>
      <c r="I1928" s="157">
        <v>0</v>
      </c>
      <c r="J1928" s="157">
        <v>0</v>
      </c>
      <c r="K1928" s="157">
        <v>1</v>
      </c>
      <c r="L1928" s="157">
        <v>1</v>
      </c>
    </row>
    <row r="1929" spans="5:12" x14ac:dyDescent="0.2">
      <c r="E1929" s="157" t="s">
        <v>1809</v>
      </c>
      <c r="F1929" s="157" t="s">
        <v>94</v>
      </c>
      <c r="G1929" s="157">
        <v>0</v>
      </c>
      <c r="H1929" s="157">
        <v>4</v>
      </c>
      <c r="I1929" s="157">
        <v>0</v>
      </c>
      <c r="J1929" s="157">
        <v>1</v>
      </c>
      <c r="K1929" s="157">
        <v>3</v>
      </c>
      <c r="L1929" s="157">
        <v>4</v>
      </c>
    </row>
    <row r="1930" spans="5:12" x14ac:dyDescent="0.2">
      <c r="E1930" s="157" t="s">
        <v>1808</v>
      </c>
      <c r="F1930" s="157" t="s">
        <v>131</v>
      </c>
      <c r="G1930" s="157">
        <v>0</v>
      </c>
      <c r="H1930" s="157">
        <v>4</v>
      </c>
      <c r="I1930" s="157">
        <v>0</v>
      </c>
      <c r="J1930" s="157">
        <v>4</v>
      </c>
      <c r="K1930" s="157">
        <v>0</v>
      </c>
      <c r="L1930" s="157">
        <v>4</v>
      </c>
    </row>
    <row r="1931" spans="5:12" x14ac:dyDescent="0.2">
      <c r="E1931" s="157" t="s">
        <v>1807</v>
      </c>
      <c r="F1931" s="157" t="s">
        <v>131</v>
      </c>
      <c r="G1931" s="157">
        <v>1</v>
      </c>
      <c r="H1931" s="157">
        <v>0</v>
      </c>
      <c r="I1931" s="157">
        <v>0</v>
      </c>
      <c r="J1931" s="157">
        <v>0</v>
      </c>
      <c r="K1931" s="157">
        <v>1</v>
      </c>
      <c r="L1931" s="157">
        <v>1</v>
      </c>
    </row>
    <row r="1932" spans="5:12" x14ac:dyDescent="0.2">
      <c r="E1932" s="157" t="s">
        <v>1806</v>
      </c>
      <c r="F1932" s="157" t="s">
        <v>94</v>
      </c>
      <c r="G1932" s="157">
        <v>2</v>
      </c>
      <c r="H1932" s="157">
        <v>0</v>
      </c>
      <c r="I1932" s="157">
        <v>0</v>
      </c>
      <c r="J1932" s="157">
        <v>0</v>
      </c>
      <c r="K1932" s="157">
        <v>2</v>
      </c>
      <c r="L1932" s="157">
        <v>2</v>
      </c>
    </row>
    <row r="1933" spans="5:12" x14ac:dyDescent="0.2">
      <c r="E1933" s="157" t="s">
        <v>1805</v>
      </c>
      <c r="F1933" s="157" t="s">
        <v>18</v>
      </c>
      <c r="G1933" s="157">
        <v>1</v>
      </c>
      <c r="H1933" s="157">
        <v>0</v>
      </c>
      <c r="I1933" s="157">
        <v>1</v>
      </c>
      <c r="J1933" s="157">
        <v>0</v>
      </c>
      <c r="K1933" s="157">
        <v>0</v>
      </c>
      <c r="L1933" s="157">
        <v>1</v>
      </c>
    </row>
    <row r="1934" spans="5:12" x14ac:dyDescent="0.2">
      <c r="E1934" s="157" t="s">
        <v>1804</v>
      </c>
      <c r="F1934" s="157" t="s">
        <v>87</v>
      </c>
      <c r="G1934" s="157">
        <v>0</v>
      </c>
      <c r="H1934" s="157">
        <v>1</v>
      </c>
      <c r="I1934" s="157">
        <v>0</v>
      </c>
      <c r="J1934" s="157">
        <v>0</v>
      </c>
      <c r="K1934" s="157">
        <v>1</v>
      </c>
      <c r="L1934" s="157">
        <v>1</v>
      </c>
    </row>
    <row r="1935" spans="5:12" x14ac:dyDescent="0.2">
      <c r="E1935" s="157" t="s">
        <v>1803</v>
      </c>
      <c r="F1935" s="157" t="s">
        <v>94</v>
      </c>
      <c r="G1935" s="157">
        <v>1</v>
      </c>
      <c r="H1935" s="157">
        <v>0</v>
      </c>
      <c r="I1935" s="157">
        <v>0</v>
      </c>
      <c r="J1935" s="157">
        <v>0</v>
      </c>
      <c r="K1935" s="157">
        <v>1</v>
      </c>
      <c r="L1935" s="157">
        <v>1</v>
      </c>
    </row>
    <row r="1936" spans="5:12" x14ac:dyDescent="0.2">
      <c r="E1936" s="157" t="s">
        <v>1802</v>
      </c>
      <c r="F1936" s="157" t="s">
        <v>53</v>
      </c>
      <c r="G1936" s="157">
        <v>0</v>
      </c>
      <c r="H1936" s="157">
        <v>1</v>
      </c>
      <c r="I1936" s="157">
        <v>0</v>
      </c>
      <c r="J1936" s="157">
        <v>1</v>
      </c>
      <c r="K1936" s="157">
        <v>0</v>
      </c>
      <c r="L1936" s="157">
        <v>1</v>
      </c>
    </row>
    <row r="1937" spans="5:12" x14ac:dyDescent="0.2">
      <c r="E1937" s="157" t="s">
        <v>1801</v>
      </c>
      <c r="F1937" s="157" t="s">
        <v>29</v>
      </c>
      <c r="G1937" s="157">
        <v>0</v>
      </c>
      <c r="H1937" s="157">
        <v>1</v>
      </c>
      <c r="I1937" s="157">
        <v>0</v>
      </c>
      <c r="J1937" s="157">
        <v>1</v>
      </c>
      <c r="K1937" s="157">
        <v>0</v>
      </c>
      <c r="L1937" s="157">
        <v>1</v>
      </c>
    </row>
    <row r="1938" spans="5:12" x14ac:dyDescent="0.2">
      <c r="E1938" s="157" t="s">
        <v>1800</v>
      </c>
      <c r="F1938" s="157" t="s">
        <v>94</v>
      </c>
      <c r="G1938" s="157">
        <v>0</v>
      </c>
      <c r="H1938" s="157">
        <v>4</v>
      </c>
      <c r="I1938" s="157">
        <v>1</v>
      </c>
      <c r="J1938" s="157">
        <v>1</v>
      </c>
      <c r="K1938" s="157">
        <v>2</v>
      </c>
      <c r="L1938" s="157">
        <v>4</v>
      </c>
    </row>
    <row r="1939" spans="5:12" x14ac:dyDescent="0.2">
      <c r="E1939" s="157" t="s">
        <v>1799</v>
      </c>
      <c r="F1939" s="157" t="s">
        <v>77</v>
      </c>
      <c r="G1939" s="157">
        <v>3</v>
      </c>
      <c r="H1939" s="157">
        <v>0</v>
      </c>
      <c r="I1939" s="157">
        <v>1</v>
      </c>
      <c r="J1939" s="157">
        <v>0</v>
      </c>
      <c r="K1939" s="157">
        <v>2</v>
      </c>
      <c r="L1939" s="157">
        <v>3</v>
      </c>
    </row>
    <row r="1940" spans="5:12" x14ac:dyDescent="0.2">
      <c r="E1940" s="157" t="s">
        <v>1798</v>
      </c>
      <c r="F1940" s="157" t="s">
        <v>14</v>
      </c>
      <c r="G1940" s="157">
        <v>0</v>
      </c>
      <c r="H1940" s="157">
        <v>1</v>
      </c>
      <c r="I1940" s="157">
        <v>0</v>
      </c>
      <c r="J1940" s="157">
        <v>0</v>
      </c>
      <c r="K1940" s="157">
        <v>1</v>
      </c>
      <c r="L1940" s="157">
        <v>1</v>
      </c>
    </row>
    <row r="1941" spans="5:12" x14ac:dyDescent="0.2">
      <c r="E1941" s="157" t="s">
        <v>1797</v>
      </c>
      <c r="F1941" s="157" t="s">
        <v>67</v>
      </c>
      <c r="G1941" s="157">
        <v>1</v>
      </c>
      <c r="H1941" s="157">
        <v>0</v>
      </c>
      <c r="I1941" s="157">
        <v>0</v>
      </c>
      <c r="J1941" s="157">
        <v>0</v>
      </c>
      <c r="K1941" s="157">
        <v>1</v>
      </c>
      <c r="L1941" s="157">
        <v>1</v>
      </c>
    </row>
    <row r="1942" spans="5:12" x14ac:dyDescent="0.2">
      <c r="E1942" s="157" t="s">
        <v>1796</v>
      </c>
      <c r="F1942" s="157" t="s">
        <v>20</v>
      </c>
      <c r="G1942" s="157">
        <v>0</v>
      </c>
      <c r="H1942" s="157">
        <v>1</v>
      </c>
      <c r="I1942" s="157">
        <v>0</v>
      </c>
      <c r="J1942" s="157">
        <v>0</v>
      </c>
      <c r="K1942" s="157">
        <v>1</v>
      </c>
      <c r="L1942" s="157">
        <v>1</v>
      </c>
    </row>
    <row r="1943" spans="5:12" x14ac:dyDescent="0.2">
      <c r="E1943" s="157" t="s">
        <v>1795</v>
      </c>
      <c r="F1943" s="157" t="s">
        <v>16</v>
      </c>
      <c r="G1943" s="157">
        <v>0</v>
      </c>
      <c r="H1943" s="157">
        <v>1</v>
      </c>
      <c r="I1943" s="157">
        <v>0</v>
      </c>
      <c r="J1943" s="157">
        <v>1</v>
      </c>
      <c r="K1943" s="157">
        <v>0</v>
      </c>
      <c r="L1943" s="157">
        <v>1</v>
      </c>
    </row>
    <row r="1944" spans="5:12" x14ac:dyDescent="0.2">
      <c r="E1944" s="157" t="s">
        <v>1794</v>
      </c>
      <c r="F1944" s="157" t="s">
        <v>77</v>
      </c>
      <c r="G1944" s="157">
        <v>4</v>
      </c>
      <c r="H1944" s="157">
        <v>0</v>
      </c>
      <c r="I1944" s="157">
        <v>0</v>
      </c>
      <c r="J1944" s="157">
        <v>0</v>
      </c>
      <c r="K1944" s="157">
        <v>4</v>
      </c>
      <c r="L1944" s="157">
        <v>4</v>
      </c>
    </row>
    <row r="1945" spans="5:12" x14ac:dyDescent="0.2">
      <c r="E1945" s="157" t="s">
        <v>1793</v>
      </c>
      <c r="F1945" s="157" t="s">
        <v>29</v>
      </c>
      <c r="G1945" s="157">
        <v>4</v>
      </c>
      <c r="H1945" s="157">
        <v>3</v>
      </c>
      <c r="I1945" s="157">
        <v>0</v>
      </c>
      <c r="J1945" s="157">
        <v>3</v>
      </c>
      <c r="K1945" s="157">
        <v>4</v>
      </c>
      <c r="L1945" s="157">
        <v>7</v>
      </c>
    </row>
    <row r="1946" spans="5:12" x14ac:dyDescent="0.2">
      <c r="E1946" s="157" t="s">
        <v>1792</v>
      </c>
      <c r="F1946" s="157" t="s">
        <v>14</v>
      </c>
      <c r="G1946" s="157">
        <v>0</v>
      </c>
      <c r="H1946" s="157">
        <v>1</v>
      </c>
      <c r="I1946" s="157">
        <v>0</v>
      </c>
      <c r="J1946" s="157">
        <v>0</v>
      </c>
      <c r="K1946" s="157">
        <v>1</v>
      </c>
      <c r="L1946" s="157">
        <v>1</v>
      </c>
    </row>
    <row r="1947" spans="5:12" x14ac:dyDescent="0.2">
      <c r="E1947" s="157" t="s">
        <v>1791</v>
      </c>
      <c r="F1947" s="157" t="s">
        <v>48</v>
      </c>
      <c r="G1947" s="157">
        <v>0</v>
      </c>
      <c r="H1947" s="157">
        <v>1</v>
      </c>
      <c r="I1947" s="157">
        <v>0</v>
      </c>
      <c r="J1947" s="157">
        <v>1</v>
      </c>
      <c r="K1947" s="157">
        <v>0</v>
      </c>
      <c r="L1947" s="157">
        <v>1</v>
      </c>
    </row>
    <row r="1948" spans="5:12" x14ac:dyDescent="0.2">
      <c r="E1948" s="157" t="s">
        <v>1790</v>
      </c>
      <c r="F1948" s="157" t="s">
        <v>48</v>
      </c>
      <c r="G1948" s="157">
        <v>0</v>
      </c>
      <c r="H1948" s="157">
        <v>2</v>
      </c>
      <c r="I1948" s="157">
        <v>0</v>
      </c>
      <c r="J1948" s="157">
        <v>2</v>
      </c>
      <c r="K1948" s="157">
        <v>0</v>
      </c>
      <c r="L1948" s="157">
        <v>2</v>
      </c>
    </row>
    <row r="1949" spans="5:12" x14ac:dyDescent="0.2">
      <c r="E1949" s="157" t="s">
        <v>1789</v>
      </c>
      <c r="F1949" s="157" t="s">
        <v>48</v>
      </c>
      <c r="G1949" s="157">
        <v>0</v>
      </c>
      <c r="H1949" s="157">
        <v>1</v>
      </c>
      <c r="I1949" s="157">
        <v>0</v>
      </c>
      <c r="J1949" s="157">
        <v>1</v>
      </c>
      <c r="K1949" s="157">
        <v>0</v>
      </c>
      <c r="L1949" s="157">
        <v>1</v>
      </c>
    </row>
    <row r="1950" spans="5:12" x14ac:dyDescent="0.2">
      <c r="E1950" s="157" t="s">
        <v>1788</v>
      </c>
      <c r="F1950" s="157" t="s">
        <v>48</v>
      </c>
      <c r="G1950" s="157">
        <v>0</v>
      </c>
      <c r="H1950" s="157">
        <v>1</v>
      </c>
      <c r="I1950" s="157">
        <v>0</v>
      </c>
      <c r="J1950" s="157">
        <v>1</v>
      </c>
      <c r="K1950" s="157">
        <v>0</v>
      </c>
      <c r="L1950" s="157">
        <v>1</v>
      </c>
    </row>
    <row r="1951" spans="5:12" x14ac:dyDescent="0.2">
      <c r="E1951" s="157" t="s">
        <v>1787</v>
      </c>
      <c r="F1951" s="157" t="s">
        <v>18</v>
      </c>
      <c r="G1951" s="157">
        <v>0</v>
      </c>
      <c r="H1951" s="157">
        <v>2</v>
      </c>
      <c r="I1951" s="157">
        <v>0</v>
      </c>
      <c r="J1951" s="157">
        <v>0</v>
      </c>
      <c r="K1951" s="157">
        <v>2</v>
      </c>
      <c r="L1951" s="157">
        <v>2</v>
      </c>
    </row>
    <row r="1952" spans="5:12" x14ac:dyDescent="0.2">
      <c r="E1952" s="157" t="s">
        <v>1786</v>
      </c>
      <c r="F1952" s="157" t="s">
        <v>94</v>
      </c>
      <c r="G1952" s="157">
        <v>1</v>
      </c>
      <c r="H1952" s="157">
        <v>0</v>
      </c>
      <c r="I1952" s="157">
        <v>0</v>
      </c>
      <c r="J1952" s="157">
        <v>1</v>
      </c>
      <c r="K1952" s="157">
        <v>0</v>
      </c>
      <c r="L1952" s="157">
        <v>1</v>
      </c>
    </row>
    <row r="1953" spans="5:12" x14ac:dyDescent="0.2">
      <c r="E1953" s="157" t="s">
        <v>1785</v>
      </c>
      <c r="F1953" s="157" t="s">
        <v>69</v>
      </c>
      <c r="G1953" s="157">
        <v>0</v>
      </c>
      <c r="H1953" s="157">
        <v>1</v>
      </c>
      <c r="I1953" s="157">
        <v>0</v>
      </c>
      <c r="J1953" s="157">
        <v>0</v>
      </c>
      <c r="K1953" s="157">
        <v>1</v>
      </c>
      <c r="L1953" s="157">
        <v>1</v>
      </c>
    </row>
    <row r="1954" spans="5:12" x14ac:dyDescent="0.2">
      <c r="E1954" s="157" t="s">
        <v>1784</v>
      </c>
      <c r="F1954" s="157" t="s">
        <v>20</v>
      </c>
      <c r="G1954" s="157">
        <v>0</v>
      </c>
      <c r="H1954" s="157">
        <v>1</v>
      </c>
      <c r="I1954" s="157">
        <v>0</v>
      </c>
      <c r="J1954" s="157">
        <v>0</v>
      </c>
      <c r="K1954" s="157">
        <v>1</v>
      </c>
      <c r="L1954" s="157">
        <v>1</v>
      </c>
    </row>
    <row r="1955" spans="5:12" x14ac:dyDescent="0.2">
      <c r="E1955" s="157" t="s">
        <v>1783</v>
      </c>
      <c r="F1955" s="157" t="s">
        <v>55</v>
      </c>
      <c r="G1955" s="157">
        <v>1</v>
      </c>
      <c r="H1955" s="157">
        <v>0</v>
      </c>
      <c r="I1955" s="157">
        <v>0</v>
      </c>
      <c r="J1955" s="157">
        <v>1</v>
      </c>
      <c r="K1955" s="157">
        <v>0</v>
      </c>
      <c r="L1955" s="157">
        <v>1</v>
      </c>
    </row>
    <row r="1956" spans="5:12" x14ac:dyDescent="0.2">
      <c r="E1956" s="157" t="s">
        <v>1782</v>
      </c>
      <c r="F1956" s="157" t="s">
        <v>67</v>
      </c>
      <c r="G1956" s="157">
        <v>1</v>
      </c>
      <c r="H1956" s="157">
        <v>2</v>
      </c>
      <c r="I1956" s="157">
        <v>0</v>
      </c>
      <c r="J1956" s="157">
        <v>0</v>
      </c>
      <c r="K1956" s="157">
        <v>3</v>
      </c>
      <c r="L1956" s="157">
        <v>3</v>
      </c>
    </row>
    <row r="1957" spans="5:12" x14ac:dyDescent="0.2">
      <c r="E1957" s="157" t="s">
        <v>1781</v>
      </c>
      <c r="F1957" s="157" t="s">
        <v>39</v>
      </c>
      <c r="G1957" s="157">
        <v>0</v>
      </c>
      <c r="H1957" s="157">
        <v>1</v>
      </c>
      <c r="I1957" s="157">
        <v>1</v>
      </c>
      <c r="J1957" s="157">
        <v>0</v>
      </c>
      <c r="K1957" s="157">
        <v>0</v>
      </c>
      <c r="L1957" s="157">
        <v>1</v>
      </c>
    </row>
    <row r="1958" spans="5:12" x14ac:dyDescent="0.2">
      <c r="E1958" s="157" t="s">
        <v>1780</v>
      </c>
      <c r="F1958" s="157" t="s">
        <v>69</v>
      </c>
      <c r="G1958" s="157">
        <v>1</v>
      </c>
      <c r="H1958" s="157">
        <v>2</v>
      </c>
      <c r="I1958" s="157">
        <v>0</v>
      </c>
      <c r="J1958" s="157">
        <v>1</v>
      </c>
      <c r="K1958" s="157">
        <v>2</v>
      </c>
      <c r="L1958" s="157">
        <v>3</v>
      </c>
    </row>
    <row r="1959" spans="5:12" x14ac:dyDescent="0.2">
      <c r="E1959" s="157" t="s">
        <v>1779</v>
      </c>
      <c r="F1959" s="157" t="s">
        <v>69</v>
      </c>
      <c r="G1959" s="157">
        <v>1</v>
      </c>
      <c r="H1959" s="157">
        <v>0</v>
      </c>
      <c r="I1959" s="157">
        <v>0</v>
      </c>
      <c r="J1959" s="157">
        <v>1</v>
      </c>
      <c r="K1959" s="157">
        <v>0</v>
      </c>
      <c r="L1959" s="157">
        <v>1</v>
      </c>
    </row>
    <row r="1960" spans="5:12" x14ac:dyDescent="0.2">
      <c r="E1960" s="157" t="s">
        <v>1778</v>
      </c>
      <c r="F1960" s="157" t="s">
        <v>69</v>
      </c>
      <c r="G1960" s="157">
        <v>1</v>
      </c>
      <c r="H1960" s="157">
        <v>2</v>
      </c>
      <c r="I1960" s="157">
        <v>0</v>
      </c>
      <c r="J1960" s="157">
        <v>1</v>
      </c>
      <c r="K1960" s="157">
        <v>2</v>
      </c>
      <c r="L1960" s="157">
        <v>3</v>
      </c>
    </row>
    <row r="1961" spans="5:12" x14ac:dyDescent="0.2">
      <c r="E1961" s="157" t="s">
        <v>1777</v>
      </c>
      <c r="F1961" s="157" t="s">
        <v>69</v>
      </c>
      <c r="G1961" s="157">
        <v>1</v>
      </c>
      <c r="H1961" s="157">
        <v>2</v>
      </c>
      <c r="I1961" s="157">
        <v>0</v>
      </c>
      <c r="J1961" s="157">
        <v>1</v>
      </c>
      <c r="K1961" s="157">
        <v>2</v>
      </c>
      <c r="L1961" s="157">
        <v>3</v>
      </c>
    </row>
    <row r="1962" spans="5:12" x14ac:dyDescent="0.2">
      <c r="E1962" s="157" t="s">
        <v>1776</v>
      </c>
      <c r="F1962" s="157" t="s">
        <v>69</v>
      </c>
      <c r="G1962" s="157">
        <v>0</v>
      </c>
      <c r="H1962" s="157">
        <v>2</v>
      </c>
      <c r="I1962" s="157">
        <v>0</v>
      </c>
      <c r="J1962" s="157">
        <v>0</v>
      </c>
      <c r="K1962" s="157">
        <v>2</v>
      </c>
      <c r="L1962" s="157">
        <v>2</v>
      </c>
    </row>
    <row r="1963" spans="5:12" x14ac:dyDescent="0.2">
      <c r="E1963" s="157" t="s">
        <v>1775</v>
      </c>
      <c r="F1963" s="157" t="s">
        <v>69</v>
      </c>
      <c r="G1963" s="157">
        <v>0</v>
      </c>
      <c r="H1963" s="157">
        <v>2</v>
      </c>
      <c r="I1963" s="157">
        <v>0</v>
      </c>
      <c r="J1963" s="157">
        <v>0</v>
      </c>
      <c r="K1963" s="157">
        <v>2</v>
      </c>
      <c r="L1963" s="157">
        <v>2</v>
      </c>
    </row>
    <row r="1964" spans="5:12" x14ac:dyDescent="0.2">
      <c r="E1964" s="157" t="s">
        <v>1774</v>
      </c>
      <c r="F1964" s="157" t="s">
        <v>69</v>
      </c>
      <c r="G1964" s="157">
        <v>1</v>
      </c>
      <c r="H1964" s="157">
        <v>2</v>
      </c>
      <c r="I1964" s="157">
        <v>0</v>
      </c>
      <c r="J1964" s="157">
        <v>1</v>
      </c>
      <c r="K1964" s="157">
        <v>2</v>
      </c>
      <c r="L1964" s="157">
        <v>3</v>
      </c>
    </row>
    <row r="1965" spans="5:12" x14ac:dyDescent="0.2">
      <c r="E1965" s="157" t="s">
        <v>1773</v>
      </c>
      <c r="F1965" s="157" t="s">
        <v>16</v>
      </c>
      <c r="G1965" s="157">
        <v>0</v>
      </c>
      <c r="H1965" s="157">
        <v>1</v>
      </c>
      <c r="I1965" s="157">
        <v>0</v>
      </c>
      <c r="J1965" s="157">
        <v>0</v>
      </c>
      <c r="K1965" s="157">
        <v>1</v>
      </c>
      <c r="L1965" s="157">
        <v>1</v>
      </c>
    </row>
    <row r="1966" spans="5:12" x14ac:dyDescent="0.2">
      <c r="E1966" s="157" t="s">
        <v>1772</v>
      </c>
      <c r="F1966" s="157" t="s">
        <v>69</v>
      </c>
      <c r="G1966" s="157">
        <v>0</v>
      </c>
      <c r="H1966" s="157">
        <v>1</v>
      </c>
      <c r="I1966" s="157">
        <v>0</v>
      </c>
      <c r="J1966" s="157">
        <v>0</v>
      </c>
      <c r="K1966" s="157">
        <v>1</v>
      </c>
      <c r="L1966" s="157">
        <v>1</v>
      </c>
    </row>
    <row r="1967" spans="5:12" x14ac:dyDescent="0.2">
      <c r="E1967" s="157" t="s">
        <v>1771</v>
      </c>
      <c r="F1967" s="157" t="s">
        <v>24</v>
      </c>
      <c r="G1967" s="157">
        <v>0</v>
      </c>
      <c r="H1967" s="157">
        <v>1</v>
      </c>
      <c r="I1967" s="157">
        <v>0</v>
      </c>
      <c r="J1967" s="157">
        <v>1</v>
      </c>
      <c r="K1967" s="157">
        <v>0</v>
      </c>
      <c r="L1967" s="157">
        <v>1</v>
      </c>
    </row>
    <row r="1968" spans="5:12" x14ac:dyDescent="0.2">
      <c r="E1968" s="157" t="s">
        <v>1770</v>
      </c>
      <c r="F1968" s="157" t="s">
        <v>131</v>
      </c>
      <c r="G1968" s="157">
        <v>0</v>
      </c>
      <c r="H1968" s="157">
        <v>1</v>
      </c>
      <c r="I1968" s="157">
        <v>0</v>
      </c>
      <c r="J1968" s="157">
        <v>0</v>
      </c>
      <c r="K1968" s="157">
        <v>1</v>
      </c>
      <c r="L1968" s="157">
        <v>1</v>
      </c>
    </row>
    <row r="1969" spans="5:12" x14ac:dyDescent="0.2">
      <c r="E1969" s="157" t="s">
        <v>1769</v>
      </c>
      <c r="F1969" s="157" t="s">
        <v>20</v>
      </c>
      <c r="G1969" s="157">
        <v>0</v>
      </c>
      <c r="H1969" s="157">
        <v>1</v>
      </c>
      <c r="I1969" s="157">
        <v>0</v>
      </c>
      <c r="J1969" s="157">
        <v>1</v>
      </c>
      <c r="K1969" s="157">
        <v>0</v>
      </c>
      <c r="L1969" s="157">
        <v>1</v>
      </c>
    </row>
    <row r="1970" spans="5:12" x14ac:dyDescent="0.2">
      <c r="E1970" s="157" t="s">
        <v>1768</v>
      </c>
      <c r="F1970" s="157" t="s">
        <v>16</v>
      </c>
      <c r="G1970" s="157">
        <v>1</v>
      </c>
      <c r="H1970" s="157">
        <v>3</v>
      </c>
      <c r="I1970" s="157">
        <v>1</v>
      </c>
      <c r="J1970" s="157">
        <v>0</v>
      </c>
      <c r="K1970" s="157">
        <v>3</v>
      </c>
      <c r="L1970" s="157">
        <v>4</v>
      </c>
    </row>
    <row r="1971" spans="5:12" x14ac:dyDescent="0.2">
      <c r="E1971" s="157" t="s">
        <v>1767</v>
      </c>
      <c r="F1971" s="157" t="s">
        <v>20</v>
      </c>
      <c r="G1971" s="157">
        <v>0</v>
      </c>
      <c r="H1971" s="157">
        <v>1</v>
      </c>
      <c r="I1971" s="157">
        <v>0</v>
      </c>
      <c r="J1971" s="157">
        <v>1</v>
      </c>
      <c r="K1971" s="157">
        <v>0</v>
      </c>
      <c r="L1971" s="157">
        <v>1</v>
      </c>
    </row>
    <row r="1972" spans="5:12" x14ac:dyDescent="0.2">
      <c r="E1972" s="157" t="s">
        <v>1766</v>
      </c>
      <c r="F1972" s="157" t="s">
        <v>16</v>
      </c>
      <c r="G1972" s="157">
        <v>1</v>
      </c>
      <c r="H1972" s="157">
        <v>0</v>
      </c>
      <c r="I1972" s="157">
        <v>0</v>
      </c>
      <c r="J1972" s="157">
        <v>0</v>
      </c>
      <c r="K1972" s="157">
        <v>1</v>
      </c>
      <c r="L1972" s="157">
        <v>1</v>
      </c>
    </row>
    <row r="1973" spans="5:12" x14ac:dyDescent="0.2">
      <c r="E1973" s="157" t="s">
        <v>1765</v>
      </c>
      <c r="F1973" s="157" t="s">
        <v>16</v>
      </c>
      <c r="G1973" s="157">
        <v>0</v>
      </c>
      <c r="H1973" s="157">
        <v>4</v>
      </c>
      <c r="I1973" s="157">
        <v>0</v>
      </c>
      <c r="J1973" s="157">
        <v>1</v>
      </c>
      <c r="K1973" s="157">
        <v>3</v>
      </c>
      <c r="L1973" s="157">
        <v>4</v>
      </c>
    </row>
    <row r="1974" spans="5:12" x14ac:dyDescent="0.2">
      <c r="E1974" s="157" t="s">
        <v>1764</v>
      </c>
      <c r="F1974" s="157" t="s">
        <v>29</v>
      </c>
      <c r="G1974" s="157">
        <v>0</v>
      </c>
      <c r="H1974" s="157">
        <v>2</v>
      </c>
      <c r="I1974" s="157">
        <v>0</v>
      </c>
      <c r="J1974" s="157">
        <v>0</v>
      </c>
      <c r="K1974" s="157">
        <v>2</v>
      </c>
      <c r="L1974" s="157">
        <v>2</v>
      </c>
    </row>
    <row r="1975" spans="5:12" x14ac:dyDescent="0.2">
      <c r="E1975" s="157" t="s">
        <v>1763</v>
      </c>
      <c r="F1975" s="157" t="s">
        <v>16</v>
      </c>
      <c r="G1975" s="157">
        <v>0</v>
      </c>
      <c r="H1975" s="157">
        <v>3</v>
      </c>
      <c r="I1975" s="157">
        <v>0</v>
      </c>
      <c r="J1975" s="157">
        <v>0</v>
      </c>
      <c r="K1975" s="157">
        <v>3</v>
      </c>
      <c r="L1975" s="157">
        <v>3</v>
      </c>
    </row>
    <row r="1976" spans="5:12" x14ac:dyDescent="0.2">
      <c r="E1976" s="157" t="s">
        <v>1762</v>
      </c>
      <c r="F1976" s="157" t="s">
        <v>29</v>
      </c>
      <c r="G1976" s="157">
        <v>0</v>
      </c>
      <c r="H1976" s="157">
        <v>2</v>
      </c>
      <c r="I1976" s="157">
        <v>0</v>
      </c>
      <c r="J1976" s="157">
        <v>0</v>
      </c>
      <c r="K1976" s="157">
        <v>2</v>
      </c>
      <c r="L1976" s="157">
        <v>2</v>
      </c>
    </row>
    <row r="1977" spans="5:12" x14ac:dyDescent="0.2">
      <c r="E1977" s="157" t="s">
        <v>1761</v>
      </c>
      <c r="F1977" s="157" t="s">
        <v>77</v>
      </c>
      <c r="G1977" s="157">
        <v>0</v>
      </c>
      <c r="H1977" s="157">
        <v>2</v>
      </c>
      <c r="I1977" s="157">
        <v>0</v>
      </c>
      <c r="J1977" s="157">
        <v>2</v>
      </c>
      <c r="K1977" s="157">
        <v>0</v>
      </c>
      <c r="L1977" s="157">
        <v>2</v>
      </c>
    </row>
    <row r="1978" spans="5:12" x14ac:dyDescent="0.2">
      <c r="E1978" s="157" t="s">
        <v>1760</v>
      </c>
      <c r="F1978" s="157" t="s">
        <v>29</v>
      </c>
      <c r="G1978" s="157">
        <v>0</v>
      </c>
      <c r="H1978" s="157">
        <v>1</v>
      </c>
      <c r="I1978" s="157">
        <v>0</v>
      </c>
      <c r="J1978" s="157">
        <v>1</v>
      </c>
      <c r="K1978" s="157">
        <v>0</v>
      </c>
      <c r="L1978" s="157">
        <v>1</v>
      </c>
    </row>
    <row r="1979" spans="5:12" x14ac:dyDescent="0.2">
      <c r="E1979" s="157" t="s">
        <v>1759</v>
      </c>
      <c r="F1979" s="157" t="s">
        <v>22</v>
      </c>
      <c r="G1979" s="157">
        <v>0</v>
      </c>
      <c r="H1979" s="157">
        <v>1</v>
      </c>
      <c r="I1979" s="157">
        <v>0</v>
      </c>
      <c r="J1979" s="157">
        <v>0</v>
      </c>
      <c r="K1979" s="157">
        <v>1</v>
      </c>
      <c r="L1979" s="157">
        <v>1</v>
      </c>
    </row>
    <row r="1980" spans="5:12" x14ac:dyDescent="0.2">
      <c r="E1980" s="157" t="s">
        <v>1758</v>
      </c>
      <c r="F1980" s="157" t="s">
        <v>18</v>
      </c>
      <c r="G1980" s="157">
        <v>0</v>
      </c>
      <c r="H1980" s="157">
        <v>2</v>
      </c>
      <c r="I1980" s="157">
        <v>0</v>
      </c>
      <c r="J1980" s="157">
        <v>0</v>
      </c>
      <c r="K1980" s="157">
        <v>2</v>
      </c>
      <c r="L1980" s="157">
        <v>2</v>
      </c>
    </row>
    <row r="1981" spans="5:12" x14ac:dyDescent="0.2">
      <c r="E1981" s="157" t="s">
        <v>1757</v>
      </c>
      <c r="F1981" s="157" t="s">
        <v>33</v>
      </c>
      <c r="G1981" s="157">
        <v>1</v>
      </c>
      <c r="H1981" s="157">
        <v>1</v>
      </c>
      <c r="I1981" s="157">
        <v>0</v>
      </c>
      <c r="J1981" s="157">
        <v>0</v>
      </c>
      <c r="K1981" s="157">
        <v>2</v>
      </c>
      <c r="L1981" s="157">
        <v>2</v>
      </c>
    </row>
    <row r="1982" spans="5:12" x14ac:dyDescent="0.2">
      <c r="E1982" s="157" t="s">
        <v>1756</v>
      </c>
      <c r="F1982" s="157" t="s">
        <v>33</v>
      </c>
      <c r="G1982" s="157">
        <v>1</v>
      </c>
      <c r="H1982" s="157">
        <v>1</v>
      </c>
      <c r="I1982" s="157">
        <v>0</v>
      </c>
      <c r="J1982" s="157">
        <v>0</v>
      </c>
      <c r="K1982" s="157">
        <v>2</v>
      </c>
      <c r="L1982" s="157">
        <v>2</v>
      </c>
    </row>
    <row r="1983" spans="5:12" x14ac:dyDescent="0.2">
      <c r="E1983" s="157" t="s">
        <v>1755</v>
      </c>
      <c r="F1983" s="157" t="s">
        <v>33</v>
      </c>
      <c r="G1983" s="157">
        <v>1</v>
      </c>
      <c r="H1983" s="157">
        <v>1</v>
      </c>
      <c r="I1983" s="157">
        <v>0</v>
      </c>
      <c r="J1983" s="157">
        <v>0</v>
      </c>
      <c r="K1983" s="157">
        <v>2</v>
      </c>
      <c r="L1983" s="157">
        <v>2</v>
      </c>
    </row>
    <row r="1984" spans="5:12" x14ac:dyDescent="0.2">
      <c r="E1984" s="157" t="s">
        <v>1754</v>
      </c>
      <c r="F1984" s="157" t="s">
        <v>33</v>
      </c>
      <c r="G1984" s="157">
        <v>1</v>
      </c>
      <c r="H1984" s="157">
        <v>1</v>
      </c>
      <c r="I1984" s="157">
        <v>0</v>
      </c>
      <c r="J1984" s="157">
        <v>0</v>
      </c>
      <c r="K1984" s="157">
        <v>2</v>
      </c>
      <c r="L1984" s="157">
        <v>2</v>
      </c>
    </row>
    <row r="1985" spans="5:12" x14ac:dyDescent="0.2">
      <c r="E1985" s="157" t="s">
        <v>1753</v>
      </c>
      <c r="F1985" s="157" t="s">
        <v>33</v>
      </c>
      <c r="G1985" s="157">
        <v>1</v>
      </c>
      <c r="H1985" s="157">
        <v>1</v>
      </c>
      <c r="I1985" s="157">
        <v>0</v>
      </c>
      <c r="J1985" s="157">
        <v>0</v>
      </c>
      <c r="K1985" s="157">
        <v>2</v>
      </c>
      <c r="L1985" s="157">
        <v>2</v>
      </c>
    </row>
    <row r="1986" spans="5:12" x14ac:dyDescent="0.2">
      <c r="E1986" s="157" t="s">
        <v>1752</v>
      </c>
      <c r="F1986" s="157" t="s">
        <v>33</v>
      </c>
      <c r="G1986" s="157">
        <v>1</v>
      </c>
      <c r="H1986" s="157">
        <v>1</v>
      </c>
      <c r="I1986" s="157">
        <v>0</v>
      </c>
      <c r="J1986" s="157">
        <v>0</v>
      </c>
      <c r="K1986" s="157">
        <v>2</v>
      </c>
      <c r="L1986" s="157">
        <v>2</v>
      </c>
    </row>
    <row r="1987" spans="5:12" x14ac:dyDescent="0.2">
      <c r="E1987" s="157" t="s">
        <v>1751</v>
      </c>
      <c r="F1987" s="157" t="s">
        <v>58</v>
      </c>
      <c r="G1987" s="157">
        <v>1</v>
      </c>
      <c r="H1987" s="157">
        <v>0</v>
      </c>
      <c r="I1987" s="157">
        <v>0</v>
      </c>
      <c r="J1987" s="157">
        <v>1</v>
      </c>
      <c r="K1987" s="157">
        <v>0</v>
      </c>
      <c r="L1987" s="157">
        <v>1</v>
      </c>
    </row>
    <row r="1988" spans="5:12" x14ac:dyDescent="0.2">
      <c r="E1988" s="157" t="s">
        <v>1750</v>
      </c>
      <c r="F1988" s="157" t="s">
        <v>29</v>
      </c>
      <c r="G1988" s="157">
        <v>24</v>
      </c>
      <c r="H1988" s="157">
        <v>0</v>
      </c>
      <c r="I1988" s="157">
        <v>0</v>
      </c>
      <c r="J1988" s="157">
        <v>3</v>
      </c>
      <c r="K1988" s="157">
        <v>21</v>
      </c>
      <c r="L1988" s="157">
        <v>24</v>
      </c>
    </row>
    <row r="1989" spans="5:12" x14ac:dyDescent="0.2">
      <c r="E1989" s="157" t="s">
        <v>1749</v>
      </c>
      <c r="F1989" s="157" t="s">
        <v>29</v>
      </c>
      <c r="G1989" s="157">
        <v>24</v>
      </c>
      <c r="H1989" s="157">
        <v>0</v>
      </c>
      <c r="I1989" s="157">
        <v>0</v>
      </c>
      <c r="J1989" s="157">
        <v>3</v>
      </c>
      <c r="K1989" s="157">
        <v>21</v>
      </c>
      <c r="L1989" s="157">
        <v>24</v>
      </c>
    </row>
    <row r="1990" spans="5:12" x14ac:dyDescent="0.2">
      <c r="E1990" s="157" t="s">
        <v>1748</v>
      </c>
      <c r="F1990" s="157" t="s">
        <v>29</v>
      </c>
      <c r="G1990" s="157">
        <v>24</v>
      </c>
      <c r="H1990" s="157">
        <v>0</v>
      </c>
      <c r="I1990" s="157">
        <v>0</v>
      </c>
      <c r="J1990" s="157">
        <v>3</v>
      </c>
      <c r="K1990" s="157">
        <v>21</v>
      </c>
      <c r="L1990" s="157">
        <v>24</v>
      </c>
    </row>
    <row r="1991" spans="5:12" x14ac:dyDescent="0.2">
      <c r="E1991" s="157" t="s">
        <v>1747</v>
      </c>
      <c r="F1991" s="157" t="s">
        <v>29</v>
      </c>
      <c r="G1991" s="157">
        <v>24</v>
      </c>
      <c r="H1991" s="157">
        <v>0</v>
      </c>
      <c r="I1991" s="157">
        <v>0</v>
      </c>
      <c r="J1991" s="157">
        <v>3</v>
      </c>
      <c r="K1991" s="157">
        <v>21</v>
      </c>
      <c r="L1991" s="157">
        <v>24</v>
      </c>
    </row>
    <row r="1992" spans="5:12" x14ac:dyDescent="0.2">
      <c r="E1992" s="157" t="s">
        <v>1746</v>
      </c>
      <c r="F1992" s="157" t="s">
        <v>29</v>
      </c>
      <c r="G1992" s="157">
        <v>0</v>
      </c>
      <c r="H1992" s="157">
        <v>1</v>
      </c>
      <c r="I1992" s="157">
        <v>0</v>
      </c>
      <c r="J1992" s="157">
        <v>1</v>
      </c>
      <c r="K1992" s="157">
        <v>0</v>
      </c>
      <c r="L1992" s="157">
        <v>1</v>
      </c>
    </row>
    <row r="1993" spans="5:12" x14ac:dyDescent="0.2">
      <c r="E1993" s="157" t="s">
        <v>1745</v>
      </c>
      <c r="F1993" s="157" t="s">
        <v>29</v>
      </c>
      <c r="G1993" s="157">
        <v>0</v>
      </c>
      <c r="H1993" s="157">
        <v>1</v>
      </c>
      <c r="I1993" s="157">
        <v>0</v>
      </c>
      <c r="J1993" s="157">
        <v>1</v>
      </c>
      <c r="K1993" s="157">
        <v>0</v>
      </c>
      <c r="L1993" s="157">
        <v>1</v>
      </c>
    </row>
    <row r="1994" spans="5:12" x14ac:dyDescent="0.2">
      <c r="E1994" s="157" t="s">
        <v>1744</v>
      </c>
      <c r="F1994" s="157" t="s">
        <v>29</v>
      </c>
      <c r="G1994" s="157">
        <v>0</v>
      </c>
      <c r="H1994" s="157">
        <v>1</v>
      </c>
      <c r="I1994" s="157">
        <v>0</v>
      </c>
      <c r="J1994" s="157">
        <v>1</v>
      </c>
      <c r="K1994" s="157">
        <v>0</v>
      </c>
      <c r="L1994" s="157">
        <v>1</v>
      </c>
    </row>
    <row r="1995" spans="5:12" x14ac:dyDescent="0.2">
      <c r="E1995" s="157" t="s">
        <v>1743</v>
      </c>
      <c r="F1995" s="157" t="s">
        <v>29</v>
      </c>
      <c r="G1995" s="157">
        <v>0</v>
      </c>
      <c r="H1995" s="157">
        <v>1</v>
      </c>
      <c r="I1995" s="157">
        <v>0</v>
      </c>
      <c r="J1995" s="157">
        <v>1</v>
      </c>
      <c r="K1995" s="157">
        <v>0</v>
      </c>
      <c r="L1995" s="157">
        <v>1</v>
      </c>
    </row>
    <row r="1996" spans="5:12" x14ac:dyDescent="0.2">
      <c r="E1996" s="157" t="s">
        <v>1742</v>
      </c>
      <c r="F1996" s="157" t="s">
        <v>35</v>
      </c>
      <c r="G1996" s="157">
        <v>0</v>
      </c>
      <c r="H1996" s="157">
        <v>1</v>
      </c>
      <c r="I1996" s="157">
        <v>0</v>
      </c>
      <c r="J1996" s="157">
        <v>1</v>
      </c>
      <c r="K1996" s="157">
        <v>0</v>
      </c>
      <c r="L1996" s="157">
        <v>1</v>
      </c>
    </row>
    <row r="1997" spans="5:12" x14ac:dyDescent="0.2">
      <c r="E1997" s="157" t="s">
        <v>1741</v>
      </c>
      <c r="F1997" s="157" t="s">
        <v>67</v>
      </c>
      <c r="G1997" s="157">
        <v>1</v>
      </c>
      <c r="H1997" s="157">
        <v>2</v>
      </c>
      <c r="I1997" s="157">
        <v>0</v>
      </c>
      <c r="J1997" s="157">
        <v>0</v>
      </c>
      <c r="K1997" s="157">
        <v>3</v>
      </c>
      <c r="L1997" s="157">
        <v>3</v>
      </c>
    </row>
    <row r="1998" spans="5:12" x14ac:dyDescent="0.2">
      <c r="E1998" s="157" t="s">
        <v>1740</v>
      </c>
      <c r="F1998" s="157" t="s">
        <v>14</v>
      </c>
      <c r="G1998" s="157">
        <v>4</v>
      </c>
      <c r="H1998" s="157">
        <v>3</v>
      </c>
      <c r="I1998" s="157">
        <v>1</v>
      </c>
      <c r="J1998" s="157">
        <v>4</v>
      </c>
      <c r="K1998" s="157">
        <v>2</v>
      </c>
      <c r="L1998" s="157">
        <v>7</v>
      </c>
    </row>
    <row r="1999" spans="5:12" x14ac:dyDescent="0.2">
      <c r="E1999" s="157" t="s">
        <v>1739</v>
      </c>
      <c r="F1999" s="157" t="s">
        <v>131</v>
      </c>
      <c r="G1999" s="157">
        <v>0</v>
      </c>
      <c r="H1999" s="157">
        <v>2</v>
      </c>
      <c r="I1999" s="157">
        <v>0</v>
      </c>
      <c r="J1999" s="157">
        <v>0</v>
      </c>
      <c r="K1999" s="157">
        <v>2</v>
      </c>
      <c r="L1999" s="157">
        <v>2</v>
      </c>
    </row>
    <row r="2000" spans="5:12" x14ac:dyDescent="0.2">
      <c r="E2000" s="157" t="s">
        <v>1738</v>
      </c>
      <c r="F2000" s="157" t="s">
        <v>77</v>
      </c>
      <c r="G2000" s="157">
        <v>1</v>
      </c>
      <c r="H2000" s="157">
        <v>0</v>
      </c>
      <c r="I2000" s="157">
        <v>0</v>
      </c>
      <c r="J2000" s="157">
        <v>0</v>
      </c>
      <c r="K2000" s="157">
        <v>1</v>
      </c>
      <c r="L2000" s="157">
        <v>1</v>
      </c>
    </row>
    <row r="2001" spans="5:12" x14ac:dyDescent="0.2">
      <c r="E2001" s="157" t="s">
        <v>1737</v>
      </c>
      <c r="F2001" s="157" t="s">
        <v>87</v>
      </c>
      <c r="G2001" s="157">
        <v>0</v>
      </c>
      <c r="H2001" s="157">
        <v>2</v>
      </c>
      <c r="I2001" s="157">
        <v>0</v>
      </c>
      <c r="J2001" s="157">
        <v>1</v>
      </c>
      <c r="K2001" s="157">
        <v>1</v>
      </c>
      <c r="L2001" s="157">
        <v>2</v>
      </c>
    </row>
    <row r="2002" spans="5:12" x14ac:dyDescent="0.2">
      <c r="E2002" s="157" t="s">
        <v>1736</v>
      </c>
      <c r="F2002" s="157" t="s">
        <v>22</v>
      </c>
      <c r="G2002" s="157">
        <v>0</v>
      </c>
      <c r="H2002" s="157">
        <v>1</v>
      </c>
      <c r="I2002" s="157">
        <v>0</v>
      </c>
      <c r="J2002" s="157">
        <v>0</v>
      </c>
      <c r="K2002" s="157">
        <v>1</v>
      </c>
      <c r="L2002" s="157">
        <v>1</v>
      </c>
    </row>
    <row r="2003" spans="5:12" x14ac:dyDescent="0.2">
      <c r="E2003" s="157" t="s">
        <v>1735</v>
      </c>
      <c r="F2003" s="157" t="s">
        <v>87</v>
      </c>
      <c r="G2003" s="157">
        <v>0</v>
      </c>
      <c r="H2003" s="157">
        <v>2</v>
      </c>
      <c r="I2003" s="157">
        <v>0</v>
      </c>
      <c r="J2003" s="157">
        <v>1</v>
      </c>
      <c r="K2003" s="157">
        <v>1</v>
      </c>
      <c r="L2003" s="157">
        <v>2</v>
      </c>
    </row>
    <row r="2004" spans="5:12" x14ac:dyDescent="0.2">
      <c r="E2004" s="157" t="s">
        <v>1734</v>
      </c>
      <c r="F2004" s="157" t="s">
        <v>22</v>
      </c>
      <c r="G2004" s="157">
        <v>0</v>
      </c>
      <c r="H2004" s="157">
        <v>1</v>
      </c>
      <c r="I2004" s="157">
        <v>0</v>
      </c>
      <c r="J2004" s="157">
        <v>1</v>
      </c>
      <c r="K2004" s="157">
        <v>0</v>
      </c>
      <c r="L2004" s="157">
        <v>1</v>
      </c>
    </row>
    <row r="2005" spans="5:12" x14ac:dyDescent="0.2">
      <c r="E2005" s="157" t="s">
        <v>1733</v>
      </c>
      <c r="F2005" s="157" t="s">
        <v>39</v>
      </c>
      <c r="G2005" s="157">
        <v>0</v>
      </c>
      <c r="H2005" s="157">
        <v>1</v>
      </c>
      <c r="I2005" s="157">
        <v>0</v>
      </c>
      <c r="J2005" s="157">
        <v>0</v>
      </c>
      <c r="K2005" s="157">
        <v>1</v>
      </c>
      <c r="L2005" s="157">
        <v>1</v>
      </c>
    </row>
    <row r="2006" spans="5:12" x14ac:dyDescent="0.2">
      <c r="E2006" s="157" t="s">
        <v>1732</v>
      </c>
      <c r="F2006" s="157" t="s">
        <v>58</v>
      </c>
      <c r="G2006" s="157">
        <v>0</v>
      </c>
      <c r="H2006" s="157">
        <v>1</v>
      </c>
      <c r="I2006" s="157">
        <v>0</v>
      </c>
      <c r="J2006" s="157">
        <v>0</v>
      </c>
      <c r="K2006" s="157">
        <v>1</v>
      </c>
      <c r="L2006" s="157">
        <v>1</v>
      </c>
    </row>
    <row r="2007" spans="5:12" x14ac:dyDescent="0.2">
      <c r="E2007" s="157" t="s">
        <v>1731</v>
      </c>
      <c r="F2007" s="157" t="s">
        <v>16</v>
      </c>
      <c r="G2007" s="157">
        <v>0</v>
      </c>
      <c r="H2007" s="157">
        <v>2</v>
      </c>
      <c r="I2007" s="157">
        <v>0</v>
      </c>
      <c r="J2007" s="157">
        <v>0</v>
      </c>
      <c r="K2007" s="157">
        <v>2</v>
      </c>
      <c r="L2007" s="157">
        <v>2</v>
      </c>
    </row>
    <row r="2008" spans="5:12" x14ac:dyDescent="0.2">
      <c r="E2008" s="157" t="s">
        <v>1730</v>
      </c>
      <c r="F2008" s="157" t="s">
        <v>125</v>
      </c>
      <c r="G2008" s="157">
        <v>0</v>
      </c>
      <c r="H2008" s="157">
        <v>1</v>
      </c>
      <c r="I2008" s="157">
        <v>0</v>
      </c>
      <c r="J2008" s="157">
        <v>0</v>
      </c>
      <c r="K2008" s="157">
        <v>1</v>
      </c>
      <c r="L2008" s="157">
        <v>1</v>
      </c>
    </row>
    <row r="2009" spans="5:12" x14ac:dyDescent="0.2">
      <c r="E2009" s="157" t="s">
        <v>1729</v>
      </c>
      <c r="F2009" s="157" t="s">
        <v>125</v>
      </c>
      <c r="G2009" s="157">
        <v>0</v>
      </c>
      <c r="H2009" s="157">
        <v>1</v>
      </c>
      <c r="I2009" s="157">
        <v>0</v>
      </c>
      <c r="J2009" s="157">
        <v>0</v>
      </c>
      <c r="K2009" s="157">
        <v>1</v>
      </c>
      <c r="L2009" s="157">
        <v>1</v>
      </c>
    </row>
    <row r="2010" spans="5:12" x14ac:dyDescent="0.2">
      <c r="E2010" s="157" t="s">
        <v>1728</v>
      </c>
      <c r="F2010" s="157" t="s">
        <v>125</v>
      </c>
      <c r="G2010" s="157">
        <v>0</v>
      </c>
      <c r="H2010" s="157">
        <v>1</v>
      </c>
      <c r="I2010" s="157">
        <v>0</v>
      </c>
      <c r="J2010" s="157">
        <v>0</v>
      </c>
      <c r="K2010" s="157">
        <v>1</v>
      </c>
      <c r="L2010" s="157">
        <v>1</v>
      </c>
    </row>
    <row r="2011" spans="5:12" x14ac:dyDescent="0.2">
      <c r="E2011" s="157" t="s">
        <v>1727</v>
      </c>
      <c r="F2011" s="157" t="s">
        <v>125</v>
      </c>
      <c r="G2011" s="157">
        <v>0</v>
      </c>
      <c r="H2011" s="157">
        <v>1</v>
      </c>
      <c r="I2011" s="157">
        <v>0</v>
      </c>
      <c r="J2011" s="157">
        <v>0</v>
      </c>
      <c r="K2011" s="157">
        <v>1</v>
      </c>
      <c r="L2011" s="157">
        <v>1</v>
      </c>
    </row>
    <row r="2012" spans="5:12" x14ac:dyDescent="0.2">
      <c r="E2012" s="157" t="s">
        <v>1726</v>
      </c>
      <c r="F2012" s="157" t="s">
        <v>125</v>
      </c>
      <c r="G2012" s="157">
        <v>0</v>
      </c>
      <c r="H2012" s="157">
        <v>1</v>
      </c>
      <c r="I2012" s="157">
        <v>0</v>
      </c>
      <c r="J2012" s="157">
        <v>0</v>
      </c>
      <c r="K2012" s="157">
        <v>1</v>
      </c>
      <c r="L2012" s="157">
        <v>1</v>
      </c>
    </row>
    <row r="2013" spans="5:12" x14ac:dyDescent="0.2">
      <c r="E2013" s="157" t="s">
        <v>1725</v>
      </c>
      <c r="F2013" s="157" t="s">
        <v>16</v>
      </c>
      <c r="G2013" s="157">
        <v>0</v>
      </c>
      <c r="H2013" s="157">
        <v>3</v>
      </c>
      <c r="I2013" s="157">
        <v>0</v>
      </c>
      <c r="J2013" s="157">
        <v>1</v>
      </c>
      <c r="K2013" s="157">
        <v>2</v>
      </c>
      <c r="L2013" s="157">
        <v>3</v>
      </c>
    </row>
    <row r="2014" spans="5:12" x14ac:dyDescent="0.2">
      <c r="E2014" s="157" t="s">
        <v>1724</v>
      </c>
      <c r="F2014" s="157" t="s">
        <v>20</v>
      </c>
      <c r="G2014" s="157">
        <v>0</v>
      </c>
      <c r="H2014" s="157">
        <v>14</v>
      </c>
      <c r="I2014" s="157">
        <v>0</v>
      </c>
      <c r="J2014" s="157">
        <v>8</v>
      </c>
      <c r="K2014" s="157">
        <v>6</v>
      </c>
      <c r="L2014" s="157">
        <v>14</v>
      </c>
    </row>
    <row r="2015" spans="5:12" x14ac:dyDescent="0.2">
      <c r="E2015" s="157" t="s">
        <v>1723</v>
      </c>
      <c r="F2015" s="157" t="s">
        <v>20</v>
      </c>
      <c r="G2015" s="157">
        <v>0</v>
      </c>
      <c r="H2015" s="157">
        <v>14</v>
      </c>
      <c r="I2015" s="157">
        <v>0</v>
      </c>
      <c r="J2015" s="157">
        <v>8</v>
      </c>
      <c r="K2015" s="157">
        <v>6</v>
      </c>
      <c r="L2015" s="157">
        <v>14</v>
      </c>
    </row>
    <row r="2016" spans="5:12" x14ac:dyDescent="0.2">
      <c r="E2016" s="157" t="s">
        <v>1722</v>
      </c>
      <c r="F2016" s="157" t="s">
        <v>20</v>
      </c>
      <c r="G2016" s="157">
        <v>0</v>
      </c>
      <c r="H2016" s="157">
        <v>14</v>
      </c>
      <c r="I2016" s="157">
        <v>0</v>
      </c>
      <c r="J2016" s="157">
        <v>8</v>
      </c>
      <c r="K2016" s="157">
        <v>6</v>
      </c>
      <c r="L2016" s="157">
        <v>14</v>
      </c>
    </row>
    <row r="2017" spans="5:12" x14ac:dyDescent="0.2">
      <c r="E2017" s="157" t="s">
        <v>1721</v>
      </c>
      <c r="F2017" s="157" t="s">
        <v>20</v>
      </c>
      <c r="G2017" s="157">
        <v>0</v>
      </c>
      <c r="H2017" s="157">
        <v>14</v>
      </c>
      <c r="I2017" s="157">
        <v>0</v>
      </c>
      <c r="J2017" s="157">
        <v>8</v>
      </c>
      <c r="K2017" s="157">
        <v>6</v>
      </c>
      <c r="L2017" s="157">
        <v>14</v>
      </c>
    </row>
    <row r="2018" spans="5:12" x14ac:dyDescent="0.2">
      <c r="E2018" s="157" t="s">
        <v>1720</v>
      </c>
      <c r="F2018" s="157" t="s">
        <v>20</v>
      </c>
      <c r="G2018" s="157">
        <v>0</v>
      </c>
      <c r="H2018" s="157">
        <v>1</v>
      </c>
      <c r="I2018" s="157">
        <v>0</v>
      </c>
      <c r="J2018" s="157">
        <v>0</v>
      </c>
      <c r="K2018" s="157">
        <v>1</v>
      </c>
      <c r="L2018" s="157">
        <v>1</v>
      </c>
    </row>
    <row r="2019" spans="5:12" x14ac:dyDescent="0.2">
      <c r="E2019" s="157" t="s">
        <v>1719</v>
      </c>
      <c r="F2019" s="157" t="s">
        <v>20</v>
      </c>
      <c r="G2019" s="157">
        <v>0</v>
      </c>
      <c r="H2019" s="157">
        <v>1</v>
      </c>
      <c r="I2019" s="157">
        <v>0</v>
      </c>
      <c r="J2019" s="157">
        <v>0</v>
      </c>
      <c r="K2019" s="157">
        <v>1</v>
      </c>
      <c r="L2019" s="157">
        <v>1</v>
      </c>
    </row>
    <row r="2020" spans="5:12" x14ac:dyDescent="0.2">
      <c r="E2020" s="157" t="s">
        <v>1718</v>
      </c>
      <c r="F2020" s="157" t="s">
        <v>20</v>
      </c>
      <c r="G2020" s="157">
        <v>0</v>
      </c>
      <c r="H2020" s="157">
        <v>1</v>
      </c>
      <c r="I2020" s="157">
        <v>0</v>
      </c>
      <c r="J2020" s="157">
        <v>0</v>
      </c>
      <c r="K2020" s="157">
        <v>1</v>
      </c>
      <c r="L2020" s="157">
        <v>1</v>
      </c>
    </row>
    <row r="2021" spans="5:12" x14ac:dyDescent="0.2">
      <c r="E2021" s="157" t="s">
        <v>1717</v>
      </c>
      <c r="F2021" s="157" t="s">
        <v>20</v>
      </c>
      <c r="G2021" s="157">
        <v>0</v>
      </c>
      <c r="H2021" s="157">
        <v>1</v>
      </c>
      <c r="I2021" s="157">
        <v>0</v>
      </c>
      <c r="J2021" s="157">
        <v>0</v>
      </c>
      <c r="K2021" s="157">
        <v>1</v>
      </c>
      <c r="L2021" s="157">
        <v>1</v>
      </c>
    </row>
    <row r="2022" spans="5:12" x14ac:dyDescent="0.2">
      <c r="E2022" s="157" t="s">
        <v>1716</v>
      </c>
      <c r="F2022" s="157" t="s">
        <v>20</v>
      </c>
      <c r="G2022" s="157">
        <v>0</v>
      </c>
      <c r="H2022" s="157">
        <v>1</v>
      </c>
      <c r="I2022" s="157">
        <v>0</v>
      </c>
      <c r="J2022" s="157">
        <v>0</v>
      </c>
      <c r="K2022" s="157">
        <v>1</v>
      </c>
      <c r="L2022" s="157">
        <v>1</v>
      </c>
    </row>
    <row r="2023" spans="5:12" x14ac:dyDescent="0.2">
      <c r="E2023" s="157" t="s">
        <v>1715</v>
      </c>
      <c r="F2023" s="157" t="s">
        <v>16</v>
      </c>
      <c r="G2023" s="157">
        <v>0</v>
      </c>
      <c r="H2023" s="157">
        <v>2</v>
      </c>
      <c r="I2023" s="157">
        <v>0</v>
      </c>
      <c r="J2023" s="157">
        <v>0</v>
      </c>
      <c r="K2023" s="157">
        <v>2</v>
      </c>
      <c r="L2023" s="157">
        <v>2</v>
      </c>
    </row>
    <row r="2024" spans="5:12" x14ac:dyDescent="0.2">
      <c r="E2024" s="157" t="s">
        <v>1714</v>
      </c>
      <c r="F2024" s="157" t="s">
        <v>16</v>
      </c>
      <c r="G2024" s="157">
        <v>0</v>
      </c>
      <c r="H2024" s="157">
        <v>3</v>
      </c>
      <c r="I2024" s="157">
        <v>0</v>
      </c>
      <c r="J2024" s="157">
        <v>1</v>
      </c>
      <c r="K2024" s="157">
        <v>2</v>
      </c>
      <c r="L2024" s="157">
        <v>3</v>
      </c>
    </row>
    <row r="2025" spans="5:12" x14ac:dyDescent="0.2">
      <c r="E2025" s="157" t="s">
        <v>1713</v>
      </c>
      <c r="F2025" s="157" t="s">
        <v>16</v>
      </c>
      <c r="G2025" s="157">
        <v>0</v>
      </c>
      <c r="H2025" s="157">
        <v>2</v>
      </c>
      <c r="I2025" s="157">
        <v>0</v>
      </c>
      <c r="J2025" s="157">
        <v>0</v>
      </c>
      <c r="K2025" s="157">
        <v>2</v>
      </c>
      <c r="L2025" s="157">
        <v>2</v>
      </c>
    </row>
    <row r="2026" spans="5:12" x14ac:dyDescent="0.2">
      <c r="E2026" s="157" t="s">
        <v>1712</v>
      </c>
      <c r="F2026" s="157" t="s">
        <v>16</v>
      </c>
      <c r="G2026" s="157">
        <v>0</v>
      </c>
      <c r="H2026" s="157">
        <v>2</v>
      </c>
      <c r="I2026" s="157">
        <v>0</v>
      </c>
      <c r="J2026" s="157">
        <v>0</v>
      </c>
      <c r="K2026" s="157">
        <v>2</v>
      </c>
      <c r="L2026" s="157">
        <v>2</v>
      </c>
    </row>
    <row r="2027" spans="5:12" x14ac:dyDescent="0.2">
      <c r="E2027" s="157" t="s">
        <v>1711</v>
      </c>
      <c r="F2027" s="157" t="s">
        <v>16</v>
      </c>
      <c r="G2027" s="157">
        <v>0</v>
      </c>
      <c r="H2027" s="157">
        <v>3</v>
      </c>
      <c r="I2027" s="157">
        <v>0</v>
      </c>
      <c r="J2027" s="157">
        <v>1</v>
      </c>
      <c r="K2027" s="157">
        <v>2</v>
      </c>
      <c r="L2027" s="157">
        <v>3</v>
      </c>
    </row>
    <row r="2028" spans="5:12" x14ac:dyDescent="0.2">
      <c r="E2028" s="157" t="s">
        <v>1710</v>
      </c>
      <c r="F2028" s="157" t="s">
        <v>16</v>
      </c>
      <c r="G2028" s="157">
        <v>0</v>
      </c>
      <c r="H2028" s="157">
        <v>3</v>
      </c>
      <c r="I2028" s="157">
        <v>0</v>
      </c>
      <c r="J2028" s="157">
        <v>1</v>
      </c>
      <c r="K2028" s="157">
        <v>2</v>
      </c>
      <c r="L2028" s="157">
        <v>3</v>
      </c>
    </row>
    <row r="2029" spans="5:12" x14ac:dyDescent="0.2">
      <c r="E2029" s="157" t="s">
        <v>1709</v>
      </c>
      <c r="F2029" s="157" t="s">
        <v>16</v>
      </c>
      <c r="G2029" s="157">
        <v>0</v>
      </c>
      <c r="H2029" s="157">
        <v>3</v>
      </c>
      <c r="I2029" s="157">
        <v>0</v>
      </c>
      <c r="J2029" s="157">
        <v>1</v>
      </c>
      <c r="K2029" s="157">
        <v>2</v>
      </c>
      <c r="L2029" s="157">
        <v>3</v>
      </c>
    </row>
    <row r="2030" spans="5:12" x14ac:dyDescent="0.2">
      <c r="E2030" s="157" t="s">
        <v>1708</v>
      </c>
      <c r="F2030" s="157" t="s">
        <v>16</v>
      </c>
      <c r="G2030" s="157">
        <v>0</v>
      </c>
      <c r="H2030" s="157">
        <v>3</v>
      </c>
      <c r="I2030" s="157">
        <v>0</v>
      </c>
      <c r="J2030" s="157">
        <v>1</v>
      </c>
      <c r="K2030" s="157">
        <v>2</v>
      </c>
      <c r="L2030" s="157">
        <v>3</v>
      </c>
    </row>
    <row r="2031" spans="5:12" x14ac:dyDescent="0.2">
      <c r="E2031" s="157" t="s">
        <v>1707</v>
      </c>
      <c r="F2031" s="157" t="s">
        <v>16</v>
      </c>
      <c r="G2031" s="157">
        <v>0</v>
      </c>
      <c r="H2031" s="157">
        <v>3</v>
      </c>
      <c r="I2031" s="157">
        <v>0</v>
      </c>
      <c r="J2031" s="157">
        <v>1</v>
      </c>
      <c r="K2031" s="157">
        <v>2</v>
      </c>
      <c r="L2031" s="157">
        <v>3</v>
      </c>
    </row>
    <row r="2032" spans="5:12" x14ac:dyDescent="0.2">
      <c r="E2032" s="157" t="s">
        <v>1706</v>
      </c>
      <c r="F2032" s="157" t="s">
        <v>16</v>
      </c>
      <c r="G2032" s="157">
        <v>0</v>
      </c>
      <c r="H2032" s="157">
        <v>3</v>
      </c>
      <c r="I2032" s="157">
        <v>0</v>
      </c>
      <c r="J2032" s="157">
        <v>1</v>
      </c>
      <c r="K2032" s="157">
        <v>2</v>
      </c>
      <c r="L2032" s="157">
        <v>3</v>
      </c>
    </row>
    <row r="2033" spans="4:12" x14ac:dyDescent="0.2">
      <c r="E2033" s="157" t="s">
        <v>1705</v>
      </c>
      <c r="F2033" s="157" t="s">
        <v>20</v>
      </c>
      <c r="G2033" s="157">
        <v>0</v>
      </c>
      <c r="H2033" s="157">
        <v>1</v>
      </c>
      <c r="I2033" s="157">
        <v>0</v>
      </c>
      <c r="J2033" s="157">
        <v>0</v>
      </c>
      <c r="K2033" s="157">
        <v>1</v>
      </c>
      <c r="L2033" s="157">
        <v>1</v>
      </c>
    </row>
    <row r="2034" spans="4:12" x14ac:dyDescent="0.2">
      <c r="E2034" s="157" t="s">
        <v>1704</v>
      </c>
      <c r="F2034" s="157" t="s">
        <v>77</v>
      </c>
      <c r="G2034" s="157">
        <v>0</v>
      </c>
      <c r="H2034" s="157">
        <v>1</v>
      </c>
      <c r="I2034" s="157">
        <v>0</v>
      </c>
      <c r="J2034" s="157">
        <v>0</v>
      </c>
      <c r="K2034" s="157">
        <v>1</v>
      </c>
      <c r="L2034" s="157">
        <v>1</v>
      </c>
    </row>
    <row r="2035" spans="4:12" x14ac:dyDescent="0.2">
      <c r="E2035" s="157" t="s">
        <v>1703</v>
      </c>
      <c r="F2035" s="157" t="s">
        <v>20</v>
      </c>
      <c r="G2035" s="157">
        <v>0</v>
      </c>
      <c r="H2035" s="157">
        <v>1</v>
      </c>
      <c r="I2035" s="157">
        <v>0</v>
      </c>
      <c r="J2035" s="157">
        <v>0</v>
      </c>
      <c r="K2035" s="157">
        <v>1</v>
      </c>
      <c r="L2035" s="157">
        <v>1</v>
      </c>
    </row>
    <row r="2036" spans="4:12" x14ac:dyDescent="0.2">
      <c r="E2036" s="157" t="s">
        <v>1702</v>
      </c>
      <c r="F2036" s="157" t="s">
        <v>48</v>
      </c>
      <c r="G2036" s="157">
        <v>0</v>
      </c>
      <c r="H2036" s="157">
        <v>1</v>
      </c>
      <c r="I2036" s="157">
        <v>0</v>
      </c>
      <c r="J2036" s="157">
        <v>0</v>
      </c>
      <c r="K2036" s="157">
        <v>1</v>
      </c>
      <c r="L2036" s="157">
        <v>1</v>
      </c>
    </row>
    <row r="2037" spans="4:12" x14ac:dyDescent="0.2">
      <c r="D2037" s="157" t="s">
        <v>118</v>
      </c>
      <c r="E2037" s="157" t="s">
        <v>118</v>
      </c>
      <c r="F2037" s="157" t="s">
        <v>67</v>
      </c>
      <c r="G2037" s="157">
        <v>1</v>
      </c>
      <c r="H2037" s="157">
        <v>1</v>
      </c>
      <c r="I2037" s="157">
        <v>1</v>
      </c>
      <c r="J2037" s="157">
        <v>0</v>
      </c>
      <c r="K2037" s="157">
        <v>1</v>
      </c>
      <c r="L2037" s="157">
        <v>2</v>
      </c>
    </row>
    <row r="2038" spans="4:12" x14ac:dyDescent="0.2">
      <c r="E2038" s="157" t="s">
        <v>1701</v>
      </c>
      <c r="F2038" s="157" t="s">
        <v>33</v>
      </c>
      <c r="G2038" s="157">
        <v>2</v>
      </c>
      <c r="H2038" s="157">
        <v>0</v>
      </c>
      <c r="I2038" s="157">
        <v>0</v>
      </c>
      <c r="J2038" s="157">
        <v>0</v>
      </c>
      <c r="K2038" s="157">
        <v>2</v>
      </c>
      <c r="L2038" s="157">
        <v>2</v>
      </c>
    </row>
    <row r="2039" spans="4:12" x14ac:dyDescent="0.2">
      <c r="E2039" s="157" t="s">
        <v>1700</v>
      </c>
      <c r="F2039" s="157" t="s">
        <v>131</v>
      </c>
      <c r="G2039" s="157">
        <v>0</v>
      </c>
      <c r="H2039" s="157">
        <v>2</v>
      </c>
      <c r="I2039" s="157">
        <v>0</v>
      </c>
      <c r="J2039" s="157">
        <v>2</v>
      </c>
      <c r="K2039" s="157">
        <v>0</v>
      </c>
      <c r="L2039" s="157">
        <v>2</v>
      </c>
    </row>
    <row r="2040" spans="4:12" x14ac:dyDescent="0.2">
      <c r="E2040" s="157" t="s">
        <v>1699</v>
      </c>
      <c r="F2040" s="157" t="s">
        <v>14</v>
      </c>
      <c r="G2040" s="157">
        <v>1</v>
      </c>
      <c r="H2040" s="157">
        <v>1</v>
      </c>
      <c r="I2040" s="157">
        <v>0</v>
      </c>
      <c r="J2040" s="157">
        <v>0</v>
      </c>
      <c r="K2040" s="157">
        <v>2</v>
      </c>
      <c r="L2040" s="157">
        <v>2</v>
      </c>
    </row>
    <row r="2041" spans="4:12" x14ac:dyDescent="0.2">
      <c r="E2041" s="157" t="s">
        <v>1698</v>
      </c>
      <c r="F2041" s="157" t="s">
        <v>87</v>
      </c>
      <c r="G2041" s="157">
        <v>0</v>
      </c>
      <c r="H2041" s="157">
        <v>1</v>
      </c>
      <c r="I2041" s="157">
        <v>0</v>
      </c>
      <c r="J2041" s="157">
        <v>1</v>
      </c>
      <c r="K2041" s="157">
        <v>0</v>
      </c>
      <c r="L2041" s="157">
        <v>1</v>
      </c>
    </row>
    <row r="2042" spans="4:12" x14ac:dyDescent="0.2">
      <c r="E2042" s="157" t="s">
        <v>1697</v>
      </c>
      <c r="F2042" s="157" t="s">
        <v>58</v>
      </c>
      <c r="G2042" s="157">
        <v>1</v>
      </c>
      <c r="H2042" s="157">
        <v>0</v>
      </c>
      <c r="I2042" s="157">
        <v>0</v>
      </c>
      <c r="J2042" s="157">
        <v>0</v>
      </c>
      <c r="K2042" s="157">
        <v>1</v>
      </c>
      <c r="L2042" s="157">
        <v>1</v>
      </c>
    </row>
    <row r="2043" spans="4:12" x14ac:dyDescent="0.2">
      <c r="E2043" s="157" t="s">
        <v>1696</v>
      </c>
      <c r="F2043" s="157" t="s">
        <v>77</v>
      </c>
      <c r="G2043" s="157">
        <v>1</v>
      </c>
      <c r="H2043" s="157">
        <v>8</v>
      </c>
      <c r="I2043" s="157">
        <v>0</v>
      </c>
      <c r="J2043" s="157">
        <v>2</v>
      </c>
      <c r="K2043" s="157">
        <v>7</v>
      </c>
      <c r="L2043" s="157">
        <v>9</v>
      </c>
    </row>
    <row r="2044" spans="4:12" x14ac:dyDescent="0.2">
      <c r="E2044" s="157" t="s">
        <v>1695</v>
      </c>
      <c r="F2044" s="157" t="s">
        <v>16</v>
      </c>
      <c r="G2044" s="157">
        <v>0</v>
      </c>
      <c r="H2044" s="157">
        <v>3</v>
      </c>
      <c r="I2044" s="157">
        <v>0</v>
      </c>
      <c r="J2044" s="157">
        <v>0</v>
      </c>
      <c r="K2044" s="157">
        <v>3</v>
      </c>
      <c r="L2044" s="157">
        <v>3</v>
      </c>
    </row>
    <row r="2045" spans="4:12" x14ac:dyDescent="0.2">
      <c r="E2045" s="157" t="s">
        <v>1694</v>
      </c>
      <c r="F2045" s="157" t="s">
        <v>16</v>
      </c>
      <c r="G2045" s="157">
        <v>0</v>
      </c>
      <c r="H2045" s="157">
        <v>3</v>
      </c>
      <c r="I2045" s="157">
        <v>0</v>
      </c>
      <c r="J2045" s="157">
        <v>0</v>
      </c>
      <c r="K2045" s="157">
        <v>3</v>
      </c>
      <c r="L2045" s="157">
        <v>3</v>
      </c>
    </row>
    <row r="2046" spans="4:12" x14ac:dyDescent="0.2">
      <c r="E2046" s="157" t="s">
        <v>1693</v>
      </c>
      <c r="F2046" s="157" t="s">
        <v>77</v>
      </c>
      <c r="G2046" s="157">
        <v>2</v>
      </c>
      <c r="H2046" s="157">
        <v>0</v>
      </c>
      <c r="I2046" s="157">
        <v>0</v>
      </c>
      <c r="J2046" s="157">
        <v>0</v>
      </c>
      <c r="K2046" s="157">
        <v>2</v>
      </c>
      <c r="L2046" s="157">
        <v>2</v>
      </c>
    </row>
    <row r="2047" spans="4:12" x14ac:dyDescent="0.2">
      <c r="E2047" s="157" t="s">
        <v>1692</v>
      </c>
      <c r="F2047" s="157" t="s">
        <v>35</v>
      </c>
      <c r="G2047" s="157">
        <v>0</v>
      </c>
      <c r="H2047" s="157">
        <v>1</v>
      </c>
      <c r="I2047" s="157">
        <v>0</v>
      </c>
      <c r="J2047" s="157">
        <v>0</v>
      </c>
      <c r="K2047" s="157">
        <v>1</v>
      </c>
      <c r="L2047" s="157">
        <v>1</v>
      </c>
    </row>
    <row r="2048" spans="4:12" x14ac:dyDescent="0.2">
      <c r="E2048" s="157" t="s">
        <v>1691</v>
      </c>
      <c r="F2048" s="157" t="s">
        <v>33</v>
      </c>
      <c r="G2048" s="157">
        <v>0</v>
      </c>
      <c r="H2048" s="157">
        <v>2</v>
      </c>
      <c r="I2048" s="157">
        <v>0</v>
      </c>
      <c r="J2048" s="157">
        <v>2</v>
      </c>
      <c r="K2048" s="157">
        <v>0</v>
      </c>
      <c r="L2048" s="157">
        <v>2</v>
      </c>
    </row>
    <row r="2049" spans="5:12" x14ac:dyDescent="0.2">
      <c r="E2049" s="157" t="s">
        <v>1690</v>
      </c>
      <c r="F2049" s="157" t="s">
        <v>18</v>
      </c>
      <c r="G2049" s="157">
        <v>6</v>
      </c>
      <c r="H2049" s="157">
        <v>6</v>
      </c>
      <c r="I2049" s="157">
        <v>1</v>
      </c>
      <c r="J2049" s="157">
        <v>0</v>
      </c>
      <c r="K2049" s="157">
        <v>11</v>
      </c>
      <c r="L2049" s="157">
        <v>12</v>
      </c>
    </row>
    <row r="2050" spans="5:12" x14ac:dyDescent="0.2">
      <c r="E2050" s="157" t="s">
        <v>1689</v>
      </c>
      <c r="F2050" s="157" t="s">
        <v>69</v>
      </c>
      <c r="G2050" s="157">
        <v>0</v>
      </c>
      <c r="H2050" s="157">
        <v>1</v>
      </c>
      <c r="I2050" s="157">
        <v>0</v>
      </c>
      <c r="J2050" s="157">
        <v>0</v>
      </c>
      <c r="K2050" s="157">
        <v>1</v>
      </c>
      <c r="L2050" s="157">
        <v>1</v>
      </c>
    </row>
    <row r="2051" spans="5:12" x14ac:dyDescent="0.2">
      <c r="E2051" s="157" t="s">
        <v>1688</v>
      </c>
      <c r="F2051" s="157" t="s">
        <v>131</v>
      </c>
      <c r="G2051" s="157">
        <v>0</v>
      </c>
      <c r="H2051" s="157">
        <v>1</v>
      </c>
      <c r="I2051" s="157">
        <v>0</v>
      </c>
      <c r="J2051" s="157">
        <v>0</v>
      </c>
      <c r="K2051" s="157">
        <v>1</v>
      </c>
      <c r="L2051" s="157">
        <v>1</v>
      </c>
    </row>
    <row r="2052" spans="5:12" x14ac:dyDescent="0.2">
      <c r="E2052" s="157" t="s">
        <v>1687</v>
      </c>
      <c r="F2052" s="157" t="s">
        <v>35</v>
      </c>
      <c r="G2052" s="157">
        <v>0</v>
      </c>
      <c r="H2052" s="157">
        <v>1</v>
      </c>
      <c r="I2052" s="157">
        <v>1</v>
      </c>
      <c r="J2052" s="157">
        <v>0</v>
      </c>
      <c r="K2052" s="157">
        <v>0</v>
      </c>
      <c r="L2052" s="157">
        <v>1</v>
      </c>
    </row>
    <row r="2053" spans="5:12" x14ac:dyDescent="0.2">
      <c r="E2053" s="157" t="s">
        <v>1686</v>
      </c>
      <c r="F2053" s="157" t="s">
        <v>20</v>
      </c>
      <c r="G2053" s="157">
        <v>1</v>
      </c>
      <c r="H2053" s="157">
        <v>0</v>
      </c>
      <c r="I2053" s="157">
        <v>0</v>
      </c>
      <c r="J2053" s="157">
        <v>1</v>
      </c>
      <c r="K2053" s="157">
        <v>0</v>
      </c>
      <c r="L2053" s="157">
        <v>1</v>
      </c>
    </row>
    <row r="2054" spans="5:12" x14ac:dyDescent="0.2">
      <c r="E2054" s="157" t="s">
        <v>1685</v>
      </c>
      <c r="F2054" s="157" t="s">
        <v>53</v>
      </c>
      <c r="G2054" s="157">
        <v>0</v>
      </c>
      <c r="H2054" s="157">
        <v>1</v>
      </c>
      <c r="I2054" s="157">
        <v>0</v>
      </c>
      <c r="J2054" s="157">
        <v>1</v>
      </c>
      <c r="K2054" s="157">
        <v>0</v>
      </c>
      <c r="L2054" s="157">
        <v>1</v>
      </c>
    </row>
    <row r="2055" spans="5:12" x14ac:dyDescent="0.2">
      <c r="E2055" s="157" t="s">
        <v>1684</v>
      </c>
      <c r="F2055" s="157" t="s">
        <v>48</v>
      </c>
      <c r="G2055" s="157">
        <v>1</v>
      </c>
      <c r="H2055" s="157">
        <v>0</v>
      </c>
      <c r="I2055" s="157">
        <v>0</v>
      </c>
      <c r="J2055" s="157">
        <v>0</v>
      </c>
      <c r="K2055" s="157">
        <v>1</v>
      </c>
      <c r="L2055" s="157">
        <v>1</v>
      </c>
    </row>
    <row r="2056" spans="5:12" x14ac:dyDescent="0.2">
      <c r="E2056" s="157" t="s">
        <v>1683</v>
      </c>
      <c r="F2056" s="157" t="s">
        <v>80</v>
      </c>
      <c r="G2056" s="157">
        <v>0</v>
      </c>
      <c r="H2056" s="157">
        <v>1</v>
      </c>
      <c r="I2056" s="157">
        <v>0</v>
      </c>
      <c r="J2056" s="157">
        <v>1</v>
      </c>
      <c r="K2056" s="157">
        <v>0</v>
      </c>
      <c r="L2056" s="157">
        <v>1</v>
      </c>
    </row>
    <row r="2057" spans="5:12" x14ac:dyDescent="0.2">
      <c r="E2057" s="157" t="s">
        <v>1682</v>
      </c>
      <c r="F2057" s="157" t="s">
        <v>18</v>
      </c>
      <c r="G2057" s="157">
        <v>0</v>
      </c>
      <c r="H2057" s="157">
        <v>3</v>
      </c>
      <c r="I2057" s="157">
        <v>0</v>
      </c>
      <c r="J2057" s="157">
        <v>2</v>
      </c>
      <c r="K2057" s="157">
        <v>1</v>
      </c>
      <c r="L2057" s="157">
        <v>3</v>
      </c>
    </row>
    <row r="2058" spans="5:12" x14ac:dyDescent="0.2">
      <c r="E2058" s="157" t="s">
        <v>1681</v>
      </c>
      <c r="F2058" s="157" t="s">
        <v>29</v>
      </c>
      <c r="G2058" s="157">
        <v>1</v>
      </c>
      <c r="H2058" s="157">
        <v>1</v>
      </c>
      <c r="I2058" s="157">
        <v>0</v>
      </c>
      <c r="J2058" s="157">
        <v>0</v>
      </c>
      <c r="K2058" s="157">
        <v>2</v>
      </c>
      <c r="L2058" s="157">
        <v>2</v>
      </c>
    </row>
    <row r="2059" spans="5:12" x14ac:dyDescent="0.2">
      <c r="E2059" s="157" t="s">
        <v>1680</v>
      </c>
      <c r="F2059" s="157" t="s">
        <v>87</v>
      </c>
      <c r="G2059" s="157">
        <v>0</v>
      </c>
      <c r="H2059" s="157">
        <v>81</v>
      </c>
      <c r="I2059" s="157">
        <v>0</v>
      </c>
      <c r="J2059" s="157">
        <v>47</v>
      </c>
      <c r="K2059" s="157">
        <v>34</v>
      </c>
      <c r="L2059" s="157">
        <v>81</v>
      </c>
    </row>
    <row r="2060" spans="5:12" x14ac:dyDescent="0.2">
      <c r="E2060" s="157" t="s">
        <v>1679</v>
      </c>
      <c r="F2060" s="157" t="s">
        <v>14</v>
      </c>
      <c r="G2060" s="157">
        <v>4</v>
      </c>
      <c r="H2060" s="157">
        <v>3</v>
      </c>
      <c r="I2060" s="157">
        <v>2</v>
      </c>
      <c r="J2060" s="157">
        <v>1</v>
      </c>
      <c r="K2060" s="157">
        <v>4</v>
      </c>
      <c r="L2060" s="157">
        <v>7</v>
      </c>
    </row>
    <row r="2061" spans="5:12" x14ac:dyDescent="0.2">
      <c r="E2061" s="157" t="s">
        <v>1678</v>
      </c>
      <c r="F2061" s="157" t="s">
        <v>58</v>
      </c>
      <c r="G2061" s="157">
        <v>0</v>
      </c>
      <c r="H2061" s="157">
        <v>13</v>
      </c>
      <c r="I2061" s="157">
        <v>0</v>
      </c>
      <c r="J2061" s="157">
        <v>9</v>
      </c>
      <c r="K2061" s="157">
        <v>4</v>
      </c>
      <c r="L2061" s="157">
        <v>13</v>
      </c>
    </row>
    <row r="2062" spans="5:12" x14ac:dyDescent="0.2">
      <c r="E2062" s="157" t="s">
        <v>1677</v>
      </c>
      <c r="F2062" s="157" t="s">
        <v>16</v>
      </c>
      <c r="G2062" s="157">
        <v>0</v>
      </c>
      <c r="H2062" s="157">
        <v>5</v>
      </c>
      <c r="I2062" s="157">
        <v>0</v>
      </c>
      <c r="J2062" s="157">
        <v>5</v>
      </c>
      <c r="K2062" s="157">
        <v>0</v>
      </c>
      <c r="L2062" s="157">
        <v>5</v>
      </c>
    </row>
    <row r="2063" spans="5:12" x14ac:dyDescent="0.2">
      <c r="E2063" s="157" t="s">
        <v>1676</v>
      </c>
      <c r="F2063" s="157" t="s">
        <v>87</v>
      </c>
      <c r="G2063" s="157">
        <v>0</v>
      </c>
      <c r="H2063" s="157">
        <v>3</v>
      </c>
      <c r="I2063" s="157">
        <v>0</v>
      </c>
      <c r="J2063" s="157">
        <v>3</v>
      </c>
      <c r="K2063" s="157">
        <v>0</v>
      </c>
      <c r="L2063" s="157">
        <v>3</v>
      </c>
    </row>
    <row r="2064" spans="5:12" x14ac:dyDescent="0.2">
      <c r="E2064" s="157" t="s">
        <v>1675</v>
      </c>
      <c r="F2064" s="157" t="s">
        <v>33</v>
      </c>
      <c r="G2064" s="157">
        <v>0</v>
      </c>
      <c r="H2064" s="157">
        <v>1</v>
      </c>
      <c r="I2064" s="157">
        <v>0</v>
      </c>
      <c r="J2064" s="157">
        <v>0</v>
      </c>
      <c r="K2064" s="157">
        <v>1</v>
      </c>
      <c r="L2064" s="157">
        <v>1</v>
      </c>
    </row>
    <row r="2065" spans="5:12" x14ac:dyDescent="0.2">
      <c r="E2065" s="157" t="s">
        <v>1674</v>
      </c>
      <c r="F2065" s="157" t="s">
        <v>33</v>
      </c>
      <c r="G2065" s="157">
        <v>1</v>
      </c>
      <c r="H2065" s="157">
        <v>0</v>
      </c>
      <c r="I2065" s="157">
        <v>0</v>
      </c>
      <c r="J2065" s="157">
        <v>0</v>
      </c>
      <c r="K2065" s="157">
        <v>1</v>
      </c>
      <c r="L2065" s="157">
        <v>1</v>
      </c>
    </row>
    <row r="2066" spans="5:12" x14ac:dyDescent="0.2">
      <c r="E2066" s="157" t="s">
        <v>1673</v>
      </c>
      <c r="F2066" s="157" t="s">
        <v>33</v>
      </c>
      <c r="G2066" s="157">
        <v>1</v>
      </c>
      <c r="H2066" s="157">
        <v>1</v>
      </c>
      <c r="I2066" s="157">
        <v>0</v>
      </c>
      <c r="J2066" s="157">
        <v>0</v>
      </c>
      <c r="K2066" s="157">
        <v>2</v>
      </c>
      <c r="L2066" s="157">
        <v>2</v>
      </c>
    </row>
    <row r="2067" spans="5:12" x14ac:dyDescent="0.2">
      <c r="E2067" s="157" t="s">
        <v>1672</v>
      </c>
      <c r="F2067" s="157" t="s">
        <v>33</v>
      </c>
      <c r="G2067" s="157">
        <v>0</v>
      </c>
      <c r="H2067" s="157">
        <v>9</v>
      </c>
      <c r="I2067" s="157">
        <v>0</v>
      </c>
      <c r="J2067" s="157">
        <v>4</v>
      </c>
      <c r="K2067" s="157">
        <v>5</v>
      </c>
      <c r="L2067" s="157">
        <v>9</v>
      </c>
    </row>
    <row r="2068" spans="5:12" x14ac:dyDescent="0.2">
      <c r="E2068" s="157" t="s">
        <v>1671</v>
      </c>
      <c r="F2068" s="157" t="s">
        <v>87</v>
      </c>
      <c r="G2068" s="157">
        <v>1</v>
      </c>
      <c r="H2068" s="157">
        <v>0</v>
      </c>
      <c r="I2068" s="157">
        <v>0</v>
      </c>
      <c r="J2068" s="157">
        <v>0</v>
      </c>
      <c r="K2068" s="157">
        <v>1</v>
      </c>
      <c r="L2068" s="157">
        <v>1</v>
      </c>
    </row>
    <row r="2069" spans="5:12" x14ac:dyDescent="0.2">
      <c r="E2069" s="157" t="s">
        <v>1670</v>
      </c>
      <c r="F2069" s="157" t="s">
        <v>29</v>
      </c>
      <c r="G2069" s="157">
        <v>1</v>
      </c>
      <c r="H2069" s="157">
        <v>1</v>
      </c>
      <c r="I2069" s="157">
        <v>0</v>
      </c>
      <c r="J2069" s="157">
        <v>1</v>
      </c>
      <c r="K2069" s="157">
        <v>1</v>
      </c>
      <c r="L2069" s="157">
        <v>2</v>
      </c>
    </row>
    <row r="2070" spans="5:12" x14ac:dyDescent="0.2">
      <c r="E2070" s="157" t="s">
        <v>1669</v>
      </c>
      <c r="F2070" s="157" t="s">
        <v>80</v>
      </c>
      <c r="G2070" s="157">
        <v>0</v>
      </c>
      <c r="H2070" s="157">
        <v>1</v>
      </c>
      <c r="I2070" s="157">
        <v>0</v>
      </c>
      <c r="J2070" s="157">
        <v>1</v>
      </c>
      <c r="K2070" s="157">
        <v>0</v>
      </c>
      <c r="L2070" s="157">
        <v>1</v>
      </c>
    </row>
    <row r="2071" spans="5:12" x14ac:dyDescent="0.2">
      <c r="E2071" s="157" t="s">
        <v>1668</v>
      </c>
      <c r="F2071" s="157" t="s">
        <v>33</v>
      </c>
      <c r="G2071" s="157">
        <v>1</v>
      </c>
      <c r="H2071" s="157">
        <v>0</v>
      </c>
      <c r="I2071" s="157">
        <v>0</v>
      </c>
      <c r="J2071" s="157">
        <v>0</v>
      </c>
      <c r="K2071" s="157">
        <v>1</v>
      </c>
      <c r="L2071" s="157">
        <v>1</v>
      </c>
    </row>
    <row r="2072" spans="5:12" x14ac:dyDescent="0.2">
      <c r="E2072" s="157" t="s">
        <v>1667</v>
      </c>
      <c r="F2072" s="157" t="s">
        <v>80</v>
      </c>
      <c r="G2072" s="157">
        <v>1</v>
      </c>
      <c r="H2072" s="157">
        <v>0</v>
      </c>
      <c r="I2072" s="157">
        <v>1</v>
      </c>
      <c r="J2072" s="157">
        <v>0</v>
      </c>
      <c r="K2072" s="157">
        <v>0</v>
      </c>
      <c r="L2072" s="157">
        <v>1</v>
      </c>
    </row>
    <row r="2073" spans="5:12" x14ac:dyDescent="0.2">
      <c r="E2073" s="157" t="s">
        <v>1666</v>
      </c>
      <c r="F2073" s="157" t="s">
        <v>22</v>
      </c>
      <c r="G2073" s="157">
        <v>2</v>
      </c>
      <c r="H2073" s="157">
        <v>0</v>
      </c>
      <c r="I2073" s="157">
        <v>0</v>
      </c>
      <c r="J2073" s="157">
        <v>2</v>
      </c>
      <c r="K2073" s="157">
        <v>0</v>
      </c>
      <c r="L2073" s="157">
        <v>2</v>
      </c>
    </row>
    <row r="2074" spans="5:12" x14ac:dyDescent="0.2">
      <c r="E2074" s="157" t="s">
        <v>1665</v>
      </c>
      <c r="F2074" s="157" t="s">
        <v>29</v>
      </c>
      <c r="G2074" s="157">
        <v>0</v>
      </c>
      <c r="H2074" s="157">
        <v>1</v>
      </c>
      <c r="I2074" s="157">
        <v>0</v>
      </c>
      <c r="J2074" s="157">
        <v>0</v>
      </c>
      <c r="K2074" s="157">
        <v>1</v>
      </c>
      <c r="L2074" s="157">
        <v>1</v>
      </c>
    </row>
    <row r="2075" spans="5:12" x14ac:dyDescent="0.2">
      <c r="E2075" s="157" t="s">
        <v>1664</v>
      </c>
      <c r="F2075" s="157" t="s">
        <v>14</v>
      </c>
      <c r="G2075" s="157">
        <v>1</v>
      </c>
      <c r="H2075" s="157">
        <v>1</v>
      </c>
      <c r="I2075" s="157">
        <v>0</v>
      </c>
      <c r="J2075" s="157">
        <v>0</v>
      </c>
      <c r="K2075" s="157">
        <v>2</v>
      </c>
      <c r="L2075" s="157">
        <v>2</v>
      </c>
    </row>
    <row r="2076" spans="5:12" x14ac:dyDescent="0.2">
      <c r="E2076" s="157" t="s">
        <v>1663</v>
      </c>
      <c r="F2076" s="157" t="s">
        <v>14</v>
      </c>
      <c r="G2076" s="157">
        <v>4</v>
      </c>
      <c r="H2076" s="157">
        <v>14</v>
      </c>
      <c r="I2076" s="157">
        <v>0</v>
      </c>
      <c r="J2076" s="157">
        <v>9</v>
      </c>
      <c r="K2076" s="157">
        <v>9</v>
      </c>
      <c r="L2076" s="157">
        <v>18</v>
      </c>
    </row>
    <row r="2077" spans="5:12" x14ac:dyDescent="0.2">
      <c r="E2077" s="157" t="s">
        <v>1662</v>
      </c>
      <c r="F2077" s="157" t="s">
        <v>94</v>
      </c>
      <c r="G2077" s="157">
        <v>0</v>
      </c>
      <c r="H2077" s="157">
        <v>2</v>
      </c>
      <c r="I2077" s="157">
        <v>0</v>
      </c>
      <c r="J2077" s="157">
        <v>0</v>
      </c>
      <c r="K2077" s="157">
        <v>2</v>
      </c>
      <c r="L2077" s="157">
        <v>2</v>
      </c>
    </row>
    <row r="2078" spans="5:12" x14ac:dyDescent="0.2">
      <c r="E2078" s="157" t="s">
        <v>1661</v>
      </c>
      <c r="F2078" s="157" t="s">
        <v>16</v>
      </c>
      <c r="G2078" s="157">
        <v>0</v>
      </c>
      <c r="H2078" s="157">
        <v>1</v>
      </c>
      <c r="I2078" s="157">
        <v>0</v>
      </c>
      <c r="J2078" s="157">
        <v>0</v>
      </c>
      <c r="K2078" s="157">
        <v>1</v>
      </c>
      <c r="L2078" s="157">
        <v>1</v>
      </c>
    </row>
    <row r="2079" spans="5:12" x14ac:dyDescent="0.2">
      <c r="E2079" s="157" t="s">
        <v>1660</v>
      </c>
      <c r="F2079" s="157" t="s">
        <v>33</v>
      </c>
      <c r="G2079" s="157">
        <v>1</v>
      </c>
      <c r="H2079" s="157">
        <v>1</v>
      </c>
      <c r="I2079" s="157">
        <v>0</v>
      </c>
      <c r="J2079" s="157">
        <v>1</v>
      </c>
      <c r="K2079" s="157">
        <v>1</v>
      </c>
      <c r="L2079" s="157">
        <v>2</v>
      </c>
    </row>
    <row r="2080" spans="5:12" x14ac:dyDescent="0.2">
      <c r="E2080" s="157" t="s">
        <v>1659</v>
      </c>
      <c r="F2080" s="157" t="s">
        <v>87</v>
      </c>
      <c r="G2080" s="157">
        <v>0</v>
      </c>
      <c r="H2080" s="157">
        <v>3</v>
      </c>
      <c r="I2080" s="157">
        <v>0</v>
      </c>
      <c r="J2080" s="157">
        <v>0</v>
      </c>
      <c r="K2080" s="157">
        <v>3</v>
      </c>
      <c r="L2080" s="157">
        <v>3</v>
      </c>
    </row>
    <row r="2081" spans="5:12" x14ac:dyDescent="0.2">
      <c r="E2081" s="157" t="s">
        <v>1658</v>
      </c>
      <c r="F2081" s="157" t="s">
        <v>131</v>
      </c>
      <c r="G2081" s="157">
        <v>1</v>
      </c>
      <c r="H2081" s="157">
        <v>0</v>
      </c>
      <c r="I2081" s="157">
        <v>0</v>
      </c>
      <c r="J2081" s="157">
        <v>1</v>
      </c>
      <c r="K2081" s="157">
        <v>0</v>
      </c>
      <c r="L2081" s="157">
        <v>1</v>
      </c>
    </row>
    <row r="2082" spans="5:12" x14ac:dyDescent="0.2">
      <c r="E2082" s="157" t="s">
        <v>1657</v>
      </c>
      <c r="F2082" s="157" t="s">
        <v>33</v>
      </c>
      <c r="G2082" s="157">
        <v>1</v>
      </c>
      <c r="H2082" s="157">
        <v>2</v>
      </c>
      <c r="I2082" s="157">
        <v>0</v>
      </c>
      <c r="J2082" s="157">
        <v>1</v>
      </c>
      <c r="K2082" s="157">
        <v>2</v>
      </c>
      <c r="L2082" s="157">
        <v>3</v>
      </c>
    </row>
    <row r="2083" spans="5:12" x14ac:dyDescent="0.2">
      <c r="E2083" s="157" t="s">
        <v>1656</v>
      </c>
      <c r="F2083" s="157" t="s">
        <v>80</v>
      </c>
      <c r="G2083" s="157">
        <v>1</v>
      </c>
      <c r="H2083" s="157">
        <v>0</v>
      </c>
      <c r="I2083" s="157">
        <v>0</v>
      </c>
      <c r="J2083" s="157">
        <v>0</v>
      </c>
      <c r="K2083" s="157">
        <v>1</v>
      </c>
      <c r="L2083" s="157">
        <v>1</v>
      </c>
    </row>
    <row r="2084" spans="5:12" x14ac:dyDescent="0.2">
      <c r="E2084" s="157" t="s">
        <v>1655</v>
      </c>
      <c r="F2084" s="157" t="s">
        <v>53</v>
      </c>
      <c r="G2084" s="157">
        <v>0</v>
      </c>
      <c r="H2084" s="157">
        <v>1</v>
      </c>
      <c r="I2084" s="157">
        <v>0</v>
      </c>
      <c r="J2084" s="157">
        <v>0</v>
      </c>
      <c r="K2084" s="157">
        <v>1</v>
      </c>
      <c r="L2084" s="157">
        <v>1</v>
      </c>
    </row>
    <row r="2085" spans="5:12" x14ac:dyDescent="0.2">
      <c r="E2085" s="157" t="s">
        <v>1654</v>
      </c>
      <c r="F2085" s="157" t="s">
        <v>69</v>
      </c>
      <c r="G2085" s="157">
        <v>1</v>
      </c>
      <c r="H2085" s="157">
        <v>0</v>
      </c>
      <c r="I2085" s="157">
        <v>0</v>
      </c>
      <c r="J2085" s="157">
        <v>1</v>
      </c>
      <c r="K2085" s="157">
        <v>0</v>
      </c>
      <c r="L2085" s="157">
        <v>1</v>
      </c>
    </row>
    <row r="2086" spans="5:12" x14ac:dyDescent="0.2">
      <c r="E2086" s="157" t="s">
        <v>1653</v>
      </c>
      <c r="F2086" s="157" t="s">
        <v>33</v>
      </c>
      <c r="G2086" s="157">
        <v>1</v>
      </c>
      <c r="H2086" s="157">
        <v>0</v>
      </c>
      <c r="I2086" s="157">
        <v>0</v>
      </c>
      <c r="J2086" s="157">
        <v>0</v>
      </c>
      <c r="K2086" s="157">
        <v>1</v>
      </c>
      <c r="L2086" s="157">
        <v>1</v>
      </c>
    </row>
    <row r="2087" spans="5:12" x14ac:dyDescent="0.2">
      <c r="E2087" s="157" t="s">
        <v>1652</v>
      </c>
      <c r="F2087" s="157" t="s">
        <v>39</v>
      </c>
      <c r="G2087" s="157">
        <v>0</v>
      </c>
      <c r="H2087" s="157">
        <v>1</v>
      </c>
      <c r="I2087" s="157">
        <v>1</v>
      </c>
      <c r="J2087" s="157">
        <v>0</v>
      </c>
      <c r="K2087" s="157">
        <v>0</v>
      </c>
      <c r="L2087" s="157">
        <v>1</v>
      </c>
    </row>
    <row r="2088" spans="5:12" x14ac:dyDescent="0.2">
      <c r="E2088" s="157" t="s">
        <v>1651</v>
      </c>
      <c r="F2088" s="157" t="s">
        <v>69</v>
      </c>
      <c r="G2088" s="157">
        <v>0</v>
      </c>
      <c r="H2088" s="157">
        <v>1</v>
      </c>
      <c r="I2088" s="157">
        <v>0</v>
      </c>
      <c r="J2088" s="157">
        <v>1</v>
      </c>
      <c r="K2088" s="157">
        <v>0</v>
      </c>
      <c r="L2088" s="157">
        <v>1</v>
      </c>
    </row>
    <row r="2089" spans="5:12" x14ac:dyDescent="0.2">
      <c r="E2089" s="157" t="s">
        <v>1650</v>
      </c>
      <c r="F2089" s="157" t="s">
        <v>24</v>
      </c>
      <c r="G2089" s="157">
        <v>0</v>
      </c>
      <c r="H2089" s="157">
        <v>1</v>
      </c>
      <c r="I2089" s="157">
        <v>0</v>
      </c>
      <c r="J2089" s="157">
        <v>1</v>
      </c>
      <c r="K2089" s="157">
        <v>0</v>
      </c>
      <c r="L2089" s="157">
        <v>1</v>
      </c>
    </row>
    <row r="2090" spans="5:12" x14ac:dyDescent="0.2">
      <c r="E2090" s="157" t="s">
        <v>1649</v>
      </c>
      <c r="F2090" s="157" t="s">
        <v>69</v>
      </c>
      <c r="G2090" s="157">
        <v>0</v>
      </c>
      <c r="H2090" s="157">
        <v>1</v>
      </c>
      <c r="I2090" s="157">
        <v>0</v>
      </c>
      <c r="J2090" s="157">
        <v>0</v>
      </c>
      <c r="K2090" s="157">
        <v>1</v>
      </c>
      <c r="L2090" s="157">
        <v>1</v>
      </c>
    </row>
    <row r="2091" spans="5:12" x14ac:dyDescent="0.2">
      <c r="E2091" s="157" t="s">
        <v>1648</v>
      </c>
      <c r="F2091" s="157" t="s">
        <v>48</v>
      </c>
      <c r="G2091" s="157">
        <v>0</v>
      </c>
      <c r="H2091" s="157">
        <v>1</v>
      </c>
      <c r="I2091" s="157">
        <v>0</v>
      </c>
      <c r="J2091" s="157">
        <v>0</v>
      </c>
      <c r="K2091" s="157">
        <v>1</v>
      </c>
      <c r="L2091" s="157">
        <v>1</v>
      </c>
    </row>
    <row r="2092" spans="5:12" x14ac:dyDescent="0.2">
      <c r="E2092" s="157" t="s">
        <v>1647</v>
      </c>
      <c r="F2092" s="157" t="s">
        <v>94</v>
      </c>
      <c r="G2092" s="157">
        <v>0</v>
      </c>
      <c r="H2092" s="157">
        <v>1</v>
      </c>
      <c r="I2092" s="157">
        <v>1</v>
      </c>
      <c r="J2092" s="157">
        <v>0</v>
      </c>
      <c r="K2092" s="157">
        <v>0</v>
      </c>
      <c r="L2092" s="157">
        <v>1</v>
      </c>
    </row>
    <row r="2093" spans="5:12" x14ac:dyDescent="0.2">
      <c r="E2093" s="157" t="s">
        <v>1646</v>
      </c>
      <c r="F2093" s="157" t="s">
        <v>16</v>
      </c>
      <c r="G2093" s="157">
        <v>0</v>
      </c>
      <c r="H2093" s="157">
        <v>1</v>
      </c>
      <c r="I2093" s="157">
        <v>0</v>
      </c>
      <c r="J2093" s="157">
        <v>0</v>
      </c>
      <c r="K2093" s="157">
        <v>1</v>
      </c>
      <c r="L2093" s="157">
        <v>1</v>
      </c>
    </row>
    <row r="2094" spans="5:12" x14ac:dyDescent="0.2">
      <c r="E2094" s="157" t="s">
        <v>1645</v>
      </c>
      <c r="F2094" s="157" t="s">
        <v>29</v>
      </c>
      <c r="G2094" s="157">
        <v>1</v>
      </c>
      <c r="H2094" s="157">
        <v>2</v>
      </c>
      <c r="I2094" s="157">
        <v>0</v>
      </c>
      <c r="J2094" s="157">
        <v>3</v>
      </c>
      <c r="K2094" s="157">
        <v>0</v>
      </c>
      <c r="L2094" s="157">
        <v>3</v>
      </c>
    </row>
    <row r="2095" spans="5:12" x14ac:dyDescent="0.2">
      <c r="E2095" s="157" t="s">
        <v>1644</v>
      </c>
      <c r="F2095" s="157" t="s">
        <v>14</v>
      </c>
      <c r="G2095" s="157">
        <v>2</v>
      </c>
      <c r="H2095" s="157">
        <v>1</v>
      </c>
      <c r="I2095" s="157">
        <v>0</v>
      </c>
      <c r="J2095" s="157">
        <v>0</v>
      </c>
      <c r="K2095" s="157">
        <v>3</v>
      </c>
      <c r="L2095" s="157">
        <v>3</v>
      </c>
    </row>
    <row r="2096" spans="5:12" x14ac:dyDescent="0.2">
      <c r="E2096" s="157" t="s">
        <v>1643</v>
      </c>
      <c r="F2096" s="157" t="s">
        <v>22</v>
      </c>
      <c r="G2096" s="157">
        <v>0</v>
      </c>
      <c r="H2096" s="157">
        <v>1</v>
      </c>
      <c r="I2096" s="157">
        <v>0</v>
      </c>
      <c r="J2096" s="157">
        <v>1</v>
      </c>
      <c r="K2096" s="157">
        <v>0</v>
      </c>
      <c r="L2096" s="157">
        <v>1</v>
      </c>
    </row>
    <row r="2097" spans="4:12" x14ac:dyDescent="0.2">
      <c r="E2097" s="157" t="s">
        <v>1642</v>
      </c>
      <c r="F2097" s="157" t="s">
        <v>125</v>
      </c>
      <c r="G2097" s="157">
        <v>0</v>
      </c>
      <c r="H2097" s="157">
        <v>4</v>
      </c>
      <c r="I2097" s="157">
        <v>0</v>
      </c>
      <c r="J2097" s="157">
        <v>1</v>
      </c>
      <c r="K2097" s="157">
        <v>3</v>
      </c>
      <c r="L2097" s="157">
        <v>4</v>
      </c>
    </row>
    <row r="2098" spans="4:12" x14ac:dyDescent="0.2">
      <c r="E2098" s="157" t="s">
        <v>1641</v>
      </c>
      <c r="F2098" s="157" t="s">
        <v>125</v>
      </c>
      <c r="G2098" s="157">
        <v>0</v>
      </c>
      <c r="H2098" s="157">
        <v>4</v>
      </c>
      <c r="I2098" s="157">
        <v>0</v>
      </c>
      <c r="J2098" s="157">
        <v>1</v>
      </c>
      <c r="K2098" s="157">
        <v>3</v>
      </c>
      <c r="L2098" s="157">
        <v>4</v>
      </c>
    </row>
    <row r="2099" spans="4:12" x14ac:dyDescent="0.2">
      <c r="E2099" s="157" t="s">
        <v>1640</v>
      </c>
      <c r="F2099" s="157" t="s">
        <v>20</v>
      </c>
      <c r="G2099" s="157">
        <v>0</v>
      </c>
      <c r="H2099" s="157">
        <v>1</v>
      </c>
      <c r="I2099" s="157">
        <v>0</v>
      </c>
      <c r="J2099" s="157">
        <v>0</v>
      </c>
      <c r="K2099" s="157">
        <v>1</v>
      </c>
      <c r="L2099" s="157">
        <v>1</v>
      </c>
    </row>
    <row r="2100" spans="4:12" x14ac:dyDescent="0.2">
      <c r="E2100" s="157" t="s">
        <v>1639</v>
      </c>
      <c r="F2100" s="157" t="s">
        <v>69</v>
      </c>
      <c r="G2100" s="157">
        <v>0</v>
      </c>
      <c r="H2100" s="157">
        <v>1</v>
      </c>
      <c r="I2100" s="157">
        <v>0</v>
      </c>
      <c r="J2100" s="157">
        <v>0</v>
      </c>
      <c r="K2100" s="157">
        <v>1</v>
      </c>
      <c r="L2100" s="157">
        <v>1</v>
      </c>
    </row>
    <row r="2101" spans="4:12" x14ac:dyDescent="0.2">
      <c r="E2101" s="157" t="s">
        <v>1638</v>
      </c>
      <c r="F2101" s="157" t="s">
        <v>94</v>
      </c>
      <c r="G2101" s="157">
        <v>1</v>
      </c>
      <c r="H2101" s="157">
        <v>0</v>
      </c>
      <c r="I2101" s="157">
        <v>0</v>
      </c>
      <c r="J2101" s="157">
        <v>0</v>
      </c>
      <c r="K2101" s="157">
        <v>1</v>
      </c>
      <c r="L2101" s="157">
        <v>1</v>
      </c>
    </row>
    <row r="2102" spans="4:12" x14ac:dyDescent="0.2">
      <c r="E2102" s="157" t="s">
        <v>1637</v>
      </c>
      <c r="F2102" s="157" t="s">
        <v>80</v>
      </c>
      <c r="G2102" s="157">
        <v>1</v>
      </c>
      <c r="H2102" s="157">
        <v>0</v>
      </c>
      <c r="I2102" s="157">
        <v>0</v>
      </c>
      <c r="J2102" s="157">
        <v>0</v>
      </c>
      <c r="K2102" s="157">
        <v>1</v>
      </c>
      <c r="L2102" s="157">
        <v>1</v>
      </c>
    </row>
    <row r="2103" spans="4:12" x14ac:dyDescent="0.2">
      <c r="E2103" s="157" t="s">
        <v>1636</v>
      </c>
      <c r="F2103" s="157" t="s">
        <v>80</v>
      </c>
      <c r="G2103" s="157">
        <v>0</v>
      </c>
      <c r="H2103" s="157">
        <v>1</v>
      </c>
      <c r="I2103" s="157">
        <v>0</v>
      </c>
      <c r="J2103" s="157">
        <v>0</v>
      </c>
      <c r="K2103" s="157">
        <v>1</v>
      </c>
      <c r="L2103" s="157">
        <v>1</v>
      </c>
    </row>
    <row r="2104" spans="4:12" x14ac:dyDescent="0.2">
      <c r="E2104" s="157" t="s">
        <v>1635</v>
      </c>
      <c r="F2104" s="157" t="s">
        <v>29</v>
      </c>
      <c r="G2104" s="157">
        <v>0</v>
      </c>
      <c r="H2104" s="157">
        <v>1</v>
      </c>
      <c r="I2104" s="157">
        <v>0</v>
      </c>
      <c r="J2104" s="157">
        <v>1</v>
      </c>
      <c r="K2104" s="157">
        <v>0</v>
      </c>
      <c r="L2104" s="157">
        <v>1</v>
      </c>
    </row>
    <row r="2105" spans="4:12" x14ac:dyDescent="0.2">
      <c r="E2105" s="157" t="s">
        <v>1634</v>
      </c>
      <c r="F2105" s="157" t="s">
        <v>18</v>
      </c>
      <c r="G2105" s="157">
        <v>1</v>
      </c>
      <c r="H2105" s="157">
        <v>0</v>
      </c>
      <c r="I2105" s="157">
        <v>1</v>
      </c>
      <c r="J2105" s="157">
        <v>0</v>
      </c>
      <c r="K2105" s="157">
        <v>0</v>
      </c>
      <c r="L2105" s="157">
        <v>1</v>
      </c>
    </row>
    <row r="2106" spans="4:12" x14ac:dyDescent="0.2">
      <c r="E2106" s="157" t="s">
        <v>1633</v>
      </c>
      <c r="F2106" s="157" t="s">
        <v>48</v>
      </c>
      <c r="G2106" s="157">
        <v>0</v>
      </c>
      <c r="H2106" s="157">
        <v>1</v>
      </c>
      <c r="I2106" s="157">
        <v>0</v>
      </c>
      <c r="J2106" s="157">
        <v>1</v>
      </c>
      <c r="K2106" s="157">
        <v>0</v>
      </c>
      <c r="L2106" s="157">
        <v>1</v>
      </c>
    </row>
    <row r="2107" spans="4:12" x14ac:dyDescent="0.2">
      <c r="E2107" s="157" t="s">
        <v>1632</v>
      </c>
      <c r="F2107" s="157" t="s">
        <v>16</v>
      </c>
      <c r="G2107" s="157">
        <v>0</v>
      </c>
      <c r="H2107" s="157">
        <v>1</v>
      </c>
      <c r="I2107" s="157">
        <v>0</v>
      </c>
      <c r="J2107" s="157">
        <v>0</v>
      </c>
      <c r="K2107" s="157">
        <v>1</v>
      </c>
      <c r="L2107" s="157">
        <v>1</v>
      </c>
    </row>
    <row r="2108" spans="4:12" x14ac:dyDescent="0.2">
      <c r="D2108" s="157" t="s">
        <v>119</v>
      </c>
      <c r="E2108" s="157" t="s">
        <v>119</v>
      </c>
      <c r="F2108" s="157" t="s">
        <v>16</v>
      </c>
      <c r="G2108" s="157">
        <v>0</v>
      </c>
      <c r="H2108" s="157">
        <v>1</v>
      </c>
      <c r="I2108" s="157">
        <v>1</v>
      </c>
      <c r="J2108" s="157">
        <v>0</v>
      </c>
      <c r="K2108" s="157">
        <v>0</v>
      </c>
      <c r="L2108" s="157">
        <v>1</v>
      </c>
    </row>
    <row r="2109" spans="4:12" x14ac:dyDescent="0.2">
      <c r="E2109" s="157" t="s">
        <v>1631</v>
      </c>
      <c r="F2109" s="157" t="s">
        <v>33</v>
      </c>
      <c r="G2109" s="157">
        <v>4</v>
      </c>
      <c r="H2109" s="157">
        <v>9</v>
      </c>
      <c r="I2109" s="157">
        <v>0</v>
      </c>
      <c r="J2109" s="157">
        <v>5</v>
      </c>
      <c r="K2109" s="157">
        <v>8</v>
      </c>
      <c r="L2109" s="157">
        <v>13</v>
      </c>
    </row>
    <row r="2110" spans="4:12" x14ac:dyDescent="0.2">
      <c r="E2110" s="157" t="s">
        <v>1630</v>
      </c>
      <c r="F2110" s="157" t="s">
        <v>16</v>
      </c>
      <c r="G2110" s="157">
        <v>0</v>
      </c>
      <c r="H2110" s="157">
        <v>3</v>
      </c>
      <c r="I2110" s="157">
        <v>0</v>
      </c>
      <c r="J2110" s="157">
        <v>0</v>
      </c>
      <c r="K2110" s="157">
        <v>3</v>
      </c>
      <c r="L2110" s="157">
        <v>3</v>
      </c>
    </row>
    <row r="2111" spans="4:12" x14ac:dyDescent="0.2">
      <c r="E2111" s="157" t="s">
        <v>1629</v>
      </c>
      <c r="F2111" s="157" t="s">
        <v>48</v>
      </c>
      <c r="G2111" s="157">
        <v>0</v>
      </c>
      <c r="H2111" s="157">
        <v>1</v>
      </c>
      <c r="I2111" s="157">
        <v>0</v>
      </c>
      <c r="J2111" s="157">
        <v>0</v>
      </c>
      <c r="K2111" s="157">
        <v>1</v>
      </c>
      <c r="L2111" s="157">
        <v>1</v>
      </c>
    </row>
    <row r="2112" spans="4:12" x14ac:dyDescent="0.2">
      <c r="E2112" s="157" t="s">
        <v>1628</v>
      </c>
      <c r="F2112" s="157" t="s">
        <v>33</v>
      </c>
      <c r="G2112" s="157">
        <v>1</v>
      </c>
      <c r="H2112" s="157">
        <v>4</v>
      </c>
      <c r="I2112" s="157">
        <v>0</v>
      </c>
      <c r="J2112" s="157">
        <v>3</v>
      </c>
      <c r="K2112" s="157">
        <v>2</v>
      </c>
      <c r="L2112" s="157">
        <v>5</v>
      </c>
    </row>
    <row r="2113" spans="5:12" x14ac:dyDescent="0.2">
      <c r="E2113" s="157" t="s">
        <v>1627</v>
      </c>
      <c r="F2113" s="157" t="s">
        <v>69</v>
      </c>
      <c r="G2113" s="157">
        <v>1</v>
      </c>
      <c r="H2113" s="157">
        <v>0</v>
      </c>
      <c r="I2113" s="157">
        <v>0</v>
      </c>
      <c r="J2113" s="157">
        <v>0</v>
      </c>
      <c r="K2113" s="157">
        <v>1</v>
      </c>
      <c r="L2113" s="157">
        <v>1</v>
      </c>
    </row>
    <row r="2114" spans="5:12" x14ac:dyDescent="0.2">
      <c r="E2114" s="157" t="s">
        <v>1626</v>
      </c>
      <c r="F2114" s="157" t="s">
        <v>33</v>
      </c>
      <c r="G2114" s="157">
        <v>2</v>
      </c>
      <c r="H2114" s="157">
        <v>2</v>
      </c>
      <c r="I2114" s="157">
        <v>0</v>
      </c>
      <c r="J2114" s="157">
        <v>2</v>
      </c>
      <c r="K2114" s="157">
        <v>2</v>
      </c>
      <c r="L2114" s="157">
        <v>4</v>
      </c>
    </row>
    <row r="2115" spans="5:12" x14ac:dyDescent="0.2">
      <c r="E2115" s="157" t="s">
        <v>1625</v>
      </c>
      <c r="F2115" s="157" t="s">
        <v>48</v>
      </c>
      <c r="G2115" s="157">
        <v>1</v>
      </c>
      <c r="H2115" s="157">
        <v>0</v>
      </c>
      <c r="I2115" s="157">
        <v>0</v>
      </c>
      <c r="J2115" s="157">
        <v>0</v>
      </c>
      <c r="K2115" s="157">
        <v>1</v>
      </c>
      <c r="L2115" s="157">
        <v>1</v>
      </c>
    </row>
    <row r="2116" spans="5:12" x14ac:dyDescent="0.2">
      <c r="E2116" s="157" t="s">
        <v>1624</v>
      </c>
      <c r="F2116" s="157" t="s">
        <v>48</v>
      </c>
      <c r="G2116" s="157">
        <v>1</v>
      </c>
      <c r="H2116" s="157">
        <v>0</v>
      </c>
      <c r="I2116" s="157">
        <v>0</v>
      </c>
      <c r="J2116" s="157">
        <v>0</v>
      </c>
      <c r="K2116" s="157">
        <v>1</v>
      </c>
      <c r="L2116" s="157">
        <v>1</v>
      </c>
    </row>
    <row r="2117" spans="5:12" x14ac:dyDescent="0.2">
      <c r="E2117" s="157" t="s">
        <v>1623</v>
      </c>
      <c r="F2117" s="157" t="s">
        <v>14</v>
      </c>
      <c r="G2117" s="157">
        <v>0</v>
      </c>
      <c r="H2117" s="157">
        <v>1</v>
      </c>
      <c r="I2117" s="157">
        <v>0</v>
      </c>
      <c r="J2117" s="157">
        <v>0</v>
      </c>
      <c r="K2117" s="157">
        <v>1</v>
      </c>
      <c r="L2117" s="157">
        <v>1</v>
      </c>
    </row>
    <row r="2118" spans="5:12" x14ac:dyDescent="0.2">
      <c r="E2118" s="157" t="s">
        <v>1622</v>
      </c>
      <c r="F2118" s="157" t="s">
        <v>14</v>
      </c>
      <c r="G2118" s="157">
        <v>0</v>
      </c>
      <c r="H2118" s="157">
        <v>1</v>
      </c>
      <c r="I2118" s="157">
        <v>0</v>
      </c>
      <c r="J2118" s="157">
        <v>0</v>
      </c>
      <c r="K2118" s="157">
        <v>1</v>
      </c>
      <c r="L2118" s="157">
        <v>1</v>
      </c>
    </row>
    <row r="2119" spans="5:12" x14ac:dyDescent="0.2">
      <c r="E2119" s="157" t="s">
        <v>1621</v>
      </c>
      <c r="F2119" s="157" t="s">
        <v>94</v>
      </c>
      <c r="G2119" s="157">
        <v>1</v>
      </c>
      <c r="H2119" s="157">
        <v>0</v>
      </c>
      <c r="I2119" s="157">
        <v>0</v>
      </c>
      <c r="J2119" s="157">
        <v>1</v>
      </c>
      <c r="K2119" s="157">
        <v>0</v>
      </c>
      <c r="L2119" s="157">
        <v>1</v>
      </c>
    </row>
    <row r="2120" spans="5:12" x14ac:dyDescent="0.2">
      <c r="E2120" s="157" t="s">
        <v>1620</v>
      </c>
      <c r="F2120" s="157" t="s">
        <v>29</v>
      </c>
      <c r="G2120" s="157">
        <v>4</v>
      </c>
      <c r="H2120" s="157">
        <v>3</v>
      </c>
      <c r="I2120" s="157">
        <v>0</v>
      </c>
      <c r="J2120" s="157">
        <v>3</v>
      </c>
      <c r="K2120" s="157">
        <v>4</v>
      </c>
      <c r="L2120" s="157">
        <v>7</v>
      </c>
    </row>
    <row r="2121" spans="5:12" x14ac:dyDescent="0.2">
      <c r="E2121" s="157" t="s">
        <v>1619</v>
      </c>
      <c r="F2121" s="157" t="s">
        <v>14</v>
      </c>
      <c r="G2121" s="157">
        <v>2</v>
      </c>
      <c r="H2121" s="157">
        <v>0</v>
      </c>
      <c r="I2121" s="157">
        <v>0</v>
      </c>
      <c r="J2121" s="157">
        <v>0</v>
      </c>
      <c r="K2121" s="157">
        <v>2</v>
      </c>
      <c r="L2121" s="157">
        <v>2</v>
      </c>
    </row>
    <row r="2122" spans="5:12" x14ac:dyDescent="0.2">
      <c r="E2122" s="157" t="s">
        <v>1618</v>
      </c>
      <c r="F2122" s="157" t="s">
        <v>14</v>
      </c>
      <c r="G2122" s="157">
        <v>0</v>
      </c>
      <c r="H2122" s="157">
        <v>1</v>
      </c>
      <c r="I2122" s="157">
        <v>0</v>
      </c>
      <c r="J2122" s="157">
        <v>1</v>
      </c>
      <c r="K2122" s="157">
        <v>0</v>
      </c>
      <c r="L2122" s="157">
        <v>1</v>
      </c>
    </row>
    <row r="2123" spans="5:12" x14ac:dyDescent="0.2">
      <c r="E2123" s="157" t="s">
        <v>1617</v>
      </c>
      <c r="F2123" s="157" t="s">
        <v>67</v>
      </c>
      <c r="G2123" s="157">
        <v>5</v>
      </c>
      <c r="H2123" s="157">
        <v>0</v>
      </c>
      <c r="I2123" s="157">
        <v>0</v>
      </c>
      <c r="J2123" s="157">
        <v>4</v>
      </c>
      <c r="K2123" s="157">
        <v>1</v>
      </c>
      <c r="L2123" s="157">
        <v>5</v>
      </c>
    </row>
    <row r="2124" spans="5:12" x14ac:dyDescent="0.2">
      <c r="E2124" s="157" t="s">
        <v>1616</v>
      </c>
      <c r="F2124" s="157" t="s">
        <v>69</v>
      </c>
      <c r="G2124" s="157">
        <v>1</v>
      </c>
      <c r="H2124" s="157">
        <v>0</v>
      </c>
      <c r="I2124" s="157">
        <v>0</v>
      </c>
      <c r="J2124" s="157">
        <v>1</v>
      </c>
      <c r="K2124" s="157">
        <v>0</v>
      </c>
      <c r="L2124" s="157">
        <v>1</v>
      </c>
    </row>
    <row r="2125" spans="5:12" x14ac:dyDescent="0.2">
      <c r="E2125" s="157" t="s">
        <v>1615</v>
      </c>
      <c r="F2125" s="157" t="s">
        <v>24</v>
      </c>
      <c r="G2125" s="157">
        <v>1</v>
      </c>
      <c r="H2125" s="157">
        <v>0</v>
      </c>
      <c r="I2125" s="157">
        <v>0</v>
      </c>
      <c r="J2125" s="157">
        <v>1</v>
      </c>
      <c r="K2125" s="157">
        <v>0</v>
      </c>
      <c r="L2125" s="157">
        <v>1</v>
      </c>
    </row>
    <row r="2126" spans="5:12" x14ac:dyDescent="0.2">
      <c r="E2126" s="157" t="s">
        <v>1614</v>
      </c>
      <c r="F2126" s="157" t="s">
        <v>18</v>
      </c>
      <c r="G2126" s="157">
        <v>0</v>
      </c>
      <c r="H2126" s="157">
        <v>1</v>
      </c>
      <c r="I2126" s="157">
        <v>0</v>
      </c>
      <c r="J2126" s="157">
        <v>0</v>
      </c>
      <c r="K2126" s="157">
        <v>1</v>
      </c>
      <c r="L2126" s="157">
        <v>1</v>
      </c>
    </row>
    <row r="2127" spans="5:12" x14ac:dyDescent="0.2">
      <c r="E2127" s="157" t="s">
        <v>1613</v>
      </c>
      <c r="F2127" s="157" t="s">
        <v>24</v>
      </c>
      <c r="G2127" s="157">
        <v>1</v>
      </c>
      <c r="H2127" s="157">
        <v>0</v>
      </c>
      <c r="I2127" s="157">
        <v>0</v>
      </c>
      <c r="J2127" s="157">
        <v>0</v>
      </c>
      <c r="K2127" s="157">
        <v>1</v>
      </c>
      <c r="L2127" s="157">
        <v>1</v>
      </c>
    </row>
    <row r="2128" spans="5:12" x14ac:dyDescent="0.2">
      <c r="E2128" s="157" t="s">
        <v>1612</v>
      </c>
      <c r="F2128" s="157" t="s">
        <v>87</v>
      </c>
      <c r="G2128" s="157">
        <v>0</v>
      </c>
      <c r="H2128" s="157">
        <v>5</v>
      </c>
      <c r="I2128" s="157">
        <v>0</v>
      </c>
      <c r="J2128" s="157">
        <v>0</v>
      </c>
      <c r="K2128" s="157">
        <v>5</v>
      </c>
      <c r="L2128" s="157">
        <v>5</v>
      </c>
    </row>
    <row r="2129" spans="4:12" x14ac:dyDescent="0.2">
      <c r="D2129" s="157" t="s">
        <v>120</v>
      </c>
      <c r="E2129" s="157" t="s">
        <v>120</v>
      </c>
      <c r="F2129" s="157" t="s">
        <v>55</v>
      </c>
      <c r="G2129" s="157">
        <v>0</v>
      </c>
      <c r="H2129" s="157">
        <v>1</v>
      </c>
      <c r="I2129" s="157">
        <v>0</v>
      </c>
      <c r="J2129" s="157">
        <v>1</v>
      </c>
      <c r="K2129" s="157">
        <v>0</v>
      </c>
      <c r="L2129" s="157">
        <v>1</v>
      </c>
    </row>
    <row r="2130" spans="4:12" x14ac:dyDescent="0.2">
      <c r="E2130" s="157" t="s">
        <v>1611</v>
      </c>
      <c r="F2130" s="157" t="s">
        <v>20</v>
      </c>
      <c r="G2130" s="157">
        <v>0</v>
      </c>
      <c r="H2130" s="157">
        <v>1</v>
      </c>
      <c r="I2130" s="157">
        <v>0</v>
      </c>
      <c r="J2130" s="157">
        <v>0</v>
      </c>
      <c r="K2130" s="157">
        <v>1</v>
      </c>
      <c r="L2130" s="157">
        <v>1</v>
      </c>
    </row>
    <row r="2131" spans="4:12" x14ac:dyDescent="0.2">
      <c r="E2131" s="157" t="s">
        <v>1610</v>
      </c>
      <c r="F2131" s="157" t="s">
        <v>24</v>
      </c>
      <c r="G2131" s="157">
        <v>3</v>
      </c>
      <c r="H2131" s="157">
        <v>0</v>
      </c>
      <c r="I2131" s="157">
        <v>0</v>
      </c>
      <c r="J2131" s="157">
        <v>3</v>
      </c>
      <c r="K2131" s="157">
        <v>0</v>
      </c>
      <c r="L2131" s="157">
        <v>3</v>
      </c>
    </row>
    <row r="2132" spans="4:12" x14ac:dyDescent="0.2">
      <c r="E2132" s="157" t="s">
        <v>1609</v>
      </c>
      <c r="F2132" s="157" t="s">
        <v>18</v>
      </c>
      <c r="G2132" s="157">
        <v>0</v>
      </c>
      <c r="H2132" s="157">
        <v>3</v>
      </c>
      <c r="I2132" s="157">
        <v>0</v>
      </c>
      <c r="J2132" s="157">
        <v>2</v>
      </c>
      <c r="K2132" s="157">
        <v>1</v>
      </c>
      <c r="L2132" s="157">
        <v>3</v>
      </c>
    </row>
    <row r="2133" spans="4:12" x14ac:dyDescent="0.2">
      <c r="E2133" s="157" t="s">
        <v>1608</v>
      </c>
      <c r="F2133" s="157" t="s">
        <v>94</v>
      </c>
      <c r="G2133" s="157">
        <v>0</v>
      </c>
      <c r="H2133" s="157">
        <v>1</v>
      </c>
      <c r="I2133" s="157">
        <v>0</v>
      </c>
      <c r="J2133" s="157">
        <v>0</v>
      </c>
      <c r="K2133" s="157">
        <v>1</v>
      </c>
      <c r="L2133" s="157">
        <v>1</v>
      </c>
    </row>
    <row r="2134" spans="4:12" x14ac:dyDescent="0.2">
      <c r="E2134" s="157" t="s">
        <v>1607</v>
      </c>
      <c r="F2134" s="157" t="s">
        <v>94</v>
      </c>
      <c r="G2134" s="157">
        <v>0</v>
      </c>
      <c r="H2134" s="157">
        <v>1</v>
      </c>
      <c r="I2134" s="157">
        <v>0</v>
      </c>
      <c r="J2134" s="157">
        <v>0</v>
      </c>
      <c r="K2134" s="157">
        <v>1</v>
      </c>
      <c r="L2134" s="157">
        <v>1</v>
      </c>
    </row>
    <row r="2135" spans="4:12" x14ac:dyDescent="0.2">
      <c r="E2135" s="157" t="s">
        <v>1606</v>
      </c>
      <c r="F2135" s="157" t="s">
        <v>94</v>
      </c>
      <c r="G2135" s="157">
        <v>0</v>
      </c>
      <c r="H2135" s="157">
        <v>3</v>
      </c>
      <c r="I2135" s="157">
        <v>0</v>
      </c>
      <c r="J2135" s="157">
        <v>1</v>
      </c>
      <c r="K2135" s="157">
        <v>2</v>
      </c>
      <c r="L2135" s="157">
        <v>3</v>
      </c>
    </row>
    <row r="2136" spans="4:12" x14ac:dyDescent="0.2">
      <c r="E2136" s="157" t="s">
        <v>1605</v>
      </c>
      <c r="F2136" s="157" t="s">
        <v>20</v>
      </c>
      <c r="G2136" s="157">
        <v>0</v>
      </c>
      <c r="H2136" s="157">
        <v>1</v>
      </c>
      <c r="I2136" s="157">
        <v>0</v>
      </c>
      <c r="J2136" s="157">
        <v>1</v>
      </c>
      <c r="K2136" s="157">
        <v>0</v>
      </c>
      <c r="L2136" s="157">
        <v>1</v>
      </c>
    </row>
    <row r="2137" spans="4:12" x14ac:dyDescent="0.2">
      <c r="E2137" s="157" t="s">
        <v>1604</v>
      </c>
      <c r="F2137" s="157" t="s">
        <v>58</v>
      </c>
      <c r="G2137" s="157">
        <v>0</v>
      </c>
      <c r="H2137" s="157">
        <v>2</v>
      </c>
      <c r="I2137" s="157">
        <v>0</v>
      </c>
      <c r="J2137" s="157">
        <v>1</v>
      </c>
      <c r="K2137" s="157">
        <v>1</v>
      </c>
      <c r="L2137" s="157">
        <v>2</v>
      </c>
    </row>
    <row r="2138" spans="4:12" x14ac:dyDescent="0.2">
      <c r="E2138" s="157" t="s">
        <v>1603</v>
      </c>
      <c r="F2138" s="157" t="s">
        <v>29</v>
      </c>
      <c r="G2138" s="157">
        <v>0</v>
      </c>
      <c r="H2138" s="157">
        <v>3</v>
      </c>
      <c r="I2138" s="157">
        <v>0</v>
      </c>
      <c r="J2138" s="157">
        <v>1</v>
      </c>
      <c r="K2138" s="157">
        <v>2</v>
      </c>
      <c r="L2138" s="157">
        <v>3</v>
      </c>
    </row>
    <row r="2139" spans="4:12" x14ac:dyDescent="0.2">
      <c r="E2139" s="157" t="s">
        <v>1602</v>
      </c>
      <c r="F2139" s="157" t="s">
        <v>87</v>
      </c>
      <c r="G2139" s="157">
        <v>2</v>
      </c>
      <c r="H2139" s="157">
        <v>0</v>
      </c>
      <c r="I2139" s="157">
        <v>0</v>
      </c>
      <c r="J2139" s="157">
        <v>0</v>
      </c>
      <c r="K2139" s="157">
        <v>2</v>
      </c>
      <c r="L2139" s="157">
        <v>2</v>
      </c>
    </row>
    <row r="2140" spans="4:12" x14ac:dyDescent="0.2">
      <c r="E2140" s="157" t="s">
        <v>1601</v>
      </c>
      <c r="F2140" s="157" t="s">
        <v>80</v>
      </c>
      <c r="G2140" s="157">
        <v>0</v>
      </c>
      <c r="H2140" s="157">
        <v>1</v>
      </c>
      <c r="I2140" s="157">
        <v>0</v>
      </c>
      <c r="J2140" s="157">
        <v>0</v>
      </c>
      <c r="K2140" s="157">
        <v>1</v>
      </c>
      <c r="L2140" s="157">
        <v>1</v>
      </c>
    </row>
    <row r="2141" spans="4:12" x14ac:dyDescent="0.2">
      <c r="E2141" s="157" t="s">
        <v>1600</v>
      </c>
      <c r="F2141" s="157" t="s">
        <v>80</v>
      </c>
      <c r="G2141" s="157">
        <v>1</v>
      </c>
      <c r="H2141" s="157">
        <v>0</v>
      </c>
      <c r="I2141" s="157">
        <v>1</v>
      </c>
      <c r="J2141" s="157">
        <v>0</v>
      </c>
      <c r="K2141" s="157">
        <v>0</v>
      </c>
      <c r="L2141" s="157">
        <v>1</v>
      </c>
    </row>
    <row r="2142" spans="4:12" x14ac:dyDescent="0.2">
      <c r="E2142" s="157" t="s">
        <v>1599</v>
      </c>
      <c r="F2142" s="157" t="s">
        <v>33</v>
      </c>
      <c r="G2142" s="157">
        <v>2</v>
      </c>
      <c r="H2142" s="157">
        <v>4</v>
      </c>
      <c r="I2142" s="157">
        <v>0</v>
      </c>
      <c r="J2142" s="157">
        <v>4</v>
      </c>
      <c r="K2142" s="157">
        <v>2</v>
      </c>
      <c r="L2142" s="157">
        <v>6</v>
      </c>
    </row>
    <row r="2143" spans="4:12" x14ac:dyDescent="0.2">
      <c r="E2143" s="157" t="s">
        <v>1598</v>
      </c>
      <c r="F2143" s="157" t="s">
        <v>33</v>
      </c>
      <c r="G2143" s="157">
        <v>1</v>
      </c>
      <c r="H2143" s="157">
        <v>2</v>
      </c>
      <c r="I2143" s="157">
        <v>0</v>
      </c>
      <c r="J2143" s="157">
        <v>2</v>
      </c>
      <c r="K2143" s="157">
        <v>1</v>
      </c>
      <c r="L2143" s="157">
        <v>3</v>
      </c>
    </row>
    <row r="2144" spans="4:12" x14ac:dyDescent="0.2">
      <c r="E2144" s="157" t="s">
        <v>1597</v>
      </c>
      <c r="F2144" s="157" t="s">
        <v>67</v>
      </c>
      <c r="G2144" s="157">
        <v>1</v>
      </c>
      <c r="H2144" s="157">
        <v>0</v>
      </c>
      <c r="I2144" s="157">
        <v>0</v>
      </c>
      <c r="J2144" s="157">
        <v>0</v>
      </c>
      <c r="K2144" s="157">
        <v>1</v>
      </c>
      <c r="L2144" s="157">
        <v>1</v>
      </c>
    </row>
    <row r="2145" spans="5:12" x14ac:dyDescent="0.2">
      <c r="E2145" s="157" t="s">
        <v>1596</v>
      </c>
      <c r="F2145" s="157" t="s">
        <v>16</v>
      </c>
      <c r="G2145" s="157">
        <v>1</v>
      </c>
      <c r="H2145" s="157">
        <v>1</v>
      </c>
      <c r="I2145" s="157">
        <v>1</v>
      </c>
      <c r="J2145" s="157">
        <v>1</v>
      </c>
      <c r="K2145" s="157">
        <v>0</v>
      </c>
      <c r="L2145" s="157">
        <v>2</v>
      </c>
    </row>
    <row r="2146" spans="5:12" x14ac:dyDescent="0.2">
      <c r="E2146" s="157" t="s">
        <v>1595</v>
      </c>
      <c r="F2146" s="157" t="s">
        <v>33</v>
      </c>
      <c r="G2146" s="157">
        <v>1</v>
      </c>
      <c r="H2146" s="157">
        <v>1</v>
      </c>
      <c r="I2146" s="157">
        <v>0</v>
      </c>
      <c r="J2146" s="157">
        <v>0</v>
      </c>
      <c r="K2146" s="157">
        <v>2</v>
      </c>
      <c r="L2146" s="157">
        <v>2</v>
      </c>
    </row>
    <row r="2147" spans="5:12" x14ac:dyDescent="0.2">
      <c r="E2147" s="157" t="s">
        <v>1594</v>
      </c>
      <c r="F2147" s="157" t="s">
        <v>33</v>
      </c>
      <c r="G2147" s="157">
        <v>0</v>
      </c>
      <c r="H2147" s="157">
        <v>9</v>
      </c>
      <c r="I2147" s="157">
        <v>0</v>
      </c>
      <c r="J2147" s="157">
        <v>4</v>
      </c>
      <c r="K2147" s="157">
        <v>5</v>
      </c>
      <c r="L2147" s="157">
        <v>9</v>
      </c>
    </row>
    <row r="2148" spans="5:12" x14ac:dyDescent="0.2">
      <c r="E2148" s="157" t="s">
        <v>1593</v>
      </c>
      <c r="F2148" s="157" t="s">
        <v>58</v>
      </c>
      <c r="G2148" s="157">
        <v>0</v>
      </c>
      <c r="H2148" s="157">
        <v>1</v>
      </c>
      <c r="I2148" s="157">
        <v>0</v>
      </c>
      <c r="J2148" s="157">
        <v>0</v>
      </c>
      <c r="K2148" s="157">
        <v>1</v>
      </c>
      <c r="L2148" s="157">
        <v>1</v>
      </c>
    </row>
    <row r="2149" spans="5:12" x14ac:dyDescent="0.2">
      <c r="E2149" s="157" t="s">
        <v>1592</v>
      </c>
      <c r="F2149" s="157" t="s">
        <v>18</v>
      </c>
      <c r="G2149" s="157">
        <v>0</v>
      </c>
      <c r="H2149" s="157">
        <v>1</v>
      </c>
      <c r="I2149" s="157">
        <v>0</v>
      </c>
      <c r="J2149" s="157">
        <v>0</v>
      </c>
      <c r="K2149" s="157">
        <v>1</v>
      </c>
      <c r="L2149" s="157">
        <v>1</v>
      </c>
    </row>
    <row r="2150" spans="5:12" x14ac:dyDescent="0.2">
      <c r="E2150" s="157" t="s">
        <v>1591</v>
      </c>
      <c r="F2150" s="157" t="s">
        <v>58</v>
      </c>
      <c r="G2150" s="157">
        <v>0</v>
      </c>
      <c r="H2150" s="157">
        <v>1</v>
      </c>
      <c r="I2150" s="157">
        <v>0</v>
      </c>
      <c r="J2150" s="157">
        <v>1</v>
      </c>
      <c r="K2150" s="157">
        <v>0</v>
      </c>
      <c r="L2150" s="157">
        <v>1</v>
      </c>
    </row>
    <row r="2151" spans="5:12" x14ac:dyDescent="0.2">
      <c r="E2151" s="157" t="s">
        <v>1590</v>
      </c>
      <c r="F2151" s="157" t="s">
        <v>67</v>
      </c>
      <c r="G2151" s="157">
        <v>31</v>
      </c>
      <c r="H2151" s="157">
        <v>0</v>
      </c>
      <c r="I2151" s="157">
        <v>0</v>
      </c>
      <c r="J2151" s="157">
        <v>19</v>
      </c>
      <c r="K2151" s="157">
        <v>12</v>
      </c>
      <c r="L2151" s="157">
        <v>31</v>
      </c>
    </row>
    <row r="2152" spans="5:12" x14ac:dyDescent="0.2">
      <c r="E2152" s="157" t="s">
        <v>1589</v>
      </c>
      <c r="F2152" s="157" t="s">
        <v>58</v>
      </c>
      <c r="G2152" s="157">
        <v>0</v>
      </c>
      <c r="H2152" s="157">
        <v>1</v>
      </c>
      <c r="I2152" s="157">
        <v>0</v>
      </c>
      <c r="J2152" s="157">
        <v>0</v>
      </c>
      <c r="K2152" s="157">
        <v>1</v>
      </c>
      <c r="L2152" s="157">
        <v>1</v>
      </c>
    </row>
    <row r="2153" spans="5:12" x14ac:dyDescent="0.2">
      <c r="E2153" s="157" t="s">
        <v>1588</v>
      </c>
      <c r="F2153" s="157" t="s">
        <v>94</v>
      </c>
      <c r="G2153" s="157">
        <v>1</v>
      </c>
      <c r="H2153" s="157">
        <v>0</v>
      </c>
      <c r="I2153" s="157">
        <v>0</v>
      </c>
      <c r="J2153" s="157">
        <v>1</v>
      </c>
      <c r="K2153" s="157">
        <v>0</v>
      </c>
      <c r="L2153" s="157">
        <v>1</v>
      </c>
    </row>
    <row r="2154" spans="5:12" x14ac:dyDescent="0.2">
      <c r="E2154" s="157" t="s">
        <v>1587</v>
      </c>
      <c r="F2154" s="157" t="s">
        <v>33</v>
      </c>
      <c r="G2154" s="157">
        <v>1</v>
      </c>
      <c r="H2154" s="157">
        <v>0</v>
      </c>
      <c r="I2154" s="157">
        <v>0</v>
      </c>
      <c r="J2154" s="157">
        <v>0</v>
      </c>
      <c r="K2154" s="157">
        <v>1</v>
      </c>
      <c r="L2154" s="157">
        <v>1</v>
      </c>
    </row>
    <row r="2155" spans="5:12" x14ac:dyDescent="0.2">
      <c r="E2155" s="157" t="s">
        <v>1586</v>
      </c>
      <c r="F2155" s="157" t="s">
        <v>14</v>
      </c>
      <c r="G2155" s="157">
        <v>0</v>
      </c>
      <c r="H2155" s="157">
        <v>1</v>
      </c>
      <c r="I2155" s="157">
        <v>0</v>
      </c>
      <c r="J2155" s="157">
        <v>0</v>
      </c>
      <c r="K2155" s="157">
        <v>1</v>
      </c>
      <c r="L2155" s="157">
        <v>1</v>
      </c>
    </row>
    <row r="2156" spans="5:12" x14ac:dyDescent="0.2">
      <c r="E2156" s="157" t="s">
        <v>1585</v>
      </c>
      <c r="F2156" s="157" t="s">
        <v>94</v>
      </c>
      <c r="G2156" s="157">
        <v>0</v>
      </c>
      <c r="H2156" s="157">
        <v>1</v>
      </c>
      <c r="I2156" s="157">
        <v>0</v>
      </c>
      <c r="J2156" s="157">
        <v>1</v>
      </c>
      <c r="K2156" s="157">
        <v>0</v>
      </c>
      <c r="L2156" s="157">
        <v>1</v>
      </c>
    </row>
    <row r="2157" spans="5:12" x14ac:dyDescent="0.2">
      <c r="E2157" s="157" t="s">
        <v>1584</v>
      </c>
      <c r="F2157" s="157" t="s">
        <v>53</v>
      </c>
      <c r="G2157" s="157">
        <v>0</v>
      </c>
      <c r="H2157" s="157">
        <v>1</v>
      </c>
      <c r="I2157" s="157">
        <v>0</v>
      </c>
      <c r="J2157" s="157">
        <v>0</v>
      </c>
      <c r="K2157" s="157">
        <v>1</v>
      </c>
      <c r="L2157" s="157">
        <v>1</v>
      </c>
    </row>
    <row r="2158" spans="5:12" x14ac:dyDescent="0.2">
      <c r="E2158" s="157" t="s">
        <v>1583</v>
      </c>
      <c r="F2158" s="157" t="s">
        <v>35</v>
      </c>
      <c r="G2158" s="157">
        <v>0</v>
      </c>
      <c r="H2158" s="157">
        <v>1</v>
      </c>
      <c r="I2158" s="157">
        <v>0</v>
      </c>
      <c r="J2158" s="157">
        <v>1</v>
      </c>
      <c r="K2158" s="157">
        <v>0</v>
      </c>
      <c r="L2158" s="157">
        <v>1</v>
      </c>
    </row>
    <row r="2159" spans="5:12" x14ac:dyDescent="0.2">
      <c r="E2159" s="157" t="s">
        <v>1582</v>
      </c>
      <c r="F2159" s="157" t="s">
        <v>69</v>
      </c>
      <c r="G2159" s="157">
        <v>1</v>
      </c>
      <c r="H2159" s="157">
        <v>0</v>
      </c>
      <c r="I2159" s="157">
        <v>0</v>
      </c>
      <c r="J2159" s="157">
        <v>1</v>
      </c>
      <c r="K2159" s="157">
        <v>0</v>
      </c>
      <c r="L2159" s="157">
        <v>1</v>
      </c>
    </row>
    <row r="2160" spans="5:12" x14ac:dyDescent="0.2">
      <c r="E2160" s="157" t="s">
        <v>1581</v>
      </c>
      <c r="F2160" s="157" t="s">
        <v>14</v>
      </c>
      <c r="G2160" s="157">
        <v>6</v>
      </c>
      <c r="H2160" s="157">
        <v>5</v>
      </c>
      <c r="I2160" s="157">
        <v>0</v>
      </c>
      <c r="J2160" s="157">
        <v>5</v>
      </c>
      <c r="K2160" s="157">
        <v>6</v>
      </c>
      <c r="L2160" s="157">
        <v>11</v>
      </c>
    </row>
    <row r="2161" spans="5:12" x14ac:dyDescent="0.2">
      <c r="E2161" s="157" t="s">
        <v>1580</v>
      </c>
      <c r="F2161" s="157" t="s">
        <v>94</v>
      </c>
      <c r="G2161" s="157">
        <v>0</v>
      </c>
      <c r="H2161" s="157">
        <v>12</v>
      </c>
      <c r="I2161" s="157">
        <v>0</v>
      </c>
      <c r="J2161" s="157">
        <v>8</v>
      </c>
      <c r="K2161" s="157">
        <v>4</v>
      </c>
      <c r="L2161" s="157">
        <v>12</v>
      </c>
    </row>
    <row r="2162" spans="5:12" x14ac:dyDescent="0.2">
      <c r="E2162" s="157" t="s">
        <v>1579</v>
      </c>
      <c r="F2162" s="157" t="s">
        <v>77</v>
      </c>
      <c r="G2162" s="157">
        <v>1</v>
      </c>
      <c r="H2162" s="157">
        <v>1</v>
      </c>
      <c r="I2162" s="157">
        <v>0</v>
      </c>
      <c r="J2162" s="157">
        <v>0</v>
      </c>
      <c r="K2162" s="157">
        <v>2</v>
      </c>
      <c r="L2162" s="157">
        <v>2</v>
      </c>
    </row>
    <row r="2163" spans="5:12" x14ac:dyDescent="0.2">
      <c r="E2163" s="157" t="s">
        <v>1578</v>
      </c>
      <c r="F2163" s="157" t="s">
        <v>77</v>
      </c>
      <c r="G2163" s="157">
        <v>0</v>
      </c>
      <c r="H2163" s="157">
        <v>1</v>
      </c>
      <c r="I2163" s="157">
        <v>0</v>
      </c>
      <c r="J2163" s="157">
        <v>0</v>
      </c>
      <c r="K2163" s="157">
        <v>1</v>
      </c>
      <c r="L2163" s="157">
        <v>1</v>
      </c>
    </row>
    <row r="2164" spans="5:12" x14ac:dyDescent="0.2">
      <c r="E2164" s="157" t="s">
        <v>1577</v>
      </c>
      <c r="F2164" s="157" t="s">
        <v>69</v>
      </c>
      <c r="G2164" s="157">
        <v>0</v>
      </c>
      <c r="H2164" s="157">
        <v>1</v>
      </c>
      <c r="I2164" s="157">
        <v>0</v>
      </c>
      <c r="J2164" s="157">
        <v>1</v>
      </c>
      <c r="K2164" s="157">
        <v>0</v>
      </c>
      <c r="L2164" s="157">
        <v>1</v>
      </c>
    </row>
    <row r="2165" spans="5:12" x14ac:dyDescent="0.2">
      <c r="E2165" s="157" t="s">
        <v>1576</v>
      </c>
      <c r="F2165" s="157" t="s">
        <v>69</v>
      </c>
      <c r="G2165" s="157">
        <v>0</v>
      </c>
      <c r="H2165" s="157">
        <v>1</v>
      </c>
      <c r="I2165" s="157">
        <v>0</v>
      </c>
      <c r="J2165" s="157">
        <v>1</v>
      </c>
      <c r="K2165" s="157">
        <v>0</v>
      </c>
      <c r="L2165" s="157">
        <v>1</v>
      </c>
    </row>
    <row r="2166" spans="5:12" x14ac:dyDescent="0.2">
      <c r="E2166" s="157" t="s">
        <v>1575</v>
      </c>
      <c r="F2166" s="157" t="s">
        <v>35</v>
      </c>
      <c r="G2166" s="157">
        <v>0</v>
      </c>
      <c r="H2166" s="157">
        <v>1</v>
      </c>
      <c r="I2166" s="157">
        <v>0</v>
      </c>
      <c r="J2166" s="157">
        <v>1</v>
      </c>
      <c r="K2166" s="157">
        <v>0</v>
      </c>
      <c r="L2166" s="157">
        <v>1</v>
      </c>
    </row>
    <row r="2167" spans="5:12" x14ac:dyDescent="0.2">
      <c r="E2167" s="157" t="s">
        <v>1574</v>
      </c>
      <c r="F2167" s="157" t="s">
        <v>33</v>
      </c>
      <c r="G2167" s="157">
        <v>1</v>
      </c>
      <c r="H2167" s="157">
        <v>0</v>
      </c>
      <c r="I2167" s="157">
        <v>0</v>
      </c>
      <c r="J2167" s="157">
        <v>0</v>
      </c>
      <c r="K2167" s="157">
        <v>1</v>
      </c>
      <c r="L2167" s="157">
        <v>1</v>
      </c>
    </row>
    <row r="2168" spans="5:12" x14ac:dyDescent="0.2">
      <c r="E2168" s="157" t="s">
        <v>1573</v>
      </c>
      <c r="F2168" s="157" t="s">
        <v>39</v>
      </c>
      <c r="G2168" s="157">
        <v>0</v>
      </c>
      <c r="H2168" s="157">
        <v>2</v>
      </c>
      <c r="I2168" s="157">
        <v>0</v>
      </c>
      <c r="J2168" s="157">
        <v>0</v>
      </c>
      <c r="K2168" s="157">
        <v>2</v>
      </c>
      <c r="L2168" s="157">
        <v>2</v>
      </c>
    </row>
    <row r="2169" spans="5:12" x14ac:dyDescent="0.2">
      <c r="E2169" s="157" t="s">
        <v>1572</v>
      </c>
      <c r="F2169" s="157" t="s">
        <v>53</v>
      </c>
      <c r="G2169" s="157">
        <v>0</v>
      </c>
      <c r="H2169" s="157">
        <v>1</v>
      </c>
      <c r="I2169" s="157">
        <v>0</v>
      </c>
      <c r="J2169" s="157">
        <v>1</v>
      </c>
      <c r="K2169" s="157">
        <v>0</v>
      </c>
      <c r="L2169" s="157">
        <v>1</v>
      </c>
    </row>
    <row r="2170" spans="5:12" x14ac:dyDescent="0.2">
      <c r="E2170" s="157" t="s">
        <v>1571</v>
      </c>
      <c r="F2170" s="157" t="s">
        <v>16</v>
      </c>
      <c r="G2170" s="157">
        <v>0</v>
      </c>
      <c r="H2170" s="157">
        <v>1</v>
      </c>
      <c r="I2170" s="157">
        <v>0</v>
      </c>
      <c r="J2170" s="157">
        <v>0</v>
      </c>
      <c r="K2170" s="157">
        <v>1</v>
      </c>
      <c r="L2170" s="157">
        <v>1</v>
      </c>
    </row>
    <row r="2171" spans="5:12" x14ac:dyDescent="0.2">
      <c r="E2171" s="157" t="s">
        <v>1570</v>
      </c>
      <c r="F2171" s="157" t="s">
        <v>33</v>
      </c>
      <c r="G2171" s="157">
        <v>2</v>
      </c>
      <c r="H2171" s="157">
        <v>0</v>
      </c>
      <c r="I2171" s="157">
        <v>0</v>
      </c>
      <c r="J2171" s="157">
        <v>0</v>
      </c>
      <c r="K2171" s="157">
        <v>2</v>
      </c>
      <c r="L2171" s="157">
        <v>2</v>
      </c>
    </row>
    <row r="2172" spans="5:12" x14ac:dyDescent="0.2">
      <c r="E2172" s="157" t="s">
        <v>1569</v>
      </c>
      <c r="F2172" s="157" t="s">
        <v>33</v>
      </c>
      <c r="G2172" s="157">
        <v>1</v>
      </c>
      <c r="H2172" s="157">
        <v>0</v>
      </c>
      <c r="I2172" s="157">
        <v>0</v>
      </c>
      <c r="J2172" s="157">
        <v>0</v>
      </c>
      <c r="K2172" s="157">
        <v>1</v>
      </c>
      <c r="L2172" s="157">
        <v>1</v>
      </c>
    </row>
    <row r="2173" spans="5:12" x14ac:dyDescent="0.2">
      <c r="E2173" s="157" t="s">
        <v>1568</v>
      </c>
      <c r="F2173" s="157" t="s">
        <v>33</v>
      </c>
      <c r="G2173" s="157">
        <v>2</v>
      </c>
      <c r="H2173" s="157">
        <v>0</v>
      </c>
      <c r="I2173" s="157">
        <v>0</v>
      </c>
      <c r="J2173" s="157">
        <v>0</v>
      </c>
      <c r="K2173" s="157">
        <v>2</v>
      </c>
      <c r="L2173" s="157">
        <v>2</v>
      </c>
    </row>
    <row r="2174" spans="5:12" x14ac:dyDescent="0.2">
      <c r="E2174" s="157" t="s">
        <v>1567</v>
      </c>
      <c r="F2174" s="157" t="s">
        <v>33</v>
      </c>
      <c r="G2174" s="157">
        <v>2</v>
      </c>
      <c r="H2174" s="157">
        <v>0</v>
      </c>
      <c r="I2174" s="157">
        <v>0</v>
      </c>
      <c r="J2174" s="157">
        <v>0</v>
      </c>
      <c r="K2174" s="157">
        <v>2</v>
      </c>
      <c r="L2174" s="157">
        <v>2</v>
      </c>
    </row>
    <row r="2175" spans="5:12" x14ac:dyDescent="0.2">
      <c r="E2175" s="157" t="s">
        <v>1566</v>
      </c>
      <c r="F2175" s="157" t="s">
        <v>33</v>
      </c>
      <c r="G2175" s="157">
        <v>2</v>
      </c>
      <c r="H2175" s="157">
        <v>0</v>
      </c>
      <c r="I2175" s="157">
        <v>0</v>
      </c>
      <c r="J2175" s="157">
        <v>0</v>
      </c>
      <c r="K2175" s="157">
        <v>2</v>
      </c>
      <c r="L2175" s="157">
        <v>2</v>
      </c>
    </row>
    <row r="2176" spans="5:12" x14ac:dyDescent="0.2">
      <c r="E2176" s="157" t="s">
        <v>1565</v>
      </c>
      <c r="F2176" s="157" t="s">
        <v>33</v>
      </c>
      <c r="G2176" s="157">
        <v>2</v>
      </c>
      <c r="H2176" s="157">
        <v>0</v>
      </c>
      <c r="I2176" s="157">
        <v>0</v>
      </c>
      <c r="J2176" s="157">
        <v>0</v>
      </c>
      <c r="K2176" s="157">
        <v>2</v>
      </c>
      <c r="L2176" s="157">
        <v>2</v>
      </c>
    </row>
    <row r="2177" spans="5:12" x14ac:dyDescent="0.2">
      <c r="E2177" s="157" t="s">
        <v>1564</v>
      </c>
      <c r="F2177" s="157" t="s">
        <v>33</v>
      </c>
      <c r="G2177" s="157">
        <v>2</v>
      </c>
      <c r="H2177" s="157">
        <v>0</v>
      </c>
      <c r="I2177" s="157">
        <v>0</v>
      </c>
      <c r="J2177" s="157">
        <v>0</v>
      </c>
      <c r="K2177" s="157">
        <v>2</v>
      </c>
      <c r="L2177" s="157">
        <v>2</v>
      </c>
    </row>
    <row r="2178" spans="5:12" x14ac:dyDescent="0.2">
      <c r="E2178" s="157" t="s">
        <v>1563</v>
      </c>
      <c r="F2178" s="157" t="s">
        <v>33</v>
      </c>
      <c r="G2178" s="157">
        <v>2</v>
      </c>
      <c r="H2178" s="157">
        <v>0</v>
      </c>
      <c r="I2178" s="157">
        <v>0</v>
      </c>
      <c r="J2178" s="157">
        <v>0</v>
      </c>
      <c r="K2178" s="157">
        <v>2</v>
      </c>
      <c r="L2178" s="157">
        <v>2</v>
      </c>
    </row>
    <row r="2179" spans="5:12" x14ac:dyDescent="0.2">
      <c r="E2179" s="157" t="s">
        <v>1562</v>
      </c>
      <c r="F2179" s="157" t="s">
        <v>33</v>
      </c>
      <c r="G2179" s="157">
        <v>2</v>
      </c>
      <c r="H2179" s="157">
        <v>0</v>
      </c>
      <c r="I2179" s="157">
        <v>0</v>
      </c>
      <c r="J2179" s="157">
        <v>0</v>
      </c>
      <c r="K2179" s="157">
        <v>2</v>
      </c>
      <c r="L2179" s="157">
        <v>2</v>
      </c>
    </row>
    <row r="2180" spans="5:12" x14ac:dyDescent="0.2">
      <c r="E2180" s="157" t="s">
        <v>1561</v>
      </c>
      <c r="F2180" s="157" t="s">
        <v>33</v>
      </c>
      <c r="G2180" s="157">
        <v>2</v>
      </c>
      <c r="H2180" s="157">
        <v>0</v>
      </c>
      <c r="I2180" s="157">
        <v>0</v>
      </c>
      <c r="J2180" s="157">
        <v>0</v>
      </c>
      <c r="K2180" s="157">
        <v>2</v>
      </c>
      <c r="L2180" s="157">
        <v>2</v>
      </c>
    </row>
    <row r="2181" spans="5:12" x14ac:dyDescent="0.2">
      <c r="E2181" s="157" t="s">
        <v>1560</v>
      </c>
      <c r="F2181" s="157" t="s">
        <v>33</v>
      </c>
      <c r="G2181" s="157">
        <v>2</v>
      </c>
      <c r="H2181" s="157">
        <v>0</v>
      </c>
      <c r="I2181" s="157">
        <v>0</v>
      </c>
      <c r="J2181" s="157">
        <v>0</v>
      </c>
      <c r="K2181" s="157">
        <v>2</v>
      </c>
      <c r="L2181" s="157">
        <v>2</v>
      </c>
    </row>
    <row r="2182" spans="5:12" x14ac:dyDescent="0.2">
      <c r="E2182" s="157" t="s">
        <v>1559</v>
      </c>
      <c r="F2182" s="157" t="s">
        <v>33</v>
      </c>
      <c r="G2182" s="157">
        <v>2</v>
      </c>
      <c r="H2182" s="157">
        <v>0</v>
      </c>
      <c r="I2182" s="157">
        <v>0</v>
      </c>
      <c r="J2182" s="157">
        <v>0</v>
      </c>
      <c r="K2182" s="157">
        <v>2</v>
      </c>
      <c r="L2182" s="157">
        <v>2</v>
      </c>
    </row>
    <row r="2183" spans="5:12" x14ac:dyDescent="0.2">
      <c r="E2183" s="157" t="s">
        <v>1558</v>
      </c>
      <c r="F2183" s="157" t="s">
        <v>33</v>
      </c>
      <c r="G2183" s="157">
        <v>2</v>
      </c>
      <c r="H2183" s="157">
        <v>0</v>
      </c>
      <c r="I2183" s="157">
        <v>0</v>
      </c>
      <c r="J2183" s="157">
        <v>0</v>
      </c>
      <c r="K2183" s="157">
        <v>2</v>
      </c>
      <c r="L2183" s="157">
        <v>2</v>
      </c>
    </row>
    <row r="2184" spans="5:12" x14ac:dyDescent="0.2">
      <c r="E2184" s="157" t="s">
        <v>1557</v>
      </c>
      <c r="F2184" s="157" t="s">
        <v>33</v>
      </c>
      <c r="G2184" s="157">
        <v>2</v>
      </c>
      <c r="H2184" s="157">
        <v>0</v>
      </c>
      <c r="I2184" s="157">
        <v>0</v>
      </c>
      <c r="J2184" s="157">
        <v>0</v>
      </c>
      <c r="K2184" s="157">
        <v>2</v>
      </c>
      <c r="L2184" s="157">
        <v>2</v>
      </c>
    </row>
    <row r="2185" spans="5:12" x14ac:dyDescent="0.2">
      <c r="E2185" s="157" t="s">
        <v>1556</v>
      </c>
      <c r="F2185" s="157" t="s">
        <v>33</v>
      </c>
      <c r="G2185" s="157">
        <v>2</v>
      </c>
      <c r="H2185" s="157">
        <v>0</v>
      </c>
      <c r="I2185" s="157">
        <v>0</v>
      </c>
      <c r="J2185" s="157">
        <v>0</v>
      </c>
      <c r="K2185" s="157">
        <v>2</v>
      </c>
      <c r="L2185" s="157">
        <v>2</v>
      </c>
    </row>
    <row r="2186" spans="5:12" x14ac:dyDescent="0.2">
      <c r="E2186" s="157" t="s">
        <v>1555</v>
      </c>
      <c r="F2186" s="157" t="s">
        <v>33</v>
      </c>
      <c r="G2186" s="157">
        <v>2</v>
      </c>
      <c r="H2186" s="157">
        <v>0</v>
      </c>
      <c r="I2186" s="157">
        <v>0</v>
      </c>
      <c r="J2186" s="157">
        <v>0</v>
      </c>
      <c r="K2186" s="157">
        <v>2</v>
      </c>
      <c r="L2186" s="157">
        <v>2</v>
      </c>
    </row>
    <row r="2187" spans="5:12" x14ac:dyDescent="0.2">
      <c r="E2187" s="157" t="s">
        <v>1554</v>
      </c>
      <c r="F2187" s="157" t="s">
        <v>33</v>
      </c>
      <c r="G2187" s="157">
        <v>2</v>
      </c>
      <c r="H2187" s="157">
        <v>0</v>
      </c>
      <c r="I2187" s="157">
        <v>0</v>
      </c>
      <c r="J2187" s="157">
        <v>0</v>
      </c>
      <c r="K2187" s="157">
        <v>2</v>
      </c>
      <c r="L2187" s="157">
        <v>2</v>
      </c>
    </row>
    <row r="2188" spans="5:12" x14ac:dyDescent="0.2">
      <c r="E2188" s="157" t="s">
        <v>1553</v>
      </c>
      <c r="F2188" s="157" t="s">
        <v>53</v>
      </c>
      <c r="G2188" s="157">
        <v>0</v>
      </c>
      <c r="H2188" s="157">
        <v>1</v>
      </c>
      <c r="I2188" s="157">
        <v>0</v>
      </c>
      <c r="J2188" s="157">
        <v>1</v>
      </c>
      <c r="K2188" s="157">
        <v>0</v>
      </c>
      <c r="L2188" s="157">
        <v>1</v>
      </c>
    </row>
    <row r="2189" spans="5:12" x14ac:dyDescent="0.2">
      <c r="E2189" s="157" t="s">
        <v>1552</v>
      </c>
      <c r="F2189" s="157" t="s">
        <v>53</v>
      </c>
      <c r="G2189" s="157">
        <v>0</v>
      </c>
      <c r="H2189" s="157">
        <v>1</v>
      </c>
      <c r="I2189" s="157">
        <v>0</v>
      </c>
      <c r="J2189" s="157">
        <v>1</v>
      </c>
      <c r="K2189" s="157">
        <v>0</v>
      </c>
      <c r="L2189" s="157">
        <v>1</v>
      </c>
    </row>
    <row r="2190" spans="5:12" x14ac:dyDescent="0.2">
      <c r="E2190" s="157" t="s">
        <v>1551</v>
      </c>
      <c r="F2190" s="157" t="s">
        <v>53</v>
      </c>
      <c r="G2190" s="157">
        <v>0</v>
      </c>
      <c r="H2190" s="157">
        <v>1</v>
      </c>
      <c r="I2190" s="157">
        <v>0</v>
      </c>
      <c r="J2190" s="157">
        <v>1</v>
      </c>
      <c r="K2190" s="157">
        <v>0</v>
      </c>
      <c r="L2190" s="157">
        <v>1</v>
      </c>
    </row>
    <row r="2191" spans="5:12" x14ac:dyDescent="0.2">
      <c r="E2191" s="157" t="s">
        <v>1550</v>
      </c>
      <c r="F2191" s="157" t="s">
        <v>53</v>
      </c>
      <c r="G2191" s="157">
        <v>0</v>
      </c>
      <c r="H2191" s="157">
        <v>1</v>
      </c>
      <c r="I2191" s="157">
        <v>0</v>
      </c>
      <c r="J2191" s="157">
        <v>0</v>
      </c>
      <c r="K2191" s="157">
        <v>1</v>
      </c>
      <c r="L2191" s="157">
        <v>1</v>
      </c>
    </row>
    <row r="2192" spans="5:12" x14ac:dyDescent="0.2">
      <c r="E2192" s="157" t="s">
        <v>1549</v>
      </c>
      <c r="F2192" s="157" t="s">
        <v>53</v>
      </c>
      <c r="G2192" s="157">
        <v>0</v>
      </c>
      <c r="H2192" s="157">
        <v>1</v>
      </c>
      <c r="I2192" s="157">
        <v>0</v>
      </c>
      <c r="J2192" s="157">
        <v>1</v>
      </c>
      <c r="K2192" s="157">
        <v>0</v>
      </c>
      <c r="L2192" s="157">
        <v>1</v>
      </c>
    </row>
    <row r="2193" spans="5:12" x14ac:dyDescent="0.2">
      <c r="E2193" s="157" t="s">
        <v>1548</v>
      </c>
      <c r="F2193" s="157" t="s">
        <v>48</v>
      </c>
      <c r="G2193" s="157">
        <v>0</v>
      </c>
      <c r="H2193" s="157">
        <v>1</v>
      </c>
      <c r="I2193" s="157">
        <v>0</v>
      </c>
      <c r="J2193" s="157">
        <v>1</v>
      </c>
      <c r="K2193" s="157">
        <v>0</v>
      </c>
      <c r="L2193" s="157">
        <v>1</v>
      </c>
    </row>
    <row r="2194" spans="5:12" x14ac:dyDescent="0.2">
      <c r="E2194" s="157" t="s">
        <v>1547</v>
      </c>
      <c r="F2194" s="157" t="s">
        <v>48</v>
      </c>
      <c r="G2194" s="157">
        <v>0</v>
      </c>
      <c r="H2194" s="157">
        <v>1</v>
      </c>
      <c r="I2194" s="157">
        <v>0</v>
      </c>
      <c r="J2194" s="157">
        <v>1</v>
      </c>
      <c r="K2194" s="157">
        <v>0</v>
      </c>
      <c r="L2194" s="157">
        <v>1</v>
      </c>
    </row>
    <row r="2195" spans="5:12" x14ac:dyDescent="0.2">
      <c r="E2195" s="157" t="s">
        <v>1546</v>
      </c>
      <c r="F2195" s="157" t="s">
        <v>48</v>
      </c>
      <c r="G2195" s="157">
        <v>0</v>
      </c>
      <c r="H2195" s="157">
        <v>1</v>
      </c>
      <c r="I2195" s="157">
        <v>0</v>
      </c>
      <c r="J2195" s="157">
        <v>1</v>
      </c>
      <c r="K2195" s="157">
        <v>0</v>
      </c>
      <c r="L2195" s="157">
        <v>1</v>
      </c>
    </row>
    <row r="2196" spans="5:12" x14ac:dyDescent="0.2">
      <c r="E2196" s="157" t="s">
        <v>1545</v>
      </c>
      <c r="F2196" s="157" t="s">
        <v>48</v>
      </c>
      <c r="G2196" s="157">
        <v>0</v>
      </c>
      <c r="H2196" s="157">
        <v>1</v>
      </c>
      <c r="I2196" s="157">
        <v>0</v>
      </c>
      <c r="J2196" s="157">
        <v>1</v>
      </c>
      <c r="K2196" s="157">
        <v>0</v>
      </c>
      <c r="L2196" s="157">
        <v>1</v>
      </c>
    </row>
    <row r="2197" spans="5:12" x14ac:dyDescent="0.2">
      <c r="E2197" s="157" t="s">
        <v>1544</v>
      </c>
      <c r="F2197" s="157" t="s">
        <v>48</v>
      </c>
      <c r="G2197" s="157">
        <v>0</v>
      </c>
      <c r="H2197" s="157">
        <v>1</v>
      </c>
      <c r="I2197" s="157">
        <v>0</v>
      </c>
      <c r="J2197" s="157">
        <v>1</v>
      </c>
      <c r="K2197" s="157">
        <v>0</v>
      </c>
      <c r="L2197" s="157">
        <v>1</v>
      </c>
    </row>
    <row r="2198" spans="5:12" x14ac:dyDescent="0.2">
      <c r="E2198" s="157" t="s">
        <v>1543</v>
      </c>
      <c r="F2198" s="157" t="s">
        <v>29</v>
      </c>
      <c r="G2198" s="157">
        <v>0</v>
      </c>
      <c r="H2198" s="157">
        <v>1</v>
      </c>
      <c r="I2198" s="157">
        <v>0</v>
      </c>
      <c r="J2198" s="157">
        <v>0</v>
      </c>
      <c r="K2198" s="157">
        <v>1</v>
      </c>
      <c r="L2198" s="157">
        <v>1</v>
      </c>
    </row>
    <row r="2199" spans="5:12" x14ac:dyDescent="0.2">
      <c r="E2199" s="157" t="s">
        <v>1542</v>
      </c>
      <c r="F2199" s="157" t="s">
        <v>29</v>
      </c>
      <c r="G2199" s="157">
        <v>0</v>
      </c>
      <c r="H2199" s="157">
        <v>1</v>
      </c>
      <c r="I2199" s="157">
        <v>0</v>
      </c>
      <c r="J2199" s="157">
        <v>0</v>
      </c>
      <c r="K2199" s="157">
        <v>1</v>
      </c>
      <c r="L2199" s="157">
        <v>1</v>
      </c>
    </row>
    <row r="2200" spans="5:12" x14ac:dyDescent="0.2">
      <c r="E2200" s="157" t="s">
        <v>1541</v>
      </c>
      <c r="F2200" s="157" t="s">
        <v>16</v>
      </c>
      <c r="G2200" s="157">
        <v>0</v>
      </c>
      <c r="H2200" s="157">
        <v>1</v>
      </c>
      <c r="I2200" s="157">
        <v>0</v>
      </c>
      <c r="J2200" s="157">
        <v>0</v>
      </c>
      <c r="K2200" s="157">
        <v>1</v>
      </c>
      <c r="L2200" s="157">
        <v>1</v>
      </c>
    </row>
    <row r="2201" spans="5:12" x14ac:dyDescent="0.2">
      <c r="E2201" s="157" t="s">
        <v>1540</v>
      </c>
      <c r="F2201" s="157" t="s">
        <v>131</v>
      </c>
      <c r="G2201" s="157">
        <v>0</v>
      </c>
      <c r="H2201" s="157">
        <v>2</v>
      </c>
      <c r="I2201" s="157">
        <v>0</v>
      </c>
      <c r="J2201" s="157">
        <v>2</v>
      </c>
      <c r="K2201" s="157">
        <v>0</v>
      </c>
      <c r="L2201" s="157">
        <v>2</v>
      </c>
    </row>
    <row r="2202" spans="5:12" x14ac:dyDescent="0.2">
      <c r="E2202" s="157" t="s">
        <v>1539</v>
      </c>
      <c r="F2202" s="157" t="s">
        <v>48</v>
      </c>
      <c r="G2202" s="157">
        <v>0</v>
      </c>
      <c r="H2202" s="157">
        <v>1</v>
      </c>
      <c r="I2202" s="157">
        <v>0</v>
      </c>
      <c r="J2202" s="157">
        <v>0</v>
      </c>
      <c r="K2202" s="157">
        <v>1</v>
      </c>
      <c r="L2202" s="157">
        <v>1</v>
      </c>
    </row>
    <row r="2203" spans="5:12" x14ac:dyDescent="0.2">
      <c r="E2203" s="157" t="s">
        <v>1538</v>
      </c>
      <c r="F2203" s="157" t="s">
        <v>48</v>
      </c>
      <c r="G2203" s="157">
        <v>0</v>
      </c>
      <c r="H2203" s="157">
        <v>1</v>
      </c>
      <c r="I2203" s="157">
        <v>0</v>
      </c>
      <c r="J2203" s="157">
        <v>0</v>
      </c>
      <c r="K2203" s="157">
        <v>1</v>
      </c>
      <c r="L2203" s="157">
        <v>1</v>
      </c>
    </row>
    <row r="2204" spans="5:12" x14ac:dyDescent="0.2">
      <c r="E2204" s="157" t="s">
        <v>1537</v>
      </c>
      <c r="F2204" s="157" t="s">
        <v>18</v>
      </c>
      <c r="G2204" s="157">
        <v>0</v>
      </c>
      <c r="H2204" s="157">
        <v>2</v>
      </c>
      <c r="I2204" s="157">
        <v>0</v>
      </c>
      <c r="J2204" s="157">
        <v>1</v>
      </c>
      <c r="K2204" s="157">
        <v>1</v>
      </c>
      <c r="L2204" s="157">
        <v>2</v>
      </c>
    </row>
    <row r="2205" spans="5:12" x14ac:dyDescent="0.2">
      <c r="E2205" s="157" t="s">
        <v>1536</v>
      </c>
      <c r="F2205" s="157" t="s">
        <v>67</v>
      </c>
      <c r="G2205" s="157">
        <v>0</v>
      </c>
      <c r="H2205" s="157">
        <v>1</v>
      </c>
      <c r="I2205" s="157">
        <v>0</v>
      </c>
      <c r="J2205" s="157">
        <v>0</v>
      </c>
      <c r="K2205" s="157">
        <v>1</v>
      </c>
      <c r="L2205" s="157">
        <v>1</v>
      </c>
    </row>
    <row r="2206" spans="5:12" x14ac:dyDescent="0.2">
      <c r="E2206" s="157" t="s">
        <v>1535</v>
      </c>
      <c r="F2206" s="157" t="s">
        <v>18</v>
      </c>
      <c r="G2206" s="157">
        <v>0</v>
      </c>
      <c r="H2206" s="157">
        <v>1</v>
      </c>
      <c r="I2206" s="157">
        <v>0</v>
      </c>
      <c r="J2206" s="157">
        <v>0</v>
      </c>
      <c r="K2206" s="157">
        <v>1</v>
      </c>
      <c r="L2206" s="157">
        <v>1</v>
      </c>
    </row>
    <row r="2207" spans="5:12" x14ac:dyDescent="0.2">
      <c r="E2207" s="157" t="s">
        <v>1534</v>
      </c>
      <c r="F2207" s="157" t="s">
        <v>87</v>
      </c>
      <c r="G2207" s="157">
        <v>0</v>
      </c>
      <c r="H2207" s="157">
        <v>2</v>
      </c>
      <c r="I2207" s="157">
        <v>0</v>
      </c>
      <c r="J2207" s="157">
        <v>0</v>
      </c>
      <c r="K2207" s="157">
        <v>2</v>
      </c>
      <c r="L2207" s="157">
        <v>2</v>
      </c>
    </row>
    <row r="2208" spans="5:12" x14ac:dyDescent="0.2">
      <c r="E2208" s="157" t="s">
        <v>1533</v>
      </c>
      <c r="F2208" s="157" t="s">
        <v>125</v>
      </c>
      <c r="G2208" s="157">
        <v>0</v>
      </c>
      <c r="H2208" s="157">
        <v>1</v>
      </c>
      <c r="I2208" s="157">
        <v>0</v>
      </c>
      <c r="J2208" s="157">
        <v>1</v>
      </c>
      <c r="K2208" s="157">
        <v>0</v>
      </c>
      <c r="L2208" s="157">
        <v>1</v>
      </c>
    </row>
    <row r="2209" spans="5:12" x14ac:dyDescent="0.2">
      <c r="E2209" s="157" t="s">
        <v>1532</v>
      </c>
      <c r="F2209" s="157" t="s">
        <v>131</v>
      </c>
      <c r="G2209" s="157">
        <v>0</v>
      </c>
      <c r="H2209" s="157">
        <v>2</v>
      </c>
      <c r="I2209" s="157">
        <v>0</v>
      </c>
      <c r="J2209" s="157">
        <v>2</v>
      </c>
      <c r="K2209" s="157">
        <v>0</v>
      </c>
      <c r="L2209" s="157">
        <v>2</v>
      </c>
    </row>
    <row r="2210" spans="5:12" x14ac:dyDescent="0.2">
      <c r="E2210" s="157" t="s">
        <v>1531</v>
      </c>
      <c r="F2210" s="157" t="s">
        <v>29</v>
      </c>
      <c r="G2210" s="157">
        <v>1</v>
      </c>
      <c r="H2210" s="157">
        <v>0</v>
      </c>
      <c r="I2210" s="157">
        <v>0</v>
      </c>
      <c r="J2210" s="157">
        <v>0</v>
      </c>
      <c r="K2210" s="157">
        <v>1</v>
      </c>
      <c r="L2210" s="157">
        <v>1</v>
      </c>
    </row>
    <row r="2211" spans="5:12" x14ac:dyDescent="0.2">
      <c r="E2211" s="157" t="s">
        <v>1530</v>
      </c>
      <c r="F2211" s="157" t="s">
        <v>67</v>
      </c>
      <c r="G2211" s="157">
        <v>1</v>
      </c>
      <c r="H2211" s="157">
        <v>1</v>
      </c>
      <c r="I2211" s="157">
        <v>0</v>
      </c>
      <c r="J2211" s="157">
        <v>0</v>
      </c>
      <c r="K2211" s="157">
        <v>2</v>
      </c>
      <c r="L2211" s="157">
        <v>2</v>
      </c>
    </row>
    <row r="2212" spans="5:12" x14ac:dyDescent="0.2">
      <c r="E2212" s="157" t="s">
        <v>1529</v>
      </c>
      <c r="F2212" s="157" t="s">
        <v>67</v>
      </c>
      <c r="G2212" s="157">
        <v>1</v>
      </c>
      <c r="H2212" s="157">
        <v>1</v>
      </c>
      <c r="I2212" s="157">
        <v>0</v>
      </c>
      <c r="J2212" s="157">
        <v>0</v>
      </c>
      <c r="K2212" s="157">
        <v>2</v>
      </c>
      <c r="L2212" s="157">
        <v>2</v>
      </c>
    </row>
    <row r="2213" spans="5:12" x14ac:dyDescent="0.2">
      <c r="E2213" s="157" t="s">
        <v>1528</v>
      </c>
      <c r="F2213" s="157" t="s">
        <v>16</v>
      </c>
      <c r="G2213" s="157">
        <v>0</v>
      </c>
      <c r="H2213" s="157">
        <v>1</v>
      </c>
      <c r="I2213" s="157">
        <v>0</v>
      </c>
      <c r="J2213" s="157">
        <v>0</v>
      </c>
      <c r="K2213" s="157">
        <v>1</v>
      </c>
      <c r="L2213" s="157">
        <v>1</v>
      </c>
    </row>
    <row r="2214" spans="5:12" x14ac:dyDescent="0.2">
      <c r="E2214" s="157" t="s">
        <v>1527</v>
      </c>
      <c r="F2214" s="157" t="s">
        <v>24</v>
      </c>
      <c r="G2214" s="157">
        <v>0</v>
      </c>
      <c r="H2214" s="157">
        <v>1</v>
      </c>
      <c r="I2214" s="157">
        <v>0</v>
      </c>
      <c r="J2214" s="157">
        <v>1</v>
      </c>
      <c r="K2214" s="157">
        <v>0</v>
      </c>
      <c r="L2214" s="157">
        <v>1</v>
      </c>
    </row>
    <row r="2215" spans="5:12" x14ac:dyDescent="0.2">
      <c r="E2215" s="157" t="s">
        <v>1526</v>
      </c>
      <c r="F2215" s="157" t="s">
        <v>55</v>
      </c>
      <c r="G2215" s="157">
        <v>1</v>
      </c>
      <c r="H2215" s="157">
        <v>0</v>
      </c>
      <c r="I2215" s="157">
        <v>0</v>
      </c>
      <c r="J2215" s="157">
        <v>0</v>
      </c>
      <c r="K2215" s="157">
        <v>1</v>
      </c>
      <c r="L2215" s="157">
        <v>1</v>
      </c>
    </row>
    <row r="2216" spans="5:12" x14ac:dyDescent="0.2">
      <c r="E2216" s="157" t="s">
        <v>1525</v>
      </c>
      <c r="F2216" s="157" t="s">
        <v>14</v>
      </c>
      <c r="G2216" s="157">
        <v>1</v>
      </c>
      <c r="H2216" s="157">
        <v>0</v>
      </c>
      <c r="I2216" s="157">
        <v>0</v>
      </c>
      <c r="J2216" s="157">
        <v>0</v>
      </c>
      <c r="K2216" s="157">
        <v>1</v>
      </c>
      <c r="L2216" s="157">
        <v>1</v>
      </c>
    </row>
    <row r="2217" spans="5:12" x14ac:dyDescent="0.2">
      <c r="E2217" s="157" t="s">
        <v>1524</v>
      </c>
      <c r="F2217" s="157" t="s">
        <v>14</v>
      </c>
      <c r="G2217" s="157">
        <v>0</v>
      </c>
      <c r="H2217" s="157">
        <v>1</v>
      </c>
      <c r="I2217" s="157">
        <v>0</v>
      </c>
      <c r="J2217" s="157">
        <v>1</v>
      </c>
      <c r="K2217" s="157">
        <v>0</v>
      </c>
      <c r="L2217" s="157">
        <v>1</v>
      </c>
    </row>
    <row r="2218" spans="5:12" x14ac:dyDescent="0.2">
      <c r="E2218" s="157" t="s">
        <v>1523</v>
      </c>
      <c r="F2218" s="157" t="s">
        <v>16</v>
      </c>
      <c r="G2218" s="157">
        <v>0</v>
      </c>
      <c r="H2218" s="157">
        <v>1</v>
      </c>
      <c r="I2218" s="157">
        <v>0</v>
      </c>
      <c r="J2218" s="157">
        <v>0</v>
      </c>
      <c r="K2218" s="157">
        <v>1</v>
      </c>
      <c r="L2218" s="157">
        <v>1</v>
      </c>
    </row>
    <row r="2219" spans="5:12" x14ac:dyDescent="0.2">
      <c r="E2219" s="157" t="s">
        <v>1522</v>
      </c>
      <c r="F2219" s="157" t="s">
        <v>87</v>
      </c>
      <c r="G2219" s="157">
        <v>0</v>
      </c>
      <c r="H2219" s="157">
        <v>1</v>
      </c>
      <c r="I2219" s="157">
        <v>0</v>
      </c>
      <c r="J2219" s="157">
        <v>1</v>
      </c>
      <c r="K2219" s="157">
        <v>0</v>
      </c>
      <c r="L2219" s="157">
        <v>1</v>
      </c>
    </row>
    <row r="2220" spans="5:12" x14ac:dyDescent="0.2">
      <c r="E2220" s="157" t="s">
        <v>1521</v>
      </c>
      <c r="F2220" s="157" t="s">
        <v>16</v>
      </c>
      <c r="G2220" s="157">
        <v>2</v>
      </c>
      <c r="H2220" s="157">
        <v>2</v>
      </c>
      <c r="I2220" s="157">
        <v>0</v>
      </c>
      <c r="J2220" s="157">
        <v>0</v>
      </c>
      <c r="K2220" s="157">
        <v>4</v>
      </c>
      <c r="L2220" s="157">
        <v>4</v>
      </c>
    </row>
    <row r="2221" spans="5:12" x14ac:dyDescent="0.2">
      <c r="E2221" s="157" t="s">
        <v>1520</v>
      </c>
      <c r="F2221" s="157" t="s">
        <v>94</v>
      </c>
      <c r="G2221" s="157">
        <v>0</v>
      </c>
      <c r="H2221" s="157">
        <v>1</v>
      </c>
      <c r="I2221" s="157">
        <v>0</v>
      </c>
      <c r="J2221" s="157">
        <v>1</v>
      </c>
      <c r="K2221" s="157">
        <v>0</v>
      </c>
      <c r="L2221" s="157">
        <v>1</v>
      </c>
    </row>
    <row r="2222" spans="5:12" x14ac:dyDescent="0.2">
      <c r="E2222" s="157" t="s">
        <v>1519</v>
      </c>
      <c r="F2222" s="157" t="s">
        <v>69</v>
      </c>
      <c r="G2222" s="157">
        <v>0</v>
      </c>
      <c r="H2222" s="157">
        <v>2</v>
      </c>
      <c r="I2222" s="157">
        <v>0</v>
      </c>
      <c r="J2222" s="157">
        <v>0</v>
      </c>
      <c r="K2222" s="157">
        <v>2</v>
      </c>
      <c r="L2222" s="157">
        <v>2</v>
      </c>
    </row>
    <row r="2223" spans="5:12" x14ac:dyDescent="0.2">
      <c r="E2223" s="157" t="s">
        <v>1518</v>
      </c>
      <c r="F2223" s="157" t="s">
        <v>48</v>
      </c>
      <c r="G2223" s="157">
        <v>1</v>
      </c>
      <c r="H2223" s="157">
        <v>0</v>
      </c>
      <c r="I2223" s="157">
        <v>0</v>
      </c>
      <c r="J2223" s="157">
        <v>0</v>
      </c>
      <c r="K2223" s="157">
        <v>1</v>
      </c>
      <c r="L2223" s="157">
        <v>1</v>
      </c>
    </row>
    <row r="2224" spans="5:12" x14ac:dyDescent="0.2">
      <c r="E2224" s="157" t="s">
        <v>1517</v>
      </c>
      <c r="F2224" s="157" t="s">
        <v>29</v>
      </c>
      <c r="G2224" s="157">
        <v>0</v>
      </c>
      <c r="H2224" s="157">
        <v>3</v>
      </c>
      <c r="I2224" s="157">
        <v>0</v>
      </c>
      <c r="J2224" s="157">
        <v>2</v>
      </c>
      <c r="K2224" s="157">
        <v>1</v>
      </c>
      <c r="L2224" s="157">
        <v>3</v>
      </c>
    </row>
    <row r="2225" spans="5:12" x14ac:dyDescent="0.2">
      <c r="E2225" s="157" t="s">
        <v>1516</v>
      </c>
      <c r="F2225" s="157" t="s">
        <v>80</v>
      </c>
      <c r="G2225" s="157">
        <v>0</v>
      </c>
      <c r="H2225" s="157">
        <v>2</v>
      </c>
      <c r="I2225" s="157">
        <v>0</v>
      </c>
      <c r="J2225" s="157">
        <v>1</v>
      </c>
      <c r="K2225" s="157">
        <v>1</v>
      </c>
      <c r="L2225" s="157">
        <v>2</v>
      </c>
    </row>
    <row r="2226" spans="5:12" x14ac:dyDescent="0.2">
      <c r="E2226" s="157" t="s">
        <v>1515</v>
      </c>
      <c r="F2226" s="157" t="s">
        <v>48</v>
      </c>
      <c r="G2226" s="157">
        <v>0</v>
      </c>
      <c r="H2226" s="157">
        <v>1</v>
      </c>
      <c r="I2226" s="157">
        <v>0</v>
      </c>
      <c r="J2226" s="157">
        <v>1</v>
      </c>
      <c r="K2226" s="157">
        <v>0</v>
      </c>
      <c r="L2226" s="157">
        <v>1</v>
      </c>
    </row>
    <row r="2227" spans="5:12" x14ac:dyDescent="0.2">
      <c r="E2227" s="157" t="s">
        <v>1514</v>
      </c>
      <c r="F2227" s="157" t="s">
        <v>58</v>
      </c>
      <c r="G2227" s="157">
        <v>0</v>
      </c>
      <c r="H2227" s="157">
        <v>2</v>
      </c>
      <c r="I2227" s="157">
        <v>0</v>
      </c>
      <c r="J2227" s="157">
        <v>0</v>
      </c>
      <c r="K2227" s="157">
        <v>2</v>
      </c>
      <c r="L2227" s="157">
        <v>2</v>
      </c>
    </row>
    <row r="2228" spans="5:12" x14ac:dyDescent="0.2">
      <c r="E2228" s="157" t="s">
        <v>1513</v>
      </c>
      <c r="F2228" s="157" t="s">
        <v>14</v>
      </c>
      <c r="G2228" s="157">
        <v>0</v>
      </c>
      <c r="H2228" s="157">
        <v>1</v>
      </c>
      <c r="I2228" s="157">
        <v>0</v>
      </c>
      <c r="J2228" s="157">
        <v>0</v>
      </c>
      <c r="K2228" s="157">
        <v>1</v>
      </c>
      <c r="L2228" s="157">
        <v>1</v>
      </c>
    </row>
    <row r="2229" spans="5:12" x14ac:dyDescent="0.2">
      <c r="E2229" s="157" t="s">
        <v>1512</v>
      </c>
      <c r="F2229" s="157" t="s">
        <v>77</v>
      </c>
      <c r="G2229" s="157">
        <v>1</v>
      </c>
      <c r="H2229" s="157">
        <v>0</v>
      </c>
      <c r="I2229" s="157">
        <v>0</v>
      </c>
      <c r="J2229" s="157">
        <v>1</v>
      </c>
      <c r="K2229" s="157">
        <v>0</v>
      </c>
      <c r="L2229" s="157">
        <v>1</v>
      </c>
    </row>
    <row r="2230" spans="5:12" x14ac:dyDescent="0.2">
      <c r="E2230" s="157" t="s">
        <v>1511</v>
      </c>
      <c r="F2230" s="157" t="s">
        <v>87</v>
      </c>
      <c r="G2230" s="157">
        <v>0</v>
      </c>
      <c r="H2230" s="157">
        <v>1</v>
      </c>
      <c r="I2230" s="157">
        <v>0</v>
      </c>
      <c r="J2230" s="157">
        <v>0</v>
      </c>
      <c r="K2230" s="157">
        <v>1</v>
      </c>
      <c r="L2230" s="157">
        <v>1</v>
      </c>
    </row>
    <row r="2231" spans="5:12" x14ac:dyDescent="0.2">
      <c r="E2231" s="157" t="s">
        <v>1510</v>
      </c>
      <c r="F2231" s="157" t="s">
        <v>29</v>
      </c>
      <c r="G2231" s="157">
        <v>0</v>
      </c>
      <c r="H2231" s="157">
        <v>2</v>
      </c>
      <c r="I2231" s="157">
        <v>0</v>
      </c>
      <c r="J2231" s="157">
        <v>2</v>
      </c>
      <c r="K2231" s="157">
        <v>0</v>
      </c>
      <c r="L2231" s="157">
        <v>2</v>
      </c>
    </row>
    <row r="2232" spans="5:12" x14ac:dyDescent="0.2">
      <c r="E2232" s="157" t="s">
        <v>1509</v>
      </c>
      <c r="F2232" s="157" t="s">
        <v>39</v>
      </c>
      <c r="G2232" s="157">
        <v>0</v>
      </c>
      <c r="H2232" s="157">
        <v>1</v>
      </c>
      <c r="I2232" s="157">
        <v>0</v>
      </c>
      <c r="J2232" s="157">
        <v>1</v>
      </c>
      <c r="K2232" s="157">
        <v>0</v>
      </c>
      <c r="L2232" s="157">
        <v>1</v>
      </c>
    </row>
    <row r="2233" spans="5:12" x14ac:dyDescent="0.2">
      <c r="E2233" s="157" t="s">
        <v>1508</v>
      </c>
      <c r="F2233" s="157" t="s">
        <v>58</v>
      </c>
      <c r="G2233" s="157">
        <v>0</v>
      </c>
      <c r="H2233" s="157">
        <v>1</v>
      </c>
      <c r="I2233" s="157">
        <v>0</v>
      </c>
      <c r="J2233" s="157">
        <v>1</v>
      </c>
      <c r="K2233" s="157">
        <v>0</v>
      </c>
      <c r="L2233" s="157">
        <v>1</v>
      </c>
    </row>
    <row r="2234" spans="5:12" x14ac:dyDescent="0.2">
      <c r="E2234" s="157" t="s">
        <v>1507</v>
      </c>
      <c r="F2234" s="157" t="s">
        <v>29</v>
      </c>
      <c r="G2234" s="157">
        <v>0</v>
      </c>
      <c r="H2234" s="157">
        <v>1</v>
      </c>
      <c r="I2234" s="157">
        <v>0</v>
      </c>
      <c r="J2234" s="157">
        <v>0</v>
      </c>
      <c r="K2234" s="157">
        <v>1</v>
      </c>
      <c r="L2234" s="157">
        <v>1</v>
      </c>
    </row>
    <row r="2235" spans="5:12" x14ac:dyDescent="0.2">
      <c r="E2235" s="157" t="s">
        <v>1506</v>
      </c>
      <c r="F2235" s="157" t="s">
        <v>29</v>
      </c>
      <c r="G2235" s="157">
        <v>0</v>
      </c>
      <c r="H2235" s="157">
        <v>1</v>
      </c>
      <c r="I2235" s="157">
        <v>0</v>
      </c>
      <c r="J2235" s="157">
        <v>0</v>
      </c>
      <c r="K2235" s="157">
        <v>1</v>
      </c>
      <c r="L2235" s="157">
        <v>1</v>
      </c>
    </row>
    <row r="2236" spans="5:12" x14ac:dyDescent="0.2">
      <c r="E2236" s="157" t="s">
        <v>1505</v>
      </c>
      <c r="F2236" s="157" t="s">
        <v>29</v>
      </c>
      <c r="G2236" s="157">
        <v>0</v>
      </c>
      <c r="H2236" s="157">
        <v>1</v>
      </c>
      <c r="I2236" s="157">
        <v>0</v>
      </c>
      <c r="J2236" s="157">
        <v>0</v>
      </c>
      <c r="K2236" s="157">
        <v>1</v>
      </c>
      <c r="L2236" s="157">
        <v>1</v>
      </c>
    </row>
    <row r="2237" spans="5:12" x14ac:dyDescent="0.2">
      <c r="E2237" s="157" t="s">
        <v>1504</v>
      </c>
      <c r="F2237" s="157" t="s">
        <v>87</v>
      </c>
      <c r="G2237" s="157">
        <v>0</v>
      </c>
      <c r="H2237" s="157">
        <v>1</v>
      </c>
      <c r="I2237" s="157">
        <v>0</v>
      </c>
      <c r="J2237" s="157">
        <v>1</v>
      </c>
      <c r="K2237" s="157">
        <v>0</v>
      </c>
      <c r="L2237" s="157">
        <v>1</v>
      </c>
    </row>
    <row r="2238" spans="5:12" x14ac:dyDescent="0.2">
      <c r="E2238" s="157" t="s">
        <v>1503</v>
      </c>
      <c r="F2238" s="157" t="s">
        <v>87</v>
      </c>
      <c r="G2238" s="157">
        <v>0</v>
      </c>
      <c r="H2238" s="157">
        <v>1</v>
      </c>
      <c r="I2238" s="157">
        <v>0</v>
      </c>
      <c r="J2238" s="157">
        <v>1</v>
      </c>
      <c r="K2238" s="157">
        <v>0</v>
      </c>
      <c r="L2238" s="157">
        <v>1</v>
      </c>
    </row>
    <row r="2239" spans="5:12" x14ac:dyDescent="0.2">
      <c r="E2239" s="157" t="s">
        <v>1502</v>
      </c>
      <c r="F2239" s="157" t="s">
        <v>87</v>
      </c>
      <c r="G2239" s="157">
        <v>0</v>
      </c>
      <c r="H2239" s="157">
        <v>1</v>
      </c>
      <c r="I2239" s="157">
        <v>0</v>
      </c>
      <c r="J2239" s="157">
        <v>1</v>
      </c>
      <c r="K2239" s="157">
        <v>0</v>
      </c>
      <c r="L2239" s="157">
        <v>1</v>
      </c>
    </row>
    <row r="2240" spans="5:12" x14ac:dyDescent="0.2">
      <c r="E2240" s="157" t="s">
        <v>1501</v>
      </c>
      <c r="F2240" s="157" t="s">
        <v>87</v>
      </c>
      <c r="G2240" s="157">
        <v>0</v>
      </c>
      <c r="H2240" s="157">
        <v>1</v>
      </c>
      <c r="I2240" s="157">
        <v>0</v>
      </c>
      <c r="J2240" s="157">
        <v>0</v>
      </c>
      <c r="K2240" s="157">
        <v>1</v>
      </c>
      <c r="L2240" s="157">
        <v>1</v>
      </c>
    </row>
    <row r="2241" spans="5:12" x14ac:dyDescent="0.2">
      <c r="E2241" s="157" t="s">
        <v>1500</v>
      </c>
      <c r="F2241" s="157" t="s">
        <v>87</v>
      </c>
      <c r="G2241" s="157">
        <v>0</v>
      </c>
      <c r="H2241" s="157">
        <v>1</v>
      </c>
      <c r="I2241" s="157">
        <v>0</v>
      </c>
      <c r="J2241" s="157">
        <v>1</v>
      </c>
      <c r="K2241" s="157">
        <v>0</v>
      </c>
      <c r="L2241" s="157">
        <v>1</v>
      </c>
    </row>
    <row r="2242" spans="5:12" x14ac:dyDescent="0.2">
      <c r="E2242" s="157" t="s">
        <v>1499</v>
      </c>
      <c r="F2242" s="157" t="s">
        <v>87</v>
      </c>
      <c r="G2242" s="157">
        <v>0</v>
      </c>
      <c r="H2242" s="157">
        <v>1</v>
      </c>
      <c r="I2242" s="157">
        <v>0</v>
      </c>
      <c r="J2242" s="157">
        <v>1</v>
      </c>
      <c r="K2242" s="157">
        <v>0</v>
      </c>
      <c r="L2242" s="157">
        <v>1</v>
      </c>
    </row>
    <row r="2243" spans="5:12" x14ac:dyDescent="0.2">
      <c r="E2243" s="157" t="s">
        <v>1498</v>
      </c>
      <c r="F2243" s="157" t="s">
        <v>87</v>
      </c>
      <c r="G2243" s="157">
        <v>0</v>
      </c>
      <c r="H2243" s="157">
        <v>1</v>
      </c>
      <c r="I2243" s="157">
        <v>0</v>
      </c>
      <c r="J2243" s="157">
        <v>1</v>
      </c>
      <c r="K2243" s="157">
        <v>0</v>
      </c>
      <c r="L2243" s="157">
        <v>1</v>
      </c>
    </row>
    <row r="2244" spans="5:12" x14ac:dyDescent="0.2">
      <c r="E2244" s="157" t="s">
        <v>1497</v>
      </c>
      <c r="F2244" s="157" t="s">
        <v>87</v>
      </c>
      <c r="G2244" s="157">
        <v>0</v>
      </c>
      <c r="H2244" s="157">
        <v>1</v>
      </c>
      <c r="I2244" s="157">
        <v>0</v>
      </c>
      <c r="J2244" s="157">
        <v>1</v>
      </c>
      <c r="K2244" s="157">
        <v>0</v>
      </c>
      <c r="L2244" s="157">
        <v>1</v>
      </c>
    </row>
    <row r="2245" spans="5:12" x14ac:dyDescent="0.2">
      <c r="E2245" s="157" t="s">
        <v>1496</v>
      </c>
      <c r="F2245" s="157" t="s">
        <v>87</v>
      </c>
      <c r="G2245" s="157">
        <v>0</v>
      </c>
      <c r="H2245" s="157">
        <v>1</v>
      </c>
      <c r="I2245" s="157">
        <v>0</v>
      </c>
      <c r="J2245" s="157">
        <v>1</v>
      </c>
      <c r="K2245" s="157">
        <v>0</v>
      </c>
      <c r="L2245" s="157">
        <v>1</v>
      </c>
    </row>
    <row r="2246" spans="5:12" x14ac:dyDescent="0.2">
      <c r="E2246" s="157" t="s">
        <v>1495</v>
      </c>
      <c r="F2246" s="157" t="s">
        <v>87</v>
      </c>
      <c r="G2246" s="157">
        <v>0</v>
      </c>
      <c r="H2246" s="157">
        <v>1</v>
      </c>
      <c r="I2246" s="157">
        <v>0</v>
      </c>
      <c r="J2246" s="157">
        <v>1</v>
      </c>
      <c r="K2246" s="157">
        <v>0</v>
      </c>
      <c r="L2246" s="157">
        <v>1</v>
      </c>
    </row>
    <row r="2247" spans="5:12" x14ac:dyDescent="0.2">
      <c r="E2247" s="157" t="s">
        <v>1494</v>
      </c>
      <c r="F2247" s="157" t="s">
        <v>87</v>
      </c>
      <c r="G2247" s="157">
        <v>0</v>
      </c>
      <c r="H2247" s="157">
        <v>1</v>
      </c>
      <c r="I2247" s="157">
        <v>0</v>
      </c>
      <c r="J2247" s="157">
        <v>1</v>
      </c>
      <c r="K2247" s="157">
        <v>0</v>
      </c>
      <c r="L2247" s="157">
        <v>1</v>
      </c>
    </row>
    <row r="2248" spans="5:12" x14ac:dyDescent="0.2">
      <c r="E2248" s="157" t="s">
        <v>1493</v>
      </c>
      <c r="F2248" s="157" t="s">
        <v>87</v>
      </c>
      <c r="G2248" s="157">
        <v>0</v>
      </c>
      <c r="H2248" s="157">
        <v>1</v>
      </c>
      <c r="I2248" s="157">
        <v>0</v>
      </c>
      <c r="J2248" s="157">
        <v>0</v>
      </c>
      <c r="K2248" s="157">
        <v>1</v>
      </c>
      <c r="L2248" s="157">
        <v>1</v>
      </c>
    </row>
    <row r="2249" spans="5:12" x14ac:dyDescent="0.2">
      <c r="E2249" s="157" t="s">
        <v>1492</v>
      </c>
      <c r="F2249" s="157" t="s">
        <v>87</v>
      </c>
      <c r="G2249" s="157">
        <v>0</v>
      </c>
      <c r="H2249" s="157">
        <v>1</v>
      </c>
      <c r="I2249" s="157">
        <v>0</v>
      </c>
      <c r="J2249" s="157">
        <v>0</v>
      </c>
      <c r="K2249" s="157">
        <v>1</v>
      </c>
      <c r="L2249" s="157">
        <v>1</v>
      </c>
    </row>
    <row r="2250" spans="5:12" x14ac:dyDescent="0.2">
      <c r="E2250" s="157" t="s">
        <v>1491</v>
      </c>
      <c r="F2250" s="157" t="s">
        <v>87</v>
      </c>
      <c r="G2250" s="157">
        <v>0</v>
      </c>
      <c r="H2250" s="157">
        <v>1</v>
      </c>
      <c r="I2250" s="157">
        <v>0</v>
      </c>
      <c r="J2250" s="157">
        <v>1</v>
      </c>
      <c r="K2250" s="157">
        <v>0</v>
      </c>
      <c r="L2250" s="157">
        <v>1</v>
      </c>
    </row>
    <row r="2251" spans="5:12" x14ac:dyDescent="0.2">
      <c r="E2251" s="157" t="s">
        <v>1490</v>
      </c>
      <c r="F2251" s="157" t="s">
        <v>87</v>
      </c>
      <c r="G2251" s="157">
        <v>0</v>
      </c>
      <c r="H2251" s="157">
        <v>1</v>
      </c>
      <c r="I2251" s="157">
        <v>0</v>
      </c>
      <c r="J2251" s="157">
        <v>1</v>
      </c>
      <c r="K2251" s="157">
        <v>0</v>
      </c>
      <c r="L2251" s="157">
        <v>1</v>
      </c>
    </row>
    <row r="2252" spans="5:12" x14ac:dyDescent="0.2">
      <c r="E2252" s="157" t="s">
        <v>1489</v>
      </c>
      <c r="F2252" s="157" t="s">
        <v>87</v>
      </c>
      <c r="G2252" s="157">
        <v>0</v>
      </c>
      <c r="H2252" s="157">
        <v>1</v>
      </c>
      <c r="I2252" s="157">
        <v>0</v>
      </c>
      <c r="J2252" s="157">
        <v>1</v>
      </c>
      <c r="K2252" s="157">
        <v>0</v>
      </c>
      <c r="L2252" s="157">
        <v>1</v>
      </c>
    </row>
    <row r="2253" spans="5:12" x14ac:dyDescent="0.2">
      <c r="E2253" s="157" t="s">
        <v>1488</v>
      </c>
      <c r="F2253" s="157" t="s">
        <v>87</v>
      </c>
      <c r="G2253" s="157">
        <v>0</v>
      </c>
      <c r="H2253" s="157">
        <v>1</v>
      </c>
      <c r="I2253" s="157">
        <v>0</v>
      </c>
      <c r="J2253" s="157">
        <v>1</v>
      </c>
      <c r="K2253" s="157">
        <v>0</v>
      </c>
      <c r="L2253" s="157">
        <v>1</v>
      </c>
    </row>
    <row r="2254" spans="5:12" x14ac:dyDescent="0.2">
      <c r="E2254" s="157" t="s">
        <v>1487</v>
      </c>
      <c r="F2254" s="157" t="s">
        <v>87</v>
      </c>
      <c r="G2254" s="157">
        <v>0</v>
      </c>
      <c r="H2254" s="157">
        <v>1</v>
      </c>
      <c r="I2254" s="157">
        <v>0</v>
      </c>
      <c r="J2254" s="157">
        <v>1</v>
      </c>
      <c r="K2254" s="157">
        <v>0</v>
      </c>
      <c r="L2254" s="157">
        <v>1</v>
      </c>
    </row>
    <row r="2255" spans="5:12" x14ac:dyDescent="0.2">
      <c r="E2255" s="157" t="s">
        <v>1486</v>
      </c>
      <c r="F2255" s="157" t="s">
        <v>87</v>
      </c>
      <c r="G2255" s="157">
        <v>0</v>
      </c>
      <c r="H2255" s="157">
        <v>1</v>
      </c>
      <c r="I2255" s="157">
        <v>0</v>
      </c>
      <c r="J2255" s="157">
        <v>1</v>
      </c>
      <c r="K2255" s="157">
        <v>0</v>
      </c>
      <c r="L2255" s="157">
        <v>1</v>
      </c>
    </row>
    <row r="2256" spans="5:12" x14ac:dyDescent="0.2">
      <c r="E2256" s="157" t="s">
        <v>1485</v>
      </c>
      <c r="F2256" s="157" t="s">
        <v>87</v>
      </c>
      <c r="G2256" s="157">
        <v>0</v>
      </c>
      <c r="H2256" s="157">
        <v>1</v>
      </c>
      <c r="I2256" s="157">
        <v>0</v>
      </c>
      <c r="J2256" s="157">
        <v>0</v>
      </c>
      <c r="K2256" s="157">
        <v>1</v>
      </c>
      <c r="L2256" s="157">
        <v>1</v>
      </c>
    </row>
    <row r="2257" spans="5:12" x14ac:dyDescent="0.2">
      <c r="E2257" s="157" t="s">
        <v>1484</v>
      </c>
      <c r="F2257" s="157" t="s">
        <v>87</v>
      </c>
      <c r="G2257" s="157">
        <v>0</v>
      </c>
      <c r="H2257" s="157">
        <v>1</v>
      </c>
      <c r="I2257" s="157">
        <v>0</v>
      </c>
      <c r="J2257" s="157">
        <v>0</v>
      </c>
      <c r="K2257" s="157">
        <v>1</v>
      </c>
      <c r="L2257" s="157">
        <v>1</v>
      </c>
    </row>
    <row r="2258" spans="5:12" x14ac:dyDescent="0.2">
      <c r="E2258" s="157" t="s">
        <v>1483</v>
      </c>
      <c r="F2258" s="157" t="s">
        <v>87</v>
      </c>
      <c r="G2258" s="157">
        <v>0</v>
      </c>
      <c r="H2258" s="157">
        <v>1</v>
      </c>
      <c r="I2258" s="157">
        <v>0</v>
      </c>
      <c r="J2258" s="157">
        <v>1</v>
      </c>
      <c r="K2258" s="157">
        <v>0</v>
      </c>
      <c r="L2258" s="157">
        <v>1</v>
      </c>
    </row>
    <row r="2259" spans="5:12" x14ac:dyDescent="0.2">
      <c r="E2259" s="157" t="s">
        <v>1482</v>
      </c>
      <c r="F2259" s="157" t="s">
        <v>87</v>
      </c>
      <c r="G2259" s="157">
        <v>0</v>
      </c>
      <c r="H2259" s="157">
        <v>1</v>
      </c>
      <c r="I2259" s="157">
        <v>0</v>
      </c>
      <c r="J2259" s="157">
        <v>1</v>
      </c>
      <c r="K2259" s="157">
        <v>0</v>
      </c>
      <c r="L2259" s="157">
        <v>1</v>
      </c>
    </row>
    <row r="2260" spans="5:12" x14ac:dyDescent="0.2">
      <c r="E2260" s="157" t="s">
        <v>1481</v>
      </c>
      <c r="F2260" s="157" t="s">
        <v>14</v>
      </c>
      <c r="G2260" s="157">
        <v>4</v>
      </c>
      <c r="H2260" s="157">
        <v>3</v>
      </c>
      <c r="I2260" s="157">
        <v>2</v>
      </c>
      <c r="J2260" s="157">
        <v>1</v>
      </c>
      <c r="K2260" s="157">
        <v>4</v>
      </c>
      <c r="L2260" s="157">
        <v>7</v>
      </c>
    </row>
    <row r="2261" spans="5:12" x14ac:dyDescent="0.2">
      <c r="E2261" s="157" t="s">
        <v>1480</v>
      </c>
      <c r="F2261" s="157" t="s">
        <v>77</v>
      </c>
      <c r="G2261" s="157">
        <v>0</v>
      </c>
      <c r="H2261" s="157">
        <v>5</v>
      </c>
      <c r="I2261" s="157">
        <v>0</v>
      </c>
      <c r="J2261" s="157">
        <v>0</v>
      </c>
      <c r="K2261" s="157">
        <v>5</v>
      </c>
      <c r="L2261" s="157">
        <v>5</v>
      </c>
    </row>
    <row r="2262" spans="5:12" x14ac:dyDescent="0.2">
      <c r="E2262" s="157" t="s">
        <v>1479</v>
      </c>
      <c r="F2262" s="157" t="s">
        <v>53</v>
      </c>
      <c r="G2262" s="157">
        <v>0</v>
      </c>
      <c r="H2262" s="157">
        <v>1</v>
      </c>
      <c r="I2262" s="157">
        <v>0</v>
      </c>
      <c r="J2262" s="157">
        <v>1</v>
      </c>
      <c r="K2262" s="157">
        <v>0</v>
      </c>
      <c r="L2262" s="157">
        <v>1</v>
      </c>
    </row>
    <row r="2263" spans="5:12" x14ac:dyDescent="0.2">
      <c r="E2263" s="157" t="s">
        <v>1478</v>
      </c>
      <c r="F2263" s="157" t="s">
        <v>69</v>
      </c>
      <c r="G2263" s="157">
        <v>1</v>
      </c>
      <c r="H2263" s="157">
        <v>0</v>
      </c>
      <c r="I2263" s="157">
        <v>0</v>
      </c>
      <c r="J2263" s="157">
        <v>0</v>
      </c>
      <c r="K2263" s="157">
        <v>1</v>
      </c>
      <c r="L2263" s="157">
        <v>1</v>
      </c>
    </row>
    <row r="2264" spans="5:12" x14ac:dyDescent="0.2">
      <c r="E2264" s="157" t="s">
        <v>1477</v>
      </c>
      <c r="F2264" s="157" t="s">
        <v>77</v>
      </c>
      <c r="G2264" s="157">
        <v>0</v>
      </c>
      <c r="H2264" s="157">
        <v>1</v>
      </c>
      <c r="I2264" s="157">
        <v>0</v>
      </c>
      <c r="J2264" s="157">
        <v>0</v>
      </c>
      <c r="K2264" s="157">
        <v>1</v>
      </c>
      <c r="L2264" s="157">
        <v>1</v>
      </c>
    </row>
    <row r="2265" spans="5:12" x14ac:dyDescent="0.2">
      <c r="E2265" s="157" t="s">
        <v>1476</v>
      </c>
      <c r="F2265" s="157" t="s">
        <v>29</v>
      </c>
      <c r="G2265" s="157">
        <v>0</v>
      </c>
      <c r="H2265" s="157">
        <v>2</v>
      </c>
      <c r="I2265" s="157">
        <v>0</v>
      </c>
      <c r="J2265" s="157">
        <v>0</v>
      </c>
      <c r="K2265" s="157">
        <v>2</v>
      </c>
      <c r="L2265" s="157">
        <v>2</v>
      </c>
    </row>
    <row r="2266" spans="5:12" x14ac:dyDescent="0.2">
      <c r="E2266" s="157" t="s">
        <v>1475</v>
      </c>
      <c r="F2266" s="157" t="s">
        <v>29</v>
      </c>
      <c r="G2266" s="157">
        <v>0</v>
      </c>
      <c r="H2266" s="157">
        <v>2</v>
      </c>
      <c r="I2266" s="157">
        <v>0</v>
      </c>
      <c r="J2266" s="157">
        <v>2</v>
      </c>
      <c r="K2266" s="157">
        <v>0</v>
      </c>
      <c r="L2266" s="157">
        <v>2</v>
      </c>
    </row>
    <row r="2267" spans="5:12" x14ac:dyDescent="0.2">
      <c r="E2267" s="157" t="s">
        <v>1474</v>
      </c>
      <c r="F2267" s="157" t="s">
        <v>80</v>
      </c>
      <c r="G2267" s="157">
        <v>0</v>
      </c>
      <c r="H2267" s="157">
        <v>6</v>
      </c>
      <c r="I2267" s="157">
        <v>0</v>
      </c>
      <c r="J2267" s="157">
        <v>1</v>
      </c>
      <c r="K2267" s="157">
        <v>5</v>
      </c>
      <c r="L2267" s="157">
        <v>6</v>
      </c>
    </row>
    <row r="2268" spans="5:12" x14ac:dyDescent="0.2">
      <c r="E2268" s="157" t="s">
        <v>1473</v>
      </c>
      <c r="F2268" s="157" t="s">
        <v>16</v>
      </c>
      <c r="G2268" s="157">
        <v>0</v>
      </c>
      <c r="H2268" s="157">
        <v>1</v>
      </c>
      <c r="I2268" s="157">
        <v>1</v>
      </c>
      <c r="J2268" s="157">
        <v>0</v>
      </c>
      <c r="K2268" s="157">
        <v>0</v>
      </c>
      <c r="L2268" s="157">
        <v>1</v>
      </c>
    </row>
    <row r="2269" spans="5:12" x14ac:dyDescent="0.2">
      <c r="E2269" s="157" t="s">
        <v>1472</v>
      </c>
      <c r="F2269" s="157" t="s">
        <v>29</v>
      </c>
      <c r="G2269" s="157">
        <v>4</v>
      </c>
      <c r="H2269" s="157">
        <v>3</v>
      </c>
      <c r="I2269" s="157">
        <v>0</v>
      </c>
      <c r="J2269" s="157">
        <v>3</v>
      </c>
      <c r="K2269" s="157">
        <v>4</v>
      </c>
      <c r="L2269" s="157">
        <v>7</v>
      </c>
    </row>
    <row r="2270" spans="5:12" x14ac:dyDescent="0.2">
      <c r="E2270" s="157" t="s">
        <v>1471</v>
      </c>
      <c r="F2270" s="157" t="s">
        <v>87</v>
      </c>
      <c r="G2270" s="157">
        <v>0</v>
      </c>
      <c r="H2270" s="157">
        <v>1</v>
      </c>
      <c r="I2270" s="157">
        <v>0</v>
      </c>
      <c r="J2270" s="157">
        <v>1</v>
      </c>
      <c r="K2270" s="157">
        <v>0</v>
      </c>
      <c r="L2270" s="157">
        <v>1</v>
      </c>
    </row>
    <row r="2271" spans="5:12" x14ac:dyDescent="0.2">
      <c r="E2271" s="157" t="s">
        <v>1470</v>
      </c>
      <c r="F2271" s="157" t="s">
        <v>29</v>
      </c>
      <c r="G2271" s="157">
        <v>0</v>
      </c>
      <c r="H2271" s="157">
        <v>2</v>
      </c>
      <c r="I2271" s="157">
        <v>0</v>
      </c>
      <c r="J2271" s="157">
        <v>0</v>
      </c>
      <c r="K2271" s="157">
        <v>2</v>
      </c>
      <c r="L2271" s="157">
        <v>2</v>
      </c>
    </row>
    <row r="2272" spans="5:12" x14ac:dyDescent="0.2">
      <c r="E2272" s="157" t="s">
        <v>1469</v>
      </c>
      <c r="F2272" s="157" t="s">
        <v>18</v>
      </c>
      <c r="G2272" s="157">
        <v>0</v>
      </c>
      <c r="H2272" s="157">
        <v>9</v>
      </c>
      <c r="I2272" s="157">
        <v>0</v>
      </c>
      <c r="J2272" s="157">
        <v>0</v>
      </c>
      <c r="K2272" s="157">
        <v>9</v>
      </c>
      <c r="L2272" s="157">
        <v>9</v>
      </c>
    </row>
    <row r="2273" spans="4:12" x14ac:dyDescent="0.2">
      <c r="D2273" s="157" t="s">
        <v>121</v>
      </c>
      <c r="E2273" s="157" t="s">
        <v>121</v>
      </c>
      <c r="F2273" s="157" t="s">
        <v>58</v>
      </c>
      <c r="G2273" s="157">
        <v>1</v>
      </c>
      <c r="H2273" s="157">
        <v>0</v>
      </c>
      <c r="I2273" s="157">
        <v>0</v>
      </c>
      <c r="J2273" s="157">
        <v>0</v>
      </c>
      <c r="K2273" s="157">
        <v>1</v>
      </c>
      <c r="L2273" s="157">
        <v>1</v>
      </c>
    </row>
    <row r="2274" spans="4:12" x14ac:dyDescent="0.2">
      <c r="E2274" s="157" t="s">
        <v>1468</v>
      </c>
      <c r="F2274" s="157" t="s">
        <v>18</v>
      </c>
      <c r="G2274" s="157">
        <v>0</v>
      </c>
      <c r="H2274" s="157">
        <v>1</v>
      </c>
      <c r="I2274" s="157">
        <v>0</v>
      </c>
      <c r="J2274" s="157">
        <v>0</v>
      </c>
      <c r="K2274" s="157">
        <v>1</v>
      </c>
      <c r="L2274" s="157">
        <v>1</v>
      </c>
    </row>
    <row r="2275" spans="4:12" x14ac:dyDescent="0.2">
      <c r="E2275" s="157" t="s">
        <v>1467</v>
      </c>
      <c r="F2275" s="157" t="s">
        <v>16</v>
      </c>
      <c r="G2275" s="157">
        <v>0</v>
      </c>
      <c r="H2275" s="157">
        <v>1</v>
      </c>
      <c r="I2275" s="157">
        <v>0</v>
      </c>
      <c r="J2275" s="157">
        <v>0</v>
      </c>
      <c r="K2275" s="157">
        <v>1</v>
      </c>
      <c r="L2275" s="157">
        <v>1</v>
      </c>
    </row>
    <row r="2276" spans="4:12" x14ac:dyDescent="0.2">
      <c r="E2276" s="157" t="s">
        <v>1466</v>
      </c>
      <c r="F2276" s="157" t="s">
        <v>77</v>
      </c>
      <c r="G2276" s="157">
        <v>2</v>
      </c>
      <c r="H2276" s="157">
        <v>0</v>
      </c>
      <c r="I2276" s="157">
        <v>0</v>
      </c>
      <c r="J2276" s="157">
        <v>0</v>
      </c>
      <c r="K2276" s="157">
        <v>2</v>
      </c>
      <c r="L2276" s="157">
        <v>2</v>
      </c>
    </row>
    <row r="2277" spans="4:12" x14ac:dyDescent="0.2">
      <c r="E2277" s="157" t="s">
        <v>1465</v>
      </c>
      <c r="F2277" s="157" t="s">
        <v>16</v>
      </c>
      <c r="G2277" s="157">
        <v>0</v>
      </c>
      <c r="H2277" s="157">
        <v>1</v>
      </c>
      <c r="I2277" s="157">
        <v>0</v>
      </c>
      <c r="J2277" s="157">
        <v>0</v>
      </c>
      <c r="K2277" s="157">
        <v>1</v>
      </c>
      <c r="L2277" s="157">
        <v>1</v>
      </c>
    </row>
    <row r="2278" spans="4:12" x14ac:dyDescent="0.2">
      <c r="E2278" s="157" t="s">
        <v>1464</v>
      </c>
      <c r="F2278" s="157" t="s">
        <v>24</v>
      </c>
      <c r="G2278" s="157">
        <v>0</v>
      </c>
      <c r="H2278" s="157">
        <v>6</v>
      </c>
      <c r="I2278" s="157">
        <v>0</v>
      </c>
      <c r="J2278" s="157">
        <v>2</v>
      </c>
      <c r="K2278" s="157">
        <v>4</v>
      </c>
      <c r="L2278" s="157">
        <v>6</v>
      </c>
    </row>
    <row r="2279" spans="4:12" x14ac:dyDescent="0.2">
      <c r="E2279" s="157" t="s">
        <v>1463</v>
      </c>
      <c r="F2279" s="157" t="s">
        <v>14</v>
      </c>
      <c r="G2279" s="157">
        <v>1</v>
      </c>
      <c r="H2279" s="157">
        <v>0</v>
      </c>
      <c r="I2279" s="157">
        <v>0</v>
      </c>
      <c r="J2279" s="157">
        <v>0</v>
      </c>
      <c r="K2279" s="157">
        <v>1</v>
      </c>
      <c r="L2279" s="157">
        <v>1</v>
      </c>
    </row>
    <row r="2280" spans="4:12" x14ac:dyDescent="0.2">
      <c r="E2280" s="157" t="s">
        <v>1462</v>
      </c>
      <c r="F2280" s="157" t="s">
        <v>18</v>
      </c>
      <c r="G2280" s="157">
        <v>0</v>
      </c>
      <c r="H2280" s="157">
        <v>1</v>
      </c>
      <c r="I2280" s="157">
        <v>0</v>
      </c>
      <c r="J2280" s="157">
        <v>0</v>
      </c>
      <c r="K2280" s="157">
        <v>1</v>
      </c>
      <c r="L2280" s="157">
        <v>1</v>
      </c>
    </row>
    <row r="2281" spans="4:12" x14ac:dyDescent="0.2">
      <c r="E2281" s="157" t="s">
        <v>1461</v>
      </c>
      <c r="F2281" s="157" t="s">
        <v>16</v>
      </c>
      <c r="G2281" s="157">
        <v>0</v>
      </c>
      <c r="H2281" s="157">
        <v>3</v>
      </c>
      <c r="I2281" s="157">
        <v>0</v>
      </c>
      <c r="J2281" s="157">
        <v>0</v>
      </c>
      <c r="K2281" s="157">
        <v>3</v>
      </c>
      <c r="L2281" s="157">
        <v>3</v>
      </c>
    </row>
    <row r="2282" spans="4:12" x14ac:dyDescent="0.2">
      <c r="E2282" s="157" t="s">
        <v>1460</v>
      </c>
      <c r="F2282" s="157" t="s">
        <v>94</v>
      </c>
      <c r="G2282" s="157">
        <v>2</v>
      </c>
      <c r="H2282" s="157">
        <v>0</v>
      </c>
      <c r="I2282" s="157">
        <v>1</v>
      </c>
      <c r="J2282" s="157">
        <v>0</v>
      </c>
      <c r="K2282" s="157">
        <v>1</v>
      </c>
      <c r="L2282" s="157">
        <v>2</v>
      </c>
    </row>
    <row r="2283" spans="4:12" x14ac:dyDescent="0.2">
      <c r="E2283" s="157" t="s">
        <v>1459</v>
      </c>
      <c r="F2283" s="157" t="s">
        <v>29</v>
      </c>
      <c r="G2283" s="157">
        <v>0</v>
      </c>
      <c r="H2283" s="157">
        <v>17</v>
      </c>
      <c r="I2283" s="157">
        <v>0</v>
      </c>
      <c r="J2283" s="157">
        <v>12</v>
      </c>
      <c r="K2283" s="157">
        <v>5</v>
      </c>
      <c r="L2283" s="157">
        <v>17</v>
      </c>
    </row>
    <row r="2284" spans="4:12" x14ac:dyDescent="0.2">
      <c r="E2284" s="157" t="s">
        <v>1458</v>
      </c>
      <c r="F2284" s="157" t="s">
        <v>20</v>
      </c>
      <c r="G2284" s="157">
        <v>2</v>
      </c>
      <c r="H2284" s="157">
        <v>0</v>
      </c>
      <c r="I2284" s="157">
        <v>1</v>
      </c>
      <c r="J2284" s="157">
        <v>0</v>
      </c>
      <c r="K2284" s="157">
        <v>1</v>
      </c>
      <c r="L2284" s="157">
        <v>2</v>
      </c>
    </row>
    <row r="2285" spans="4:12" x14ac:dyDescent="0.2">
      <c r="E2285" s="157" t="s">
        <v>1457</v>
      </c>
      <c r="F2285" s="157" t="s">
        <v>58</v>
      </c>
      <c r="G2285" s="157">
        <v>1</v>
      </c>
      <c r="H2285" s="157">
        <v>0</v>
      </c>
      <c r="I2285" s="157">
        <v>1</v>
      </c>
      <c r="J2285" s="157">
        <v>0</v>
      </c>
      <c r="K2285" s="157">
        <v>0</v>
      </c>
      <c r="L2285" s="157">
        <v>1</v>
      </c>
    </row>
    <row r="2286" spans="4:12" x14ac:dyDescent="0.2">
      <c r="E2286" s="157" t="s">
        <v>1456</v>
      </c>
      <c r="F2286" s="157" t="s">
        <v>131</v>
      </c>
      <c r="G2286" s="157">
        <v>3</v>
      </c>
      <c r="H2286" s="157">
        <v>0</v>
      </c>
      <c r="I2286" s="157">
        <v>0</v>
      </c>
      <c r="J2286" s="157">
        <v>2</v>
      </c>
      <c r="K2286" s="157">
        <v>1</v>
      </c>
      <c r="L2286" s="157">
        <v>3</v>
      </c>
    </row>
    <row r="2287" spans="4:12" x14ac:dyDescent="0.2">
      <c r="E2287" s="157" t="s">
        <v>1455</v>
      </c>
      <c r="F2287" s="157" t="s">
        <v>39</v>
      </c>
      <c r="G2287" s="157">
        <v>0</v>
      </c>
      <c r="H2287" s="157">
        <v>1</v>
      </c>
      <c r="I2287" s="157">
        <v>0</v>
      </c>
      <c r="J2287" s="157">
        <v>0</v>
      </c>
      <c r="K2287" s="157">
        <v>1</v>
      </c>
      <c r="L2287" s="157">
        <v>1</v>
      </c>
    </row>
    <row r="2288" spans="4:12" x14ac:dyDescent="0.2">
      <c r="E2288" s="157" t="s">
        <v>1454</v>
      </c>
      <c r="F2288" s="157" t="s">
        <v>48</v>
      </c>
      <c r="G2288" s="157">
        <v>0</v>
      </c>
      <c r="H2288" s="157">
        <v>1</v>
      </c>
      <c r="I2288" s="157">
        <v>0</v>
      </c>
      <c r="J2288" s="157">
        <v>0</v>
      </c>
      <c r="K2288" s="157">
        <v>1</v>
      </c>
      <c r="L2288" s="157">
        <v>1</v>
      </c>
    </row>
    <row r="2289" spans="5:12" x14ac:dyDescent="0.2">
      <c r="E2289" s="157" t="s">
        <v>1453</v>
      </c>
      <c r="F2289" s="157" t="s">
        <v>67</v>
      </c>
      <c r="G2289" s="157">
        <v>1</v>
      </c>
      <c r="H2289" s="157">
        <v>1</v>
      </c>
      <c r="I2289" s="157">
        <v>0</v>
      </c>
      <c r="J2289" s="157">
        <v>0</v>
      </c>
      <c r="K2289" s="157">
        <v>2</v>
      </c>
      <c r="L2289" s="157">
        <v>2</v>
      </c>
    </row>
    <row r="2290" spans="5:12" x14ac:dyDescent="0.2">
      <c r="E2290" s="157" t="s">
        <v>1452</v>
      </c>
      <c r="F2290" s="157" t="s">
        <v>67</v>
      </c>
      <c r="G2290" s="157">
        <v>1</v>
      </c>
      <c r="H2290" s="157">
        <v>1</v>
      </c>
      <c r="I2290" s="157">
        <v>0</v>
      </c>
      <c r="J2290" s="157">
        <v>0</v>
      </c>
      <c r="K2290" s="157">
        <v>2</v>
      </c>
      <c r="L2290" s="157">
        <v>2</v>
      </c>
    </row>
    <row r="2291" spans="5:12" x14ac:dyDescent="0.2">
      <c r="E2291" s="157" t="s">
        <v>1451</v>
      </c>
      <c r="F2291" s="157" t="s">
        <v>87</v>
      </c>
      <c r="G2291" s="157">
        <v>0</v>
      </c>
      <c r="H2291" s="157">
        <v>1</v>
      </c>
      <c r="I2291" s="157">
        <v>0</v>
      </c>
      <c r="J2291" s="157">
        <v>1</v>
      </c>
      <c r="K2291" s="157">
        <v>0</v>
      </c>
      <c r="L2291" s="157">
        <v>1</v>
      </c>
    </row>
    <row r="2292" spans="5:12" x14ac:dyDescent="0.2">
      <c r="E2292" s="157" t="s">
        <v>1450</v>
      </c>
      <c r="F2292" s="157" t="s">
        <v>20</v>
      </c>
      <c r="G2292" s="157">
        <v>0</v>
      </c>
      <c r="H2292" s="157">
        <v>1</v>
      </c>
      <c r="I2292" s="157">
        <v>0</v>
      </c>
      <c r="J2292" s="157">
        <v>0</v>
      </c>
      <c r="K2292" s="157">
        <v>1</v>
      </c>
      <c r="L2292" s="157">
        <v>1</v>
      </c>
    </row>
    <row r="2293" spans="5:12" x14ac:dyDescent="0.2">
      <c r="E2293" s="157" t="s">
        <v>1449</v>
      </c>
      <c r="F2293" s="157" t="s">
        <v>18</v>
      </c>
      <c r="G2293" s="157">
        <v>0</v>
      </c>
      <c r="H2293" s="157">
        <v>2</v>
      </c>
      <c r="I2293" s="157">
        <v>0</v>
      </c>
      <c r="J2293" s="157">
        <v>0</v>
      </c>
      <c r="K2293" s="157">
        <v>2</v>
      </c>
      <c r="L2293" s="157">
        <v>2</v>
      </c>
    </row>
    <row r="2294" spans="5:12" x14ac:dyDescent="0.2">
      <c r="E2294" s="157" t="s">
        <v>1448</v>
      </c>
      <c r="F2294" s="157" t="s">
        <v>55</v>
      </c>
      <c r="G2294" s="157">
        <v>0</v>
      </c>
      <c r="H2294" s="157">
        <v>1</v>
      </c>
      <c r="I2294" s="157">
        <v>0</v>
      </c>
      <c r="J2294" s="157">
        <v>1</v>
      </c>
      <c r="K2294" s="157">
        <v>0</v>
      </c>
      <c r="L2294" s="157">
        <v>1</v>
      </c>
    </row>
    <row r="2295" spans="5:12" x14ac:dyDescent="0.2">
      <c r="E2295" s="157" t="s">
        <v>1447</v>
      </c>
      <c r="F2295" s="157" t="s">
        <v>14</v>
      </c>
      <c r="G2295" s="157">
        <v>1</v>
      </c>
      <c r="H2295" s="157">
        <v>0</v>
      </c>
      <c r="I2295" s="157">
        <v>0</v>
      </c>
      <c r="J2295" s="157">
        <v>0</v>
      </c>
      <c r="K2295" s="157">
        <v>1</v>
      </c>
      <c r="L2295" s="157">
        <v>1</v>
      </c>
    </row>
    <row r="2296" spans="5:12" x14ac:dyDescent="0.2">
      <c r="E2296" s="157" t="s">
        <v>1446</v>
      </c>
      <c r="F2296" s="157" t="s">
        <v>77</v>
      </c>
      <c r="G2296" s="157">
        <v>0</v>
      </c>
      <c r="H2296" s="157">
        <v>5</v>
      </c>
      <c r="I2296" s="157">
        <v>0</v>
      </c>
      <c r="J2296" s="157">
        <v>0</v>
      </c>
      <c r="K2296" s="157">
        <v>5</v>
      </c>
      <c r="L2296" s="157">
        <v>5</v>
      </c>
    </row>
    <row r="2297" spans="5:12" x14ac:dyDescent="0.2">
      <c r="E2297" s="157" t="s">
        <v>1445</v>
      </c>
      <c r="F2297" s="157" t="s">
        <v>67</v>
      </c>
      <c r="G2297" s="157">
        <v>2</v>
      </c>
      <c r="H2297" s="157">
        <v>0</v>
      </c>
      <c r="I2297" s="157">
        <v>0</v>
      </c>
      <c r="J2297" s="157">
        <v>1</v>
      </c>
      <c r="K2297" s="157">
        <v>1</v>
      </c>
      <c r="L2297" s="157">
        <v>2</v>
      </c>
    </row>
    <row r="2298" spans="5:12" x14ac:dyDescent="0.2">
      <c r="E2298" s="157" t="s">
        <v>1444</v>
      </c>
      <c r="F2298" s="157" t="s">
        <v>94</v>
      </c>
      <c r="G2298" s="157">
        <v>0</v>
      </c>
      <c r="H2298" s="157">
        <v>1</v>
      </c>
      <c r="I2298" s="157">
        <v>0</v>
      </c>
      <c r="J2298" s="157">
        <v>0</v>
      </c>
      <c r="K2298" s="157">
        <v>1</v>
      </c>
      <c r="L2298" s="157">
        <v>1</v>
      </c>
    </row>
    <row r="2299" spans="5:12" x14ac:dyDescent="0.2">
      <c r="E2299" s="157" t="s">
        <v>1443</v>
      </c>
      <c r="F2299" s="157" t="s">
        <v>35</v>
      </c>
      <c r="G2299" s="157">
        <v>0</v>
      </c>
      <c r="H2299" s="157">
        <v>2</v>
      </c>
      <c r="I2299" s="157">
        <v>0</v>
      </c>
      <c r="J2299" s="157">
        <v>2</v>
      </c>
      <c r="K2299" s="157">
        <v>0</v>
      </c>
      <c r="L2299" s="157">
        <v>2</v>
      </c>
    </row>
    <row r="2300" spans="5:12" x14ac:dyDescent="0.2">
      <c r="E2300" s="157" t="s">
        <v>1442</v>
      </c>
      <c r="F2300" s="157" t="s">
        <v>125</v>
      </c>
      <c r="G2300" s="157">
        <v>0</v>
      </c>
      <c r="H2300" s="157">
        <v>2</v>
      </c>
      <c r="I2300" s="157">
        <v>0</v>
      </c>
      <c r="J2300" s="157">
        <v>2</v>
      </c>
      <c r="K2300" s="157">
        <v>0</v>
      </c>
      <c r="L2300" s="157">
        <v>2</v>
      </c>
    </row>
    <row r="2301" spans="5:12" x14ac:dyDescent="0.2">
      <c r="E2301" s="157" t="s">
        <v>1441</v>
      </c>
      <c r="F2301" s="157" t="s">
        <v>131</v>
      </c>
      <c r="G2301" s="157">
        <v>1</v>
      </c>
      <c r="H2301" s="157">
        <v>1</v>
      </c>
      <c r="I2301" s="157">
        <v>0</v>
      </c>
      <c r="J2301" s="157">
        <v>1</v>
      </c>
      <c r="K2301" s="157">
        <v>1</v>
      </c>
      <c r="L2301" s="157">
        <v>2</v>
      </c>
    </row>
    <row r="2302" spans="5:12" x14ac:dyDescent="0.2">
      <c r="E2302" s="157" t="s">
        <v>1440</v>
      </c>
      <c r="F2302" s="157" t="s">
        <v>18</v>
      </c>
      <c r="G2302" s="157">
        <v>1</v>
      </c>
      <c r="H2302" s="157">
        <v>1</v>
      </c>
      <c r="I2302" s="157">
        <v>1</v>
      </c>
      <c r="J2302" s="157">
        <v>0</v>
      </c>
      <c r="K2302" s="157">
        <v>1</v>
      </c>
      <c r="L2302" s="157">
        <v>2</v>
      </c>
    </row>
    <row r="2303" spans="5:12" x14ac:dyDescent="0.2">
      <c r="E2303" s="157" t="s">
        <v>1439</v>
      </c>
      <c r="F2303" s="157" t="s">
        <v>16</v>
      </c>
      <c r="G2303" s="157">
        <v>1</v>
      </c>
      <c r="H2303" s="157">
        <v>0</v>
      </c>
      <c r="I2303" s="157">
        <v>0</v>
      </c>
      <c r="J2303" s="157">
        <v>0</v>
      </c>
      <c r="K2303" s="157">
        <v>1</v>
      </c>
      <c r="L2303" s="157">
        <v>1</v>
      </c>
    </row>
    <row r="2304" spans="5:12" x14ac:dyDescent="0.2">
      <c r="E2304" s="157" t="s">
        <v>1438</v>
      </c>
      <c r="F2304" s="157" t="s">
        <v>77</v>
      </c>
      <c r="G2304" s="157">
        <v>1</v>
      </c>
      <c r="H2304" s="157">
        <v>0</v>
      </c>
      <c r="I2304" s="157">
        <v>0</v>
      </c>
      <c r="J2304" s="157">
        <v>0</v>
      </c>
      <c r="K2304" s="157">
        <v>1</v>
      </c>
      <c r="L2304" s="157">
        <v>1</v>
      </c>
    </row>
    <row r="2305" spans="5:12" x14ac:dyDescent="0.2">
      <c r="E2305" s="157" t="s">
        <v>1437</v>
      </c>
      <c r="F2305" s="157" t="s">
        <v>16</v>
      </c>
      <c r="G2305" s="157">
        <v>1</v>
      </c>
      <c r="H2305" s="157">
        <v>1</v>
      </c>
      <c r="I2305" s="157">
        <v>0</v>
      </c>
      <c r="J2305" s="157">
        <v>1</v>
      </c>
      <c r="K2305" s="157">
        <v>1</v>
      </c>
      <c r="L2305" s="157">
        <v>2</v>
      </c>
    </row>
    <row r="2306" spans="5:12" x14ac:dyDescent="0.2">
      <c r="E2306" s="157" t="s">
        <v>1436</v>
      </c>
      <c r="F2306" s="157" t="s">
        <v>87</v>
      </c>
      <c r="G2306" s="157">
        <v>0</v>
      </c>
      <c r="H2306" s="157">
        <v>2</v>
      </c>
      <c r="I2306" s="157">
        <v>0</v>
      </c>
      <c r="J2306" s="157">
        <v>2</v>
      </c>
      <c r="K2306" s="157">
        <v>0</v>
      </c>
      <c r="L2306" s="157">
        <v>2</v>
      </c>
    </row>
    <row r="2307" spans="5:12" x14ac:dyDescent="0.2">
      <c r="E2307" s="157" t="s">
        <v>1435</v>
      </c>
      <c r="F2307" s="157" t="s">
        <v>87</v>
      </c>
      <c r="G2307" s="157">
        <v>0</v>
      </c>
      <c r="H2307" s="157">
        <v>2</v>
      </c>
      <c r="I2307" s="157">
        <v>0</v>
      </c>
      <c r="J2307" s="157">
        <v>2</v>
      </c>
      <c r="K2307" s="157">
        <v>0</v>
      </c>
      <c r="L2307" s="157">
        <v>2</v>
      </c>
    </row>
    <row r="2308" spans="5:12" x14ac:dyDescent="0.2">
      <c r="E2308" s="157" t="s">
        <v>1434</v>
      </c>
      <c r="F2308" s="157" t="s">
        <v>14</v>
      </c>
      <c r="G2308" s="157">
        <v>0</v>
      </c>
      <c r="H2308" s="157">
        <v>1</v>
      </c>
      <c r="I2308" s="157">
        <v>0</v>
      </c>
      <c r="J2308" s="157">
        <v>0</v>
      </c>
      <c r="K2308" s="157">
        <v>1</v>
      </c>
      <c r="L2308" s="157">
        <v>1</v>
      </c>
    </row>
    <row r="2309" spans="5:12" x14ac:dyDescent="0.2">
      <c r="E2309" s="157" t="s">
        <v>1433</v>
      </c>
      <c r="F2309" s="157" t="s">
        <v>80</v>
      </c>
      <c r="G2309" s="157">
        <v>0</v>
      </c>
      <c r="H2309" s="157">
        <v>1</v>
      </c>
      <c r="I2309" s="157">
        <v>0</v>
      </c>
      <c r="J2309" s="157">
        <v>1</v>
      </c>
      <c r="K2309" s="157">
        <v>0</v>
      </c>
      <c r="L2309" s="157">
        <v>1</v>
      </c>
    </row>
    <row r="2310" spans="5:12" x14ac:dyDescent="0.2">
      <c r="E2310" s="157" t="s">
        <v>1432</v>
      </c>
      <c r="F2310" s="157" t="s">
        <v>33</v>
      </c>
      <c r="G2310" s="157">
        <v>1</v>
      </c>
      <c r="H2310" s="157">
        <v>1</v>
      </c>
      <c r="I2310" s="157">
        <v>0</v>
      </c>
      <c r="J2310" s="157">
        <v>0</v>
      </c>
      <c r="K2310" s="157">
        <v>2</v>
      </c>
      <c r="L2310" s="157">
        <v>2</v>
      </c>
    </row>
    <row r="2311" spans="5:12" x14ac:dyDescent="0.2">
      <c r="E2311" s="157" t="s">
        <v>1431</v>
      </c>
      <c r="F2311" s="157" t="s">
        <v>16</v>
      </c>
      <c r="G2311" s="157">
        <v>0</v>
      </c>
      <c r="H2311" s="157">
        <v>2</v>
      </c>
      <c r="I2311" s="157">
        <v>1</v>
      </c>
      <c r="J2311" s="157">
        <v>0</v>
      </c>
      <c r="K2311" s="157">
        <v>1</v>
      </c>
      <c r="L2311" s="157">
        <v>2</v>
      </c>
    </row>
    <row r="2312" spans="5:12" x14ac:dyDescent="0.2">
      <c r="E2312" s="157" t="s">
        <v>1430</v>
      </c>
      <c r="F2312" s="157" t="s">
        <v>131</v>
      </c>
      <c r="G2312" s="157">
        <v>0</v>
      </c>
      <c r="H2312" s="157">
        <v>1</v>
      </c>
      <c r="I2312" s="157">
        <v>0</v>
      </c>
      <c r="J2312" s="157">
        <v>0</v>
      </c>
      <c r="K2312" s="157">
        <v>1</v>
      </c>
      <c r="L2312" s="157">
        <v>1</v>
      </c>
    </row>
    <row r="2313" spans="5:12" x14ac:dyDescent="0.2">
      <c r="E2313" s="157" t="s">
        <v>1429</v>
      </c>
      <c r="F2313" s="157" t="s">
        <v>48</v>
      </c>
      <c r="G2313" s="157">
        <v>0</v>
      </c>
      <c r="H2313" s="157">
        <v>7</v>
      </c>
      <c r="I2313" s="157">
        <v>0</v>
      </c>
      <c r="J2313" s="157">
        <v>0</v>
      </c>
      <c r="K2313" s="157">
        <v>7</v>
      </c>
      <c r="L2313" s="157">
        <v>7</v>
      </c>
    </row>
    <row r="2314" spans="5:12" x14ac:dyDescent="0.2">
      <c r="E2314" s="157" t="s">
        <v>1428</v>
      </c>
      <c r="F2314" s="157" t="s">
        <v>16</v>
      </c>
      <c r="G2314" s="157">
        <v>0</v>
      </c>
      <c r="H2314" s="157">
        <v>5</v>
      </c>
      <c r="I2314" s="157">
        <v>0</v>
      </c>
      <c r="J2314" s="157">
        <v>5</v>
      </c>
      <c r="K2314" s="157">
        <v>0</v>
      </c>
      <c r="L2314" s="157">
        <v>5</v>
      </c>
    </row>
    <row r="2315" spans="5:12" x14ac:dyDescent="0.2">
      <c r="E2315" s="157" t="s">
        <v>1427</v>
      </c>
      <c r="F2315" s="157" t="s">
        <v>24</v>
      </c>
      <c r="G2315" s="157">
        <v>0</v>
      </c>
      <c r="H2315" s="157">
        <v>2</v>
      </c>
      <c r="I2315" s="157">
        <v>0</v>
      </c>
      <c r="J2315" s="157">
        <v>2</v>
      </c>
      <c r="K2315" s="157">
        <v>0</v>
      </c>
      <c r="L2315" s="157">
        <v>2</v>
      </c>
    </row>
    <row r="2316" spans="5:12" x14ac:dyDescent="0.2">
      <c r="E2316" s="157" t="s">
        <v>1426</v>
      </c>
      <c r="F2316" s="157" t="s">
        <v>29</v>
      </c>
      <c r="G2316" s="157">
        <v>3</v>
      </c>
      <c r="H2316" s="157">
        <v>0</v>
      </c>
      <c r="I2316" s="157">
        <v>0</v>
      </c>
      <c r="J2316" s="157">
        <v>0</v>
      </c>
      <c r="K2316" s="157">
        <v>3</v>
      </c>
      <c r="L2316" s="157">
        <v>3</v>
      </c>
    </row>
    <row r="2317" spans="5:12" x14ac:dyDescent="0.2">
      <c r="E2317" s="157" t="s">
        <v>1425</v>
      </c>
      <c r="F2317" s="157" t="s">
        <v>29</v>
      </c>
      <c r="G2317" s="157">
        <v>0</v>
      </c>
      <c r="H2317" s="157">
        <v>9</v>
      </c>
      <c r="I2317" s="157">
        <v>0</v>
      </c>
      <c r="J2317" s="157">
        <v>2</v>
      </c>
      <c r="K2317" s="157">
        <v>7</v>
      </c>
      <c r="L2317" s="157">
        <v>9</v>
      </c>
    </row>
    <row r="2318" spans="5:12" x14ac:dyDescent="0.2">
      <c r="E2318" s="157" t="s">
        <v>1424</v>
      </c>
      <c r="F2318" s="157" t="s">
        <v>29</v>
      </c>
      <c r="G2318" s="157">
        <v>3</v>
      </c>
      <c r="H2318" s="157">
        <v>10</v>
      </c>
      <c r="I2318" s="157">
        <v>0</v>
      </c>
      <c r="J2318" s="157">
        <v>6</v>
      </c>
      <c r="K2318" s="157">
        <v>7</v>
      </c>
      <c r="L2318" s="157">
        <v>13</v>
      </c>
    </row>
    <row r="2319" spans="5:12" x14ac:dyDescent="0.2">
      <c r="E2319" s="157" t="s">
        <v>1423</v>
      </c>
      <c r="F2319" s="157" t="s">
        <v>87</v>
      </c>
      <c r="G2319" s="157">
        <v>0</v>
      </c>
      <c r="H2319" s="157">
        <v>1</v>
      </c>
      <c r="I2319" s="157">
        <v>0</v>
      </c>
      <c r="J2319" s="157">
        <v>1</v>
      </c>
      <c r="K2319" s="157">
        <v>0</v>
      </c>
      <c r="L2319" s="157">
        <v>1</v>
      </c>
    </row>
    <row r="2320" spans="5:12" x14ac:dyDescent="0.2">
      <c r="E2320" s="157" t="s">
        <v>1422</v>
      </c>
      <c r="F2320" s="157" t="s">
        <v>58</v>
      </c>
      <c r="G2320" s="157">
        <v>0</v>
      </c>
      <c r="H2320" s="157">
        <v>1</v>
      </c>
      <c r="I2320" s="157">
        <v>0</v>
      </c>
      <c r="J2320" s="157">
        <v>1</v>
      </c>
      <c r="K2320" s="157">
        <v>0</v>
      </c>
      <c r="L2320" s="157">
        <v>1</v>
      </c>
    </row>
    <row r="2321" spans="5:12" x14ac:dyDescent="0.2">
      <c r="E2321" s="157" t="s">
        <v>1421</v>
      </c>
      <c r="F2321" s="157" t="s">
        <v>69</v>
      </c>
      <c r="G2321" s="157">
        <v>0</v>
      </c>
      <c r="H2321" s="157">
        <v>1</v>
      </c>
      <c r="I2321" s="157">
        <v>0</v>
      </c>
      <c r="J2321" s="157">
        <v>0</v>
      </c>
      <c r="K2321" s="157">
        <v>1</v>
      </c>
      <c r="L2321" s="157">
        <v>1</v>
      </c>
    </row>
    <row r="2322" spans="5:12" x14ac:dyDescent="0.2">
      <c r="E2322" s="157" t="s">
        <v>1420</v>
      </c>
      <c r="F2322" s="157" t="s">
        <v>29</v>
      </c>
      <c r="G2322" s="157">
        <v>0</v>
      </c>
      <c r="H2322" s="157">
        <v>2</v>
      </c>
      <c r="I2322" s="157">
        <v>0</v>
      </c>
      <c r="J2322" s="157">
        <v>0</v>
      </c>
      <c r="K2322" s="157">
        <v>2</v>
      </c>
      <c r="L2322" s="157">
        <v>2</v>
      </c>
    </row>
    <row r="2323" spans="5:12" x14ac:dyDescent="0.2">
      <c r="E2323" s="157" t="s">
        <v>1419</v>
      </c>
      <c r="F2323" s="157" t="s">
        <v>87</v>
      </c>
      <c r="G2323" s="157">
        <v>0</v>
      </c>
      <c r="H2323" s="157">
        <v>2</v>
      </c>
      <c r="I2323" s="157">
        <v>0</v>
      </c>
      <c r="J2323" s="157">
        <v>0</v>
      </c>
      <c r="K2323" s="157">
        <v>2</v>
      </c>
      <c r="L2323" s="157">
        <v>2</v>
      </c>
    </row>
    <row r="2324" spans="5:12" x14ac:dyDescent="0.2">
      <c r="E2324" s="157" t="s">
        <v>1418</v>
      </c>
      <c r="F2324" s="157" t="s">
        <v>29</v>
      </c>
      <c r="G2324" s="157">
        <v>0</v>
      </c>
      <c r="H2324" s="157">
        <v>2</v>
      </c>
      <c r="I2324" s="157">
        <v>0</v>
      </c>
      <c r="J2324" s="157">
        <v>1</v>
      </c>
      <c r="K2324" s="157">
        <v>1</v>
      </c>
      <c r="L2324" s="157">
        <v>2</v>
      </c>
    </row>
    <row r="2325" spans="5:12" x14ac:dyDescent="0.2">
      <c r="E2325" s="157" t="s">
        <v>1417</v>
      </c>
      <c r="F2325" s="157" t="s">
        <v>24</v>
      </c>
      <c r="G2325" s="157">
        <v>0</v>
      </c>
      <c r="H2325" s="157">
        <v>1</v>
      </c>
      <c r="I2325" s="157">
        <v>0</v>
      </c>
      <c r="J2325" s="157">
        <v>1</v>
      </c>
      <c r="K2325" s="157">
        <v>0</v>
      </c>
      <c r="L2325" s="157">
        <v>1</v>
      </c>
    </row>
    <row r="2326" spans="5:12" x14ac:dyDescent="0.2">
      <c r="E2326" s="157" t="s">
        <v>1416</v>
      </c>
      <c r="F2326" s="157" t="s">
        <v>58</v>
      </c>
      <c r="G2326" s="157">
        <v>0</v>
      </c>
      <c r="H2326" s="157">
        <v>3</v>
      </c>
      <c r="I2326" s="157">
        <v>1</v>
      </c>
      <c r="J2326" s="157">
        <v>2</v>
      </c>
      <c r="K2326" s="157">
        <v>0</v>
      </c>
      <c r="L2326" s="157">
        <v>3</v>
      </c>
    </row>
    <row r="2327" spans="5:12" x14ac:dyDescent="0.2">
      <c r="E2327" s="157" t="s">
        <v>1415</v>
      </c>
      <c r="F2327" s="157" t="s">
        <v>16</v>
      </c>
      <c r="G2327" s="157">
        <v>0</v>
      </c>
      <c r="H2327" s="157">
        <v>5</v>
      </c>
      <c r="I2327" s="157">
        <v>0</v>
      </c>
      <c r="J2327" s="157">
        <v>5</v>
      </c>
      <c r="K2327" s="157">
        <v>0</v>
      </c>
      <c r="L2327" s="157">
        <v>5</v>
      </c>
    </row>
    <row r="2328" spans="5:12" x14ac:dyDescent="0.2">
      <c r="E2328" s="157" t="s">
        <v>1414</v>
      </c>
      <c r="F2328" s="157" t="s">
        <v>94</v>
      </c>
      <c r="G2328" s="157">
        <v>0</v>
      </c>
      <c r="H2328" s="157">
        <v>49</v>
      </c>
      <c r="I2328" s="157">
        <v>0</v>
      </c>
      <c r="J2328" s="157">
        <v>33</v>
      </c>
      <c r="K2328" s="157">
        <v>16</v>
      </c>
      <c r="L2328" s="157">
        <v>49</v>
      </c>
    </row>
    <row r="2329" spans="5:12" x14ac:dyDescent="0.2">
      <c r="E2329" s="157" t="s">
        <v>1413</v>
      </c>
      <c r="F2329" s="157" t="s">
        <v>80</v>
      </c>
      <c r="G2329" s="157">
        <v>0</v>
      </c>
      <c r="H2329" s="157">
        <v>1</v>
      </c>
      <c r="I2329" s="157">
        <v>0</v>
      </c>
      <c r="J2329" s="157">
        <v>1</v>
      </c>
      <c r="K2329" s="157">
        <v>0</v>
      </c>
      <c r="L2329" s="157">
        <v>1</v>
      </c>
    </row>
    <row r="2330" spans="5:12" x14ac:dyDescent="0.2">
      <c r="E2330" s="157" t="s">
        <v>1412</v>
      </c>
      <c r="F2330" s="157" t="s">
        <v>48</v>
      </c>
      <c r="G2330" s="157">
        <v>0</v>
      </c>
      <c r="H2330" s="157">
        <v>1</v>
      </c>
      <c r="I2330" s="157">
        <v>0</v>
      </c>
      <c r="J2330" s="157">
        <v>0</v>
      </c>
      <c r="K2330" s="157">
        <v>1</v>
      </c>
      <c r="L2330" s="157">
        <v>1</v>
      </c>
    </row>
    <row r="2331" spans="5:12" x14ac:dyDescent="0.2">
      <c r="E2331" s="157" t="s">
        <v>1411</v>
      </c>
      <c r="F2331" s="157" t="s">
        <v>58</v>
      </c>
      <c r="G2331" s="157">
        <v>1</v>
      </c>
      <c r="H2331" s="157">
        <v>2</v>
      </c>
      <c r="I2331" s="157">
        <v>2</v>
      </c>
      <c r="J2331" s="157">
        <v>0</v>
      </c>
      <c r="K2331" s="157">
        <v>1</v>
      </c>
      <c r="L2331" s="157">
        <v>3</v>
      </c>
    </row>
    <row r="2332" spans="5:12" x14ac:dyDescent="0.2">
      <c r="E2332" s="157" t="s">
        <v>1410</v>
      </c>
      <c r="F2332" s="157" t="s">
        <v>35</v>
      </c>
      <c r="G2332" s="157">
        <v>0</v>
      </c>
      <c r="H2332" s="157">
        <v>4</v>
      </c>
      <c r="I2332" s="157">
        <v>0</v>
      </c>
      <c r="J2332" s="157">
        <v>2</v>
      </c>
      <c r="K2332" s="157">
        <v>2</v>
      </c>
      <c r="L2332" s="157">
        <v>4</v>
      </c>
    </row>
    <row r="2333" spans="5:12" x14ac:dyDescent="0.2">
      <c r="E2333" s="157" t="s">
        <v>1409</v>
      </c>
      <c r="F2333" s="157" t="s">
        <v>35</v>
      </c>
      <c r="G2333" s="157">
        <v>1</v>
      </c>
      <c r="H2333" s="157">
        <v>2</v>
      </c>
      <c r="I2333" s="157">
        <v>0</v>
      </c>
      <c r="J2333" s="157">
        <v>0</v>
      </c>
      <c r="K2333" s="157">
        <v>3</v>
      </c>
      <c r="L2333" s="157">
        <v>3</v>
      </c>
    </row>
    <row r="2334" spans="5:12" x14ac:dyDescent="0.2">
      <c r="E2334" s="157" t="s">
        <v>1408</v>
      </c>
      <c r="F2334" s="157" t="s">
        <v>77</v>
      </c>
      <c r="G2334" s="157">
        <v>0</v>
      </c>
      <c r="H2334" s="157">
        <v>6</v>
      </c>
      <c r="I2334" s="157">
        <v>0</v>
      </c>
      <c r="J2334" s="157">
        <v>0</v>
      </c>
      <c r="K2334" s="157">
        <v>6</v>
      </c>
      <c r="L2334" s="157">
        <v>6</v>
      </c>
    </row>
    <row r="2335" spans="5:12" x14ac:dyDescent="0.2">
      <c r="E2335" s="157" t="s">
        <v>1407</v>
      </c>
      <c r="F2335" s="157" t="s">
        <v>80</v>
      </c>
      <c r="G2335" s="157">
        <v>0</v>
      </c>
      <c r="H2335" s="157">
        <v>1</v>
      </c>
      <c r="I2335" s="157">
        <v>0</v>
      </c>
      <c r="J2335" s="157">
        <v>1</v>
      </c>
      <c r="K2335" s="157">
        <v>0</v>
      </c>
      <c r="L2335" s="157">
        <v>1</v>
      </c>
    </row>
    <row r="2336" spans="5:12" x14ac:dyDescent="0.2">
      <c r="E2336" s="157" t="s">
        <v>1406</v>
      </c>
      <c r="F2336" s="157" t="s">
        <v>16</v>
      </c>
      <c r="G2336" s="157">
        <v>0</v>
      </c>
      <c r="H2336" s="157">
        <v>1</v>
      </c>
      <c r="I2336" s="157">
        <v>0</v>
      </c>
      <c r="J2336" s="157">
        <v>0</v>
      </c>
      <c r="K2336" s="157">
        <v>1</v>
      </c>
      <c r="L2336" s="157">
        <v>1</v>
      </c>
    </row>
    <row r="2337" spans="5:12" x14ac:dyDescent="0.2">
      <c r="E2337" s="157" t="s">
        <v>1405</v>
      </c>
      <c r="F2337" s="157" t="s">
        <v>18</v>
      </c>
      <c r="G2337" s="157">
        <v>1</v>
      </c>
      <c r="H2337" s="157">
        <v>6</v>
      </c>
      <c r="I2337" s="157">
        <v>0</v>
      </c>
      <c r="J2337" s="157">
        <v>0</v>
      </c>
      <c r="K2337" s="157">
        <v>7</v>
      </c>
      <c r="L2337" s="157">
        <v>7</v>
      </c>
    </row>
    <row r="2338" spans="5:12" x14ac:dyDescent="0.2">
      <c r="E2338" s="157" t="s">
        <v>1404</v>
      </c>
      <c r="F2338" s="157" t="s">
        <v>18</v>
      </c>
      <c r="G2338" s="157">
        <v>0</v>
      </c>
      <c r="H2338" s="157">
        <v>6</v>
      </c>
      <c r="I2338" s="157">
        <v>0</v>
      </c>
      <c r="J2338" s="157">
        <v>0</v>
      </c>
      <c r="K2338" s="157">
        <v>6</v>
      </c>
      <c r="L2338" s="157">
        <v>6</v>
      </c>
    </row>
    <row r="2339" spans="5:12" x14ac:dyDescent="0.2">
      <c r="E2339" s="157" t="s">
        <v>1403</v>
      </c>
      <c r="F2339" s="157" t="s">
        <v>18</v>
      </c>
      <c r="G2339" s="157">
        <v>1</v>
      </c>
      <c r="H2339" s="157">
        <v>6</v>
      </c>
      <c r="I2339" s="157">
        <v>0</v>
      </c>
      <c r="J2339" s="157">
        <v>0</v>
      </c>
      <c r="K2339" s="157">
        <v>7</v>
      </c>
      <c r="L2339" s="157">
        <v>7</v>
      </c>
    </row>
    <row r="2340" spans="5:12" x14ac:dyDescent="0.2">
      <c r="E2340" s="157" t="s">
        <v>1402</v>
      </c>
      <c r="F2340" s="157" t="s">
        <v>18</v>
      </c>
      <c r="G2340" s="157">
        <v>1</v>
      </c>
      <c r="H2340" s="157">
        <v>4</v>
      </c>
      <c r="I2340" s="157">
        <v>1</v>
      </c>
      <c r="J2340" s="157">
        <v>0</v>
      </c>
      <c r="K2340" s="157">
        <v>4</v>
      </c>
      <c r="L2340" s="157">
        <v>5</v>
      </c>
    </row>
    <row r="2341" spans="5:12" x14ac:dyDescent="0.2">
      <c r="E2341" s="157" t="s">
        <v>1401</v>
      </c>
      <c r="F2341" s="157" t="s">
        <v>18</v>
      </c>
      <c r="G2341" s="157">
        <v>1</v>
      </c>
      <c r="H2341" s="157">
        <v>1</v>
      </c>
      <c r="I2341" s="157">
        <v>1</v>
      </c>
      <c r="J2341" s="157">
        <v>0</v>
      </c>
      <c r="K2341" s="157">
        <v>1</v>
      </c>
      <c r="L2341" s="157">
        <v>2</v>
      </c>
    </row>
    <row r="2342" spans="5:12" x14ac:dyDescent="0.2">
      <c r="E2342" s="157" t="s">
        <v>1400</v>
      </c>
      <c r="F2342" s="157" t="s">
        <v>18</v>
      </c>
      <c r="G2342" s="157">
        <v>2</v>
      </c>
      <c r="H2342" s="157">
        <v>4</v>
      </c>
      <c r="I2342" s="157">
        <v>0</v>
      </c>
      <c r="J2342" s="157">
        <v>0</v>
      </c>
      <c r="K2342" s="157">
        <v>6</v>
      </c>
      <c r="L2342" s="157">
        <v>6</v>
      </c>
    </row>
    <row r="2343" spans="5:12" x14ac:dyDescent="0.2">
      <c r="E2343" s="157" t="s">
        <v>1399</v>
      </c>
      <c r="F2343" s="157" t="s">
        <v>18</v>
      </c>
      <c r="G2343" s="157">
        <v>1</v>
      </c>
      <c r="H2343" s="157">
        <v>4</v>
      </c>
      <c r="I2343" s="157">
        <v>1</v>
      </c>
      <c r="J2343" s="157">
        <v>0</v>
      </c>
      <c r="K2343" s="157">
        <v>4</v>
      </c>
      <c r="L2343" s="157">
        <v>5</v>
      </c>
    </row>
    <row r="2344" spans="5:12" x14ac:dyDescent="0.2">
      <c r="E2344" s="157" t="s">
        <v>1398</v>
      </c>
      <c r="F2344" s="157" t="s">
        <v>18</v>
      </c>
      <c r="G2344" s="157">
        <v>2</v>
      </c>
      <c r="H2344" s="157">
        <v>6</v>
      </c>
      <c r="I2344" s="157">
        <v>0</v>
      </c>
      <c r="J2344" s="157">
        <v>0</v>
      </c>
      <c r="K2344" s="157">
        <v>8</v>
      </c>
      <c r="L2344" s="157">
        <v>8</v>
      </c>
    </row>
    <row r="2345" spans="5:12" x14ac:dyDescent="0.2">
      <c r="E2345" s="157" t="s">
        <v>1397</v>
      </c>
      <c r="F2345" s="157" t="s">
        <v>18</v>
      </c>
      <c r="G2345" s="157">
        <v>10</v>
      </c>
      <c r="H2345" s="157">
        <v>0</v>
      </c>
      <c r="I2345" s="157">
        <v>0</v>
      </c>
      <c r="J2345" s="157">
        <v>0</v>
      </c>
      <c r="K2345" s="157">
        <v>10</v>
      </c>
      <c r="L2345" s="157">
        <v>10</v>
      </c>
    </row>
    <row r="2346" spans="5:12" x14ac:dyDescent="0.2">
      <c r="E2346" s="157" t="s">
        <v>1396</v>
      </c>
      <c r="F2346" s="157" t="s">
        <v>18</v>
      </c>
      <c r="G2346" s="157">
        <v>4</v>
      </c>
      <c r="H2346" s="157">
        <v>6</v>
      </c>
      <c r="I2346" s="157">
        <v>0</v>
      </c>
      <c r="J2346" s="157">
        <v>0</v>
      </c>
      <c r="K2346" s="157">
        <v>10</v>
      </c>
      <c r="L2346" s="157">
        <v>10</v>
      </c>
    </row>
    <row r="2347" spans="5:12" x14ac:dyDescent="0.2">
      <c r="E2347" s="157" t="s">
        <v>1395</v>
      </c>
      <c r="F2347" s="157" t="s">
        <v>18</v>
      </c>
      <c r="G2347" s="157">
        <v>0</v>
      </c>
      <c r="H2347" s="157">
        <v>10</v>
      </c>
      <c r="I2347" s="157">
        <v>0</v>
      </c>
      <c r="J2347" s="157">
        <v>0</v>
      </c>
      <c r="K2347" s="157">
        <v>10</v>
      </c>
      <c r="L2347" s="157">
        <v>10</v>
      </c>
    </row>
    <row r="2348" spans="5:12" x14ac:dyDescent="0.2">
      <c r="E2348" s="157" t="s">
        <v>1394</v>
      </c>
      <c r="F2348" s="157" t="s">
        <v>18</v>
      </c>
      <c r="G2348" s="157">
        <v>0</v>
      </c>
      <c r="H2348" s="157">
        <v>9</v>
      </c>
      <c r="I2348" s="157">
        <v>0</v>
      </c>
      <c r="J2348" s="157">
        <v>0</v>
      </c>
      <c r="K2348" s="157">
        <v>9</v>
      </c>
      <c r="L2348" s="157">
        <v>9</v>
      </c>
    </row>
    <row r="2349" spans="5:12" x14ac:dyDescent="0.2">
      <c r="E2349" s="157" t="s">
        <v>1393</v>
      </c>
      <c r="F2349" s="157" t="s">
        <v>18</v>
      </c>
      <c r="G2349" s="157">
        <v>1</v>
      </c>
      <c r="H2349" s="157">
        <v>0</v>
      </c>
      <c r="I2349" s="157">
        <v>1</v>
      </c>
      <c r="J2349" s="157">
        <v>0</v>
      </c>
      <c r="K2349" s="157">
        <v>0</v>
      </c>
      <c r="L2349" s="157">
        <v>1</v>
      </c>
    </row>
    <row r="2350" spans="5:12" x14ac:dyDescent="0.2">
      <c r="E2350" s="157" t="s">
        <v>1392</v>
      </c>
      <c r="F2350" s="157" t="s">
        <v>18</v>
      </c>
      <c r="G2350" s="157">
        <v>1</v>
      </c>
      <c r="H2350" s="157">
        <v>0</v>
      </c>
      <c r="I2350" s="157">
        <v>1</v>
      </c>
      <c r="J2350" s="157">
        <v>0</v>
      </c>
      <c r="K2350" s="157">
        <v>0</v>
      </c>
      <c r="L2350" s="157">
        <v>1</v>
      </c>
    </row>
    <row r="2351" spans="5:12" x14ac:dyDescent="0.2">
      <c r="E2351" s="157" t="s">
        <v>1391</v>
      </c>
      <c r="F2351" s="157" t="s">
        <v>18</v>
      </c>
      <c r="G2351" s="157">
        <v>1</v>
      </c>
      <c r="H2351" s="157">
        <v>0</v>
      </c>
      <c r="I2351" s="157">
        <v>0</v>
      </c>
      <c r="J2351" s="157">
        <v>0</v>
      </c>
      <c r="K2351" s="157">
        <v>1</v>
      </c>
      <c r="L2351" s="157">
        <v>1</v>
      </c>
    </row>
    <row r="2352" spans="5:12" x14ac:dyDescent="0.2">
      <c r="E2352" s="157" t="s">
        <v>1390</v>
      </c>
      <c r="F2352" s="157" t="s">
        <v>18</v>
      </c>
      <c r="G2352" s="157">
        <v>0</v>
      </c>
      <c r="H2352" s="157">
        <v>8</v>
      </c>
      <c r="I2352" s="157">
        <v>0</v>
      </c>
      <c r="J2352" s="157">
        <v>0</v>
      </c>
      <c r="K2352" s="157">
        <v>8</v>
      </c>
      <c r="L2352" s="157">
        <v>8</v>
      </c>
    </row>
    <row r="2353" spans="5:12" x14ac:dyDescent="0.2">
      <c r="E2353" s="157" t="s">
        <v>1389</v>
      </c>
      <c r="F2353" s="157" t="s">
        <v>18</v>
      </c>
      <c r="G2353" s="157">
        <v>1</v>
      </c>
      <c r="H2353" s="157">
        <v>0</v>
      </c>
      <c r="I2353" s="157">
        <v>0</v>
      </c>
      <c r="J2353" s="157">
        <v>0</v>
      </c>
      <c r="K2353" s="157">
        <v>1</v>
      </c>
      <c r="L2353" s="157">
        <v>1</v>
      </c>
    </row>
    <row r="2354" spans="5:12" x14ac:dyDescent="0.2">
      <c r="E2354" s="157" t="s">
        <v>1388</v>
      </c>
      <c r="F2354" s="157" t="s">
        <v>18</v>
      </c>
      <c r="G2354" s="157">
        <v>0</v>
      </c>
      <c r="H2354" s="157">
        <v>1</v>
      </c>
      <c r="I2354" s="157">
        <v>0</v>
      </c>
      <c r="J2354" s="157">
        <v>1</v>
      </c>
      <c r="K2354" s="157">
        <v>0</v>
      </c>
      <c r="L2354" s="157">
        <v>1</v>
      </c>
    </row>
    <row r="2355" spans="5:12" x14ac:dyDescent="0.2">
      <c r="E2355" s="157" t="s">
        <v>1387</v>
      </c>
      <c r="F2355" s="157" t="s">
        <v>18</v>
      </c>
      <c r="G2355" s="157">
        <v>0</v>
      </c>
      <c r="H2355" s="157">
        <v>1</v>
      </c>
      <c r="I2355" s="157">
        <v>0</v>
      </c>
      <c r="J2355" s="157">
        <v>1</v>
      </c>
      <c r="K2355" s="157">
        <v>0</v>
      </c>
      <c r="L2355" s="157">
        <v>1</v>
      </c>
    </row>
    <row r="2356" spans="5:12" x14ac:dyDescent="0.2">
      <c r="E2356" s="157" t="s">
        <v>1386</v>
      </c>
      <c r="F2356" s="157" t="s">
        <v>20</v>
      </c>
      <c r="G2356" s="157">
        <v>0</v>
      </c>
      <c r="H2356" s="157">
        <v>1</v>
      </c>
      <c r="I2356" s="157">
        <v>0</v>
      </c>
      <c r="J2356" s="157">
        <v>0</v>
      </c>
      <c r="K2356" s="157">
        <v>1</v>
      </c>
      <c r="L2356" s="157">
        <v>1</v>
      </c>
    </row>
    <row r="2357" spans="5:12" x14ac:dyDescent="0.2">
      <c r="E2357" s="157" t="s">
        <v>1385</v>
      </c>
      <c r="F2357" s="157" t="s">
        <v>80</v>
      </c>
      <c r="G2357" s="157">
        <v>1</v>
      </c>
      <c r="H2357" s="157">
        <v>0</v>
      </c>
      <c r="I2357" s="157">
        <v>0</v>
      </c>
      <c r="J2357" s="157">
        <v>0</v>
      </c>
      <c r="K2357" s="157">
        <v>1</v>
      </c>
      <c r="L2357" s="157">
        <v>1</v>
      </c>
    </row>
    <row r="2358" spans="5:12" x14ac:dyDescent="0.2">
      <c r="E2358" s="157" t="s">
        <v>1384</v>
      </c>
      <c r="F2358" s="157" t="s">
        <v>14</v>
      </c>
      <c r="G2358" s="157">
        <v>1</v>
      </c>
      <c r="H2358" s="157">
        <v>0</v>
      </c>
      <c r="I2358" s="157">
        <v>0</v>
      </c>
      <c r="J2358" s="157">
        <v>0</v>
      </c>
      <c r="K2358" s="157">
        <v>1</v>
      </c>
      <c r="L2358" s="157">
        <v>1</v>
      </c>
    </row>
    <row r="2359" spans="5:12" x14ac:dyDescent="0.2">
      <c r="E2359" s="157" t="s">
        <v>1383</v>
      </c>
      <c r="F2359" s="157" t="s">
        <v>131</v>
      </c>
      <c r="G2359" s="157">
        <v>3</v>
      </c>
      <c r="H2359" s="157">
        <v>0</v>
      </c>
      <c r="I2359" s="157">
        <v>0</v>
      </c>
      <c r="J2359" s="157">
        <v>2</v>
      </c>
      <c r="K2359" s="157">
        <v>1</v>
      </c>
      <c r="L2359" s="157">
        <v>3</v>
      </c>
    </row>
    <row r="2360" spans="5:12" x14ac:dyDescent="0.2">
      <c r="E2360" s="157" t="s">
        <v>1382</v>
      </c>
      <c r="F2360" s="157" t="s">
        <v>24</v>
      </c>
      <c r="G2360" s="157">
        <v>0</v>
      </c>
      <c r="H2360" s="157">
        <v>1</v>
      </c>
      <c r="I2360" s="157">
        <v>0</v>
      </c>
      <c r="J2360" s="157">
        <v>1</v>
      </c>
      <c r="K2360" s="157">
        <v>0</v>
      </c>
      <c r="L2360" s="157">
        <v>1</v>
      </c>
    </row>
    <row r="2361" spans="5:12" x14ac:dyDescent="0.2">
      <c r="E2361" s="157" t="s">
        <v>1381</v>
      </c>
      <c r="F2361" s="157" t="s">
        <v>87</v>
      </c>
      <c r="G2361" s="157">
        <v>0</v>
      </c>
      <c r="H2361" s="157">
        <v>1</v>
      </c>
      <c r="I2361" s="157">
        <v>0</v>
      </c>
      <c r="J2361" s="157">
        <v>0</v>
      </c>
      <c r="K2361" s="157">
        <v>1</v>
      </c>
      <c r="L2361" s="157">
        <v>1</v>
      </c>
    </row>
    <row r="2362" spans="5:12" x14ac:dyDescent="0.2">
      <c r="E2362" s="157" t="s">
        <v>1380</v>
      </c>
      <c r="F2362" s="157" t="s">
        <v>77</v>
      </c>
      <c r="G2362" s="157">
        <v>0</v>
      </c>
      <c r="H2362" s="157">
        <v>6</v>
      </c>
      <c r="I2362" s="157">
        <v>0</v>
      </c>
      <c r="J2362" s="157">
        <v>0</v>
      </c>
      <c r="K2362" s="157">
        <v>6</v>
      </c>
      <c r="L2362" s="157">
        <v>6</v>
      </c>
    </row>
    <row r="2363" spans="5:12" x14ac:dyDescent="0.2">
      <c r="E2363" s="157" t="s">
        <v>1379</v>
      </c>
      <c r="F2363" s="157" t="s">
        <v>77</v>
      </c>
      <c r="G2363" s="157">
        <v>0</v>
      </c>
      <c r="H2363" s="157">
        <v>2</v>
      </c>
      <c r="I2363" s="157">
        <v>0</v>
      </c>
      <c r="J2363" s="157">
        <v>0</v>
      </c>
      <c r="K2363" s="157">
        <v>2</v>
      </c>
      <c r="L2363" s="157">
        <v>2</v>
      </c>
    </row>
    <row r="2364" spans="5:12" x14ac:dyDescent="0.2">
      <c r="E2364" s="157" t="s">
        <v>1378</v>
      </c>
      <c r="F2364" s="157" t="s">
        <v>67</v>
      </c>
      <c r="G2364" s="157">
        <v>1</v>
      </c>
      <c r="H2364" s="157">
        <v>0</v>
      </c>
      <c r="I2364" s="157">
        <v>0</v>
      </c>
      <c r="J2364" s="157">
        <v>1</v>
      </c>
      <c r="K2364" s="157">
        <v>0</v>
      </c>
      <c r="L2364" s="157">
        <v>1</v>
      </c>
    </row>
    <row r="2365" spans="5:12" x14ac:dyDescent="0.2">
      <c r="E2365" s="157" t="s">
        <v>1377</v>
      </c>
      <c r="F2365" s="157" t="s">
        <v>94</v>
      </c>
      <c r="G2365" s="157">
        <v>0</v>
      </c>
      <c r="H2365" s="157">
        <v>1</v>
      </c>
      <c r="I2365" s="157">
        <v>0</v>
      </c>
      <c r="J2365" s="157">
        <v>1</v>
      </c>
      <c r="K2365" s="157">
        <v>0</v>
      </c>
      <c r="L2365" s="157">
        <v>1</v>
      </c>
    </row>
    <row r="2366" spans="5:12" x14ac:dyDescent="0.2">
      <c r="E2366" s="157" t="s">
        <v>1376</v>
      </c>
      <c r="F2366" s="157" t="s">
        <v>39</v>
      </c>
      <c r="G2366" s="157">
        <v>0</v>
      </c>
      <c r="H2366" s="157">
        <v>1</v>
      </c>
      <c r="I2366" s="157">
        <v>1</v>
      </c>
      <c r="J2366" s="157">
        <v>0</v>
      </c>
      <c r="K2366" s="157">
        <v>0</v>
      </c>
      <c r="L2366" s="157">
        <v>1</v>
      </c>
    </row>
    <row r="2367" spans="5:12" x14ac:dyDescent="0.2">
      <c r="E2367" s="157" t="s">
        <v>1375</v>
      </c>
      <c r="F2367" s="157" t="s">
        <v>87</v>
      </c>
      <c r="G2367" s="157">
        <v>0</v>
      </c>
      <c r="H2367" s="157">
        <v>2</v>
      </c>
      <c r="I2367" s="157">
        <v>0</v>
      </c>
      <c r="J2367" s="157">
        <v>1</v>
      </c>
      <c r="K2367" s="157">
        <v>1</v>
      </c>
      <c r="L2367" s="157">
        <v>2</v>
      </c>
    </row>
    <row r="2368" spans="5:12" x14ac:dyDescent="0.2">
      <c r="E2368" s="157" t="s">
        <v>1374</v>
      </c>
      <c r="F2368" s="157" t="s">
        <v>14</v>
      </c>
      <c r="G2368" s="157">
        <v>0</v>
      </c>
      <c r="H2368" s="157">
        <v>1</v>
      </c>
      <c r="I2368" s="157">
        <v>0</v>
      </c>
      <c r="J2368" s="157">
        <v>0</v>
      </c>
      <c r="K2368" s="157">
        <v>1</v>
      </c>
      <c r="L2368" s="157">
        <v>1</v>
      </c>
    </row>
    <row r="2369" spans="5:12" x14ac:dyDescent="0.2">
      <c r="E2369" s="157" t="s">
        <v>1373</v>
      </c>
      <c r="F2369" s="157" t="s">
        <v>24</v>
      </c>
      <c r="G2369" s="157">
        <v>0</v>
      </c>
      <c r="H2369" s="157">
        <v>2</v>
      </c>
      <c r="I2369" s="157">
        <v>0</v>
      </c>
      <c r="J2369" s="157">
        <v>2</v>
      </c>
      <c r="K2369" s="157">
        <v>0</v>
      </c>
      <c r="L2369" s="157">
        <v>2</v>
      </c>
    </row>
    <row r="2370" spans="5:12" x14ac:dyDescent="0.2">
      <c r="E2370" s="157" t="s">
        <v>1372</v>
      </c>
      <c r="F2370" s="157" t="s">
        <v>87</v>
      </c>
      <c r="G2370" s="157">
        <v>0</v>
      </c>
      <c r="H2370" s="157">
        <v>1</v>
      </c>
      <c r="I2370" s="157">
        <v>0</v>
      </c>
      <c r="J2370" s="157">
        <v>0</v>
      </c>
      <c r="K2370" s="157">
        <v>1</v>
      </c>
      <c r="L2370" s="157">
        <v>1</v>
      </c>
    </row>
    <row r="2371" spans="5:12" x14ac:dyDescent="0.2">
      <c r="E2371" s="157" t="s">
        <v>1371</v>
      </c>
      <c r="F2371" s="157" t="s">
        <v>16</v>
      </c>
      <c r="G2371" s="157">
        <v>0</v>
      </c>
      <c r="H2371" s="157">
        <v>1</v>
      </c>
      <c r="I2371" s="157">
        <v>0</v>
      </c>
      <c r="J2371" s="157">
        <v>1</v>
      </c>
      <c r="K2371" s="157">
        <v>0</v>
      </c>
      <c r="L2371" s="157">
        <v>1</v>
      </c>
    </row>
    <row r="2372" spans="5:12" x14ac:dyDescent="0.2">
      <c r="E2372" s="157" t="s">
        <v>1370</v>
      </c>
      <c r="F2372" s="157" t="s">
        <v>14</v>
      </c>
      <c r="G2372" s="157">
        <v>0</v>
      </c>
      <c r="H2372" s="157">
        <v>1</v>
      </c>
      <c r="I2372" s="157">
        <v>0</v>
      </c>
      <c r="J2372" s="157">
        <v>0</v>
      </c>
      <c r="K2372" s="157">
        <v>1</v>
      </c>
      <c r="L2372" s="157">
        <v>1</v>
      </c>
    </row>
    <row r="2373" spans="5:12" x14ac:dyDescent="0.2">
      <c r="E2373" s="157" t="s">
        <v>1369</v>
      </c>
      <c r="F2373" s="157" t="s">
        <v>20</v>
      </c>
      <c r="G2373" s="157">
        <v>0</v>
      </c>
      <c r="H2373" s="157">
        <v>1</v>
      </c>
      <c r="I2373" s="157">
        <v>0</v>
      </c>
      <c r="J2373" s="157">
        <v>0</v>
      </c>
      <c r="K2373" s="157">
        <v>1</v>
      </c>
      <c r="L2373" s="157">
        <v>1</v>
      </c>
    </row>
    <row r="2374" spans="5:12" x14ac:dyDescent="0.2">
      <c r="E2374" s="157" t="s">
        <v>1368</v>
      </c>
      <c r="F2374" s="157" t="s">
        <v>20</v>
      </c>
      <c r="G2374" s="157">
        <v>0</v>
      </c>
      <c r="H2374" s="157">
        <v>1</v>
      </c>
      <c r="I2374" s="157">
        <v>0</v>
      </c>
      <c r="J2374" s="157">
        <v>0</v>
      </c>
      <c r="K2374" s="157">
        <v>1</v>
      </c>
      <c r="L2374" s="157">
        <v>1</v>
      </c>
    </row>
    <row r="2375" spans="5:12" x14ac:dyDescent="0.2">
      <c r="E2375" s="157" t="s">
        <v>1367</v>
      </c>
      <c r="F2375" s="157" t="s">
        <v>20</v>
      </c>
      <c r="G2375" s="157">
        <v>0</v>
      </c>
      <c r="H2375" s="157">
        <v>1</v>
      </c>
      <c r="I2375" s="157">
        <v>0</v>
      </c>
      <c r="J2375" s="157">
        <v>0</v>
      </c>
      <c r="K2375" s="157">
        <v>1</v>
      </c>
      <c r="L2375" s="157">
        <v>1</v>
      </c>
    </row>
    <row r="2376" spans="5:12" x14ac:dyDescent="0.2">
      <c r="E2376" s="157" t="s">
        <v>1366</v>
      </c>
      <c r="F2376" s="157" t="s">
        <v>18</v>
      </c>
      <c r="G2376" s="157">
        <v>0</v>
      </c>
      <c r="H2376" s="157">
        <v>1</v>
      </c>
      <c r="I2376" s="157">
        <v>0</v>
      </c>
      <c r="J2376" s="157">
        <v>0</v>
      </c>
      <c r="K2376" s="157">
        <v>1</v>
      </c>
      <c r="L2376" s="157">
        <v>1</v>
      </c>
    </row>
    <row r="2377" spans="5:12" x14ac:dyDescent="0.2">
      <c r="E2377" s="157" t="s">
        <v>1365</v>
      </c>
      <c r="F2377" s="157" t="s">
        <v>33</v>
      </c>
      <c r="G2377" s="157">
        <v>1</v>
      </c>
      <c r="H2377" s="157">
        <v>2</v>
      </c>
      <c r="I2377" s="157">
        <v>0</v>
      </c>
      <c r="J2377" s="157">
        <v>0</v>
      </c>
      <c r="K2377" s="157">
        <v>3</v>
      </c>
      <c r="L2377" s="157">
        <v>3</v>
      </c>
    </row>
    <row r="2378" spans="5:12" x14ac:dyDescent="0.2">
      <c r="E2378" s="157" t="s">
        <v>1364</v>
      </c>
      <c r="F2378" s="157" t="s">
        <v>67</v>
      </c>
      <c r="G2378" s="157">
        <v>0</v>
      </c>
      <c r="H2378" s="157">
        <v>3</v>
      </c>
      <c r="I2378" s="157">
        <v>0</v>
      </c>
      <c r="J2378" s="157">
        <v>0</v>
      </c>
      <c r="K2378" s="157">
        <v>3</v>
      </c>
      <c r="L2378" s="157">
        <v>3</v>
      </c>
    </row>
    <row r="2379" spans="5:12" x14ac:dyDescent="0.2">
      <c r="E2379" s="157" t="s">
        <v>1363</v>
      </c>
      <c r="F2379" s="157" t="s">
        <v>53</v>
      </c>
      <c r="G2379" s="157">
        <v>1</v>
      </c>
      <c r="H2379" s="157">
        <v>5</v>
      </c>
      <c r="I2379" s="157">
        <v>0</v>
      </c>
      <c r="J2379" s="157">
        <v>3</v>
      </c>
      <c r="K2379" s="157">
        <v>3</v>
      </c>
      <c r="L2379" s="157">
        <v>6</v>
      </c>
    </row>
    <row r="2380" spans="5:12" x14ac:dyDescent="0.2">
      <c r="E2380" s="157" t="s">
        <v>1362</v>
      </c>
      <c r="F2380" s="157" t="s">
        <v>53</v>
      </c>
      <c r="G2380" s="157">
        <v>1</v>
      </c>
      <c r="H2380" s="157">
        <v>5</v>
      </c>
      <c r="I2380" s="157">
        <v>0</v>
      </c>
      <c r="J2380" s="157">
        <v>3</v>
      </c>
      <c r="K2380" s="157">
        <v>3</v>
      </c>
      <c r="L2380" s="157">
        <v>6</v>
      </c>
    </row>
    <row r="2381" spans="5:12" x14ac:dyDescent="0.2">
      <c r="E2381" s="157" t="s">
        <v>1361</v>
      </c>
      <c r="F2381" s="157" t="s">
        <v>94</v>
      </c>
      <c r="G2381" s="157">
        <v>0</v>
      </c>
      <c r="H2381" s="157">
        <v>1</v>
      </c>
      <c r="I2381" s="157">
        <v>0</v>
      </c>
      <c r="J2381" s="157">
        <v>1</v>
      </c>
      <c r="K2381" s="157">
        <v>0</v>
      </c>
      <c r="L2381" s="157">
        <v>1</v>
      </c>
    </row>
    <row r="2382" spans="5:12" x14ac:dyDescent="0.2">
      <c r="E2382" s="157" t="s">
        <v>1360</v>
      </c>
      <c r="F2382" s="157" t="s">
        <v>94</v>
      </c>
      <c r="G2382" s="157">
        <v>0</v>
      </c>
      <c r="H2382" s="157">
        <v>7</v>
      </c>
      <c r="I2382" s="157">
        <v>0</v>
      </c>
      <c r="J2382" s="157">
        <v>6</v>
      </c>
      <c r="K2382" s="157">
        <v>1</v>
      </c>
      <c r="L2382" s="157">
        <v>7</v>
      </c>
    </row>
    <row r="2383" spans="5:12" x14ac:dyDescent="0.2">
      <c r="E2383" s="157" t="s">
        <v>1359</v>
      </c>
      <c r="F2383" s="157" t="s">
        <v>18</v>
      </c>
      <c r="G2383" s="157">
        <v>1</v>
      </c>
      <c r="H2383" s="157">
        <v>0</v>
      </c>
      <c r="I2383" s="157">
        <v>1</v>
      </c>
      <c r="J2383" s="157">
        <v>0</v>
      </c>
      <c r="K2383" s="157">
        <v>0</v>
      </c>
      <c r="L2383" s="157">
        <v>1</v>
      </c>
    </row>
    <row r="2384" spans="5:12" x14ac:dyDescent="0.2">
      <c r="E2384" s="157" t="s">
        <v>1358</v>
      </c>
      <c r="F2384" s="157" t="s">
        <v>35</v>
      </c>
      <c r="G2384" s="157">
        <v>5</v>
      </c>
      <c r="H2384" s="157">
        <v>0</v>
      </c>
      <c r="I2384" s="157">
        <v>0</v>
      </c>
      <c r="J2384" s="157">
        <v>1</v>
      </c>
      <c r="K2384" s="157">
        <v>4</v>
      </c>
      <c r="L2384" s="157">
        <v>5</v>
      </c>
    </row>
    <row r="2385" spans="5:12" x14ac:dyDescent="0.2">
      <c r="E2385" s="157" t="s">
        <v>1357</v>
      </c>
      <c r="F2385" s="157" t="s">
        <v>35</v>
      </c>
      <c r="G2385" s="157">
        <v>0</v>
      </c>
      <c r="H2385" s="157">
        <v>1</v>
      </c>
      <c r="I2385" s="157">
        <v>0</v>
      </c>
      <c r="J2385" s="157">
        <v>0</v>
      </c>
      <c r="K2385" s="157">
        <v>1</v>
      </c>
      <c r="L2385" s="157">
        <v>1</v>
      </c>
    </row>
    <row r="2386" spans="5:12" x14ac:dyDescent="0.2">
      <c r="E2386" s="157" t="s">
        <v>1356</v>
      </c>
      <c r="F2386" s="157" t="s">
        <v>29</v>
      </c>
      <c r="G2386" s="157">
        <v>0</v>
      </c>
      <c r="H2386" s="157">
        <v>9</v>
      </c>
      <c r="I2386" s="157">
        <v>0</v>
      </c>
      <c r="J2386" s="157">
        <v>2</v>
      </c>
      <c r="K2386" s="157">
        <v>7</v>
      </c>
      <c r="L2386" s="157">
        <v>9</v>
      </c>
    </row>
    <row r="2387" spans="5:12" x14ac:dyDescent="0.2">
      <c r="E2387" s="157" t="s">
        <v>1355</v>
      </c>
      <c r="F2387" s="157" t="s">
        <v>29</v>
      </c>
      <c r="G2387" s="157">
        <v>0</v>
      </c>
      <c r="H2387" s="157">
        <v>10</v>
      </c>
      <c r="I2387" s="157">
        <v>0</v>
      </c>
      <c r="J2387" s="157">
        <v>3</v>
      </c>
      <c r="K2387" s="157">
        <v>7</v>
      </c>
      <c r="L2387" s="157">
        <v>10</v>
      </c>
    </row>
    <row r="2388" spans="5:12" x14ac:dyDescent="0.2">
      <c r="E2388" s="157" t="s">
        <v>1354</v>
      </c>
      <c r="F2388" s="157" t="s">
        <v>35</v>
      </c>
      <c r="G2388" s="157">
        <v>0</v>
      </c>
      <c r="H2388" s="157">
        <v>1</v>
      </c>
      <c r="I2388" s="157">
        <v>0</v>
      </c>
      <c r="J2388" s="157">
        <v>0</v>
      </c>
      <c r="K2388" s="157">
        <v>1</v>
      </c>
      <c r="L2388" s="157">
        <v>1</v>
      </c>
    </row>
    <row r="2389" spans="5:12" x14ac:dyDescent="0.2">
      <c r="E2389" s="157" t="s">
        <v>1353</v>
      </c>
      <c r="F2389" s="157" t="s">
        <v>16</v>
      </c>
      <c r="G2389" s="157">
        <v>0</v>
      </c>
      <c r="H2389" s="157">
        <v>1</v>
      </c>
      <c r="I2389" s="157">
        <v>0</v>
      </c>
      <c r="J2389" s="157">
        <v>0</v>
      </c>
      <c r="K2389" s="157">
        <v>1</v>
      </c>
      <c r="L2389" s="157">
        <v>1</v>
      </c>
    </row>
    <row r="2390" spans="5:12" x14ac:dyDescent="0.2">
      <c r="E2390" s="157" t="s">
        <v>1352</v>
      </c>
      <c r="F2390" s="157" t="s">
        <v>69</v>
      </c>
      <c r="G2390" s="157">
        <v>0</v>
      </c>
      <c r="H2390" s="157">
        <v>1</v>
      </c>
      <c r="I2390" s="157">
        <v>0</v>
      </c>
      <c r="J2390" s="157">
        <v>0</v>
      </c>
      <c r="K2390" s="157">
        <v>1</v>
      </c>
      <c r="L2390" s="157">
        <v>1</v>
      </c>
    </row>
    <row r="2391" spans="5:12" x14ac:dyDescent="0.2">
      <c r="E2391" s="157" t="s">
        <v>1351</v>
      </c>
      <c r="F2391" s="157" t="s">
        <v>14</v>
      </c>
      <c r="G2391" s="157">
        <v>0</v>
      </c>
      <c r="H2391" s="157">
        <v>1</v>
      </c>
      <c r="I2391" s="157">
        <v>0</v>
      </c>
      <c r="J2391" s="157">
        <v>1</v>
      </c>
      <c r="K2391" s="157">
        <v>0</v>
      </c>
      <c r="L2391" s="157">
        <v>1</v>
      </c>
    </row>
    <row r="2392" spans="5:12" x14ac:dyDescent="0.2">
      <c r="E2392" s="157" t="s">
        <v>1350</v>
      </c>
      <c r="F2392" s="157" t="s">
        <v>14</v>
      </c>
      <c r="G2392" s="157">
        <v>1</v>
      </c>
      <c r="H2392" s="157">
        <v>0</v>
      </c>
      <c r="I2392" s="157">
        <v>0</v>
      </c>
      <c r="J2392" s="157">
        <v>0</v>
      </c>
      <c r="K2392" s="157">
        <v>1</v>
      </c>
      <c r="L2392" s="157">
        <v>1</v>
      </c>
    </row>
    <row r="2393" spans="5:12" x14ac:dyDescent="0.2">
      <c r="E2393" s="157" t="s">
        <v>1349</v>
      </c>
      <c r="F2393" s="157" t="s">
        <v>67</v>
      </c>
      <c r="G2393" s="157">
        <v>1</v>
      </c>
      <c r="H2393" s="157">
        <v>0</v>
      </c>
      <c r="I2393" s="157">
        <v>0</v>
      </c>
      <c r="J2393" s="157">
        <v>1</v>
      </c>
      <c r="K2393" s="157">
        <v>0</v>
      </c>
      <c r="L2393" s="157">
        <v>1</v>
      </c>
    </row>
    <row r="2394" spans="5:12" x14ac:dyDescent="0.2">
      <c r="E2394" s="157" t="s">
        <v>1348</v>
      </c>
      <c r="F2394" s="157" t="s">
        <v>67</v>
      </c>
      <c r="G2394" s="157">
        <v>1</v>
      </c>
      <c r="H2394" s="157">
        <v>0</v>
      </c>
      <c r="I2394" s="157">
        <v>0</v>
      </c>
      <c r="J2394" s="157">
        <v>1</v>
      </c>
      <c r="K2394" s="157">
        <v>0</v>
      </c>
      <c r="L2394" s="157">
        <v>1</v>
      </c>
    </row>
    <row r="2395" spans="5:12" x14ac:dyDescent="0.2">
      <c r="E2395" s="157" t="s">
        <v>1347</v>
      </c>
      <c r="F2395" s="157" t="s">
        <v>67</v>
      </c>
      <c r="G2395" s="157">
        <v>1</v>
      </c>
      <c r="H2395" s="157">
        <v>0</v>
      </c>
      <c r="I2395" s="157">
        <v>0</v>
      </c>
      <c r="J2395" s="157">
        <v>1</v>
      </c>
      <c r="K2395" s="157">
        <v>0</v>
      </c>
      <c r="L2395" s="157">
        <v>1</v>
      </c>
    </row>
    <row r="2396" spans="5:12" x14ac:dyDescent="0.2">
      <c r="E2396" s="157" t="s">
        <v>1346</v>
      </c>
      <c r="F2396" s="157" t="s">
        <v>39</v>
      </c>
      <c r="G2396" s="157">
        <v>0</v>
      </c>
      <c r="H2396" s="157">
        <v>1</v>
      </c>
      <c r="I2396" s="157">
        <v>1</v>
      </c>
      <c r="J2396" s="157">
        <v>0</v>
      </c>
      <c r="K2396" s="157">
        <v>0</v>
      </c>
      <c r="L2396" s="157">
        <v>1</v>
      </c>
    </row>
    <row r="2397" spans="5:12" x14ac:dyDescent="0.2">
      <c r="E2397" s="157" t="s">
        <v>1345</v>
      </c>
      <c r="F2397" s="157" t="s">
        <v>48</v>
      </c>
      <c r="G2397" s="157">
        <v>0</v>
      </c>
      <c r="H2397" s="157">
        <v>1</v>
      </c>
      <c r="I2397" s="157">
        <v>0</v>
      </c>
      <c r="J2397" s="157">
        <v>0</v>
      </c>
      <c r="K2397" s="157">
        <v>1</v>
      </c>
      <c r="L2397" s="157">
        <v>1</v>
      </c>
    </row>
    <row r="2398" spans="5:12" x14ac:dyDescent="0.2">
      <c r="E2398" s="157" t="s">
        <v>1344</v>
      </c>
      <c r="F2398" s="157" t="s">
        <v>16</v>
      </c>
      <c r="G2398" s="157">
        <v>0</v>
      </c>
      <c r="H2398" s="157">
        <v>1</v>
      </c>
      <c r="I2398" s="157">
        <v>0</v>
      </c>
      <c r="J2398" s="157">
        <v>0</v>
      </c>
      <c r="K2398" s="157">
        <v>1</v>
      </c>
      <c r="L2398" s="157">
        <v>1</v>
      </c>
    </row>
    <row r="2399" spans="5:12" x14ac:dyDescent="0.2">
      <c r="E2399" s="157" t="s">
        <v>1343</v>
      </c>
      <c r="F2399" s="157" t="s">
        <v>77</v>
      </c>
      <c r="G2399" s="157">
        <v>0</v>
      </c>
      <c r="H2399" s="157">
        <v>4</v>
      </c>
      <c r="I2399" s="157">
        <v>0</v>
      </c>
      <c r="J2399" s="157">
        <v>0</v>
      </c>
      <c r="K2399" s="157">
        <v>4</v>
      </c>
      <c r="L2399" s="157">
        <v>4</v>
      </c>
    </row>
    <row r="2400" spans="5:12" x14ac:dyDescent="0.2">
      <c r="E2400" s="157" t="s">
        <v>1342</v>
      </c>
      <c r="F2400" s="157" t="s">
        <v>77</v>
      </c>
      <c r="G2400" s="157">
        <v>1</v>
      </c>
      <c r="H2400" s="157">
        <v>1</v>
      </c>
      <c r="I2400" s="157">
        <v>0</v>
      </c>
      <c r="J2400" s="157">
        <v>0</v>
      </c>
      <c r="K2400" s="157">
        <v>2</v>
      </c>
      <c r="L2400" s="157">
        <v>2</v>
      </c>
    </row>
    <row r="2401" spans="5:12" x14ac:dyDescent="0.2">
      <c r="E2401" s="157" t="s">
        <v>1341</v>
      </c>
      <c r="F2401" s="157" t="s">
        <v>16</v>
      </c>
      <c r="G2401" s="157">
        <v>0</v>
      </c>
      <c r="H2401" s="157">
        <v>1</v>
      </c>
      <c r="I2401" s="157">
        <v>0</v>
      </c>
      <c r="J2401" s="157">
        <v>0</v>
      </c>
      <c r="K2401" s="157">
        <v>1</v>
      </c>
      <c r="L2401" s="157">
        <v>1</v>
      </c>
    </row>
    <row r="2402" spans="5:12" x14ac:dyDescent="0.2">
      <c r="E2402" s="157" t="s">
        <v>1340</v>
      </c>
      <c r="F2402" s="157" t="s">
        <v>77</v>
      </c>
      <c r="G2402" s="157">
        <v>0</v>
      </c>
      <c r="H2402" s="157">
        <v>5</v>
      </c>
      <c r="I2402" s="157">
        <v>0</v>
      </c>
      <c r="J2402" s="157">
        <v>0</v>
      </c>
      <c r="K2402" s="157">
        <v>5</v>
      </c>
      <c r="L2402" s="157">
        <v>5</v>
      </c>
    </row>
    <row r="2403" spans="5:12" x14ac:dyDescent="0.2">
      <c r="E2403" s="157" t="s">
        <v>1339</v>
      </c>
      <c r="F2403" s="157" t="s">
        <v>29</v>
      </c>
      <c r="G2403" s="157">
        <v>0</v>
      </c>
      <c r="H2403" s="157">
        <v>2</v>
      </c>
      <c r="I2403" s="157">
        <v>0</v>
      </c>
      <c r="J2403" s="157">
        <v>0</v>
      </c>
      <c r="K2403" s="157">
        <v>2</v>
      </c>
      <c r="L2403" s="157">
        <v>2</v>
      </c>
    </row>
    <row r="2404" spans="5:12" x14ac:dyDescent="0.2">
      <c r="E2404" s="157" t="s">
        <v>1338</v>
      </c>
      <c r="F2404" s="157" t="s">
        <v>16</v>
      </c>
      <c r="G2404" s="157">
        <v>1</v>
      </c>
      <c r="H2404" s="157">
        <v>7</v>
      </c>
      <c r="I2404" s="157">
        <v>1</v>
      </c>
      <c r="J2404" s="157">
        <v>0</v>
      </c>
      <c r="K2404" s="157">
        <v>7</v>
      </c>
      <c r="L2404" s="157">
        <v>8</v>
      </c>
    </row>
    <row r="2405" spans="5:12" x14ac:dyDescent="0.2">
      <c r="E2405" s="157" t="s">
        <v>1337</v>
      </c>
      <c r="F2405" s="157" t="s">
        <v>14</v>
      </c>
      <c r="G2405" s="157">
        <v>0</v>
      </c>
      <c r="H2405" s="157">
        <v>1</v>
      </c>
      <c r="I2405" s="157">
        <v>0</v>
      </c>
      <c r="J2405" s="157">
        <v>0</v>
      </c>
      <c r="K2405" s="157">
        <v>1</v>
      </c>
      <c r="L2405" s="157">
        <v>1</v>
      </c>
    </row>
    <row r="2406" spans="5:12" x14ac:dyDescent="0.2">
      <c r="E2406" s="157" t="s">
        <v>1336</v>
      </c>
      <c r="F2406" s="157" t="s">
        <v>87</v>
      </c>
      <c r="G2406" s="157">
        <v>0</v>
      </c>
      <c r="H2406" s="157">
        <v>2</v>
      </c>
      <c r="I2406" s="157">
        <v>0</v>
      </c>
      <c r="J2406" s="157">
        <v>0</v>
      </c>
      <c r="K2406" s="157">
        <v>2</v>
      </c>
      <c r="L2406" s="157">
        <v>2</v>
      </c>
    </row>
    <row r="2407" spans="5:12" x14ac:dyDescent="0.2">
      <c r="E2407" s="157" t="s">
        <v>1335</v>
      </c>
      <c r="F2407" s="157" t="s">
        <v>16</v>
      </c>
      <c r="G2407" s="157">
        <v>0</v>
      </c>
      <c r="H2407" s="157">
        <v>1</v>
      </c>
      <c r="I2407" s="157">
        <v>0</v>
      </c>
      <c r="J2407" s="157">
        <v>1</v>
      </c>
      <c r="K2407" s="157">
        <v>0</v>
      </c>
      <c r="L2407" s="157">
        <v>1</v>
      </c>
    </row>
    <row r="2408" spans="5:12" x14ac:dyDescent="0.2">
      <c r="E2408" s="157" t="s">
        <v>1334</v>
      </c>
      <c r="F2408" s="157" t="s">
        <v>80</v>
      </c>
      <c r="G2408" s="157">
        <v>1</v>
      </c>
      <c r="H2408" s="157">
        <v>0</v>
      </c>
      <c r="I2408" s="157">
        <v>1</v>
      </c>
      <c r="J2408" s="157">
        <v>0</v>
      </c>
      <c r="K2408" s="157">
        <v>0</v>
      </c>
      <c r="L2408" s="157">
        <v>1</v>
      </c>
    </row>
    <row r="2409" spans="5:12" x14ac:dyDescent="0.2">
      <c r="E2409" s="157" t="s">
        <v>1333</v>
      </c>
      <c r="F2409" s="157" t="s">
        <v>18</v>
      </c>
      <c r="G2409" s="157">
        <v>0</v>
      </c>
      <c r="H2409" s="157">
        <v>2</v>
      </c>
      <c r="I2409" s="157">
        <v>0</v>
      </c>
      <c r="J2409" s="157">
        <v>1</v>
      </c>
      <c r="K2409" s="157">
        <v>1</v>
      </c>
      <c r="L2409" s="157">
        <v>2</v>
      </c>
    </row>
    <row r="2410" spans="5:12" x14ac:dyDescent="0.2">
      <c r="E2410" s="157" t="s">
        <v>1332</v>
      </c>
      <c r="F2410" s="157" t="s">
        <v>18</v>
      </c>
      <c r="G2410" s="157">
        <v>0</v>
      </c>
      <c r="H2410" s="157">
        <v>2</v>
      </c>
      <c r="I2410" s="157">
        <v>0</v>
      </c>
      <c r="J2410" s="157">
        <v>0</v>
      </c>
      <c r="K2410" s="157">
        <v>2</v>
      </c>
      <c r="L2410" s="157">
        <v>2</v>
      </c>
    </row>
    <row r="2411" spans="5:12" x14ac:dyDescent="0.2">
      <c r="E2411" s="157" t="s">
        <v>1331</v>
      </c>
      <c r="F2411" s="157" t="s">
        <v>87</v>
      </c>
      <c r="G2411" s="157">
        <v>7</v>
      </c>
      <c r="H2411" s="157">
        <v>0</v>
      </c>
      <c r="I2411" s="157">
        <v>0</v>
      </c>
      <c r="J2411" s="157">
        <v>5</v>
      </c>
      <c r="K2411" s="157">
        <v>2</v>
      </c>
      <c r="L2411" s="157">
        <v>7</v>
      </c>
    </row>
    <row r="2412" spans="5:12" x14ac:dyDescent="0.2">
      <c r="E2412" s="157" t="s">
        <v>1330</v>
      </c>
      <c r="F2412" s="157" t="s">
        <v>29</v>
      </c>
      <c r="G2412" s="157">
        <v>0</v>
      </c>
      <c r="H2412" s="157">
        <v>1</v>
      </c>
      <c r="I2412" s="157">
        <v>0</v>
      </c>
      <c r="J2412" s="157">
        <v>1</v>
      </c>
      <c r="K2412" s="157">
        <v>0</v>
      </c>
      <c r="L2412" s="157">
        <v>1</v>
      </c>
    </row>
    <row r="2413" spans="5:12" x14ac:dyDescent="0.2">
      <c r="E2413" s="157" t="s">
        <v>1329</v>
      </c>
      <c r="F2413" s="157" t="s">
        <v>16</v>
      </c>
      <c r="G2413" s="157">
        <v>0</v>
      </c>
      <c r="H2413" s="157">
        <v>1</v>
      </c>
      <c r="I2413" s="157">
        <v>1</v>
      </c>
      <c r="J2413" s="157">
        <v>0</v>
      </c>
      <c r="K2413" s="157">
        <v>0</v>
      </c>
      <c r="L2413" s="157">
        <v>1</v>
      </c>
    </row>
    <row r="2414" spans="5:12" x14ac:dyDescent="0.2">
      <c r="E2414" s="157" t="s">
        <v>1328</v>
      </c>
      <c r="F2414" s="157" t="s">
        <v>58</v>
      </c>
      <c r="G2414" s="157">
        <v>1</v>
      </c>
      <c r="H2414" s="157">
        <v>2</v>
      </c>
      <c r="I2414" s="157">
        <v>0</v>
      </c>
      <c r="J2414" s="157">
        <v>0</v>
      </c>
      <c r="K2414" s="157">
        <v>3</v>
      </c>
      <c r="L2414" s="157">
        <v>3</v>
      </c>
    </row>
    <row r="2415" spans="5:12" x14ac:dyDescent="0.2">
      <c r="E2415" s="157" t="s">
        <v>1327</v>
      </c>
      <c r="F2415" s="157" t="s">
        <v>29</v>
      </c>
      <c r="G2415" s="157">
        <v>1</v>
      </c>
      <c r="H2415" s="157">
        <v>0</v>
      </c>
      <c r="I2415" s="157">
        <v>0</v>
      </c>
      <c r="J2415" s="157">
        <v>1</v>
      </c>
      <c r="K2415" s="157">
        <v>0</v>
      </c>
      <c r="L2415" s="157">
        <v>1</v>
      </c>
    </row>
    <row r="2416" spans="5:12" x14ac:dyDescent="0.2">
      <c r="E2416" s="157" t="s">
        <v>1326</v>
      </c>
      <c r="F2416" s="157" t="s">
        <v>29</v>
      </c>
      <c r="G2416" s="157">
        <v>1</v>
      </c>
      <c r="H2416" s="157">
        <v>0</v>
      </c>
      <c r="I2416" s="157">
        <v>0</v>
      </c>
      <c r="J2416" s="157">
        <v>1</v>
      </c>
      <c r="K2416" s="157">
        <v>0</v>
      </c>
      <c r="L2416" s="157">
        <v>1</v>
      </c>
    </row>
    <row r="2417" spans="5:12" x14ac:dyDescent="0.2">
      <c r="E2417" s="157" t="s">
        <v>1325</v>
      </c>
      <c r="F2417" s="157" t="s">
        <v>29</v>
      </c>
      <c r="G2417" s="157">
        <v>0</v>
      </c>
      <c r="H2417" s="157">
        <v>1</v>
      </c>
      <c r="I2417" s="157">
        <v>0</v>
      </c>
      <c r="J2417" s="157">
        <v>1</v>
      </c>
      <c r="K2417" s="157">
        <v>0</v>
      </c>
      <c r="L2417" s="157">
        <v>1</v>
      </c>
    </row>
    <row r="2418" spans="5:12" x14ac:dyDescent="0.2">
      <c r="E2418" s="157" t="s">
        <v>1324</v>
      </c>
      <c r="F2418" s="157" t="s">
        <v>29</v>
      </c>
      <c r="G2418" s="157">
        <v>1</v>
      </c>
      <c r="H2418" s="157">
        <v>0</v>
      </c>
      <c r="I2418" s="157">
        <v>0</v>
      </c>
      <c r="J2418" s="157">
        <v>1</v>
      </c>
      <c r="K2418" s="157">
        <v>0</v>
      </c>
      <c r="L2418" s="157">
        <v>1</v>
      </c>
    </row>
    <row r="2419" spans="5:12" x14ac:dyDescent="0.2">
      <c r="E2419" s="157" t="s">
        <v>1323</v>
      </c>
      <c r="F2419" s="157" t="s">
        <v>29</v>
      </c>
      <c r="G2419" s="157">
        <v>0</v>
      </c>
      <c r="H2419" s="157">
        <v>1</v>
      </c>
      <c r="I2419" s="157">
        <v>0</v>
      </c>
      <c r="J2419" s="157">
        <v>1</v>
      </c>
      <c r="K2419" s="157">
        <v>0</v>
      </c>
      <c r="L2419" s="157">
        <v>1</v>
      </c>
    </row>
    <row r="2420" spans="5:12" x14ac:dyDescent="0.2">
      <c r="E2420" s="157" t="s">
        <v>1322</v>
      </c>
      <c r="F2420" s="157" t="s">
        <v>33</v>
      </c>
      <c r="G2420" s="157">
        <v>1</v>
      </c>
      <c r="H2420" s="157">
        <v>0</v>
      </c>
      <c r="I2420" s="157">
        <v>0</v>
      </c>
      <c r="J2420" s="157">
        <v>1</v>
      </c>
      <c r="K2420" s="157">
        <v>0</v>
      </c>
      <c r="L2420" s="157">
        <v>1</v>
      </c>
    </row>
    <row r="2421" spans="5:12" x14ac:dyDescent="0.2">
      <c r="E2421" s="157" t="s">
        <v>1321</v>
      </c>
      <c r="F2421" s="157" t="s">
        <v>94</v>
      </c>
      <c r="G2421" s="157">
        <v>1</v>
      </c>
      <c r="H2421" s="157">
        <v>0</v>
      </c>
      <c r="I2421" s="157">
        <v>0</v>
      </c>
      <c r="J2421" s="157">
        <v>0</v>
      </c>
      <c r="K2421" s="157">
        <v>1</v>
      </c>
      <c r="L2421" s="157">
        <v>1</v>
      </c>
    </row>
    <row r="2422" spans="5:12" x14ac:dyDescent="0.2">
      <c r="E2422" s="157" t="s">
        <v>1320</v>
      </c>
      <c r="F2422" s="157" t="s">
        <v>22</v>
      </c>
      <c r="G2422" s="157">
        <v>0</v>
      </c>
      <c r="H2422" s="157">
        <v>1</v>
      </c>
      <c r="I2422" s="157">
        <v>0</v>
      </c>
      <c r="J2422" s="157">
        <v>0</v>
      </c>
      <c r="K2422" s="157">
        <v>1</v>
      </c>
      <c r="L2422" s="157">
        <v>1</v>
      </c>
    </row>
    <row r="2423" spans="5:12" x14ac:dyDescent="0.2">
      <c r="E2423" s="157" t="s">
        <v>1319</v>
      </c>
      <c r="F2423" s="157" t="s">
        <v>48</v>
      </c>
      <c r="G2423" s="157">
        <v>1</v>
      </c>
      <c r="H2423" s="157">
        <v>0</v>
      </c>
      <c r="I2423" s="157">
        <v>0</v>
      </c>
      <c r="J2423" s="157">
        <v>0</v>
      </c>
      <c r="K2423" s="157">
        <v>1</v>
      </c>
      <c r="L2423" s="157">
        <v>1</v>
      </c>
    </row>
    <row r="2424" spans="5:12" x14ac:dyDescent="0.2">
      <c r="E2424" s="157" t="s">
        <v>1318</v>
      </c>
      <c r="F2424" s="157" t="s">
        <v>16</v>
      </c>
      <c r="G2424" s="157">
        <v>0</v>
      </c>
      <c r="H2424" s="157">
        <v>2</v>
      </c>
      <c r="I2424" s="157">
        <v>0</v>
      </c>
      <c r="J2424" s="157">
        <v>0</v>
      </c>
      <c r="K2424" s="157">
        <v>2</v>
      </c>
      <c r="L2424" s="157">
        <v>2</v>
      </c>
    </row>
    <row r="2425" spans="5:12" x14ac:dyDescent="0.2">
      <c r="E2425" s="157" t="s">
        <v>1317</v>
      </c>
      <c r="F2425" s="157" t="s">
        <v>16</v>
      </c>
      <c r="G2425" s="157">
        <v>0</v>
      </c>
      <c r="H2425" s="157">
        <v>5</v>
      </c>
      <c r="I2425" s="157">
        <v>0</v>
      </c>
      <c r="J2425" s="157">
        <v>2</v>
      </c>
      <c r="K2425" s="157">
        <v>3</v>
      </c>
      <c r="L2425" s="157">
        <v>5</v>
      </c>
    </row>
    <row r="2426" spans="5:12" x14ac:dyDescent="0.2">
      <c r="E2426" s="157" t="s">
        <v>1316</v>
      </c>
      <c r="F2426" s="157" t="s">
        <v>35</v>
      </c>
      <c r="G2426" s="157">
        <v>0</v>
      </c>
      <c r="H2426" s="157">
        <v>1</v>
      </c>
      <c r="I2426" s="157">
        <v>0</v>
      </c>
      <c r="J2426" s="157">
        <v>1</v>
      </c>
      <c r="K2426" s="157">
        <v>0</v>
      </c>
      <c r="L2426" s="157">
        <v>1</v>
      </c>
    </row>
    <row r="2427" spans="5:12" x14ac:dyDescent="0.2">
      <c r="E2427" s="157" t="s">
        <v>1315</v>
      </c>
      <c r="F2427" s="157" t="s">
        <v>77</v>
      </c>
      <c r="G2427" s="157">
        <v>0</v>
      </c>
      <c r="H2427" s="157">
        <v>1</v>
      </c>
      <c r="I2427" s="157">
        <v>0</v>
      </c>
      <c r="J2427" s="157">
        <v>0</v>
      </c>
      <c r="K2427" s="157">
        <v>1</v>
      </c>
      <c r="L2427" s="157">
        <v>1</v>
      </c>
    </row>
    <row r="2428" spans="5:12" x14ac:dyDescent="0.2">
      <c r="E2428" s="157" t="s">
        <v>1314</v>
      </c>
      <c r="F2428" s="157" t="s">
        <v>22</v>
      </c>
      <c r="G2428" s="157">
        <v>0</v>
      </c>
      <c r="H2428" s="157">
        <v>1</v>
      </c>
      <c r="I2428" s="157">
        <v>0</v>
      </c>
      <c r="J2428" s="157">
        <v>1</v>
      </c>
      <c r="K2428" s="157">
        <v>0</v>
      </c>
      <c r="L2428" s="157">
        <v>1</v>
      </c>
    </row>
    <row r="2429" spans="5:12" x14ac:dyDescent="0.2">
      <c r="E2429" s="157" t="s">
        <v>1313</v>
      </c>
      <c r="F2429" s="157" t="s">
        <v>20</v>
      </c>
      <c r="G2429" s="157">
        <v>0</v>
      </c>
      <c r="H2429" s="157">
        <v>2</v>
      </c>
      <c r="I2429" s="157">
        <v>0</v>
      </c>
      <c r="J2429" s="157">
        <v>0</v>
      </c>
      <c r="K2429" s="157">
        <v>2</v>
      </c>
      <c r="L2429" s="157">
        <v>2</v>
      </c>
    </row>
    <row r="2430" spans="5:12" x14ac:dyDescent="0.2">
      <c r="E2430" s="157" t="s">
        <v>1312</v>
      </c>
      <c r="F2430" s="157" t="s">
        <v>58</v>
      </c>
      <c r="G2430" s="157">
        <v>1</v>
      </c>
      <c r="H2430" s="157">
        <v>0</v>
      </c>
      <c r="I2430" s="157">
        <v>1</v>
      </c>
      <c r="J2430" s="157">
        <v>0</v>
      </c>
      <c r="K2430" s="157">
        <v>0</v>
      </c>
      <c r="L2430" s="157">
        <v>1</v>
      </c>
    </row>
    <row r="2431" spans="5:12" x14ac:dyDescent="0.2">
      <c r="E2431" s="157" t="s">
        <v>1311</v>
      </c>
      <c r="F2431" s="157" t="s">
        <v>94</v>
      </c>
      <c r="G2431" s="157">
        <v>2</v>
      </c>
      <c r="H2431" s="157">
        <v>0</v>
      </c>
      <c r="I2431" s="157">
        <v>1</v>
      </c>
      <c r="J2431" s="157">
        <v>0</v>
      </c>
      <c r="K2431" s="157">
        <v>1</v>
      </c>
      <c r="L2431" s="157">
        <v>2</v>
      </c>
    </row>
    <row r="2432" spans="5:12" x14ac:dyDescent="0.2">
      <c r="E2432" s="157" t="s">
        <v>1310</v>
      </c>
      <c r="F2432" s="157" t="s">
        <v>58</v>
      </c>
      <c r="G2432" s="157">
        <v>2</v>
      </c>
      <c r="H2432" s="157">
        <v>2</v>
      </c>
      <c r="I2432" s="157">
        <v>1</v>
      </c>
      <c r="J2432" s="157">
        <v>0</v>
      </c>
      <c r="K2432" s="157">
        <v>3</v>
      </c>
      <c r="L2432" s="157">
        <v>4</v>
      </c>
    </row>
    <row r="2433" spans="4:12" x14ac:dyDescent="0.2">
      <c r="E2433" s="157" t="s">
        <v>1309</v>
      </c>
      <c r="F2433" s="157" t="s">
        <v>14</v>
      </c>
      <c r="G2433" s="157">
        <v>0</v>
      </c>
      <c r="H2433" s="157">
        <v>3</v>
      </c>
      <c r="I2433" s="157">
        <v>0</v>
      </c>
      <c r="J2433" s="157">
        <v>0</v>
      </c>
      <c r="K2433" s="157">
        <v>3</v>
      </c>
      <c r="L2433" s="157">
        <v>3</v>
      </c>
    </row>
    <row r="2434" spans="4:12" x14ac:dyDescent="0.2">
      <c r="E2434" s="157" t="s">
        <v>1308</v>
      </c>
      <c r="F2434" s="157" t="s">
        <v>18</v>
      </c>
      <c r="G2434" s="157">
        <v>1</v>
      </c>
      <c r="H2434" s="157">
        <v>0</v>
      </c>
      <c r="I2434" s="157">
        <v>0</v>
      </c>
      <c r="J2434" s="157">
        <v>0</v>
      </c>
      <c r="K2434" s="157">
        <v>1</v>
      </c>
      <c r="L2434" s="157">
        <v>1</v>
      </c>
    </row>
    <row r="2435" spans="4:12" x14ac:dyDescent="0.2">
      <c r="E2435" s="157" t="s">
        <v>1307</v>
      </c>
      <c r="F2435" s="157" t="s">
        <v>58</v>
      </c>
      <c r="G2435" s="157">
        <v>0</v>
      </c>
      <c r="H2435" s="157">
        <v>3</v>
      </c>
      <c r="I2435" s="157">
        <v>0</v>
      </c>
      <c r="J2435" s="157">
        <v>2</v>
      </c>
      <c r="K2435" s="157">
        <v>1</v>
      </c>
      <c r="L2435" s="157">
        <v>3</v>
      </c>
    </row>
    <row r="2436" spans="4:12" x14ac:dyDescent="0.2">
      <c r="E2436" s="157" t="s">
        <v>1306</v>
      </c>
      <c r="F2436" s="157" t="s">
        <v>53</v>
      </c>
      <c r="G2436" s="157">
        <v>0</v>
      </c>
      <c r="H2436" s="157">
        <v>1</v>
      </c>
      <c r="I2436" s="157">
        <v>0</v>
      </c>
      <c r="J2436" s="157">
        <v>1</v>
      </c>
      <c r="K2436" s="157">
        <v>0</v>
      </c>
      <c r="L2436" s="157">
        <v>1</v>
      </c>
    </row>
    <row r="2437" spans="4:12" x14ac:dyDescent="0.2">
      <c r="E2437" s="157" t="s">
        <v>1305</v>
      </c>
      <c r="F2437" s="157" t="s">
        <v>131</v>
      </c>
      <c r="G2437" s="157">
        <v>0</v>
      </c>
      <c r="H2437" s="157">
        <v>2</v>
      </c>
      <c r="I2437" s="157">
        <v>0</v>
      </c>
      <c r="J2437" s="157">
        <v>2</v>
      </c>
      <c r="K2437" s="157">
        <v>0</v>
      </c>
      <c r="L2437" s="157">
        <v>2</v>
      </c>
    </row>
    <row r="2438" spans="4:12" x14ac:dyDescent="0.2">
      <c r="E2438" s="157" t="s">
        <v>1304</v>
      </c>
      <c r="F2438" s="157" t="s">
        <v>94</v>
      </c>
      <c r="G2438" s="157">
        <v>0</v>
      </c>
      <c r="H2438" s="157">
        <v>1</v>
      </c>
      <c r="I2438" s="157">
        <v>0</v>
      </c>
      <c r="J2438" s="157">
        <v>1</v>
      </c>
      <c r="K2438" s="157">
        <v>0</v>
      </c>
      <c r="L2438" s="157">
        <v>1</v>
      </c>
    </row>
    <row r="2439" spans="4:12" x14ac:dyDescent="0.2">
      <c r="E2439" s="157" t="s">
        <v>1303</v>
      </c>
      <c r="F2439" s="157" t="s">
        <v>18</v>
      </c>
      <c r="G2439" s="157">
        <v>0</v>
      </c>
      <c r="H2439" s="157">
        <v>9</v>
      </c>
      <c r="I2439" s="157">
        <v>0</v>
      </c>
      <c r="J2439" s="157">
        <v>0</v>
      </c>
      <c r="K2439" s="157">
        <v>9</v>
      </c>
      <c r="L2439" s="157">
        <v>9</v>
      </c>
    </row>
    <row r="2440" spans="4:12" x14ac:dyDescent="0.2">
      <c r="D2440" s="157" t="s">
        <v>122</v>
      </c>
      <c r="E2440" s="157" t="s">
        <v>122</v>
      </c>
      <c r="F2440" s="157" t="s">
        <v>18</v>
      </c>
      <c r="G2440" s="157">
        <v>0</v>
      </c>
      <c r="H2440" s="157">
        <v>10</v>
      </c>
      <c r="I2440" s="157">
        <v>0</v>
      </c>
      <c r="J2440" s="157">
        <v>0</v>
      </c>
      <c r="K2440" s="157">
        <v>10</v>
      </c>
      <c r="L2440" s="157">
        <v>10</v>
      </c>
    </row>
    <row r="2441" spans="4:12" x14ac:dyDescent="0.2">
      <c r="E2441" s="157" t="s">
        <v>1302</v>
      </c>
      <c r="F2441" s="157" t="s">
        <v>131</v>
      </c>
      <c r="G2441" s="157">
        <v>0</v>
      </c>
      <c r="H2441" s="157">
        <v>1</v>
      </c>
      <c r="I2441" s="157">
        <v>0</v>
      </c>
      <c r="J2441" s="157">
        <v>1</v>
      </c>
      <c r="K2441" s="157">
        <v>0</v>
      </c>
      <c r="L2441" s="157">
        <v>1</v>
      </c>
    </row>
    <row r="2442" spans="4:12" x14ac:dyDescent="0.2">
      <c r="E2442" s="157" t="s">
        <v>1301</v>
      </c>
      <c r="F2442" s="157" t="s">
        <v>18</v>
      </c>
      <c r="G2442" s="157">
        <v>0</v>
      </c>
      <c r="H2442" s="157">
        <v>9</v>
      </c>
      <c r="I2442" s="157">
        <v>0</v>
      </c>
      <c r="J2442" s="157">
        <v>0</v>
      </c>
      <c r="K2442" s="157">
        <v>9</v>
      </c>
      <c r="L2442" s="157">
        <v>9</v>
      </c>
    </row>
    <row r="2443" spans="4:12" x14ac:dyDescent="0.2">
      <c r="E2443" s="157" t="s">
        <v>1300</v>
      </c>
      <c r="F2443" s="157" t="s">
        <v>131</v>
      </c>
      <c r="G2443" s="157">
        <v>1</v>
      </c>
      <c r="H2443" s="157">
        <v>0</v>
      </c>
      <c r="I2443" s="157">
        <v>0</v>
      </c>
      <c r="J2443" s="157">
        <v>0</v>
      </c>
      <c r="K2443" s="157">
        <v>1</v>
      </c>
      <c r="L2443" s="157">
        <v>1</v>
      </c>
    </row>
    <row r="2444" spans="4:12" x14ac:dyDescent="0.2">
      <c r="E2444" s="157" t="s">
        <v>1299</v>
      </c>
      <c r="F2444" s="157" t="s">
        <v>20</v>
      </c>
      <c r="G2444" s="157">
        <v>0</v>
      </c>
      <c r="H2444" s="157">
        <v>1</v>
      </c>
      <c r="I2444" s="157">
        <v>0</v>
      </c>
      <c r="J2444" s="157">
        <v>0</v>
      </c>
      <c r="K2444" s="157">
        <v>1</v>
      </c>
      <c r="L2444" s="157">
        <v>1</v>
      </c>
    </row>
    <row r="2445" spans="4:12" x14ac:dyDescent="0.2">
      <c r="E2445" s="157" t="s">
        <v>1298</v>
      </c>
      <c r="F2445" s="157" t="s">
        <v>53</v>
      </c>
      <c r="G2445" s="157">
        <v>0</v>
      </c>
      <c r="H2445" s="157">
        <v>1</v>
      </c>
      <c r="I2445" s="157">
        <v>0</v>
      </c>
      <c r="J2445" s="157">
        <v>0</v>
      </c>
      <c r="K2445" s="157">
        <v>1</v>
      </c>
      <c r="L2445" s="157">
        <v>1</v>
      </c>
    </row>
    <row r="2446" spans="4:12" x14ac:dyDescent="0.2">
      <c r="E2446" s="157" t="s">
        <v>1297</v>
      </c>
      <c r="F2446" s="157" t="s">
        <v>16</v>
      </c>
      <c r="G2446" s="157">
        <v>0</v>
      </c>
      <c r="H2446" s="157">
        <v>1</v>
      </c>
      <c r="I2446" s="157">
        <v>0</v>
      </c>
      <c r="J2446" s="157">
        <v>0</v>
      </c>
      <c r="K2446" s="157">
        <v>1</v>
      </c>
      <c r="L2446" s="157">
        <v>1</v>
      </c>
    </row>
    <row r="2447" spans="4:12" x14ac:dyDescent="0.2">
      <c r="E2447" s="157" t="s">
        <v>1296</v>
      </c>
      <c r="F2447" s="157" t="s">
        <v>58</v>
      </c>
      <c r="G2447" s="157">
        <v>0</v>
      </c>
      <c r="H2447" s="157">
        <v>1</v>
      </c>
      <c r="I2447" s="157">
        <v>0</v>
      </c>
      <c r="J2447" s="157">
        <v>1</v>
      </c>
      <c r="K2447" s="157">
        <v>0</v>
      </c>
      <c r="L2447" s="157">
        <v>1</v>
      </c>
    </row>
    <row r="2448" spans="4:12" x14ac:dyDescent="0.2">
      <c r="E2448" s="157" t="s">
        <v>1295</v>
      </c>
      <c r="F2448" s="157" t="s">
        <v>16</v>
      </c>
      <c r="G2448" s="157">
        <v>0</v>
      </c>
      <c r="H2448" s="157">
        <v>1</v>
      </c>
      <c r="I2448" s="157">
        <v>0</v>
      </c>
      <c r="J2448" s="157">
        <v>0</v>
      </c>
      <c r="K2448" s="157">
        <v>1</v>
      </c>
      <c r="L2448" s="157">
        <v>1</v>
      </c>
    </row>
    <row r="2449" spans="5:12" x14ac:dyDescent="0.2">
      <c r="E2449" s="157" t="s">
        <v>1294</v>
      </c>
      <c r="F2449" s="157" t="s">
        <v>67</v>
      </c>
      <c r="G2449" s="157">
        <v>1</v>
      </c>
      <c r="H2449" s="157">
        <v>1</v>
      </c>
      <c r="I2449" s="157">
        <v>0</v>
      </c>
      <c r="J2449" s="157">
        <v>0</v>
      </c>
      <c r="K2449" s="157">
        <v>2</v>
      </c>
      <c r="L2449" s="157">
        <v>2</v>
      </c>
    </row>
    <row r="2450" spans="5:12" x14ac:dyDescent="0.2">
      <c r="E2450" s="157" t="s">
        <v>1293</v>
      </c>
      <c r="F2450" s="157" t="s">
        <v>80</v>
      </c>
      <c r="G2450" s="157">
        <v>0</v>
      </c>
      <c r="H2450" s="157">
        <v>2</v>
      </c>
      <c r="I2450" s="157">
        <v>0</v>
      </c>
      <c r="J2450" s="157">
        <v>2</v>
      </c>
      <c r="K2450" s="157">
        <v>0</v>
      </c>
      <c r="L2450" s="157">
        <v>2</v>
      </c>
    </row>
    <row r="2451" spans="5:12" x14ac:dyDescent="0.2">
      <c r="E2451" s="157" t="s">
        <v>1292</v>
      </c>
      <c r="F2451" s="157" t="s">
        <v>94</v>
      </c>
      <c r="G2451" s="157">
        <v>0</v>
      </c>
      <c r="H2451" s="157">
        <v>3</v>
      </c>
      <c r="I2451" s="157">
        <v>0</v>
      </c>
      <c r="J2451" s="157">
        <v>0</v>
      </c>
      <c r="K2451" s="157">
        <v>3</v>
      </c>
      <c r="L2451" s="157">
        <v>3</v>
      </c>
    </row>
    <row r="2452" spans="5:12" x14ac:dyDescent="0.2">
      <c r="E2452" s="157" t="s">
        <v>1291</v>
      </c>
      <c r="F2452" s="157" t="s">
        <v>48</v>
      </c>
      <c r="G2452" s="157">
        <v>0</v>
      </c>
      <c r="H2452" s="157">
        <v>1</v>
      </c>
      <c r="I2452" s="157">
        <v>0</v>
      </c>
      <c r="J2452" s="157">
        <v>1</v>
      </c>
      <c r="K2452" s="157">
        <v>0</v>
      </c>
      <c r="L2452" s="157">
        <v>1</v>
      </c>
    </row>
    <row r="2453" spans="5:12" x14ac:dyDescent="0.2">
      <c r="E2453" s="157" t="s">
        <v>1290</v>
      </c>
      <c r="F2453" s="157" t="s">
        <v>33</v>
      </c>
      <c r="G2453" s="157">
        <v>0</v>
      </c>
      <c r="H2453" s="157">
        <v>4</v>
      </c>
      <c r="I2453" s="157">
        <v>0</v>
      </c>
      <c r="J2453" s="157">
        <v>2</v>
      </c>
      <c r="K2453" s="157">
        <v>2</v>
      </c>
      <c r="L2453" s="157">
        <v>4</v>
      </c>
    </row>
    <row r="2454" spans="5:12" x14ac:dyDescent="0.2">
      <c r="E2454" s="157" t="s">
        <v>1289</v>
      </c>
      <c r="F2454" s="157" t="s">
        <v>87</v>
      </c>
      <c r="G2454" s="157">
        <v>0</v>
      </c>
      <c r="H2454" s="157">
        <v>1</v>
      </c>
      <c r="I2454" s="157">
        <v>0</v>
      </c>
      <c r="J2454" s="157">
        <v>1</v>
      </c>
      <c r="K2454" s="157">
        <v>0</v>
      </c>
      <c r="L2454" s="157">
        <v>1</v>
      </c>
    </row>
    <row r="2455" spans="5:12" x14ac:dyDescent="0.2">
      <c r="E2455" s="157" t="s">
        <v>1288</v>
      </c>
      <c r="F2455" s="157" t="s">
        <v>33</v>
      </c>
      <c r="G2455" s="157">
        <v>1</v>
      </c>
      <c r="H2455" s="157">
        <v>1</v>
      </c>
      <c r="I2455" s="157">
        <v>0</v>
      </c>
      <c r="J2455" s="157">
        <v>0</v>
      </c>
      <c r="K2455" s="157">
        <v>2</v>
      </c>
      <c r="L2455" s="157">
        <v>2</v>
      </c>
    </row>
    <row r="2456" spans="5:12" x14ac:dyDescent="0.2">
      <c r="E2456" s="157" t="s">
        <v>1287</v>
      </c>
      <c r="F2456" s="157" t="s">
        <v>14</v>
      </c>
      <c r="G2456" s="157">
        <v>0</v>
      </c>
      <c r="H2456" s="157">
        <v>1</v>
      </c>
      <c r="I2456" s="157">
        <v>0</v>
      </c>
      <c r="J2456" s="157">
        <v>0</v>
      </c>
      <c r="K2456" s="157">
        <v>1</v>
      </c>
      <c r="L2456" s="157">
        <v>1</v>
      </c>
    </row>
    <row r="2457" spans="5:12" x14ac:dyDescent="0.2">
      <c r="E2457" s="157" t="s">
        <v>1286</v>
      </c>
      <c r="F2457" s="157" t="s">
        <v>48</v>
      </c>
      <c r="G2457" s="157">
        <v>0</v>
      </c>
      <c r="H2457" s="157">
        <v>1</v>
      </c>
      <c r="I2457" s="157">
        <v>0</v>
      </c>
      <c r="J2457" s="157">
        <v>0</v>
      </c>
      <c r="K2457" s="157">
        <v>1</v>
      </c>
      <c r="L2457" s="157">
        <v>1</v>
      </c>
    </row>
    <row r="2458" spans="5:12" x14ac:dyDescent="0.2">
      <c r="E2458" s="157" t="s">
        <v>1285</v>
      </c>
      <c r="F2458" s="157" t="s">
        <v>33</v>
      </c>
      <c r="G2458" s="157">
        <v>0</v>
      </c>
      <c r="H2458" s="157">
        <v>1</v>
      </c>
      <c r="I2458" s="157">
        <v>0</v>
      </c>
      <c r="J2458" s="157">
        <v>1</v>
      </c>
      <c r="K2458" s="157">
        <v>0</v>
      </c>
      <c r="L2458" s="157">
        <v>1</v>
      </c>
    </row>
    <row r="2459" spans="5:12" x14ac:dyDescent="0.2">
      <c r="E2459" s="157" t="s">
        <v>1284</v>
      </c>
      <c r="F2459" s="157" t="s">
        <v>67</v>
      </c>
      <c r="G2459" s="157">
        <v>1</v>
      </c>
      <c r="H2459" s="157">
        <v>1</v>
      </c>
      <c r="I2459" s="157">
        <v>0</v>
      </c>
      <c r="J2459" s="157">
        <v>2</v>
      </c>
      <c r="K2459" s="157">
        <v>0</v>
      </c>
      <c r="L2459" s="157">
        <v>2</v>
      </c>
    </row>
    <row r="2460" spans="5:12" x14ac:dyDescent="0.2">
      <c r="E2460" s="157" t="s">
        <v>1283</v>
      </c>
      <c r="F2460" s="157" t="s">
        <v>125</v>
      </c>
      <c r="G2460" s="157">
        <v>1</v>
      </c>
      <c r="H2460" s="157">
        <v>1</v>
      </c>
      <c r="I2460" s="157">
        <v>0</v>
      </c>
      <c r="J2460" s="157">
        <v>0</v>
      </c>
      <c r="K2460" s="157">
        <v>2</v>
      </c>
      <c r="L2460" s="157">
        <v>2</v>
      </c>
    </row>
    <row r="2461" spans="5:12" x14ac:dyDescent="0.2">
      <c r="E2461" s="157" t="s">
        <v>1282</v>
      </c>
      <c r="F2461" s="157" t="s">
        <v>24</v>
      </c>
      <c r="G2461" s="157">
        <v>1</v>
      </c>
      <c r="H2461" s="157">
        <v>0</v>
      </c>
      <c r="I2461" s="157">
        <v>0</v>
      </c>
      <c r="J2461" s="157">
        <v>1</v>
      </c>
      <c r="K2461" s="157">
        <v>0</v>
      </c>
      <c r="L2461" s="157">
        <v>1</v>
      </c>
    </row>
    <row r="2462" spans="5:12" x14ac:dyDescent="0.2">
      <c r="E2462" s="157" t="s">
        <v>1281</v>
      </c>
      <c r="F2462" s="157" t="s">
        <v>16</v>
      </c>
      <c r="G2462" s="157">
        <v>0</v>
      </c>
      <c r="H2462" s="157">
        <v>1</v>
      </c>
      <c r="I2462" s="157">
        <v>1</v>
      </c>
      <c r="J2462" s="157">
        <v>0</v>
      </c>
      <c r="K2462" s="157">
        <v>0</v>
      </c>
      <c r="L2462" s="157">
        <v>1</v>
      </c>
    </row>
    <row r="2463" spans="5:12" x14ac:dyDescent="0.2">
      <c r="E2463" s="157" t="s">
        <v>1280</v>
      </c>
      <c r="F2463" s="157" t="s">
        <v>67</v>
      </c>
      <c r="G2463" s="157">
        <v>0</v>
      </c>
      <c r="H2463" s="157">
        <v>1</v>
      </c>
      <c r="I2463" s="157">
        <v>1</v>
      </c>
      <c r="J2463" s="157">
        <v>0</v>
      </c>
      <c r="K2463" s="157">
        <v>0</v>
      </c>
      <c r="L2463" s="157">
        <v>1</v>
      </c>
    </row>
    <row r="2464" spans="5:12" x14ac:dyDescent="0.2">
      <c r="E2464" s="157" t="s">
        <v>1279</v>
      </c>
      <c r="F2464" s="157" t="s">
        <v>80</v>
      </c>
      <c r="G2464" s="157">
        <v>1</v>
      </c>
      <c r="H2464" s="157">
        <v>0</v>
      </c>
      <c r="I2464" s="157">
        <v>1</v>
      </c>
      <c r="J2464" s="157">
        <v>0</v>
      </c>
      <c r="K2464" s="157">
        <v>0</v>
      </c>
      <c r="L2464" s="157">
        <v>1</v>
      </c>
    </row>
    <row r="2465" spans="5:12" x14ac:dyDescent="0.2">
      <c r="E2465" s="157" t="s">
        <v>1278</v>
      </c>
      <c r="F2465" s="157" t="s">
        <v>131</v>
      </c>
      <c r="G2465" s="157">
        <v>0</v>
      </c>
      <c r="H2465" s="157">
        <v>1</v>
      </c>
      <c r="I2465" s="157">
        <v>0</v>
      </c>
      <c r="J2465" s="157">
        <v>1</v>
      </c>
      <c r="K2465" s="157">
        <v>0</v>
      </c>
      <c r="L2465" s="157">
        <v>1</v>
      </c>
    </row>
    <row r="2466" spans="5:12" x14ac:dyDescent="0.2">
      <c r="E2466" s="157" t="s">
        <v>1277</v>
      </c>
      <c r="F2466" s="157" t="s">
        <v>20</v>
      </c>
      <c r="G2466" s="157">
        <v>0</v>
      </c>
      <c r="H2466" s="157">
        <v>1</v>
      </c>
      <c r="I2466" s="157">
        <v>0</v>
      </c>
      <c r="J2466" s="157">
        <v>1</v>
      </c>
      <c r="K2466" s="157">
        <v>0</v>
      </c>
      <c r="L2466" s="157">
        <v>1</v>
      </c>
    </row>
    <row r="2467" spans="5:12" x14ac:dyDescent="0.2">
      <c r="E2467" s="157" t="s">
        <v>1276</v>
      </c>
      <c r="F2467" s="157" t="s">
        <v>48</v>
      </c>
      <c r="G2467" s="157">
        <v>0</v>
      </c>
      <c r="H2467" s="157">
        <v>1</v>
      </c>
      <c r="I2467" s="157">
        <v>1</v>
      </c>
      <c r="J2467" s="157">
        <v>0</v>
      </c>
      <c r="K2467" s="157">
        <v>0</v>
      </c>
      <c r="L2467" s="157">
        <v>1</v>
      </c>
    </row>
    <row r="2468" spans="5:12" x14ac:dyDescent="0.2">
      <c r="E2468" s="157" t="s">
        <v>1275</v>
      </c>
      <c r="F2468" s="157" t="s">
        <v>18</v>
      </c>
      <c r="G2468" s="157">
        <v>0</v>
      </c>
      <c r="H2468" s="157">
        <v>1</v>
      </c>
      <c r="I2468" s="157">
        <v>0</v>
      </c>
      <c r="J2468" s="157">
        <v>0</v>
      </c>
      <c r="K2468" s="157">
        <v>1</v>
      </c>
      <c r="L2468" s="157">
        <v>1</v>
      </c>
    </row>
    <row r="2469" spans="5:12" x14ac:dyDescent="0.2">
      <c r="E2469" s="157" t="s">
        <v>1274</v>
      </c>
      <c r="F2469" s="157" t="s">
        <v>94</v>
      </c>
      <c r="G2469" s="157">
        <v>1</v>
      </c>
      <c r="H2469" s="157">
        <v>0</v>
      </c>
      <c r="I2469" s="157">
        <v>0</v>
      </c>
      <c r="J2469" s="157">
        <v>0</v>
      </c>
      <c r="K2469" s="157">
        <v>1</v>
      </c>
      <c r="L2469" s="157">
        <v>1</v>
      </c>
    </row>
    <row r="2470" spans="5:12" x14ac:dyDescent="0.2">
      <c r="E2470" s="157" t="s">
        <v>1273</v>
      </c>
      <c r="F2470" s="157" t="s">
        <v>87</v>
      </c>
      <c r="G2470" s="157">
        <v>0</v>
      </c>
      <c r="H2470" s="157">
        <v>81</v>
      </c>
      <c r="I2470" s="157">
        <v>0</v>
      </c>
      <c r="J2470" s="157">
        <v>47</v>
      </c>
      <c r="K2470" s="157">
        <v>34</v>
      </c>
      <c r="L2470" s="157">
        <v>81</v>
      </c>
    </row>
    <row r="2471" spans="5:12" x14ac:dyDescent="0.2">
      <c r="E2471" s="157" t="s">
        <v>1272</v>
      </c>
      <c r="F2471" s="157" t="s">
        <v>48</v>
      </c>
      <c r="G2471" s="157">
        <v>0</v>
      </c>
      <c r="H2471" s="157">
        <v>3</v>
      </c>
      <c r="I2471" s="157">
        <v>0</v>
      </c>
      <c r="J2471" s="157">
        <v>0</v>
      </c>
      <c r="K2471" s="157">
        <v>3</v>
      </c>
      <c r="L2471" s="157">
        <v>3</v>
      </c>
    </row>
    <row r="2472" spans="5:12" x14ac:dyDescent="0.2">
      <c r="E2472" s="157" t="s">
        <v>1271</v>
      </c>
      <c r="F2472" s="157" t="s">
        <v>131</v>
      </c>
      <c r="G2472" s="157">
        <v>0</v>
      </c>
      <c r="H2472" s="157">
        <v>1</v>
      </c>
      <c r="I2472" s="157">
        <v>0</v>
      </c>
      <c r="J2472" s="157">
        <v>1</v>
      </c>
      <c r="K2472" s="157">
        <v>0</v>
      </c>
      <c r="L2472" s="157">
        <v>1</v>
      </c>
    </row>
    <row r="2473" spans="5:12" x14ac:dyDescent="0.2">
      <c r="E2473" s="157" t="s">
        <v>1270</v>
      </c>
      <c r="F2473" s="157" t="s">
        <v>69</v>
      </c>
      <c r="G2473" s="157">
        <v>0</v>
      </c>
      <c r="H2473" s="157">
        <v>6</v>
      </c>
      <c r="I2473" s="157">
        <v>0</v>
      </c>
      <c r="J2473" s="157">
        <v>5</v>
      </c>
      <c r="K2473" s="157">
        <v>1</v>
      </c>
      <c r="L2473" s="157">
        <v>6</v>
      </c>
    </row>
    <row r="2474" spans="5:12" x14ac:dyDescent="0.2">
      <c r="E2474" s="157" t="s">
        <v>1269</v>
      </c>
      <c r="F2474" s="157" t="s">
        <v>69</v>
      </c>
      <c r="G2474" s="157">
        <v>0</v>
      </c>
      <c r="H2474" s="157">
        <v>6</v>
      </c>
      <c r="I2474" s="157">
        <v>0</v>
      </c>
      <c r="J2474" s="157">
        <v>5</v>
      </c>
      <c r="K2474" s="157">
        <v>1</v>
      </c>
      <c r="L2474" s="157">
        <v>6</v>
      </c>
    </row>
    <row r="2475" spans="5:12" x14ac:dyDescent="0.2">
      <c r="E2475" s="157" t="s">
        <v>1268</v>
      </c>
      <c r="F2475" s="157" t="s">
        <v>29</v>
      </c>
      <c r="G2475" s="157">
        <v>0</v>
      </c>
      <c r="H2475" s="157">
        <v>1</v>
      </c>
      <c r="I2475" s="157">
        <v>0</v>
      </c>
      <c r="J2475" s="157">
        <v>0</v>
      </c>
      <c r="K2475" s="157">
        <v>1</v>
      </c>
      <c r="L2475" s="157">
        <v>1</v>
      </c>
    </row>
    <row r="2476" spans="5:12" x14ac:dyDescent="0.2">
      <c r="E2476" s="157" t="s">
        <v>1267</v>
      </c>
      <c r="F2476" s="157" t="s">
        <v>77</v>
      </c>
      <c r="G2476" s="157">
        <v>0</v>
      </c>
      <c r="H2476" s="157">
        <v>1</v>
      </c>
      <c r="I2476" s="157">
        <v>0</v>
      </c>
      <c r="J2476" s="157">
        <v>0</v>
      </c>
      <c r="K2476" s="157">
        <v>1</v>
      </c>
      <c r="L2476" s="157">
        <v>1</v>
      </c>
    </row>
    <row r="2477" spans="5:12" x14ac:dyDescent="0.2">
      <c r="E2477" s="157" t="s">
        <v>1266</v>
      </c>
      <c r="F2477" s="157" t="s">
        <v>53</v>
      </c>
      <c r="G2477" s="157">
        <v>0</v>
      </c>
      <c r="H2477" s="157">
        <v>1</v>
      </c>
      <c r="I2477" s="157">
        <v>0</v>
      </c>
      <c r="J2477" s="157">
        <v>1</v>
      </c>
      <c r="K2477" s="157">
        <v>0</v>
      </c>
      <c r="L2477" s="157">
        <v>1</v>
      </c>
    </row>
    <row r="2478" spans="5:12" x14ac:dyDescent="0.2">
      <c r="E2478" s="157" t="s">
        <v>1265</v>
      </c>
      <c r="F2478" s="157" t="s">
        <v>87</v>
      </c>
      <c r="G2478" s="157">
        <v>0</v>
      </c>
      <c r="H2478" s="157">
        <v>4</v>
      </c>
      <c r="I2478" s="157">
        <v>0</v>
      </c>
      <c r="J2478" s="157">
        <v>2</v>
      </c>
      <c r="K2478" s="157">
        <v>2</v>
      </c>
      <c r="L2478" s="157">
        <v>4</v>
      </c>
    </row>
    <row r="2479" spans="5:12" x14ac:dyDescent="0.2">
      <c r="E2479" s="157" t="s">
        <v>1264</v>
      </c>
      <c r="F2479" s="157" t="s">
        <v>16</v>
      </c>
      <c r="G2479" s="157">
        <v>0</v>
      </c>
      <c r="H2479" s="157">
        <v>1</v>
      </c>
      <c r="I2479" s="157">
        <v>0</v>
      </c>
      <c r="J2479" s="157">
        <v>0</v>
      </c>
      <c r="K2479" s="157">
        <v>1</v>
      </c>
      <c r="L2479" s="157">
        <v>1</v>
      </c>
    </row>
    <row r="2480" spans="5:12" x14ac:dyDescent="0.2">
      <c r="E2480" s="157" t="s">
        <v>1263</v>
      </c>
      <c r="F2480" s="157" t="s">
        <v>14</v>
      </c>
      <c r="G2480" s="157">
        <v>0</v>
      </c>
      <c r="H2480" s="157">
        <v>1</v>
      </c>
      <c r="I2480" s="157">
        <v>0</v>
      </c>
      <c r="J2480" s="157">
        <v>1</v>
      </c>
      <c r="K2480" s="157">
        <v>0</v>
      </c>
      <c r="L2480" s="157">
        <v>1</v>
      </c>
    </row>
    <row r="2481" spans="5:12" x14ac:dyDescent="0.2">
      <c r="E2481" s="157" t="s">
        <v>1262</v>
      </c>
      <c r="F2481" s="157" t="s">
        <v>80</v>
      </c>
      <c r="G2481" s="157">
        <v>0</v>
      </c>
      <c r="H2481" s="157">
        <v>1</v>
      </c>
      <c r="I2481" s="157">
        <v>0</v>
      </c>
      <c r="J2481" s="157">
        <v>1</v>
      </c>
      <c r="K2481" s="157">
        <v>0</v>
      </c>
      <c r="L2481" s="157">
        <v>1</v>
      </c>
    </row>
    <row r="2482" spans="5:12" x14ac:dyDescent="0.2">
      <c r="E2482" s="157" t="s">
        <v>1261</v>
      </c>
      <c r="F2482" s="157" t="s">
        <v>87</v>
      </c>
      <c r="G2482" s="157">
        <v>0</v>
      </c>
      <c r="H2482" s="157">
        <v>2</v>
      </c>
      <c r="I2482" s="157">
        <v>0</v>
      </c>
      <c r="J2482" s="157">
        <v>1</v>
      </c>
      <c r="K2482" s="157">
        <v>1</v>
      </c>
      <c r="L2482" s="157">
        <v>2</v>
      </c>
    </row>
    <row r="2483" spans="5:12" x14ac:dyDescent="0.2">
      <c r="E2483" s="157" t="s">
        <v>1260</v>
      </c>
      <c r="F2483" s="157" t="s">
        <v>14</v>
      </c>
      <c r="G2483" s="157">
        <v>0</v>
      </c>
      <c r="H2483" s="157">
        <v>1</v>
      </c>
      <c r="I2483" s="157">
        <v>0</v>
      </c>
      <c r="J2483" s="157">
        <v>1</v>
      </c>
      <c r="K2483" s="157">
        <v>0</v>
      </c>
      <c r="L2483" s="157">
        <v>1</v>
      </c>
    </row>
    <row r="2484" spans="5:12" x14ac:dyDescent="0.2">
      <c r="E2484" s="157" t="s">
        <v>1259</v>
      </c>
      <c r="F2484" s="157" t="s">
        <v>33</v>
      </c>
      <c r="G2484" s="157">
        <v>3</v>
      </c>
      <c r="H2484" s="157">
        <v>4</v>
      </c>
      <c r="I2484" s="157">
        <v>0</v>
      </c>
      <c r="J2484" s="157">
        <v>6</v>
      </c>
      <c r="K2484" s="157">
        <v>1</v>
      </c>
      <c r="L2484" s="157">
        <v>7</v>
      </c>
    </row>
    <row r="2485" spans="5:12" x14ac:dyDescent="0.2">
      <c r="E2485" s="157" t="s">
        <v>1258</v>
      </c>
      <c r="F2485" s="157" t="s">
        <v>14</v>
      </c>
      <c r="G2485" s="157">
        <v>0</v>
      </c>
      <c r="H2485" s="157">
        <v>1</v>
      </c>
      <c r="I2485" s="157">
        <v>0</v>
      </c>
      <c r="J2485" s="157">
        <v>1</v>
      </c>
      <c r="K2485" s="157">
        <v>0</v>
      </c>
      <c r="L2485" s="157">
        <v>1</v>
      </c>
    </row>
    <row r="2486" spans="5:12" x14ac:dyDescent="0.2">
      <c r="E2486" s="157" t="s">
        <v>1257</v>
      </c>
      <c r="F2486" s="157" t="s">
        <v>87</v>
      </c>
      <c r="G2486" s="157">
        <v>0</v>
      </c>
      <c r="H2486" s="157">
        <v>2</v>
      </c>
      <c r="I2486" s="157">
        <v>0</v>
      </c>
      <c r="J2486" s="157">
        <v>1</v>
      </c>
      <c r="K2486" s="157">
        <v>1</v>
      </c>
      <c r="L2486" s="157">
        <v>2</v>
      </c>
    </row>
    <row r="2487" spans="5:12" x14ac:dyDescent="0.2">
      <c r="E2487" s="157" t="s">
        <v>1256</v>
      </c>
      <c r="F2487" s="157" t="s">
        <v>69</v>
      </c>
      <c r="G2487" s="157">
        <v>0</v>
      </c>
      <c r="H2487" s="157">
        <v>1</v>
      </c>
      <c r="I2487" s="157">
        <v>0</v>
      </c>
      <c r="J2487" s="157">
        <v>0</v>
      </c>
      <c r="K2487" s="157">
        <v>1</v>
      </c>
      <c r="L2487" s="157">
        <v>1</v>
      </c>
    </row>
    <row r="2488" spans="5:12" x14ac:dyDescent="0.2">
      <c r="E2488" s="157" t="s">
        <v>1255</v>
      </c>
      <c r="F2488" s="157" t="s">
        <v>14</v>
      </c>
      <c r="G2488" s="157">
        <v>4</v>
      </c>
      <c r="H2488" s="157">
        <v>14</v>
      </c>
      <c r="I2488" s="157">
        <v>0</v>
      </c>
      <c r="J2488" s="157">
        <v>9</v>
      </c>
      <c r="K2488" s="157">
        <v>9</v>
      </c>
      <c r="L2488" s="157">
        <v>18</v>
      </c>
    </row>
    <row r="2489" spans="5:12" x14ac:dyDescent="0.2">
      <c r="E2489" s="157" t="s">
        <v>1254</v>
      </c>
      <c r="F2489" s="157" t="s">
        <v>53</v>
      </c>
      <c r="G2489" s="157">
        <v>1</v>
      </c>
      <c r="H2489" s="157">
        <v>0</v>
      </c>
      <c r="I2489" s="157">
        <v>0</v>
      </c>
      <c r="J2489" s="157">
        <v>1</v>
      </c>
      <c r="K2489" s="157">
        <v>0</v>
      </c>
      <c r="L2489" s="157">
        <v>1</v>
      </c>
    </row>
    <row r="2490" spans="5:12" x14ac:dyDescent="0.2">
      <c r="E2490" s="157" t="s">
        <v>1253</v>
      </c>
      <c r="F2490" s="157" t="s">
        <v>33</v>
      </c>
      <c r="G2490" s="157">
        <v>2</v>
      </c>
      <c r="H2490" s="157">
        <v>0</v>
      </c>
      <c r="I2490" s="157">
        <v>0</v>
      </c>
      <c r="J2490" s="157">
        <v>0</v>
      </c>
      <c r="K2490" s="157">
        <v>2</v>
      </c>
      <c r="L2490" s="157">
        <v>2</v>
      </c>
    </row>
    <row r="2491" spans="5:12" x14ac:dyDescent="0.2">
      <c r="E2491" s="157" t="s">
        <v>1252</v>
      </c>
      <c r="F2491" s="157" t="s">
        <v>80</v>
      </c>
      <c r="G2491" s="157">
        <v>0</v>
      </c>
      <c r="H2491" s="157">
        <v>5</v>
      </c>
      <c r="I2491" s="157">
        <v>0</v>
      </c>
      <c r="J2491" s="157">
        <v>1</v>
      </c>
      <c r="K2491" s="157">
        <v>4</v>
      </c>
      <c r="L2491" s="157">
        <v>5</v>
      </c>
    </row>
    <row r="2492" spans="5:12" x14ac:dyDescent="0.2">
      <c r="E2492" s="157" t="s">
        <v>1251</v>
      </c>
      <c r="F2492" s="157" t="s">
        <v>29</v>
      </c>
      <c r="G2492" s="157">
        <v>0</v>
      </c>
      <c r="H2492" s="157">
        <v>1</v>
      </c>
      <c r="I2492" s="157">
        <v>0</v>
      </c>
      <c r="J2492" s="157">
        <v>0</v>
      </c>
      <c r="K2492" s="157">
        <v>1</v>
      </c>
      <c r="L2492" s="157">
        <v>1</v>
      </c>
    </row>
    <row r="2493" spans="5:12" x14ac:dyDescent="0.2">
      <c r="E2493" s="157" t="s">
        <v>1250</v>
      </c>
      <c r="F2493" s="157" t="s">
        <v>29</v>
      </c>
      <c r="G2493" s="157">
        <v>0</v>
      </c>
      <c r="H2493" s="157">
        <v>12</v>
      </c>
      <c r="I2493" s="157">
        <v>0</v>
      </c>
      <c r="J2493" s="157">
        <v>5</v>
      </c>
      <c r="K2493" s="157">
        <v>7</v>
      </c>
      <c r="L2493" s="157">
        <v>12</v>
      </c>
    </row>
    <row r="2494" spans="5:12" x14ac:dyDescent="0.2">
      <c r="E2494" s="157" t="s">
        <v>1249</v>
      </c>
      <c r="F2494" s="157" t="s">
        <v>58</v>
      </c>
      <c r="G2494" s="157">
        <v>2</v>
      </c>
      <c r="H2494" s="157">
        <v>0</v>
      </c>
      <c r="I2494" s="157">
        <v>1</v>
      </c>
      <c r="J2494" s="157">
        <v>0</v>
      </c>
      <c r="K2494" s="157">
        <v>1</v>
      </c>
      <c r="L2494" s="157">
        <v>2</v>
      </c>
    </row>
    <row r="2495" spans="5:12" x14ac:dyDescent="0.2">
      <c r="E2495" s="157" t="s">
        <v>1248</v>
      </c>
      <c r="F2495" s="157" t="s">
        <v>18</v>
      </c>
      <c r="G2495" s="157">
        <v>1</v>
      </c>
      <c r="H2495" s="157">
        <v>0</v>
      </c>
      <c r="I2495" s="157">
        <v>1</v>
      </c>
      <c r="J2495" s="157">
        <v>0</v>
      </c>
      <c r="K2495" s="157">
        <v>0</v>
      </c>
      <c r="L2495" s="157">
        <v>1</v>
      </c>
    </row>
    <row r="2496" spans="5:12" x14ac:dyDescent="0.2">
      <c r="E2496" s="157" t="s">
        <v>1247</v>
      </c>
      <c r="F2496" s="157" t="s">
        <v>29</v>
      </c>
      <c r="G2496" s="157">
        <v>0</v>
      </c>
      <c r="H2496" s="157">
        <v>1</v>
      </c>
      <c r="I2496" s="157">
        <v>0</v>
      </c>
      <c r="J2496" s="157">
        <v>1</v>
      </c>
      <c r="K2496" s="157">
        <v>0</v>
      </c>
      <c r="L2496" s="157">
        <v>1</v>
      </c>
    </row>
    <row r="2497" spans="5:12" x14ac:dyDescent="0.2">
      <c r="E2497" s="157" t="s">
        <v>1246</v>
      </c>
      <c r="F2497" s="157" t="s">
        <v>39</v>
      </c>
      <c r="G2497" s="157">
        <v>1</v>
      </c>
      <c r="H2497" s="157">
        <v>0</v>
      </c>
      <c r="I2497" s="157">
        <v>1</v>
      </c>
      <c r="J2497" s="157">
        <v>0</v>
      </c>
      <c r="K2497" s="157">
        <v>0</v>
      </c>
      <c r="L2497" s="157">
        <v>1</v>
      </c>
    </row>
    <row r="2498" spans="5:12" x14ac:dyDescent="0.2">
      <c r="E2498" s="157" t="s">
        <v>1245</v>
      </c>
      <c r="F2498" s="157" t="s">
        <v>55</v>
      </c>
      <c r="G2498" s="157">
        <v>0</v>
      </c>
      <c r="H2498" s="157">
        <v>1</v>
      </c>
      <c r="I2498" s="157">
        <v>0</v>
      </c>
      <c r="J2498" s="157">
        <v>0</v>
      </c>
      <c r="K2498" s="157">
        <v>1</v>
      </c>
      <c r="L2498" s="157">
        <v>1</v>
      </c>
    </row>
    <row r="2499" spans="5:12" x14ac:dyDescent="0.2">
      <c r="E2499" s="157" t="s">
        <v>1244</v>
      </c>
      <c r="F2499" s="157" t="s">
        <v>29</v>
      </c>
      <c r="G2499" s="157">
        <v>1</v>
      </c>
      <c r="H2499" s="157">
        <v>0</v>
      </c>
      <c r="I2499" s="157">
        <v>0</v>
      </c>
      <c r="J2499" s="157">
        <v>1</v>
      </c>
      <c r="K2499" s="157">
        <v>0</v>
      </c>
      <c r="L2499" s="157">
        <v>1</v>
      </c>
    </row>
    <row r="2500" spans="5:12" x14ac:dyDescent="0.2">
      <c r="E2500" s="157" t="s">
        <v>1243</v>
      </c>
      <c r="F2500" s="157" t="s">
        <v>29</v>
      </c>
      <c r="G2500" s="157">
        <v>1</v>
      </c>
      <c r="H2500" s="157">
        <v>0</v>
      </c>
      <c r="I2500" s="157">
        <v>0</v>
      </c>
      <c r="J2500" s="157">
        <v>1</v>
      </c>
      <c r="K2500" s="157">
        <v>0</v>
      </c>
      <c r="L2500" s="157">
        <v>1</v>
      </c>
    </row>
    <row r="2501" spans="5:12" x14ac:dyDescent="0.2">
      <c r="E2501" s="157" t="s">
        <v>1242</v>
      </c>
      <c r="F2501" s="157" t="s">
        <v>16</v>
      </c>
      <c r="G2501" s="157">
        <v>0</v>
      </c>
      <c r="H2501" s="157">
        <v>1</v>
      </c>
      <c r="I2501" s="157">
        <v>0</v>
      </c>
      <c r="J2501" s="157">
        <v>1</v>
      </c>
      <c r="K2501" s="157">
        <v>0</v>
      </c>
      <c r="L2501" s="157">
        <v>1</v>
      </c>
    </row>
    <row r="2502" spans="5:12" x14ac:dyDescent="0.2">
      <c r="E2502" s="157" t="s">
        <v>1241</v>
      </c>
      <c r="F2502" s="157" t="s">
        <v>67</v>
      </c>
      <c r="G2502" s="157">
        <v>1</v>
      </c>
      <c r="H2502" s="157">
        <v>1</v>
      </c>
      <c r="I2502" s="157">
        <v>0</v>
      </c>
      <c r="J2502" s="157">
        <v>0</v>
      </c>
      <c r="K2502" s="157">
        <v>2</v>
      </c>
      <c r="L2502" s="157">
        <v>2</v>
      </c>
    </row>
    <row r="2503" spans="5:12" x14ac:dyDescent="0.2">
      <c r="E2503" s="157" t="s">
        <v>1240</v>
      </c>
      <c r="F2503" s="157" t="s">
        <v>87</v>
      </c>
      <c r="G2503" s="157">
        <v>0</v>
      </c>
      <c r="H2503" s="157">
        <v>10</v>
      </c>
      <c r="I2503" s="157">
        <v>0</v>
      </c>
      <c r="J2503" s="157">
        <v>5</v>
      </c>
      <c r="K2503" s="157">
        <v>5</v>
      </c>
      <c r="L2503" s="157">
        <v>10</v>
      </c>
    </row>
    <row r="2504" spans="5:12" x14ac:dyDescent="0.2">
      <c r="E2504" s="157" t="s">
        <v>1239</v>
      </c>
      <c r="F2504" s="157" t="s">
        <v>16</v>
      </c>
      <c r="G2504" s="157">
        <v>0</v>
      </c>
      <c r="H2504" s="157">
        <v>3</v>
      </c>
      <c r="I2504" s="157">
        <v>0</v>
      </c>
      <c r="J2504" s="157">
        <v>0</v>
      </c>
      <c r="K2504" s="157">
        <v>3</v>
      </c>
      <c r="L2504" s="157">
        <v>3</v>
      </c>
    </row>
    <row r="2505" spans="5:12" x14ac:dyDescent="0.2">
      <c r="E2505" s="157" t="s">
        <v>1238</v>
      </c>
      <c r="F2505" s="157" t="s">
        <v>58</v>
      </c>
      <c r="G2505" s="157">
        <v>0</v>
      </c>
      <c r="H2505" s="157">
        <v>1</v>
      </c>
      <c r="I2505" s="157">
        <v>0</v>
      </c>
      <c r="J2505" s="157">
        <v>1</v>
      </c>
      <c r="K2505" s="157">
        <v>0</v>
      </c>
      <c r="L2505" s="157">
        <v>1</v>
      </c>
    </row>
    <row r="2506" spans="5:12" x14ac:dyDescent="0.2">
      <c r="E2506" s="157" t="s">
        <v>1237</v>
      </c>
      <c r="F2506" s="157" t="s">
        <v>87</v>
      </c>
      <c r="G2506" s="157">
        <v>1</v>
      </c>
      <c r="H2506" s="157">
        <v>0</v>
      </c>
      <c r="I2506" s="157">
        <v>0</v>
      </c>
      <c r="J2506" s="157">
        <v>1</v>
      </c>
      <c r="K2506" s="157">
        <v>0</v>
      </c>
      <c r="L2506" s="157">
        <v>1</v>
      </c>
    </row>
    <row r="2507" spans="5:12" x14ac:dyDescent="0.2">
      <c r="E2507" s="157" t="s">
        <v>1236</v>
      </c>
      <c r="F2507" s="157" t="s">
        <v>22</v>
      </c>
      <c r="G2507" s="157">
        <v>2</v>
      </c>
      <c r="H2507" s="157">
        <v>0</v>
      </c>
      <c r="I2507" s="157">
        <v>0</v>
      </c>
      <c r="J2507" s="157">
        <v>2</v>
      </c>
      <c r="K2507" s="157">
        <v>0</v>
      </c>
      <c r="L2507" s="157">
        <v>2</v>
      </c>
    </row>
    <row r="2508" spans="5:12" x14ac:dyDescent="0.2">
      <c r="E2508" s="157" t="s">
        <v>1235</v>
      </c>
      <c r="F2508" s="157" t="s">
        <v>87</v>
      </c>
      <c r="G2508" s="157">
        <v>0</v>
      </c>
      <c r="H2508" s="157">
        <v>1</v>
      </c>
      <c r="I2508" s="157">
        <v>0</v>
      </c>
      <c r="J2508" s="157">
        <v>1</v>
      </c>
      <c r="K2508" s="157">
        <v>0</v>
      </c>
      <c r="L2508" s="157">
        <v>1</v>
      </c>
    </row>
    <row r="2509" spans="5:12" x14ac:dyDescent="0.2">
      <c r="E2509" s="157" t="s">
        <v>1234</v>
      </c>
      <c r="F2509" s="157" t="s">
        <v>94</v>
      </c>
      <c r="G2509" s="157">
        <v>1</v>
      </c>
      <c r="H2509" s="157">
        <v>6</v>
      </c>
      <c r="I2509" s="157">
        <v>0</v>
      </c>
      <c r="J2509" s="157">
        <v>7</v>
      </c>
      <c r="K2509" s="157">
        <v>0</v>
      </c>
      <c r="L2509" s="157">
        <v>7</v>
      </c>
    </row>
    <row r="2510" spans="5:12" x14ac:dyDescent="0.2">
      <c r="E2510" s="157" t="s">
        <v>1233</v>
      </c>
      <c r="F2510" s="157" t="s">
        <v>29</v>
      </c>
      <c r="G2510" s="157">
        <v>0</v>
      </c>
      <c r="H2510" s="157">
        <v>3</v>
      </c>
      <c r="I2510" s="157">
        <v>0</v>
      </c>
      <c r="J2510" s="157">
        <v>3</v>
      </c>
      <c r="K2510" s="157">
        <v>0</v>
      </c>
      <c r="L2510" s="157">
        <v>3</v>
      </c>
    </row>
    <row r="2511" spans="5:12" x14ac:dyDescent="0.2">
      <c r="E2511" s="157" t="s">
        <v>1232</v>
      </c>
      <c r="F2511" s="157" t="s">
        <v>131</v>
      </c>
      <c r="G2511" s="157">
        <v>0</v>
      </c>
      <c r="H2511" s="157">
        <v>2</v>
      </c>
      <c r="I2511" s="157">
        <v>0</v>
      </c>
      <c r="J2511" s="157">
        <v>2</v>
      </c>
      <c r="K2511" s="157">
        <v>0</v>
      </c>
      <c r="L2511" s="157">
        <v>2</v>
      </c>
    </row>
    <row r="2512" spans="5:12" x14ac:dyDescent="0.2">
      <c r="E2512" s="157" t="s">
        <v>1231</v>
      </c>
      <c r="F2512" s="157" t="s">
        <v>24</v>
      </c>
      <c r="G2512" s="157">
        <v>1</v>
      </c>
      <c r="H2512" s="157">
        <v>0</v>
      </c>
      <c r="I2512" s="157">
        <v>0</v>
      </c>
      <c r="J2512" s="157">
        <v>0</v>
      </c>
      <c r="K2512" s="157">
        <v>1</v>
      </c>
      <c r="L2512" s="157">
        <v>1</v>
      </c>
    </row>
    <row r="2513" spans="5:12" x14ac:dyDescent="0.2">
      <c r="E2513" s="157" t="s">
        <v>1230</v>
      </c>
      <c r="F2513" s="157" t="s">
        <v>33</v>
      </c>
      <c r="G2513" s="157">
        <v>1</v>
      </c>
      <c r="H2513" s="157">
        <v>1</v>
      </c>
      <c r="I2513" s="157">
        <v>0</v>
      </c>
      <c r="J2513" s="157">
        <v>0</v>
      </c>
      <c r="K2513" s="157">
        <v>2</v>
      </c>
      <c r="L2513" s="157">
        <v>2</v>
      </c>
    </row>
    <row r="2514" spans="5:12" x14ac:dyDescent="0.2">
      <c r="E2514" s="157" t="s">
        <v>1229</v>
      </c>
      <c r="F2514" s="157" t="s">
        <v>16</v>
      </c>
      <c r="G2514" s="157">
        <v>1</v>
      </c>
      <c r="H2514" s="157">
        <v>0</v>
      </c>
      <c r="I2514" s="157">
        <v>0</v>
      </c>
      <c r="J2514" s="157">
        <v>0</v>
      </c>
      <c r="K2514" s="157">
        <v>1</v>
      </c>
      <c r="L2514" s="157">
        <v>1</v>
      </c>
    </row>
    <row r="2515" spans="5:12" x14ac:dyDescent="0.2">
      <c r="E2515" s="157" t="s">
        <v>1228</v>
      </c>
      <c r="F2515" s="157" t="s">
        <v>58</v>
      </c>
      <c r="G2515" s="157">
        <v>0</v>
      </c>
      <c r="H2515" s="157">
        <v>1</v>
      </c>
      <c r="I2515" s="157">
        <v>0</v>
      </c>
      <c r="J2515" s="157">
        <v>0</v>
      </c>
      <c r="K2515" s="157">
        <v>1</v>
      </c>
      <c r="L2515" s="157">
        <v>1</v>
      </c>
    </row>
    <row r="2516" spans="5:12" x14ac:dyDescent="0.2">
      <c r="E2516" s="157" t="s">
        <v>1227</v>
      </c>
      <c r="F2516" s="157" t="s">
        <v>94</v>
      </c>
      <c r="G2516" s="157">
        <v>1</v>
      </c>
      <c r="H2516" s="157">
        <v>0</v>
      </c>
      <c r="I2516" s="157">
        <v>1</v>
      </c>
      <c r="J2516" s="157">
        <v>0</v>
      </c>
      <c r="K2516" s="157">
        <v>0</v>
      </c>
      <c r="L2516" s="157">
        <v>1</v>
      </c>
    </row>
    <row r="2517" spans="5:12" x14ac:dyDescent="0.2">
      <c r="E2517" s="157" t="s">
        <v>1226</v>
      </c>
      <c r="F2517" s="157" t="s">
        <v>16</v>
      </c>
      <c r="G2517" s="157">
        <v>1</v>
      </c>
      <c r="H2517" s="157">
        <v>0</v>
      </c>
      <c r="I2517" s="157">
        <v>0</v>
      </c>
      <c r="J2517" s="157">
        <v>1</v>
      </c>
      <c r="K2517" s="157">
        <v>0</v>
      </c>
      <c r="L2517" s="157">
        <v>1</v>
      </c>
    </row>
    <row r="2518" spans="5:12" x14ac:dyDescent="0.2">
      <c r="E2518" s="157" t="s">
        <v>1225</v>
      </c>
      <c r="F2518" s="157" t="s">
        <v>14</v>
      </c>
      <c r="G2518" s="157">
        <v>1</v>
      </c>
      <c r="H2518" s="157">
        <v>0</v>
      </c>
      <c r="I2518" s="157">
        <v>0</v>
      </c>
      <c r="J2518" s="157">
        <v>0</v>
      </c>
      <c r="K2518" s="157">
        <v>1</v>
      </c>
      <c r="L2518" s="157">
        <v>1</v>
      </c>
    </row>
    <row r="2519" spans="5:12" x14ac:dyDescent="0.2">
      <c r="E2519" s="157" t="s">
        <v>1224</v>
      </c>
      <c r="F2519" s="157" t="s">
        <v>80</v>
      </c>
      <c r="G2519" s="157">
        <v>1</v>
      </c>
      <c r="H2519" s="157">
        <v>0</v>
      </c>
      <c r="I2519" s="157">
        <v>0</v>
      </c>
      <c r="J2519" s="157">
        <v>0</v>
      </c>
      <c r="K2519" s="157">
        <v>1</v>
      </c>
      <c r="L2519" s="157">
        <v>1</v>
      </c>
    </row>
    <row r="2520" spans="5:12" x14ac:dyDescent="0.2">
      <c r="E2520" s="157" t="s">
        <v>1223</v>
      </c>
      <c r="F2520" s="157" t="s">
        <v>24</v>
      </c>
      <c r="G2520" s="157">
        <v>0</v>
      </c>
      <c r="H2520" s="157">
        <v>1</v>
      </c>
      <c r="I2520" s="157">
        <v>0</v>
      </c>
      <c r="J2520" s="157">
        <v>0</v>
      </c>
      <c r="K2520" s="157">
        <v>1</v>
      </c>
      <c r="L2520" s="157">
        <v>1</v>
      </c>
    </row>
    <row r="2521" spans="5:12" x14ac:dyDescent="0.2">
      <c r="E2521" s="157" t="s">
        <v>1222</v>
      </c>
      <c r="F2521" s="157" t="s">
        <v>131</v>
      </c>
      <c r="G2521" s="157">
        <v>0</v>
      </c>
      <c r="H2521" s="157">
        <v>1</v>
      </c>
      <c r="I2521" s="157">
        <v>0</v>
      </c>
      <c r="J2521" s="157">
        <v>1</v>
      </c>
      <c r="K2521" s="157">
        <v>0</v>
      </c>
      <c r="L2521" s="157">
        <v>1</v>
      </c>
    </row>
    <row r="2522" spans="5:12" x14ac:dyDescent="0.2">
      <c r="E2522" s="157" t="s">
        <v>1221</v>
      </c>
      <c r="F2522" s="157" t="s">
        <v>67</v>
      </c>
      <c r="G2522" s="157">
        <v>1</v>
      </c>
      <c r="H2522" s="157">
        <v>1</v>
      </c>
      <c r="I2522" s="157">
        <v>1</v>
      </c>
      <c r="J2522" s="157">
        <v>0</v>
      </c>
      <c r="K2522" s="157">
        <v>1</v>
      </c>
      <c r="L2522" s="157">
        <v>2</v>
      </c>
    </row>
    <row r="2523" spans="5:12" x14ac:dyDescent="0.2">
      <c r="E2523" s="157" t="s">
        <v>1220</v>
      </c>
      <c r="F2523" s="157" t="s">
        <v>20</v>
      </c>
      <c r="G2523" s="157">
        <v>0</v>
      </c>
      <c r="H2523" s="157">
        <v>1</v>
      </c>
      <c r="I2523" s="157">
        <v>0</v>
      </c>
      <c r="J2523" s="157">
        <v>0</v>
      </c>
      <c r="K2523" s="157">
        <v>1</v>
      </c>
      <c r="L2523" s="157">
        <v>1</v>
      </c>
    </row>
    <row r="2524" spans="5:12" x14ac:dyDescent="0.2">
      <c r="E2524" s="157" t="s">
        <v>1219</v>
      </c>
      <c r="F2524" s="157" t="s">
        <v>20</v>
      </c>
      <c r="G2524" s="157">
        <v>0</v>
      </c>
      <c r="H2524" s="157">
        <v>2</v>
      </c>
      <c r="I2524" s="157">
        <v>0</v>
      </c>
      <c r="J2524" s="157">
        <v>2</v>
      </c>
      <c r="K2524" s="157">
        <v>0</v>
      </c>
      <c r="L2524" s="157">
        <v>2</v>
      </c>
    </row>
    <row r="2525" spans="5:12" x14ac:dyDescent="0.2">
      <c r="E2525" s="157" t="s">
        <v>1218</v>
      </c>
      <c r="F2525" s="157" t="s">
        <v>18</v>
      </c>
      <c r="G2525" s="157">
        <v>0</v>
      </c>
      <c r="H2525" s="157">
        <v>1</v>
      </c>
      <c r="I2525" s="157">
        <v>0</v>
      </c>
      <c r="J2525" s="157">
        <v>1</v>
      </c>
      <c r="K2525" s="157">
        <v>0</v>
      </c>
      <c r="L2525" s="157">
        <v>1</v>
      </c>
    </row>
    <row r="2526" spans="5:12" x14ac:dyDescent="0.2">
      <c r="E2526" s="157" t="s">
        <v>1217</v>
      </c>
      <c r="F2526" s="157" t="s">
        <v>58</v>
      </c>
      <c r="G2526" s="157">
        <v>1</v>
      </c>
      <c r="H2526" s="157">
        <v>0</v>
      </c>
      <c r="I2526" s="157">
        <v>0</v>
      </c>
      <c r="J2526" s="157">
        <v>1</v>
      </c>
      <c r="K2526" s="157">
        <v>0</v>
      </c>
      <c r="L2526" s="157">
        <v>1</v>
      </c>
    </row>
    <row r="2527" spans="5:12" x14ac:dyDescent="0.2">
      <c r="E2527" s="157" t="s">
        <v>1216</v>
      </c>
      <c r="F2527" s="157" t="s">
        <v>94</v>
      </c>
      <c r="G2527" s="157">
        <v>0</v>
      </c>
      <c r="H2527" s="157">
        <v>1</v>
      </c>
      <c r="I2527" s="157">
        <v>0</v>
      </c>
      <c r="J2527" s="157">
        <v>0</v>
      </c>
      <c r="K2527" s="157">
        <v>1</v>
      </c>
      <c r="L2527" s="157">
        <v>1</v>
      </c>
    </row>
    <row r="2528" spans="5:12" x14ac:dyDescent="0.2">
      <c r="E2528" s="157" t="s">
        <v>1215</v>
      </c>
      <c r="F2528" s="157" t="s">
        <v>29</v>
      </c>
      <c r="G2528" s="157">
        <v>0</v>
      </c>
      <c r="H2528" s="157">
        <v>1</v>
      </c>
      <c r="I2528" s="157">
        <v>0</v>
      </c>
      <c r="J2528" s="157">
        <v>1</v>
      </c>
      <c r="K2528" s="157">
        <v>0</v>
      </c>
      <c r="L2528" s="157">
        <v>1</v>
      </c>
    </row>
    <row r="2529" spans="5:12" x14ac:dyDescent="0.2">
      <c r="E2529" s="157" t="s">
        <v>1214</v>
      </c>
      <c r="F2529" s="157" t="s">
        <v>131</v>
      </c>
      <c r="G2529" s="157">
        <v>0</v>
      </c>
      <c r="H2529" s="157">
        <v>1</v>
      </c>
      <c r="I2529" s="157">
        <v>0</v>
      </c>
      <c r="J2529" s="157">
        <v>0</v>
      </c>
      <c r="K2529" s="157">
        <v>1</v>
      </c>
      <c r="L2529" s="157">
        <v>1</v>
      </c>
    </row>
    <row r="2530" spans="5:12" x14ac:dyDescent="0.2">
      <c r="E2530" s="157" t="s">
        <v>1213</v>
      </c>
      <c r="F2530" s="157" t="s">
        <v>24</v>
      </c>
      <c r="G2530" s="157">
        <v>0</v>
      </c>
      <c r="H2530" s="157">
        <v>2</v>
      </c>
      <c r="I2530" s="157">
        <v>0</v>
      </c>
      <c r="J2530" s="157">
        <v>0</v>
      </c>
      <c r="K2530" s="157">
        <v>2</v>
      </c>
      <c r="L2530" s="157">
        <v>2</v>
      </c>
    </row>
    <row r="2531" spans="5:12" x14ac:dyDescent="0.2">
      <c r="E2531" s="157" t="s">
        <v>1212</v>
      </c>
      <c r="F2531" s="157" t="s">
        <v>16</v>
      </c>
      <c r="G2531" s="157">
        <v>0</v>
      </c>
      <c r="H2531" s="157">
        <v>2</v>
      </c>
      <c r="I2531" s="157">
        <v>1</v>
      </c>
      <c r="J2531" s="157">
        <v>0</v>
      </c>
      <c r="K2531" s="157">
        <v>1</v>
      </c>
      <c r="L2531" s="157">
        <v>2</v>
      </c>
    </row>
    <row r="2532" spans="5:12" x14ac:dyDescent="0.2">
      <c r="E2532" s="157" t="s">
        <v>1211</v>
      </c>
      <c r="F2532" s="157" t="s">
        <v>87</v>
      </c>
      <c r="G2532" s="157">
        <v>1</v>
      </c>
      <c r="H2532" s="157">
        <v>0</v>
      </c>
      <c r="I2532" s="157">
        <v>0</v>
      </c>
      <c r="J2532" s="157">
        <v>1</v>
      </c>
      <c r="K2532" s="157">
        <v>0</v>
      </c>
      <c r="L2532" s="157">
        <v>1</v>
      </c>
    </row>
    <row r="2533" spans="5:12" x14ac:dyDescent="0.2">
      <c r="E2533" s="157" t="s">
        <v>1210</v>
      </c>
      <c r="F2533" s="157" t="s">
        <v>58</v>
      </c>
      <c r="G2533" s="157">
        <v>1</v>
      </c>
      <c r="H2533" s="157">
        <v>0</v>
      </c>
      <c r="I2533" s="157">
        <v>0</v>
      </c>
      <c r="J2533" s="157">
        <v>0</v>
      </c>
      <c r="K2533" s="157">
        <v>1</v>
      </c>
      <c r="L2533" s="157">
        <v>1</v>
      </c>
    </row>
    <row r="2534" spans="5:12" x14ac:dyDescent="0.2">
      <c r="E2534" s="157" t="s">
        <v>1209</v>
      </c>
      <c r="F2534" s="157" t="s">
        <v>18</v>
      </c>
      <c r="G2534" s="157">
        <v>6</v>
      </c>
      <c r="H2534" s="157">
        <v>6</v>
      </c>
      <c r="I2534" s="157">
        <v>1</v>
      </c>
      <c r="J2534" s="157">
        <v>0</v>
      </c>
      <c r="K2534" s="157">
        <v>11</v>
      </c>
      <c r="L2534" s="157">
        <v>12</v>
      </c>
    </row>
    <row r="2535" spans="5:12" x14ac:dyDescent="0.2">
      <c r="E2535" s="157" t="s">
        <v>1208</v>
      </c>
      <c r="F2535" s="157" t="s">
        <v>80</v>
      </c>
      <c r="G2535" s="157">
        <v>1</v>
      </c>
      <c r="H2535" s="157">
        <v>0</v>
      </c>
      <c r="I2535" s="157">
        <v>1</v>
      </c>
      <c r="J2535" s="157">
        <v>0</v>
      </c>
      <c r="K2535" s="157">
        <v>0</v>
      </c>
      <c r="L2535" s="157">
        <v>1</v>
      </c>
    </row>
    <row r="2536" spans="5:12" x14ac:dyDescent="0.2">
      <c r="E2536" s="157" t="s">
        <v>1207</v>
      </c>
      <c r="F2536" s="157" t="s">
        <v>87</v>
      </c>
      <c r="G2536" s="157">
        <v>0</v>
      </c>
      <c r="H2536" s="157">
        <v>3</v>
      </c>
      <c r="I2536" s="157">
        <v>0</v>
      </c>
      <c r="J2536" s="157">
        <v>3</v>
      </c>
      <c r="K2536" s="157">
        <v>0</v>
      </c>
      <c r="L2536" s="157">
        <v>3</v>
      </c>
    </row>
    <row r="2537" spans="5:12" x14ac:dyDescent="0.2">
      <c r="E2537" s="157" t="s">
        <v>1206</v>
      </c>
      <c r="F2537" s="157" t="s">
        <v>80</v>
      </c>
      <c r="G2537" s="157">
        <v>0</v>
      </c>
      <c r="H2537" s="157">
        <v>1</v>
      </c>
      <c r="I2537" s="157">
        <v>0</v>
      </c>
      <c r="J2537" s="157">
        <v>0</v>
      </c>
      <c r="K2537" s="157">
        <v>1</v>
      </c>
      <c r="L2537" s="157">
        <v>1</v>
      </c>
    </row>
    <row r="2538" spans="5:12" x14ac:dyDescent="0.2">
      <c r="E2538" s="157" t="s">
        <v>1205</v>
      </c>
      <c r="F2538" s="157" t="s">
        <v>16</v>
      </c>
      <c r="G2538" s="157">
        <v>1</v>
      </c>
      <c r="H2538" s="157">
        <v>1</v>
      </c>
      <c r="I2538" s="157">
        <v>0</v>
      </c>
      <c r="J2538" s="157">
        <v>1</v>
      </c>
      <c r="K2538" s="157">
        <v>1</v>
      </c>
      <c r="L2538" s="157">
        <v>2</v>
      </c>
    </row>
    <row r="2539" spans="5:12" x14ac:dyDescent="0.2">
      <c r="E2539" s="157" t="s">
        <v>1204</v>
      </c>
      <c r="F2539" s="157" t="s">
        <v>77</v>
      </c>
      <c r="G2539" s="157">
        <v>1</v>
      </c>
      <c r="H2539" s="157">
        <v>0</v>
      </c>
      <c r="I2539" s="157">
        <v>0</v>
      </c>
      <c r="J2539" s="157">
        <v>0</v>
      </c>
      <c r="K2539" s="157">
        <v>1</v>
      </c>
      <c r="L2539" s="157">
        <v>1</v>
      </c>
    </row>
    <row r="2540" spans="5:12" x14ac:dyDescent="0.2">
      <c r="E2540" s="157" t="s">
        <v>1203</v>
      </c>
      <c r="F2540" s="157" t="s">
        <v>69</v>
      </c>
      <c r="G2540" s="157">
        <v>0</v>
      </c>
      <c r="H2540" s="157">
        <v>2</v>
      </c>
      <c r="I2540" s="157">
        <v>0</v>
      </c>
      <c r="J2540" s="157">
        <v>1</v>
      </c>
      <c r="K2540" s="157">
        <v>1</v>
      </c>
      <c r="L2540" s="157">
        <v>2</v>
      </c>
    </row>
    <row r="2541" spans="5:12" x14ac:dyDescent="0.2">
      <c r="E2541" s="157" t="s">
        <v>1202</v>
      </c>
      <c r="F2541" s="157" t="s">
        <v>24</v>
      </c>
      <c r="G2541" s="157">
        <v>1</v>
      </c>
      <c r="H2541" s="157">
        <v>0</v>
      </c>
      <c r="I2541" s="157">
        <v>0</v>
      </c>
      <c r="J2541" s="157">
        <v>0</v>
      </c>
      <c r="K2541" s="157">
        <v>1</v>
      </c>
      <c r="L2541" s="157">
        <v>1</v>
      </c>
    </row>
    <row r="2542" spans="5:12" x14ac:dyDescent="0.2">
      <c r="E2542" s="157" t="s">
        <v>1201</v>
      </c>
      <c r="F2542" s="157" t="s">
        <v>18</v>
      </c>
      <c r="G2542" s="157">
        <v>0</v>
      </c>
      <c r="H2542" s="157">
        <v>2</v>
      </c>
      <c r="I2542" s="157">
        <v>0</v>
      </c>
      <c r="J2542" s="157">
        <v>0</v>
      </c>
      <c r="K2542" s="157">
        <v>2</v>
      </c>
      <c r="L2542" s="157">
        <v>2</v>
      </c>
    </row>
    <row r="2543" spans="5:12" x14ac:dyDescent="0.2">
      <c r="E2543" s="157" t="s">
        <v>1200</v>
      </c>
      <c r="F2543" s="157" t="s">
        <v>33</v>
      </c>
      <c r="G2543" s="157">
        <v>0</v>
      </c>
      <c r="H2543" s="157">
        <v>1</v>
      </c>
      <c r="I2543" s="157">
        <v>0</v>
      </c>
      <c r="J2543" s="157">
        <v>0</v>
      </c>
      <c r="K2543" s="157">
        <v>1</v>
      </c>
      <c r="L2543" s="157">
        <v>1</v>
      </c>
    </row>
    <row r="2544" spans="5:12" x14ac:dyDescent="0.2">
      <c r="E2544" s="157" t="s">
        <v>1199</v>
      </c>
      <c r="F2544" s="157" t="s">
        <v>69</v>
      </c>
      <c r="G2544" s="157">
        <v>1</v>
      </c>
      <c r="H2544" s="157">
        <v>0</v>
      </c>
      <c r="I2544" s="157">
        <v>0</v>
      </c>
      <c r="J2544" s="157">
        <v>1</v>
      </c>
      <c r="K2544" s="157">
        <v>0</v>
      </c>
      <c r="L2544" s="157">
        <v>1</v>
      </c>
    </row>
    <row r="2545" spans="5:12" x14ac:dyDescent="0.2">
      <c r="E2545" s="157" t="s">
        <v>1198</v>
      </c>
      <c r="F2545" s="157" t="s">
        <v>22</v>
      </c>
      <c r="G2545" s="157">
        <v>0</v>
      </c>
      <c r="H2545" s="157">
        <v>1</v>
      </c>
      <c r="I2545" s="157">
        <v>0</v>
      </c>
      <c r="J2545" s="157">
        <v>1</v>
      </c>
      <c r="K2545" s="157">
        <v>0</v>
      </c>
      <c r="L2545" s="157">
        <v>1</v>
      </c>
    </row>
    <row r="2546" spans="5:12" x14ac:dyDescent="0.2">
      <c r="E2546" s="157" t="s">
        <v>1197</v>
      </c>
      <c r="F2546" s="157" t="s">
        <v>33</v>
      </c>
      <c r="G2546" s="157">
        <v>1</v>
      </c>
      <c r="H2546" s="157">
        <v>1</v>
      </c>
      <c r="I2546" s="157">
        <v>0</v>
      </c>
      <c r="J2546" s="157">
        <v>0</v>
      </c>
      <c r="K2546" s="157">
        <v>2</v>
      </c>
      <c r="L2546" s="157">
        <v>2</v>
      </c>
    </row>
    <row r="2547" spans="5:12" x14ac:dyDescent="0.2">
      <c r="E2547" s="157" t="s">
        <v>1196</v>
      </c>
      <c r="F2547" s="157" t="s">
        <v>18</v>
      </c>
      <c r="G2547" s="157">
        <v>0</v>
      </c>
      <c r="H2547" s="157">
        <v>2</v>
      </c>
      <c r="I2547" s="157">
        <v>0</v>
      </c>
      <c r="J2547" s="157">
        <v>0</v>
      </c>
      <c r="K2547" s="157">
        <v>2</v>
      </c>
      <c r="L2547" s="157">
        <v>2</v>
      </c>
    </row>
    <row r="2548" spans="5:12" x14ac:dyDescent="0.2">
      <c r="E2548" s="157" t="s">
        <v>1195</v>
      </c>
      <c r="F2548" s="157" t="s">
        <v>16</v>
      </c>
      <c r="G2548" s="157">
        <v>0</v>
      </c>
      <c r="H2548" s="157">
        <v>1</v>
      </c>
      <c r="I2548" s="157">
        <v>0</v>
      </c>
      <c r="J2548" s="157">
        <v>1</v>
      </c>
      <c r="K2548" s="157">
        <v>0</v>
      </c>
      <c r="L2548" s="157">
        <v>1</v>
      </c>
    </row>
    <row r="2549" spans="5:12" x14ac:dyDescent="0.2">
      <c r="E2549" s="157" t="s">
        <v>1194</v>
      </c>
      <c r="F2549" s="157" t="s">
        <v>94</v>
      </c>
      <c r="G2549" s="157">
        <v>0</v>
      </c>
      <c r="H2549" s="157">
        <v>2</v>
      </c>
      <c r="I2549" s="157">
        <v>0</v>
      </c>
      <c r="J2549" s="157">
        <v>0</v>
      </c>
      <c r="K2549" s="157">
        <v>2</v>
      </c>
      <c r="L2549" s="157">
        <v>2</v>
      </c>
    </row>
    <row r="2550" spans="5:12" x14ac:dyDescent="0.2">
      <c r="E2550" s="157" t="s">
        <v>1193</v>
      </c>
      <c r="F2550" s="157" t="s">
        <v>48</v>
      </c>
      <c r="G2550" s="157">
        <v>0</v>
      </c>
      <c r="H2550" s="157">
        <v>7</v>
      </c>
      <c r="I2550" s="157">
        <v>0</v>
      </c>
      <c r="J2550" s="157">
        <v>0</v>
      </c>
      <c r="K2550" s="157">
        <v>7</v>
      </c>
      <c r="L2550" s="157">
        <v>7</v>
      </c>
    </row>
    <row r="2551" spans="5:12" x14ac:dyDescent="0.2">
      <c r="E2551" s="157" t="s">
        <v>1192</v>
      </c>
      <c r="F2551" s="157" t="s">
        <v>77</v>
      </c>
      <c r="G2551" s="157">
        <v>1</v>
      </c>
      <c r="H2551" s="157">
        <v>6</v>
      </c>
      <c r="I2551" s="157">
        <v>0</v>
      </c>
      <c r="J2551" s="157">
        <v>0</v>
      </c>
      <c r="K2551" s="157">
        <v>7</v>
      </c>
      <c r="L2551" s="157">
        <v>7</v>
      </c>
    </row>
    <row r="2552" spans="5:12" x14ac:dyDescent="0.2">
      <c r="E2552" s="157" t="s">
        <v>1191</v>
      </c>
      <c r="F2552" s="157" t="s">
        <v>67</v>
      </c>
      <c r="G2552" s="157">
        <v>0</v>
      </c>
      <c r="H2552" s="157">
        <v>1</v>
      </c>
      <c r="I2552" s="157">
        <v>0</v>
      </c>
      <c r="J2552" s="157">
        <v>0</v>
      </c>
      <c r="K2552" s="157">
        <v>1</v>
      </c>
      <c r="L2552" s="157">
        <v>1</v>
      </c>
    </row>
    <row r="2553" spans="5:12" x14ac:dyDescent="0.2">
      <c r="E2553" s="157" t="s">
        <v>1190</v>
      </c>
      <c r="F2553" s="157" t="s">
        <v>16</v>
      </c>
      <c r="G2553" s="157">
        <v>0</v>
      </c>
      <c r="H2553" s="157">
        <v>1</v>
      </c>
      <c r="I2553" s="157">
        <v>0</v>
      </c>
      <c r="J2553" s="157">
        <v>0</v>
      </c>
      <c r="K2553" s="157">
        <v>1</v>
      </c>
      <c r="L2553" s="157">
        <v>1</v>
      </c>
    </row>
    <row r="2554" spans="5:12" x14ac:dyDescent="0.2">
      <c r="E2554" s="157" t="s">
        <v>1189</v>
      </c>
      <c r="F2554" s="157" t="s">
        <v>18</v>
      </c>
      <c r="G2554" s="157">
        <v>0</v>
      </c>
      <c r="H2554" s="157">
        <v>1</v>
      </c>
      <c r="I2554" s="157">
        <v>0</v>
      </c>
      <c r="J2554" s="157">
        <v>1</v>
      </c>
      <c r="K2554" s="157">
        <v>0</v>
      </c>
      <c r="L2554" s="157">
        <v>1</v>
      </c>
    </row>
    <row r="2555" spans="5:12" x14ac:dyDescent="0.2">
      <c r="E2555" s="157" t="s">
        <v>1188</v>
      </c>
      <c r="F2555" s="157" t="s">
        <v>29</v>
      </c>
      <c r="G2555" s="157">
        <v>0</v>
      </c>
      <c r="H2555" s="157">
        <v>2</v>
      </c>
      <c r="I2555" s="157">
        <v>0</v>
      </c>
      <c r="J2555" s="157">
        <v>0</v>
      </c>
      <c r="K2555" s="157">
        <v>2</v>
      </c>
      <c r="L2555" s="157">
        <v>2</v>
      </c>
    </row>
    <row r="2556" spans="5:12" x14ac:dyDescent="0.2">
      <c r="E2556" s="157" t="s">
        <v>1187</v>
      </c>
      <c r="F2556" s="157" t="s">
        <v>16</v>
      </c>
      <c r="G2556" s="157">
        <v>0</v>
      </c>
      <c r="H2556" s="157">
        <v>1</v>
      </c>
      <c r="I2556" s="157">
        <v>0</v>
      </c>
      <c r="J2556" s="157">
        <v>1</v>
      </c>
      <c r="K2556" s="157">
        <v>0</v>
      </c>
      <c r="L2556" s="157">
        <v>1</v>
      </c>
    </row>
    <row r="2557" spans="5:12" x14ac:dyDescent="0.2">
      <c r="E2557" s="157" t="s">
        <v>1186</v>
      </c>
      <c r="F2557" s="157" t="s">
        <v>22</v>
      </c>
      <c r="G2557" s="157">
        <v>0</v>
      </c>
      <c r="H2557" s="157">
        <v>1</v>
      </c>
      <c r="I2557" s="157">
        <v>0</v>
      </c>
      <c r="J2557" s="157">
        <v>0</v>
      </c>
      <c r="K2557" s="157">
        <v>1</v>
      </c>
      <c r="L2557" s="157">
        <v>1</v>
      </c>
    </row>
    <row r="2558" spans="5:12" x14ac:dyDescent="0.2">
      <c r="E2558" s="157" t="s">
        <v>1185</v>
      </c>
      <c r="F2558" s="157" t="s">
        <v>67</v>
      </c>
      <c r="G2558" s="157">
        <v>0</v>
      </c>
      <c r="H2558" s="157">
        <v>1</v>
      </c>
      <c r="I2558" s="157">
        <v>0</v>
      </c>
      <c r="J2558" s="157">
        <v>0</v>
      </c>
      <c r="K2558" s="157">
        <v>1</v>
      </c>
      <c r="L2558" s="157">
        <v>1</v>
      </c>
    </row>
    <row r="2559" spans="5:12" x14ac:dyDescent="0.2">
      <c r="E2559" s="157" t="s">
        <v>1184</v>
      </c>
      <c r="F2559" s="157" t="s">
        <v>48</v>
      </c>
      <c r="G2559" s="157">
        <v>1</v>
      </c>
      <c r="H2559" s="157">
        <v>0</v>
      </c>
      <c r="I2559" s="157">
        <v>0</v>
      </c>
      <c r="J2559" s="157">
        <v>0</v>
      </c>
      <c r="K2559" s="157">
        <v>1</v>
      </c>
      <c r="L2559" s="157">
        <v>1</v>
      </c>
    </row>
    <row r="2560" spans="5:12" x14ac:dyDescent="0.2">
      <c r="E2560" s="157" t="s">
        <v>1183</v>
      </c>
      <c r="F2560" s="157" t="s">
        <v>131</v>
      </c>
      <c r="G2560" s="157">
        <v>0</v>
      </c>
      <c r="H2560" s="157">
        <v>1</v>
      </c>
      <c r="I2560" s="157">
        <v>0</v>
      </c>
      <c r="J2560" s="157">
        <v>1</v>
      </c>
      <c r="K2560" s="157">
        <v>0</v>
      </c>
      <c r="L2560" s="157">
        <v>1</v>
      </c>
    </row>
    <row r="2561" spans="5:12" x14ac:dyDescent="0.2">
      <c r="E2561" s="157" t="s">
        <v>1182</v>
      </c>
      <c r="F2561" s="157" t="s">
        <v>94</v>
      </c>
      <c r="G2561" s="157">
        <v>2</v>
      </c>
      <c r="H2561" s="157">
        <v>0</v>
      </c>
      <c r="I2561" s="157">
        <v>0</v>
      </c>
      <c r="J2561" s="157">
        <v>0</v>
      </c>
      <c r="K2561" s="157">
        <v>2</v>
      </c>
      <c r="L2561" s="157">
        <v>2</v>
      </c>
    </row>
    <row r="2562" spans="5:12" x14ac:dyDescent="0.2">
      <c r="E2562" s="157" t="s">
        <v>1181</v>
      </c>
      <c r="F2562" s="157" t="s">
        <v>94</v>
      </c>
      <c r="G2562" s="157">
        <v>2</v>
      </c>
      <c r="H2562" s="157">
        <v>1</v>
      </c>
      <c r="I2562" s="157">
        <v>0</v>
      </c>
      <c r="J2562" s="157">
        <v>1</v>
      </c>
      <c r="K2562" s="157">
        <v>2</v>
      </c>
      <c r="L2562" s="157">
        <v>3</v>
      </c>
    </row>
    <row r="2563" spans="5:12" x14ac:dyDescent="0.2">
      <c r="E2563" s="157" t="s">
        <v>1180</v>
      </c>
      <c r="F2563" s="157" t="s">
        <v>16</v>
      </c>
      <c r="G2563" s="157">
        <v>0</v>
      </c>
      <c r="H2563" s="157">
        <v>1</v>
      </c>
      <c r="I2563" s="157">
        <v>1</v>
      </c>
      <c r="J2563" s="157">
        <v>0</v>
      </c>
      <c r="K2563" s="157">
        <v>0</v>
      </c>
      <c r="L2563" s="157">
        <v>1</v>
      </c>
    </row>
    <row r="2564" spans="5:12" x14ac:dyDescent="0.2">
      <c r="E2564" s="157" t="s">
        <v>1179</v>
      </c>
      <c r="F2564" s="157" t="s">
        <v>33</v>
      </c>
      <c r="G2564" s="157">
        <v>0</v>
      </c>
      <c r="H2564" s="157">
        <v>2</v>
      </c>
      <c r="I2564" s="157">
        <v>0</v>
      </c>
      <c r="J2564" s="157">
        <v>2</v>
      </c>
      <c r="K2564" s="157">
        <v>0</v>
      </c>
      <c r="L2564" s="157">
        <v>2</v>
      </c>
    </row>
    <row r="2565" spans="5:12" x14ac:dyDescent="0.2">
      <c r="E2565" s="157" t="s">
        <v>1178</v>
      </c>
      <c r="F2565" s="157" t="s">
        <v>18</v>
      </c>
      <c r="G2565" s="157">
        <v>2</v>
      </c>
      <c r="H2565" s="157">
        <v>7</v>
      </c>
      <c r="I2565" s="157">
        <v>0</v>
      </c>
      <c r="J2565" s="157">
        <v>1</v>
      </c>
      <c r="K2565" s="157">
        <v>8</v>
      </c>
      <c r="L2565" s="157">
        <v>9</v>
      </c>
    </row>
    <row r="2566" spans="5:12" x14ac:dyDescent="0.2">
      <c r="E2566" s="157" t="s">
        <v>1177</v>
      </c>
      <c r="F2566" s="157" t="s">
        <v>87</v>
      </c>
      <c r="G2566" s="157">
        <v>0</v>
      </c>
      <c r="H2566" s="157">
        <v>1</v>
      </c>
      <c r="I2566" s="157">
        <v>0</v>
      </c>
      <c r="J2566" s="157">
        <v>0</v>
      </c>
      <c r="K2566" s="157">
        <v>1</v>
      </c>
      <c r="L2566" s="157">
        <v>1</v>
      </c>
    </row>
    <row r="2567" spans="5:12" x14ac:dyDescent="0.2">
      <c r="E2567" s="157" t="s">
        <v>1176</v>
      </c>
      <c r="F2567" s="157" t="s">
        <v>58</v>
      </c>
      <c r="G2567" s="157">
        <v>1</v>
      </c>
      <c r="H2567" s="157">
        <v>0</v>
      </c>
      <c r="I2567" s="157">
        <v>0</v>
      </c>
      <c r="J2567" s="157">
        <v>1</v>
      </c>
      <c r="K2567" s="157">
        <v>0</v>
      </c>
      <c r="L2567" s="157">
        <v>1</v>
      </c>
    </row>
    <row r="2568" spans="5:12" x14ac:dyDescent="0.2">
      <c r="E2568" s="157" t="s">
        <v>1175</v>
      </c>
      <c r="F2568" s="157" t="s">
        <v>24</v>
      </c>
      <c r="G2568" s="157">
        <v>2</v>
      </c>
      <c r="H2568" s="157">
        <v>1</v>
      </c>
      <c r="I2568" s="157">
        <v>0</v>
      </c>
      <c r="J2568" s="157">
        <v>0</v>
      </c>
      <c r="K2568" s="157">
        <v>3</v>
      </c>
      <c r="L2568" s="157">
        <v>3</v>
      </c>
    </row>
    <row r="2569" spans="5:12" x14ac:dyDescent="0.2">
      <c r="E2569" s="157" t="s">
        <v>1174</v>
      </c>
      <c r="F2569" s="157" t="s">
        <v>24</v>
      </c>
      <c r="G2569" s="157">
        <v>2</v>
      </c>
      <c r="H2569" s="157">
        <v>0</v>
      </c>
      <c r="I2569" s="157">
        <v>1</v>
      </c>
      <c r="J2569" s="157">
        <v>0</v>
      </c>
      <c r="K2569" s="157">
        <v>1</v>
      </c>
      <c r="L2569" s="157">
        <v>2</v>
      </c>
    </row>
    <row r="2570" spans="5:12" x14ac:dyDescent="0.2">
      <c r="E2570" s="157" t="s">
        <v>1173</v>
      </c>
      <c r="F2570" s="157" t="s">
        <v>48</v>
      </c>
      <c r="G2570" s="157">
        <v>0</v>
      </c>
      <c r="H2570" s="157">
        <v>1</v>
      </c>
      <c r="I2570" s="157">
        <v>1</v>
      </c>
      <c r="J2570" s="157">
        <v>0</v>
      </c>
      <c r="K2570" s="157">
        <v>0</v>
      </c>
      <c r="L2570" s="157">
        <v>1</v>
      </c>
    </row>
    <row r="2571" spans="5:12" x14ac:dyDescent="0.2">
      <c r="E2571" s="157" t="s">
        <v>1172</v>
      </c>
      <c r="F2571" s="157" t="s">
        <v>58</v>
      </c>
      <c r="G2571" s="157">
        <v>0</v>
      </c>
      <c r="H2571" s="157">
        <v>3</v>
      </c>
      <c r="I2571" s="157">
        <v>1</v>
      </c>
      <c r="J2571" s="157">
        <v>2</v>
      </c>
      <c r="K2571" s="157">
        <v>0</v>
      </c>
      <c r="L2571" s="157">
        <v>3</v>
      </c>
    </row>
    <row r="2572" spans="5:12" x14ac:dyDescent="0.2">
      <c r="E2572" s="157" t="s">
        <v>1171</v>
      </c>
      <c r="F2572" s="157" t="s">
        <v>53</v>
      </c>
      <c r="G2572" s="157">
        <v>0</v>
      </c>
      <c r="H2572" s="157">
        <v>1</v>
      </c>
      <c r="I2572" s="157">
        <v>1</v>
      </c>
      <c r="J2572" s="157">
        <v>0</v>
      </c>
      <c r="K2572" s="157">
        <v>0</v>
      </c>
      <c r="L2572" s="157">
        <v>1</v>
      </c>
    </row>
    <row r="2573" spans="5:12" x14ac:dyDescent="0.2">
      <c r="E2573" s="157" t="s">
        <v>1170</v>
      </c>
      <c r="F2573" s="157" t="s">
        <v>33</v>
      </c>
      <c r="G2573" s="157">
        <v>0</v>
      </c>
      <c r="H2573" s="157">
        <v>1</v>
      </c>
      <c r="I2573" s="157">
        <v>0</v>
      </c>
      <c r="J2573" s="157">
        <v>0</v>
      </c>
      <c r="K2573" s="157">
        <v>1</v>
      </c>
      <c r="L2573" s="157">
        <v>1</v>
      </c>
    </row>
    <row r="2574" spans="5:12" x14ac:dyDescent="0.2">
      <c r="E2574" s="157" t="s">
        <v>1169</v>
      </c>
      <c r="F2574" s="157" t="s">
        <v>33</v>
      </c>
      <c r="G2574" s="157">
        <v>1</v>
      </c>
      <c r="H2574" s="157">
        <v>0</v>
      </c>
      <c r="I2574" s="157">
        <v>0</v>
      </c>
      <c r="J2574" s="157">
        <v>0</v>
      </c>
      <c r="K2574" s="157">
        <v>1</v>
      </c>
      <c r="L2574" s="157">
        <v>1</v>
      </c>
    </row>
    <row r="2575" spans="5:12" x14ac:dyDescent="0.2">
      <c r="E2575" s="157" t="s">
        <v>1168</v>
      </c>
      <c r="F2575" s="157" t="s">
        <v>58</v>
      </c>
      <c r="G2575" s="157">
        <v>1</v>
      </c>
      <c r="H2575" s="157">
        <v>1</v>
      </c>
      <c r="I2575" s="157">
        <v>0</v>
      </c>
      <c r="J2575" s="157">
        <v>0</v>
      </c>
      <c r="K2575" s="157">
        <v>2</v>
      </c>
      <c r="L2575" s="157">
        <v>2</v>
      </c>
    </row>
    <row r="2576" spans="5:12" x14ac:dyDescent="0.2">
      <c r="E2576" s="157" t="s">
        <v>1167</v>
      </c>
      <c r="F2576" s="157" t="s">
        <v>80</v>
      </c>
      <c r="G2576" s="157">
        <v>0</v>
      </c>
      <c r="H2576" s="157">
        <v>4</v>
      </c>
      <c r="I2576" s="157">
        <v>0</v>
      </c>
      <c r="J2576" s="157">
        <v>2</v>
      </c>
      <c r="K2576" s="157">
        <v>2</v>
      </c>
      <c r="L2576" s="157">
        <v>4</v>
      </c>
    </row>
    <row r="2577" spans="5:12" x14ac:dyDescent="0.2">
      <c r="E2577" s="157" t="s">
        <v>1166</v>
      </c>
      <c r="F2577" s="157" t="s">
        <v>131</v>
      </c>
      <c r="G2577" s="157">
        <v>0</v>
      </c>
      <c r="H2577" s="157">
        <v>1</v>
      </c>
      <c r="I2577" s="157">
        <v>0</v>
      </c>
      <c r="J2577" s="157">
        <v>1</v>
      </c>
      <c r="K2577" s="157">
        <v>0</v>
      </c>
      <c r="L2577" s="157">
        <v>1</v>
      </c>
    </row>
    <row r="2578" spans="5:12" x14ac:dyDescent="0.2">
      <c r="E2578" s="157" t="s">
        <v>1165</v>
      </c>
      <c r="F2578" s="157" t="s">
        <v>131</v>
      </c>
      <c r="G2578" s="157">
        <v>0</v>
      </c>
      <c r="H2578" s="157">
        <v>1</v>
      </c>
      <c r="I2578" s="157">
        <v>0</v>
      </c>
      <c r="J2578" s="157">
        <v>0</v>
      </c>
      <c r="K2578" s="157">
        <v>1</v>
      </c>
      <c r="L2578" s="157">
        <v>1</v>
      </c>
    </row>
    <row r="2579" spans="5:12" x14ac:dyDescent="0.2">
      <c r="E2579" s="157" t="s">
        <v>1164</v>
      </c>
      <c r="F2579" s="157" t="s">
        <v>80</v>
      </c>
      <c r="G2579" s="157">
        <v>0</v>
      </c>
      <c r="H2579" s="157">
        <v>3</v>
      </c>
      <c r="I2579" s="157">
        <v>0</v>
      </c>
      <c r="J2579" s="157">
        <v>0</v>
      </c>
      <c r="K2579" s="157">
        <v>3</v>
      </c>
      <c r="L2579" s="157">
        <v>3</v>
      </c>
    </row>
    <row r="2580" spans="5:12" x14ac:dyDescent="0.2">
      <c r="E2580" s="157" t="s">
        <v>1163</v>
      </c>
      <c r="F2580" s="157" t="s">
        <v>16</v>
      </c>
      <c r="G2580" s="157">
        <v>0</v>
      </c>
      <c r="H2580" s="157">
        <v>1</v>
      </c>
      <c r="I2580" s="157">
        <v>0</v>
      </c>
      <c r="J2580" s="157">
        <v>0</v>
      </c>
      <c r="K2580" s="157">
        <v>1</v>
      </c>
      <c r="L2580" s="157">
        <v>1</v>
      </c>
    </row>
    <row r="2581" spans="5:12" x14ac:dyDescent="0.2">
      <c r="E2581" s="157" t="s">
        <v>1162</v>
      </c>
      <c r="F2581" s="157" t="s">
        <v>58</v>
      </c>
      <c r="G2581" s="157">
        <v>0</v>
      </c>
      <c r="H2581" s="157">
        <v>1</v>
      </c>
      <c r="I2581" s="157">
        <v>0</v>
      </c>
      <c r="J2581" s="157">
        <v>0</v>
      </c>
      <c r="K2581" s="157">
        <v>1</v>
      </c>
      <c r="L2581" s="157">
        <v>1</v>
      </c>
    </row>
    <row r="2582" spans="5:12" x14ac:dyDescent="0.2">
      <c r="E2582" s="157" t="s">
        <v>1161</v>
      </c>
      <c r="F2582" s="157" t="s">
        <v>87</v>
      </c>
      <c r="G2582" s="157">
        <v>1</v>
      </c>
      <c r="H2582" s="157">
        <v>0</v>
      </c>
      <c r="I2582" s="157">
        <v>0</v>
      </c>
      <c r="J2582" s="157">
        <v>0</v>
      </c>
      <c r="K2582" s="157">
        <v>1</v>
      </c>
      <c r="L2582" s="157">
        <v>1</v>
      </c>
    </row>
    <row r="2583" spans="5:12" x14ac:dyDescent="0.2">
      <c r="E2583" s="157" t="s">
        <v>1160</v>
      </c>
      <c r="F2583" s="157" t="s">
        <v>53</v>
      </c>
      <c r="G2583" s="157">
        <v>0</v>
      </c>
      <c r="H2583" s="157">
        <v>1</v>
      </c>
      <c r="I2583" s="157">
        <v>0</v>
      </c>
      <c r="J2583" s="157">
        <v>1</v>
      </c>
      <c r="K2583" s="157">
        <v>0</v>
      </c>
      <c r="L2583" s="157">
        <v>1</v>
      </c>
    </row>
    <row r="2584" spans="5:12" x14ac:dyDescent="0.2">
      <c r="E2584" s="157" t="s">
        <v>1159</v>
      </c>
      <c r="F2584" s="157" t="s">
        <v>67</v>
      </c>
      <c r="G2584" s="157">
        <v>0</v>
      </c>
      <c r="H2584" s="157">
        <v>1</v>
      </c>
      <c r="I2584" s="157">
        <v>0</v>
      </c>
      <c r="J2584" s="157">
        <v>1</v>
      </c>
      <c r="K2584" s="157">
        <v>0</v>
      </c>
      <c r="L2584" s="157">
        <v>1</v>
      </c>
    </row>
    <row r="2585" spans="5:12" x14ac:dyDescent="0.2">
      <c r="E2585" s="157" t="s">
        <v>1158</v>
      </c>
      <c r="F2585" s="157" t="s">
        <v>67</v>
      </c>
      <c r="G2585" s="157">
        <v>1</v>
      </c>
      <c r="H2585" s="157">
        <v>3</v>
      </c>
      <c r="I2585" s="157">
        <v>0</v>
      </c>
      <c r="J2585" s="157">
        <v>4</v>
      </c>
      <c r="K2585" s="157">
        <v>0</v>
      </c>
      <c r="L2585" s="157">
        <v>4</v>
      </c>
    </row>
    <row r="2586" spans="5:12" x14ac:dyDescent="0.2">
      <c r="E2586" s="157" t="s">
        <v>1157</v>
      </c>
      <c r="F2586" s="157" t="s">
        <v>58</v>
      </c>
      <c r="G2586" s="157">
        <v>1</v>
      </c>
      <c r="H2586" s="157">
        <v>1</v>
      </c>
      <c r="I2586" s="157">
        <v>0</v>
      </c>
      <c r="J2586" s="157">
        <v>0</v>
      </c>
      <c r="K2586" s="157">
        <v>2</v>
      </c>
      <c r="L2586" s="157">
        <v>2</v>
      </c>
    </row>
    <row r="2587" spans="5:12" x14ac:dyDescent="0.2">
      <c r="E2587" s="157" t="s">
        <v>1156</v>
      </c>
      <c r="F2587" s="157" t="s">
        <v>39</v>
      </c>
      <c r="G2587" s="157">
        <v>1</v>
      </c>
      <c r="H2587" s="157">
        <v>0</v>
      </c>
      <c r="I2587" s="157">
        <v>0</v>
      </c>
      <c r="J2587" s="157">
        <v>0</v>
      </c>
      <c r="K2587" s="157">
        <v>1</v>
      </c>
      <c r="L2587" s="157">
        <v>1</v>
      </c>
    </row>
    <row r="2588" spans="5:12" x14ac:dyDescent="0.2">
      <c r="E2588" s="157" t="s">
        <v>1155</v>
      </c>
      <c r="F2588" s="157" t="s">
        <v>20</v>
      </c>
      <c r="G2588" s="157">
        <v>0</v>
      </c>
      <c r="H2588" s="157">
        <v>2</v>
      </c>
      <c r="I2588" s="157">
        <v>0</v>
      </c>
      <c r="J2588" s="157">
        <v>0</v>
      </c>
      <c r="K2588" s="157">
        <v>2</v>
      </c>
      <c r="L2588" s="157">
        <v>2</v>
      </c>
    </row>
    <row r="2589" spans="5:12" x14ac:dyDescent="0.2">
      <c r="E2589" s="157" t="s">
        <v>1154</v>
      </c>
      <c r="F2589" s="157" t="s">
        <v>94</v>
      </c>
      <c r="G2589" s="157">
        <v>0</v>
      </c>
      <c r="H2589" s="157">
        <v>1</v>
      </c>
      <c r="I2589" s="157">
        <v>0</v>
      </c>
      <c r="J2589" s="157">
        <v>0</v>
      </c>
      <c r="K2589" s="157">
        <v>1</v>
      </c>
      <c r="L2589" s="157">
        <v>1</v>
      </c>
    </row>
    <row r="2590" spans="5:12" x14ac:dyDescent="0.2">
      <c r="E2590" s="157" t="s">
        <v>1153</v>
      </c>
      <c r="F2590" s="157" t="s">
        <v>80</v>
      </c>
      <c r="G2590" s="157">
        <v>0</v>
      </c>
      <c r="H2590" s="157">
        <v>1</v>
      </c>
      <c r="I2590" s="157">
        <v>0</v>
      </c>
      <c r="J2590" s="157">
        <v>1</v>
      </c>
      <c r="K2590" s="157">
        <v>0</v>
      </c>
      <c r="L2590" s="157">
        <v>1</v>
      </c>
    </row>
    <row r="2591" spans="5:12" x14ac:dyDescent="0.2">
      <c r="E2591" s="157" t="s">
        <v>1152</v>
      </c>
      <c r="F2591" s="157" t="s">
        <v>131</v>
      </c>
      <c r="G2591" s="157">
        <v>1</v>
      </c>
      <c r="H2591" s="157">
        <v>0</v>
      </c>
      <c r="I2591" s="157">
        <v>0</v>
      </c>
      <c r="J2591" s="157">
        <v>0</v>
      </c>
      <c r="K2591" s="157">
        <v>1</v>
      </c>
      <c r="L2591" s="157">
        <v>1</v>
      </c>
    </row>
    <row r="2592" spans="5:12" x14ac:dyDescent="0.2">
      <c r="E2592" s="157" t="s">
        <v>1151</v>
      </c>
      <c r="F2592" s="157" t="s">
        <v>58</v>
      </c>
      <c r="G2592" s="157">
        <v>1</v>
      </c>
      <c r="H2592" s="157">
        <v>0</v>
      </c>
      <c r="I2592" s="157">
        <v>0</v>
      </c>
      <c r="J2592" s="157">
        <v>0</v>
      </c>
      <c r="K2592" s="157">
        <v>1</v>
      </c>
      <c r="L2592" s="157">
        <v>1</v>
      </c>
    </row>
    <row r="2593" spans="5:12" x14ac:dyDescent="0.2">
      <c r="E2593" s="157" t="s">
        <v>1150</v>
      </c>
      <c r="F2593" s="157" t="s">
        <v>29</v>
      </c>
      <c r="G2593" s="157">
        <v>0</v>
      </c>
      <c r="H2593" s="157">
        <v>1</v>
      </c>
      <c r="I2593" s="157">
        <v>0</v>
      </c>
      <c r="J2593" s="157">
        <v>0</v>
      </c>
      <c r="K2593" s="157">
        <v>1</v>
      </c>
      <c r="L2593" s="157">
        <v>1</v>
      </c>
    </row>
    <row r="2594" spans="5:12" x14ac:dyDescent="0.2">
      <c r="E2594" s="157" t="s">
        <v>1149</v>
      </c>
      <c r="F2594" s="157" t="s">
        <v>24</v>
      </c>
      <c r="G2594" s="157">
        <v>3</v>
      </c>
      <c r="H2594" s="157">
        <v>0</v>
      </c>
      <c r="I2594" s="157">
        <v>0</v>
      </c>
      <c r="J2594" s="157">
        <v>3</v>
      </c>
      <c r="K2594" s="157">
        <v>0</v>
      </c>
      <c r="L2594" s="157">
        <v>3</v>
      </c>
    </row>
    <row r="2595" spans="5:12" x14ac:dyDescent="0.2">
      <c r="E2595" s="157" t="s">
        <v>1148</v>
      </c>
      <c r="F2595" s="157" t="s">
        <v>87</v>
      </c>
      <c r="G2595" s="157">
        <v>0</v>
      </c>
      <c r="H2595" s="157">
        <v>1</v>
      </c>
      <c r="I2595" s="157">
        <v>0</v>
      </c>
      <c r="J2595" s="157">
        <v>1</v>
      </c>
      <c r="K2595" s="157">
        <v>0</v>
      </c>
      <c r="L2595" s="157">
        <v>1</v>
      </c>
    </row>
    <row r="2596" spans="5:12" x14ac:dyDescent="0.2">
      <c r="E2596" s="157" t="s">
        <v>1147</v>
      </c>
      <c r="F2596" s="157" t="s">
        <v>35</v>
      </c>
      <c r="G2596" s="157">
        <v>0</v>
      </c>
      <c r="H2596" s="157">
        <v>1</v>
      </c>
      <c r="I2596" s="157">
        <v>0</v>
      </c>
      <c r="J2596" s="157">
        <v>0</v>
      </c>
      <c r="K2596" s="157">
        <v>1</v>
      </c>
      <c r="L2596" s="157">
        <v>1</v>
      </c>
    </row>
    <row r="2597" spans="5:12" x14ac:dyDescent="0.2">
      <c r="E2597" s="157" t="s">
        <v>1146</v>
      </c>
      <c r="F2597" s="157" t="s">
        <v>16</v>
      </c>
      <c r="G2597" s="157">
        <v>0</v>
      </c>
      <c r="H2597" s="157">
        <v>1</v>
      </c>
      <c r="I2597" s="157">
        <v>0</v>
      </c>
      <c r="J2597" s="157">
        <v>0</v>
      </c>
      <c r="K2597" s="157">
        <v>1</v>
      </c>
      <c r="L2597" s="157">
        <v>1</v>
      </c>
    </row>
    <row r="2598" spans="5:12" x14ac:dyDescent="0.2">
      <c r="E2598" s="157" t="s">
        <v>1145</v>
      </c>
      <c r="F2598" s="157" t="s">
        <v>87</v>
      </c>
      <c r="G2598" s="157">
        <v>2</v>
      </c>
      <c r="H2598" s="157">
        <v>0</v>
      </c>
      <c r="I2598" s="157">
        <v>0</v>
      </c>
      <c r="J2598" s="157">
        <v>1</v>
      </c>
      <c r="K2598" s="157">
        <v>1</v>
      </c>
      <c r="L2598" s="157">
        <v>2</v>
      </c>
    </row>
    <row r="2599" spans="5:12" x14ac:dyDescent="0.2">
      <c r="E2599" s="157" t="s">
        <v>1144</v>
      </c>
      <c r="F2599" s="157" t="s">
        <v>29</v>
      </c>
      <c r="G2599" s="157">
        <v>0</v>
      </c>
      <c r="H2599" s="157">
        <v>1</v>
      </c>
      <c r="I2599" s="157">
        <v>0</v>
      </c>
      <c r="J2599" s="157">
        <v>1</v>
      </c>
      <c r="K2599" s="157">
        <v>0</v>
      </c>
      <c r="L2599" s="157">
        <v>1</v>
      </c>
    </row>
    <row r="2600" spans="5:12" x14ac:dyDescent="0.2">
      <c r="E2600" s="157" t="s">
        <v>1143</v>
      </c>
      <c r="F2600" s="157" t="s">
        <v>131</v>
      </c>
      <c r="G2600" s="157">
        <v>1</v>
      </c>
      <c r="H2600" s="157">
        <v>0</v>
      </c>
      <c r="I2600" s="157">
        <v>0</v>
      </c>
      <c r="J2600" s="157">
        <v>0</v>
      </c>
      <c r="K2600" s="157">
        <v>1</v>
      </c>
      <c r="L2600" s="157">
        <v>1</v>
      </c>
    </row>
    <row r="2601" spans="5:12" x14ac:dyDescent="0.2">
      <c r="E2601" s="157" t="s">
        <v>1142</v>
      </c>
      <c r="F2601" s="157" t="s">
        <v>33</v>
      </c>
      <c r="G2601" s="157">
        <v>0</v>
      </c>
      <c r="H2601" s="157">
        <v>1</v>
      </c>
      <c r="I2601" s="157">
        <v>0</v>
      </c>
      <c r="J2601" s="157">
        <v>1</v>
      </c>
      <c r="K2601" s="157">
        <v>0</v>
      </c>
      <c r="L2601" s="157">
        <v>1</v>
      </c>
    </row>
    <row r="2602" spans="5:12" x14ac:dyDescent="0.2">
      <c r="E2602" s="157" t="s">
        <v>1141</v>
      </c>
      <c r="F2602" s="157" t="s">
        <v>58</v>
      </c>
      <c r="G2602" s="157">
        <v>0</v>
      </c>
      <c r="H2602" s="157">
        <v>1</v>
      </c>
      <c r="I2602" s="157">
        <v>0</v>
      </c>
      <c r="J2602" s="157">
        <v>1</v>
      </c>
      <c r="K2602" s="157">
        <v>0</v>
      </c>
      <c r="L2602" s="157">
        <v>1</v>
      </c>
    </row>
    <row r="2603" spans="5:12" x14ac:dyDescent="0.2">
      <c r="E2603" s="157" t="s">
        <v>1140</v>
      </c>
      <c r="F2603" s="157" t="s">
        <v>55</v>
      </c>
      <c r="G2603" s="157">
        <v>0</v>
      </c>
      <c r="H2603" s="157">
        <v>1</v>
      </c>
      <c r="I2603" s="157">
        <v>0</v>
      </c>
      <c r="J2603" s="157">
        <v>0</v>
      </c>
      <c r="K2603" s="157">
        <v>1</v>
      </c>
      <c r="L2603" s="157">
        <v>1</v>
      </c>
    </row>
    <row r="2604" spans="5:12" x14ac:dyDescent="0.2">
      <c r="E2604" s="157" t="s">
        <v>1139</v>
      </c>
      <c r="F2604" s="157" t="s">
        <v>24</v>
      </c>
      <c r="G2604" s="157">
        <v>0</v>
      </c>
      <c r="H2604" s="157">
        <v>3</v>
      </c>
      <c r="I2604" s="157">
        <v>0</v>
      </c>
      <c r="J2604" s="157">
        <v>0</v>
      </c>
      <c r="K2604" s="157">
        <v>3</v>
      </c>
      <c r="L2604" s="157">
        <v>3</v>
      </c>
    </row>
    <row r="2605" spans="5:12" x14ac:dyDescent="0.2">
      <c r="E2605" s="157" t="s">
        <v>1138</v>
      </c>
      <c r="F2605" s="157" t="s">
        <v>87</v>
      </c>
      <c r="G2605" s="157">
        <v>0</v>
      </c>
      <c r="H2605" s="157">
        <v>4</v>
      </c>
      <c r="I2605" s="157">
        <v>0</v>
      </c>
      <c r="J2605" s="157">
        <v>0</v>
      </c>
      <c r="K2605" s="157">
        <v>4</v>
      </c>
      <c r="L2605" s="157">
        <v>4</v>
      </c>
    </row>
    <row r="2606" spans="5:12" x14ac:dyDescent="0.2">
      <c r="E2606" s="157" t="s">
        <v>1137</v>
      </c>
      <c r="F2606" s="157" t="s">
        <v>131</v>
      </c>
      <c r="G2606" s="157">
        <v>0</v>
      </c>
      <c r="H2606" s="157">
        <v>1</v>
      </c>
      <c r="I2606" s="157">
        <v>0</v>
      </c>
      <c r="J2606" s="157">
        <v>0</v>
      </c>
      <c r="K2606" s="157">
        <v>1</v>
      </c>
      <c r="L2606" s="157">
        <v>1</v>
      </c>
    </row>
    <row r="2607" spans="5:12" x14ac:dyDescent="0.2">
      <c r="E2607" s="157" t="s">
        <v>1136</v>
      </c>
      <c r="F2607" s="157" t="s">
        <v>77</v>
      </c>
      <c r="G2607" s="157">
        <v>0</v>
      </c>
      <c r="H2607" s="157">
        <v>1</v>
      </c>
      <c r="I2607" s="157">
        <v>0</v>
      </c>
      <c r="J2607" s="157">
        <v>0</v>
      </c>
      <c r="K2607" s="157">
        <v>1</v>
      </c>
      <c r="L2607" s="157">
        <v>1</v>
      </c>
    </row>
    <row r="2608" spans="5:12" x14ac:dyDescent="0.2">
      <c r="E2608" s="157" t="s">
        <v>1135</v>
      </c>
      <c r="F2608" s="157" t="s">
        <v>16</v>
      </c>
      <c r="G2608" s="157">
        <v>0</v>
      </c>
      <c r="H2608" s="157">
        <v>2</v>
      </c>
      <c r="I2608" s="157">
        <v>0</v>
      </c>
      <c r="J2608" s="157">
        <v>1</v>
      </c>
      <c r="K2608" s="157">
        <v>1</v>
      </c>
      <c r="L2608" s="157">
        <v>2</v>
      </c>
    </row>
    <row r="2609" spans="5:12" x14ac:dyDescent="0.2">
      <c r="E2609" s="157" t="s">
        <v>1134</v>
      </c>
      <c r="F2609" s="157" t="s">
        <v>16</v>
      </c>
      <c r="G2609" s="157">
        <v>0</v>
      </c>
      <c r="H2609" s="157">
        <v>2</v>
      </c>
      <c r="I2609" s="157">
        <v>0</v>
      </c>
      <c r="J2609" s="157">
        <v>1</v>
      </c>
      <c r="K2609" s="157">
        <v>1</v>
      </c>
      <c r="L2609" s="157">
        <v>2</v>
      </c>
    </row>
    <row r="2610" spans="5:12" x14ac:dyDescent="0.2">
      <c r="E2610" s="157" t="s">
        <v>1133</v>
      </c>
      <c r="F2610" s="157" t="s">
        <v>125</v>
      </c>
      <c r="G2610" s="157">
        <v>0</v>
      </c>
      <c r="H2610" s="157">
        <v>1</v>
      </c>
      <c r="I2610" s="157">
        <v>0</v>
      </c>
      <c r="J2610" s="157">
        <v>0</v>
      </c>
      <c r="K2610" s="157">
        <v>1</v>
      </c>
      <c r="L2610" s="157">
        <v>1</v>
      </c>
    </row>
    <row r="2611" spans="5:12" x14ac:dyDescent="0.2">
      <c r="E2611" s="157" t="s">
        <v>1132</v>
      </c>
      <c r="F2611" s="157" t="s">
        <v>87</v>
      </c>
      <c r="G2611" s="157">
        <v>0</v>
      </c>
      <c r="H2611" s="157">
        <v>1</v>
      </c>
      <c r="I2611" s="157">
        <v>0</v>
      </c>
      <c r="J2611" s="157">
        <v>0</v>
      </c>
      <c r="K2611" s="157">
        <v>1</v>
      </c>
      <c r="L2611" s="157">
        <v>1</v>
      </c>
    </row>
    <row r="2612" spans="5:12" x14ac:dyDescent="0.2">
      <c r="E2612" s="157" t="s">
        <v>1131</v>
      </c>
      <c r="F2612" s="157" t="s">
        <v>16</v>
      </c>
      <c r="G2612" s="157">
        <v>0</v>
      </c>
      <c r="H2612" s="157">
        <v>2</v>
      </c>
      <c r="I2612" s="157">
        <v>0</v>
      </c>
      <c r="J2612" s="157">
        <v>0</v>
      </c>
      <c r="K2612" s="157">
        <v>2</v>
      </c>
      <c r="L2612" s="157">
        <v>2</v>
      </c>
    </row>
    <row r="2613" spans="5:12" x14ac:dyDescent="0.2">
      <c r="E2613" s="157" t="s">
        <v>1130</v>
      </c>
      <c r="F2613" s="157" t="s">
        <v>67</v>
      </c>
      <c r="G2613" s="157">
        <v>1</v>
      </c>
      <c r="H2613" s="157">
        <v>2</v>
      </c>
      <c r="I2613" s="157">
        <v>0</v>
      </c>
      <c r="J2613" s="157">
        <v>2</v>
      </c>
      <c r="K2613" s="157">
        <v>1</v>
      </c>
      <c r="L2613" s="157">
        <v>3</v>
      </c>
    </row>
    <row r="2614" spans="5:12" x14ac:dyDescent="0.2">
      <c r="E2614" s="157" t="s">
        <v>1129</v>
      </c>
      <c r="F2614" s="157" t="s">
        <v>80</v>
      </c>
      <c r="G2614" s="157">
        <v>1</v>
      </c>
      <c r="H2614" s="157">
        <v>0</v>
      </c>
      <c r="I2614" s="157">
        <v>1</v>
      </c>
      <c r="J2614" s="157">
        <v>0</v>
      </c>
      <c r="K2614" s="157">
        <v>0</v>
      </c>
      <c r="L2614" s="157">
        <v>1</v>
      </c>
    </row>
    <row r="2615" spans="5:12" x14ac:dyDescent="0.2">
      <c r="E2615" s="157" t="s">
        <v>1128</v>
      </c>
      <c r="F2615" s="157" t="s">
        <v>58</v>
      </c>
      <c r="G2615" s="157">
        <v>0</v>
      </c>
      <c r="H2615" s="157">
        <v>1</v>
      </c>
      <c r="I2615" s="157">
        <v>0</v>
      </c>
      <c r="J2615" s="157">
        <v>0</v>
      </c>
      <c r="K2615" s="157">
        <v>1</v>
      </c>
      <c r="L2615" s="157">
        <v>1</v>
      </c>
    </row>
    <row r="2616" spans="5:12" x14ac:dyDescent="0.2">
      <c r="E2616" s="157" t="s">
        <v>1127</v>
      </c>
      <c r="F2616" s="157" t="s">
        <v>39</v>
      </c>
      <c r="G2616" s="157">
        <v>0</v>
      </c>
      <c r="H2616" s="157">
        <v>1</v>
      </c>
      <c r="I2616" s="157">
        <v>0</v>
      </c>
      <c r="J2616" s="157">
        <v>1</v>
      </c>
      <c r="K2616" s="157">
        <v>0</v>
      </c>
      <c r="L2616" s="157">
        <v>1</v>
      </c>
    </row>
    <row r="2617" spans="5:12" x14ac:dyDescent="0.2">
      <c r="E2617" s="157" t="s">
        <v>1126</v>
      </c>
      <c r="F2617" s="157" t="s">
        <v>69</v>
      </c>
      <c r="G2617" s="157">
        <v>0</v>
      </c>
      <c r="H2617" s="157">
        <v>1</v>
      </c>
      <c r="I2617" s="157">
        <v>0</v>
      </c>
      <c r="J2617" s="157">
        <v>1</v>
      </c>
      <c r="K2617" s="157">
        <v>0</v>
      </c>
      <c r="L2617" s="157">
        <v>1</v>
      </c>
    </row>
    <row r="2618" spans="5:12" x14ac:dyDescent="0.2">
      <c r="E2618" s="157" t="s">
        <v>1125</v>
      </c>
      <c r="F2618" s="157" t="s">
        <v>69</v>
      </c>
      <c r="G2618" s="157">
        <v>0</v>
      </c>
      <c r="H2618" s="157">
        <v>1</v>
      </c>
      <c r="I2618" s="157">
        <v>0</v>
      </c>
      <c r="J2618" s="157">
        <v>1</v>
      </c>
      <c r="K2618" s="157">
        <v>0</v>
      </c>
      <c r="L2618" s="157">
        <v>1</v>
      </c>
    </row>
    <row r="2619" spans="5:12" x14ac:dyDescent="0.2">
      <c r="E2619" s="157" t="s">
        <v>1124</v>
      </c>
      <c r="F2619" s="157" t="s">
        <v>131</v>
      </c>
      <c r="G2619" s="157">
        <v>0</v>
      </c>
      <c r="H2619" s="157">
        <v>1</v>
      </c>
      <c r="I2619" s="157">
        <v>0</v>
      </c>
      <c r="J2619" s="157">
        <v>1</v>
      </c>
      <c r="K2619" s="157">
        <v>0</v>
      </c>
      <c r="L2619" s="157">
        <v>1</v>
      </c>
    </row>
    <row r="2620" spans="5:12" x14ac:dyDescent="0.2">
      <c r="E2620" s="157" t="s">
        <v>1123</v>
      </c>
      <c r="F2620" s="157" t="s">
        <v>33</v>
      </c>
      <c r="G2620" s="157">
        <v>1</v>
      </c>
      <c r="H2620" s="157">
        <v>0</v>
      </c>
      <c r="I2620" s="157">
        <v>0</v>
      </c>
      <c r="J2620" s="157">
        <v>0</v>
      </c>
      <c r="K2620" s="157">
        <v>1</v>
      </c>
      <c r="L2620" s="157">
        <v>1</v>
      </c>
    </row>
    <row r="2621" spans="5:12" x14ac:dyDescent="0.2">
      <c r="E2621" s="157" t="s">
        <v>1122</v>
      </c>
      <c r="F2621" s="157" t="s">
        <v>58</v>
      </c>
      <c r="G2621" s="157">
        <v>1</v>
      </c>
      <c r="H2621" s="157">
        <v>0</v>
      </c>
      <c r="I2621" s="157">
        <v>1</v>
      </c>
      <c r="J2621" s="157">
        <v>0</v>
      </c>
      <c r="K2621" s="157">
        <v>0</v>
      </c>
      <c r="L2621" s="157">
        <v>1</v>
      </c>
    </row>
    <row r="2622" spans="5:12" x14ac:dyDescent="0.2">
      <c r="E2622" s="157" t="s">
        <v>1121</v>
      </c>
      <c r="F2622" s="157" t="s">
        <v>80</v>
      </c>
      <c r="G2622" s="157">
        <v>2</v>
      </c>
      <c r="H2622" s="157">
        <v>3</v>
      </c>
      <c r="I2622" s="157">
        <v>0</v>
      </c>
      <c r="J2622" s="157">
        <v>0</v>
      </c>
      <c r="K2622" s="157">
        <v>5</v>
      </c>
      <c r="L2622" s="157">
        <v>5</v>
      </c>
    </row>
    <row r="2623" spans="5:12" x14ac:dyDescent="0.2">
      <c r="E2623" s="157" t="s">
        <v>1120</v>
      </c>
      <c r="F2623" s="157" t="s">
        <v>24</v>
      </c>
      <c r="G2623" s="157">
        <v>0</v>
      </c>
      <c r="H2623" s="157">
        <v>1</v>
      </c>
      <c r="I2623" s="157">
        <v>0</v>
      </c>
      <c r="J2623" s="157">
        <v>1</v>
      </c>
      <c r="K2623" s="157">
        <v>0</v>
      </c>
      <c r="L2623" s="157">
        <v>1</v>
      </c>
    </row>
    <row r="2624" spans="5:12" x14ac:dyDescent="0.2">
      <c r="E2624" s="157" t="s">
        <v>1119</v>
      </c>
      <c r="F2624" s="157" t="s">
        <v>48</v>
      </c>
      <c r="G2624" s="157">
        <v>0</v>
      </c>
      <c r="H2624" s="157">
        <v>1</v>
      </c>
      <c r="I2624" s="157">
        <v>1</v>
      </c>
      <c r="J2624" s="157">
        <v>0</v>
      </c>
      <c r="K2624" s="157">
        <v>0</v>
      </c>
      <c r="L2624" s="157">
        <v>1</v>
      </c>
    </row>
    <row r="2625" spans="5:12" x14ac:dyDescent="0.2">
      <c r="E2625" s="157" t="s">
        <v>1118</v>
      </c>
      <c r="F2625" s="157" t="s">
        <v>48</v>
      </c>
      <c r="G2625" s="157">
        <v>0</v>
      </c>
      <c r="H2625" s="157">
        <v>1</v>
      </c>
      <c r="I2625" s="157">
        <v>1</v>
      </c>
      <c r="J2625" s="157">
        <v>0</v>
      </c>
      <c r="K2625" s="157">
        <v>0</v>
      </c>
      <c r="L2625" s="157">
        <v>1</v>
      </c>
    </row>
    <row r="2626" spans="5:12" x14ac:dyDescent="0.2">
      <c r="E2626" s="157" t="s">
        <v>1117</v>
      </c>
      <c r="F2626" s="157" t="s">
        <v>58</v>
      </c>
      <c r="G2626" s="157">
        <v>0</v>
      </c>
      <c r="H2626" s="157">
        <v>1</v>
      </c>
      <c r="I2626" s="157">
        <v>0</v>
      </c>
      <c r="J2626" s="157">
        <v>0</v>
      </c>
      <c r="K2626" s="157">
        <v>1</v>
      </c>
      <c r="L2626" s="157">
        <v>1</v>
      </c>
    </row>
    <row r="2627" spans="5:12" x14ac:dyDescent="0.2">
      <c r="E2627" s="157" t="s">
        <v>1116</v>
      </c>
      <c r="F2627" s="157" t="s">
        <v>69</v>
      </c>
      <c r="G2627" s="157">
        <v>0</v>
      </c>
      <c r="H2627" s="157">
        <v>1</v>
      </c>
      <c r="I2627" s="157">
        <v>0</v>
      </c>
      <c r="J2627" s="157">
        <v>0</v>
      </c>
      <c r="K2627" s="157">
        <v>1</v>
      </c>
      <c r="L2627" s="157">
        <v>1</v>
      </c>
    </row>
    <row r="2628" spans="5:12" x14ac:dyDescent="0.2">
      <c r="E2628" s="157" t="s">
        <v>1115</v>
      </c>
      <c r="F2628" s="157" t="s">
        <v>69</v>
      </c>
      <c r="G2628" s="157">
        <v>0</v>
      </c>
      <c r="H2628" s="157">
        <v>1</v>
      </c>
      <c r="I2628" s="157">
        <v>0</v>
      </c>
      <c r="J2628" s="157">
        <v>0</v>
      </c>
      <c r="K2628" s="157">
        <v>1</v>
      </c>
      <c r="L2628" s="157">
        <v>1</v>
      </c>
    </row>
    <row r="2629" spans="5:12" x14ac:dyDescent="0.2">
      <c r="E2629" s="157" t="s">
        <v>1114</v>
      </c>
      <c r="F2629" s="157" t="s">
        <v>20</v>
      </c>
      <c r="G2629" s="157">
        <v>1</v>
      </c>
      <c r="H2629" s="157">
        <v>2</v>
      </c>
      <c r="I2629" s="157">
        <v>0</v>
      </c>
      <c r="J2629" s="157">
        <v>1</v>
      </c>
      <c r="K2629" s="157">
        <v>2</v>
      </c>
      <c r="L2629" s="157">
        <v>3</v>
      </c>
    </row>
    <row r="2630" spans="5:12" x14ac:dyDescent="0.2">
      <c r="E2630" s="157" t="s">
        <v>1113</v>
      </c>
      <c r="F2630" s="157" t="s">
        <v>58</v>
      </c>
      <c r="G2630" s="157">
        <v>1</v>
      </c>
      <c r="H2630" s="157">
        <v>1</v>
      </c>
      <c r="I2630" s="157">
        <v>0</v>
      </c>
      <c r="J2630" s="157">
        <v>0</v>
      </c>
      <c r="K2630" s="157">
        <v>2</v>
      </c>
      <c r="L2630" s="157">
        <v>2</v>
      </c>
    </row>
    <row r="2631" spans="5:12" x14ac:dyDescent="0.2">
      <c r="E2631" s="157" t="s">
        <v>1112</v>
      </c>
      <c r="F2631" s="157" t="s">
        <v>33</v>
      </c>
      <c r="G2631" s="157">
        <v>1</v>
      </c>
      <c r="H2631" s="157">
        <v>0</v>
      </c>
      <c r="I2631" s="157">
        <v>0</v>
      </c>
      <c r="J2631" s="157">
        <v>0</v>
      </c>
      <c r="K2631" s="157">
        <v>1</v>
      </c>
      <c r="L2631" s="157">
        <v>1</v>
      </c>
    </row>
    <row r="2632" spans="5:12" x14ac:dyDescent="0.2">
      <c r="E2632" s="157" t="s">
        <v>1111</v>
      </c>
      <c r="F2632" s="157" t="s">
        <v>35</v>
      </c>
      <c r="G2632" s="157">
        <v>0</v>
      </c>
      <c r="H2632" s="157">
        <v>13</v>
      </c>
      <c r="I2632" s="157">
        <v>0</v>
      </c>
      <c r="J2632" s="157">
        <v>5</v>
      </c>
      <c r="K2632" s="157">
        <v>8</v>
      </c>
      <c r="L2632" s="157">
        <v>13</v>
      </c>
    </row>
    <row r="2633" spans="5:12" x14ac:dyDescent="0.2">
      <c r="E2633" s="157" t="s">
        <v>1110</v>
      </c>
      <c r="F2633" s="157" t="s">
        <v>16</v>
      </c>
      <c r="G2633" s="157">
        <v>1</v>
      </c>
      <c r="H2633" s="157">
        <v>0</v>
      </c>
      <c r="I2633" s="157">
        <v>0</v>
      </c>
      <c r="J2633" s="157">
        <v>0</v>
      </c>
      <c r="K2633" s="157">
        <v>1</v>
      </c>
      <c r="L2633" s="157">
        <v>1</v>
      </c>
    </row>
    <row r="2634" spans="5:12" x14ac:dyDescent="0.2">
      <c r="E2634" s="157" t="s">
        <v>1109</v>
      </c>
      <c r="F2634" s="157" t="s">
        <v>29</v>
      </c>
      <c r="G2634" s="157">
        <v>0</v>
      </c>
      <c r="H2634" s="157">
        <v>1</v>
      </c>
      <c r="I2634" s="157">
        <v>0</v>
      </c>
      <c r="J2634" s="157">
        <v>0</v>
      </c>
      <c r="K2634" s="157">
        <v>1</v>
      </c>
      <c r="L2634" s="157">
        <v>1</v>
      </c>
    </row>
    <row r="2635" spans="5:12" x14ac:dyDescent="0.2">
      <c r="E2635" s="157" t="s">
        <v>1108</v>
      </c>
      <c r="F2635" s="157" t="s">
        <v>80</v>
      </c>
      <c r="G2635" s="157">
        <v>0</v>
      </c>
      <c r="H2635" s="157">
        <v>1</v>
      </c>
      <c r="I2635" s="157">
        <v>0</v>
      </c>
      <c r="J2635" s="157">
        <v>1</v>
      </c>
      <c r="K2635" s="157">
        <v>0</v>
      </c>
      <c r="L2635" s="157">
        <v>1</v>
      </c>
    </row>
    <row r="2636" spans="5:12" x14ac:dyDescent="0.2">
      <c r="E2636" s="157" t="s">
        <v>1107</v>
      </c>
      <c r="F2636" s="157" t="s">
        <v>87</v>
      </c>
      <c r="G2636" s="157">
        <v>0</v>
      </c>
      <c r="H2636" s="157">
        <v>1</v>
      </c>
      <c r="I2636" s="157">
        <v>0</v>
      </c>
      <c r="J2636" s="157">
        <v>1</v>
      </c>
      <c r="K2636" s="157">
        <v>0</v>
      </c>
      <c r="L2636" s="157">
        <v>1</v>
      </c>
    </row>
    <row r="2637" spans="5:12" x14ac:dyDescent="0.2">
      <c r="E2637" s="157" t="s">
        <v>1106</v>
      </c>
      <c r="F2637" s="157" t="s">
        <v>131</v>
      </c>
      <c r="G2637" s="157">
        <v>0</v>
      </c>
      <c r="H2637" s="157">
        <v>1</v>
      </c>
      <c r="I2637" s="157">
        <v>0</v>
      </c>
      <c r="J2637" s="157">
        <v>0</v>
      </c>
      <c r="K2637" s="157">
        <v>1</v>
      </c>
      <c r="L2637" s="157">
        <v>1</v>
      </c>
    </row>
    <row r="2638" spans="5:12" x14ac:dyDescent="0.2">
      <c r="E2638" s="157" t="s">
        <v>1105</v>
      </c>
      <c r="F2638" s="157" t="s">
        <v>94</v>
      </c>
      <c r="G2638" s="157">
        <v>0</v>
      </c>
      <c r="H2638" s="157">
        <v>1</v>
      </c>
      <c r="I2638" s="157">
        <v>0</v>
      </c>
      <c r="J2638" s="157">
        <v>0</v>
      </c>
      <c r="K2638" s="157">
        <v>1</v>
      </c>
      <c r="L2638" s="157">
        <v>1</v>
      </c>
    </row>
    <row r="2639" spans="5:12" x14ac:dyDescent="0.2">
      <c r="E2639" s="157" t="s">
        <v>1104</v>
      </c>
      <c r="F2639" s="157" t="s">
        <v>67</v>
      </c>
      <c r="G2639" s="157">
        <v>0</v>
      </c>
      <c r="H2639" s="157">
        <v>1</v>
      </c>
      <c r="I2639" s="157">
        <v>0</v>
      </c>
      <c r="J2639" s="157">
        <v>0</v>
      </c>
      <c r="K2639" s="157">
        <v>1</v>
      </c>
      <c r="L2639" s="157">
        <v>1</v>
      </c>
    </row>
    <row r="2640" spans="5:12" x14ac:dyDescent="0.2">
      <c r="E2640" s="157" t="s">
        <v>1103</v>
      </c>
      <c r="F2640" s="157" t="s">
        <v>24</v>
      </c>
      <c r="G2640" s="157">
        <v>1</v>
      </c>
      <c r="H2640" s="157">
        <v>0</v>
      </c>
      <c r="I2640" s="157">
        <v>0</v>
      </c>
      <c r="J2640" s="157">
        <v>1</v>
      </c>
      <c r="K2640" s="157">
        <v>0</v>
      </c>
      <c r="L2640" s="157">
        <v>1</v>
      </c>
    </row>
    <row r="2641" spans="5:12" x14ac:dyDescent="0.2">
      <c r="E2641" s="157" t="s">
        <v>1102</v>
      </c>
      <c r="F2641" s="157" t="s">
        <v>20</v>
      </c>
      <c r="G2641" s="157">
        <v>0</v>
      </c>
      <c r="H2641" s="157">
        <v>1</v>
      </c>
      <c r="I2641" s="157">
        <v>0</v>
      </c>
      <c r="J2641" s="157">
        <v>0</v>
      </c>
      <c r="K2641" s="157">
        <v>1</v>
      </c>
      <c r="L2641" s="157">
        <v>1</v>
      </c>
    </row>
    <row r="2642" spans="5:12" x14ac:dyDescent="0.2">
      <c r="E2642" s="157" t="s">
        <v>1101</v>
      </c>
      <c r="F2642" s="157" t="s">
        <v>94</v>
      </c>
      <c r="G2642" s="157">
        <v>1</v>
      </c>
      <c r="H2642" s="157">
        <v>0</v>
      </c>
      <c r="I2642" s="157">
        <v>0</v>
      </c>
      <c r="J2642" s="157">
        <v>0</v>
      </c>
      <c r="K2642" s="157">
        <v>1</v>
      </c>
      <c r="L2642" s="157">
        <v>1</v>
      </c>
    </row>
    <row r="2643" spans="5:12" x14ac:dyDescent="0.2">
      <c r="E2643" s="157" t="s">
        <v>1100</v>
      </c>
      <c r="F2643" s="157" t="s">
        <v>33</v>
      </c>
      <c r="G2643" s="157">
        <v>1</v>
      </c>
      <c r="H2643" s="157">
        <v>1</v>
      </c>
      <c r="I2643" s="157">
        <v>0</v>
      </c>
      <c r="J2643" s="157">
        <v>0</v>
      </c>
      <c r="K2643" s="157">
        <v>2</v>
      </c>
      <c r="L2643" s="157">
        <v>2</v>
      </c>
    </row>
    <row r="2644" spans="5:12" x14ac:dyDescent="0.2">
      <c r="E2644" s="157" t="s">
        <v>1099</v>
      </c>
      <c r="F2644" s="157" t="s">
        <v>16</v>
      </c>
      <c r="G2644" s="157">
        <v>0</v>
      </c>
      <c r="H2644" s="157">
        <v>1</v>
      </c>
      <c r="I2644" s="157">
        <v>0</v>
      </c>
      <c r="J2644" s="157">
        <v>0</v>
      </c>
      <c r="K2644" s="157">
        <v>1</v>
      </c>
      <c r="L2644" s="157">
        <v>1</v>
      </c>
    </row>
    <row r="2645" spans="5:12" x14ac:dyDescent="0.2">
      <c r="E2645" s="157" t="s">
        <v>1098</v>
      </c>
      <c r="F2645" s="157" t="s">
        <v>131</v>
      </c>
      <c r="G2645" s="157">
        <v>0</v>
      </c>
      <c r="H2645" s="157">
        <v>1</v>
      </c>
      <c r="I2645" s="157">
        <v>0</v>
      </c>
      <c r="J2645" s="157">
        <v>1</v>
      </c>
      <c r="K2645" s="157">
        <v>0</v>
      </c>
      <c r="L2645" s="157">
        <v>1</v>
      </c>
    </row>
    <row r="2646" spans="5:12" x14ac:dyDescent="0.2">
      <c r="E2646" s="157" t="s">
        <v>1097</v>
      </c>
      <c r="F2646" s="157" t="s">
        <v>80</v>
      </c>
      <c r="G2646" s="157">
        <v>0</v>
      </c>
      <c r="H2646" s="157">
        <v>1</v>
      </c>
      <c r="I2646" s="157">
        <v>0</v>
      </c>
      <c r="J2646" s="157">
        <v>1</v>
      </c>
      <c r="K2646" s="157">
        <v>0</v>
      </c>
      <c r="L2646" s="157">
        <v>1</v>
      </c>
    </row>
    <row r="2647" spans="5:12" x14ac:dyDescent="0.2">
      <c r="E2647" s="157" t="s">
        <v>1096</v>
      </c>
      <c r="F2647" s="157" t="s">
        <v>131</v>
      </c>
      <c r="G2647" s="157">
        <v>0</v>
      </c>
      <c r="H2647" s="157">
        <v>2</v>
      </c>
      <c r="I2647" s="157">
        <v>0</v>
      </c>
      <c r="J2647" s="157">
        <v>0</v>
      </c>
      <c r="K2647" s="157">
        <v>2</v>
      </c>
      <c r="L2647" s="157">
        <v>2</v>
      </c>
    </row>
    <row r="2648" spans="5:12" x14ac:dyDescent="0.2">
      <c r="E2648" s="157" t="s">
        <v>1095</v>
      </c>
      <c r="F2648" s="157" t="s">
        <v>35</v>
      </c>
      <c r="G2648" s="157">
        <v>0</v>
      </c>
      <c r="H2648" s="157">
        <v>10</v>
      </c>
      <c r="I2648" s="157">
        <v>0</v>
      </c>
      <c r="J2648" s="157">
        <v>4</v>
      </c>
      <c r="K2648" s="157">
        <v>6</v>
      </c>
      <c r="L2648" s="157">
        <v>10</v>
      </c>
    </row>
    <row r="2649" spans="5:12" x14ac:dyDescent="0.2">
      <c r="E2649" s="157" t="s">
        <v>1094</v>
      </c>
      <c r="F2649" s="157" t="s">
        <v>22</v>
      </c>
      <c r="G2649" s="157">
        <v>0</v>
      </c>
      <c r="H2649" s="157">
        <v>4</v>
      </c>
      <c r="I2649" s="157">
        <v>0</v>
      </c>
      <c r="J2649" s="157">
        <v>2</v>
      </c>
      <c r="K2649" s="157">
        <v>2</v>
      </c>
      <c r="L2649" s="157">
        <v>4</v>
      </c>
    </row>
    <row r="2650" spans="5:12" x14ac:dyDescent="0.2">
      <c r="E2650" s="157" t="s">
        <v>1093</v>
      </c>
      <c r="F2650" s="157" t="s">
        <v>67</v>
      </c>
      <c r="G2650" s="157">
        <v>1</v>
      </c>
      <c r="H2650" s="157">
        <v>0</v>
      </c>
      <c r="I2650" s="157">
        <v>0</v>
      </c>
      <c r="J2650" s="157">
        <v>0</v>
      </c>
      <c r="K2650" s="157">
        <v>1</v>
      </c>
      <c r="L2650" s="157">
        <v>1</v>
      </c>
    </row>
    <row r="2651" spans="5:12" x14ac:dyDescent="0.2">
      <c r="E2651" s="157" t="s">
        <v>1092</v>
      </c>
      <c r="F2651" s="157" t="s">
        <v>69</v>
      </c>
      <c r="G2651" s="157">
        <v>0</v>
      </c>
      <c r="H2651" s="157">
        <v>10</v>
      </c>
      <c r="I2651" s="157">
        <v>0</v>
      </c>
      <c r="J2651" s="157">
        <v>2</v>
      </c>
      <c r="K2651" s="157">
        <v>8</v>
      </c>
      <c r="L2651" s="157">
        <v>10</v>
      </c>
    </row>
    <row r="2652" spans="5:12" x14ac:dyDescent="0.2">
      <c r="E2652" s="157" t="s">
        <v>1091</v>
      </c>
      <c r="F2652" s="157" t="s">
        <v>58</v>
      </c>
      <c r="G2652" s="157">
        <v>1</v>
      </c>
      <c r="H2652" s="157">
        <v>0</v>
      </c>
      <c r="I2652" s="157">
        <v>0</v>
      </c>
      <c r="J2652" s="157">
        <v>0</v>
      </c>
      <c r="K2652" s="157">
        <v>1</v>
      </c>
      <c r="L2652" s="157">
        <v>1</v>
      </c>
    </row>
    <row r="2653" spans="5:12" x14ac:dyDescent="0.2">
      <c r="E2653" s="157" t="s">
        <v>1090</v>
      </c>
      <c r="F2653" s="157" t="s">
        <v>55</v>
      </c>
      <c r="G2653" s="157">
        <v>0</v>
      </c>
      <c r="H2653" s="157">
        <v>1</v>
      </c>
      <c r="I2653" s="157">
        <v>0</v>
      </c>
      <c r="J2653" s="157">
        <v>0</v>
      </c>
      <c r="K2653" s="157">
        <v>1</v>
      </c>
      <c r="L2653" s="157">
        <v>1</v>
      </c>
    </row>
    <row r="2654" spans="5:12" x14ac:dyDescent="0.2">
      <c r="E2654" s="157" t="s">
        <v>1089</v>
      </c>
      <c r="F2654" s="157" t="s">
        <v>69</v>
      </c>
      <c r="G2654" s="157">
        <v>0</v>
      </c>
      <c r="H2654" s="157">
        <v>1</v>
      </c>
      <c r="I2654" s="157">
        <v>0</v>
      </c>
      <c r="J2654" s="157">
        <v>0</v>
      </c>
      <c r="K2654" s="157">
        <v>1</v>
      </c>
      <c r="L2654" s="157">
        <v>1</v>
      </c>
    </row>
    <row r="2655" spans="5:12" x14ac:dyDescent="0.2">
      <c r="E2655" s="157" t="s">
        <v>1088</v>
      </c>
      <c r="F2655" s="157" t="s">
        <v>77</v>
      </c>
      <c r="G2655" s="157">
        <v>0</v>
      </c>
      <c r="H2655" s="157">
        <v>1</v>
      </c>
      <c r="I2655" s="157">
        <v>0</v>
      </c>
      <c r="J2655" s="157">
        <v>0</v>
      </c>
      <c r="K2655" s="157">
        <v>1</v>
      </c>
      <c r="L2655" s="157">
        <v>1</v>
      </c>
    </row>
    <row r="2656" spans="5:12" x14ac:dyDescent="0.2">
      <c r="E2656" s="157" t="s">
        <v>1087</v>
      </c>
      <c r="F2656" s="157" t="s">
        <v>18</v>
      </c>
      <c r="G2656" s="157">
        <v>1</v>
      </c>
      <c r="H2656" s="157">
        <v>0</v>
      </c>
      <c r="I2656" s="157">
        <v>1</v>
      </c>
      <c r="J2656" s="157">
        <v>0</v>
      </c>
      <c r="K2656" s="157">
        <v>0</v>
      </c>
      <c r="L2656" s="157">
        <v>1</v>
      </c>
    </row>
    <row r="2657" spans="5:12" x14ac:dyDescent="0.2">
      <c r="E2657" s="157" t="s">
        <v>1086</v>
      </c>
      <c r="F2657" s="157" t="s">
        <v>18</v>
      </c>
      <c r="G2657" s="157">
        <v>1</v>
      </c>
      <c r="H2657" s="157">
        <v>0</v>
      </c>
      <c r="I2657" s="157">
        <v>1</v>
      </c>
      <c r="J2657" s="157">
        <v>0</v>
      </c>
      <c r="K2657" s="157">
        <v>0</v>
      </c>
      <c r="L2657" s="157">
        <v>1</v>
      </c>
    </row>
    <row r="2658" spans="5:12" x14ac:dyDescent="0.2">
      <c r="E2658" s="157" t="s">
        <v>1085</v>
      </c>
      <c r="F2658" s="157" t="s">
        <v>29</v>
      </c>
      <c r="G2658" s="157">
        <v>0</v>
      </c>
      <c r="H2658" s="157">
        <v>1</v>
      </c>
      <c r="I2658" s="157">
        <v>0</v>
      </c>
      <c r="J2658" s="157">
        <v>0</v>
      </c>
      <c r="K2658" s="157">
        <v>1</v>
      </c>
      <c r="L2658" s="157">
        <v>1</v>
      </c>
    </row>
    <row r="2659" spans="5:12" x14ac:dyDescent="0.2">
      <c r="E2659" s="157" t="s">
        <v>1084</v>
      </c>
      <c r="F2659" s="157" t="s">
        <v>69</v>
      </c>
      <c r="G2659" s="157">
        <v>0</v>
      </c>
      <c r="H2659" s="157">
        <v>1</v>
      </c>
      <c r="I2659" s="157">
        <v>0</v>
      </c>
      <c r="J2659" s="157">
        <v>0</v>
      </c>
      <c r="K2659" s="157">
        <v>1</v>
      </c>
      <c r="L2659" s="157">
        <v>1</v>
      </c>
    </row>
    <row r="2660" spans="5:12" x14ac:dyDescent="0.2">
      <c r="E2660" s="157" t="s">
        <v>1083</v>
      </c>
      <c r="F2660" s="157" t="s">
        <v>24</v>
      </c>
      <c r="G2660" s="157">
        <v>0</v>
      </c>
      <c r="H2660" s="157">
        <v>1</v>
      </c>
      <c r="I2660" s="157">
        <v>0</v>
      </c>
      <c r="J2660" s="157">
        <v>1</v>
      </c>
      <c r="K2660" s="157">
        <v>0</v>
      </c>
      <c r="L2660" s="157">
        <v>1</v>
      </c>
    </row>
    <row r="2661" spans="5:12" x14ac:dyDescent="0.2">
      <c r="E2661" s="157" t="s">
        <v>1082</v>
      </c>
      <c r="F2661" s="157" t="s">
        <v>131</v>
      </c>
      <c r="G2661" s="157">
        <v>0</v>
      </c>
      <c r="H2661" s="157">
        <v>2</v>
      </c>
      <c r="I2661" s="157">
        <v>0</v>
      </c>
      <c r="J2661" s="157">
        <v>0</v>
      </c>
      <c r="K2661" s="157">
        <v>2</v>
      </c>
      <c r="L2661" s="157">
        <v>2</v>
      </c>
    </row>
    <row r="2662" spans="5:12" x14ac:dyDescent="0.2">
      <c r="E2662" s="157" t="s">
        <v>1081</v>
      </c>
      <c r="F2662" s="157" t="s">
        <v>67</v>
      </c>
      <c r="G2662" s="157">
        <v>1</v>
      </c>
      <c r="H2662" s="157">
        <v>2</v>
      </c>
      <c r="I2662" s="157">
        <v>0</v>
      </c>
      <c r="J2662" s="157">
        <v>0</v>
      </c>
      <c r="K2662" s="157">
        <v>3</v>
      </c>
      <c r="L2662" s="157">
        <v>3</v>
      </c>
    </row>
    <row r="2663" spans="5:12" x14ac:dyDescent="0.2">
      <c r="E2663" s="157" t="s">
        <v>1080</v>
      </c>
      <c r="F2663" s="157" t="s">
        <v>18</v>
      </c>
      <c r="G2663" s="157">
        <v>0</v>
      </c>
      <c r="H2663" s="157">
        <v>1</v>
      </c>
      <c r="I2663" s="157">
        <v>0</v>
      </c>
      <c r="J2663" s="157">
        <v>0</v>
      </c>
      <c r="K2663" s="157">
        <v>1</v>
      </c>
      <c r="L2663" s="157">
        <v>1</v>
      </c>
    </row>
    <row r="2664" spans="5:12" x14ac:dyDescent="0.2">
      <c r="E2664" s="157" t="s">
        <v>1079</v>
      </c>
      <c r="F2664" s="157" t="s">
        <v>53</v>
      </c>
      <c r="G2664" s="157">
        <v>0</v>
      </c>
      <c r="H2664" s="157">
        <v>1</v>
      </c>
      <c r="I2664" s="157">
        <v>0</v>
      </c>
      <c r="J2664" s="157">
        <v>1</v>
      </c>
      <c r="K2664" s="157">
        <v>0</v>
      </c>
      <c r="L2664" s="157">
        <v>1</v>
      </c>
    </row>
    <row r="2665" spans="5:12" x14ac:dyDescent="0.2">
      <c r="E2665" s="157" t="s">
        <v>1078</v>
      </c>
      <c r="F2665" s="157" t="s">
        <v>29</v>
      </c>
      <c r="G2665" s="157">
        <v>1</v>
      </c>
      <c r="H2665" s="157">
        <v>0</v>
      </c>
      <c r="I2665" s="157">
        <v>0</v>
      </c>
      <c r="J2665" s="157">
        <v>1</v>
      </c>
      <c r="K2665" s="157">
        <v>0</v>
      </c>
      <c r="L2665" s="157">
        <v>1</v>
      </c>
    </row>
    <row r="2666" spans="5:12" x14ac:dyDescent="0.2">
      <c r="E2666" s="157" t="s">
        <v>1077</v>
      </c>
      <c r="F2666" s="157" t="s">
        <v>33</v>
      </c>
      <c r="G2666" s="157">
        <v>2</v>
      </c>
      <c r="H2666" s="157">
        <v>0</v>
      </c>
      <c r="I2666" s="157">
        <v>0</v>
      </c>
      <c r="J2666" s="157">
        <v>0</v>
      </c>
      <c r="K2666" s="157">
        <v>2</v>
      </c>
      <c r="L2666" s="157">
        <v>2</v>
      </c>
    </row>
    <row r="2667" spans="5:12" x14ac:dyDescent="0.2">
      <c r="E2667" s="157" t="s">
        <v>1076</v>
      </c>
      <c r="F2667" s="157" t="s">
        <v>16</v>
      </c>
      <c r="G2667" s="157">
        <v>0</v>
      </c>
      <c r="H2667" s="157">
        <v>1</v>
      </c>
      <c r="I2667" s="157">
        <v>0</v>
      </c>
      <c r="J2667" s="157">
        <v>1</v>
      </c>
      <c r="K2667" s="157">
        <v>0</v>
      </c>
      <c r="L2667" s="157">
        <v>1</v>
      </c>
    </row>
    <row r="2668" spans="5:12" x14ac:dyDescent="0.2">
      <c r="E2668" s="157" t="s">
        <v>1075</v>
      </c>
      <c r="F2668" s="157" t="s">
        <v>55</v>
      </c>
      <c r="G2668" s="157">
        <v>0</v>
      </c>
      <c r="H2668" s="157">
        <v>1</v>
      </c>
      <c r="I2668" s="157">
        <v>0</v>
      </c>
      <c r="J2668" s="157">
        <v>0</v>
      </c>
      <c r="K2668" s="157">
        <v>1</v>
      </c>
      <c r="L2668" s="157">
        <v>1</v>
      </c>
    </row>
    <row r="2669" spans="5:12" x14ac:dyDescent="0.2">
      <c r="E2669" s="157" t="s">
        <v>1074</v>
      </c>
      <c r="F2669" s="157" t="s">
        <v>67</v>
      </c>
      <c r="G2669" s="157">
        <v>1</v>
      </c>
      <c r="H2669" s="157">
        <v>2</v>
      </c>
      <c r="I2669" s="157">
        <v>0</v>
      </c>
      <c r="J2669" s="157">
        <v>0</v>
      </c>
      <c r="K2669" s="157">
        <v>3</v>
      </c>
      <c r="L2669" s="157">
        <v>3</v>
      </c>
    </row>
    <row r="2670" spans="5:12" x14ac:dyDescent="0.2">
      <c r="E2670" s="157" t="s">
        <v>1073</v>
      </c>
      <c r="F2670" s="157" t="s">
        <v>80</v>
      </c>
      <c r="G2670" s="157">
        <v>0</v>
      </c>
      <c r="H2670" s="157">
        <v>1</v>
      </c>
      <c r="I2670" s="157">
        <v>0</v>
      </c>
      <c r="J2670" s="157">
        <v>1</v>
      </c>
      <c r="K2670" s="157">
        <v>0</v>
      </c>
      <c r="L2670" s="157">
        <v>1</v>
      </c>
    </row>
    <row r="2671" spans="5:12" x14ac:dyDescent="0.2">
      <c r="E2671" s="157" t="s">
        <v>1072</v>
      </c>
      <c r="F2671" s="157" t="s">
        <v>80</v>
      </c>
      <c r="G2671" s="157">
        <v>0</v>
      </c>
      <c r="H2671" s="157">
        <v>1</v>
      </c>
      <c r="I2671" s="157">
        <v>0</v>
      </c>
      <c r="J2671" s="157">
        <v>1</v>
      </c>
      <c r="K2671" s="157">
        <v>0</v>
      </c>
      <c r="L2671" s="157">
        <v>1</v>
      </c>
    </row>
    <row r="2672" spans="5:12" x14ac:dyDescent="0.2">
      <c r="E2672" s="157" t="s">
        <v>1071</v>
      </c>
      <c r="F2672" s="157" t="s">
        <v>14</v>
      </c>
      <c r="G2672" s="157">
        <v>1</v>
      </c>
      <c r="H2672" s="157">
        <v>2</v>
      </c>
      <c r="I2672" s="157">
        <v>0</v>
      </c>
      <c r="J2672" s="157">
        <v>1</v>
      </c>
      <c r="K2672" s="157">
        <v>2</v>
      </c>
      <c r="L2672" s="157">
        <v>3</v>
      </c>
    </row>
    <row r="2673" spans="5:12" x14ac:dyDescent="0.2">
      <c r="E2673" s="157" t="s">
        <v>1070</v>
      </c>
      <c r="F2673" s="157" t="s">
        <v>67</v>
      </c>
      <c r="G2673" s="157">
        <v>0</v>
      </c>
      <c r="H2673" s="157">
        <v>1</v>
      </c>
      <c r="I2673" s="157">
        <v>0</v>
      </c>
      <c r="J2673" s="157">
        <v>1</v>
      </c>
      <c r="K2673" s="157">
        <v>0</v>
      </c>
      <c r="L2673" s="157">
        <v>1</v>
      </c>
    </row>
    <row r="2674" spans="5:12" x14ac:dyDescent="0.2">
      <c r="E2674" s="157" t="s">
        <v>1069</v>
      </c>
      <c r="F2674" s="157" t="s">
        <v>20</v>
      </c>
      <c r="G2674" s="157">
        <v>0</v>
      </c>
      <c r="H2674" s="157">
        <v>1</v>
      </c>
      <c r="I2674" s="157">
        <v>0</v>
      </c>
      <c r="J2674" s="157">
        <v>0</v>
      </c>
      <c r="K2674" s="157">
        <v>1</v>
      </c>
      <c r="L2674" s="157">
        <v>1</v>
      </c>
    </row>
    <row r="2675" spans="5:12" x14ac:dyDescent="0.2">
      <c r="E2675" s="157" t="s">
        <v>1068</v>
      </c>
      <c r="F2675" s="157" t="s">
        <v>67</v>
      </c>
      <c r="G2675" s="157">
        <v>0</v>
      </c>
      <c r="H2675" s="157">
        <v>2</v>
      </c>
      <c r="I2675" s="157">
        <v>1</v>
      </c>
      <c r="J2675" s="157">
        <v>0</v>
      </c>
      <c r="K2675" s="157">
        <v>1</v>
      </c>
      <c r="L2675" s="157">
        <v>2</v>
      </c>
    </row>
    <row r="2676" spans="5:12" x14ac:dyDescent="0.2">
      <c r="E2676" s="157" t="s">
        <v>1067</v>
      </c>
      <c r="F2676" s="157" t="s">
        <v>16</v>
      </c>
      <c r="G2676" s="157">
        <v>0</v>
      </c>
      <c r="H2676" s="157">
        <v>2</v>
      </c>
      <c r="I2676" s="157">
        <v>0</v>
      </c>
      <c r="J2676" s="157">
        <v>0</v>
      </c>
      <c r="K2676" s="157">
        <v>2</v>
      </c>
      <c r="L2676" s="157">
        <v>2</v>
      </c>
    </row>
    <row r="2677" spans="5:12" x14ac:dyDescent="0.2">
      <c r="E2677" s="157" t="s">
        <v>1066</v>
      </c>
      <c r="F2677" s="157" t="s">
        <v>20</v>
      </c>
      <c r="G2677" s="157">
        <v>0</v>
      </c>
      <c r="H2677" s="157">
        <v>3</v>
      </c>
      <c r="I2677" s="157">
        <v>0</v>
      </c>
      <c r="J2677" s="157">
        <v>3</v>
      </c>
      <c r="K2677" s="157">
        <v>0</v>
      </c>
      <c r="L2677" s="157">
        <v>3</v>
      </c>
    </row>
    <row r="2678" spans="5:12" x14ac:dyDescent="0.2">
      <c r="E2678" s="157" t="s">
        <v>1065</v>
      </c>
      <c r="F2678" s="157" t="s">
        <v>53</v>
      </c>
      <c r="G2678" s="157">
        <v>0</v>
      </c>
      <c r="H2678" s="157">
        <v>1</v>
      </c>
      <c r="I2678" s="157">
        <v>0</v>
      </c>
      <c r="J2678" s="157">
        <v>1</v>
      </c>
      <c r="K2678" s="157">
        <v>0</v>
      </c>
      <c r="L2678" s="157">
        <v>1</v>
      </c>
    </row>
    <row r="2679" spans="5:12" x14ac:dyDescent="0.2">
      <c r="E2679" s="157" t="s">
        <v>1064</v>
      </c>
      <c r="F2679" s="157" t="s">
        <v>55</v>
      </c>
      <c r="G2679" s="157">
        <v>1</v>
      </c>
      <c r="H2679" s="157">
        <v>0</v>
      </c>
      <c r="I2679" s="157">
        <v>0</v>
      </c>
      <c r="J2679" s="157">
        <v>0</v>
      </c>
      <c r="K2679" s="157">
        <v>1</v>
      </c>
      <c r="L2679" s="157">
        <v>1</v>
      </c>
    </row>
    <row r="2680" spans="5:12" x14ac:dyDescent="0.2">
      <c r="E2680" s="157" t="s">
        <v>1063</v>
      </c>
      <c r="F2680" s="157" t="s">
        <v>24</v>
      </c>
      <c r="G2680" s="157">
        <v>1</v>
      </c>
      <c r="H2680" s="157">
        <v>1</v>
      </c>
      <c r="I2680" s="157">
        <v>0</v>
      </c>
      <c r="J2680" s="157">
        <v>2</v>
      </c>
      <c r="K2680" s="157">
        <v>0</v>
      </c>
      <c r="L2680" s="157">
        <v>2</v>
      </c>
    </row>
    <row r="2681" spans="5:12" x14ac:dyDescent="0.2">
      <c r="E2681" s="157" t="s">
        <v>1062</v>
      </c>
      <c r="F2681" s="157" t="s">
        <v>33</v>
      </c>
      <c r="G2681" s="157">
        <v>1</v>
      </c>
      <c r="H2681" s="157">
        <v>1</v>
      </c>
      <c r="I2681" s="157">
        <v>0</v>
      </c>
      <c r="J2681" s="157">
        <v>0</v>
      </c>
      <c r="K2681" s="157">
        <v>2</v>
      </c>
      <c r="L2681" s="157">
        <v>2</v>
      </c>
    </row>
    <row r="2682" spans="5:12" x14ac:dyDescent="0.2">
      <c r="E2682" s="157" t="s">
        <v>1061</v>
      </c>
      <c r="F2682" s="157" t="s">
        <v>29</v>
      </c>
      <c r="G2682" s="157">
        <v>0</v>
      </c>
      <c r="H2682" s="157">
        <v>1</v>
      </c>
      <c r="I2682" s="157">
        <v>0</v>
      </c>
      <c r="J2682" s="157">
        <v>1</v>
      </c>
      <c r="K2682" s="157">
        <v>0</v>
      </c>
      <c r="L2682" s="157">
        <v>1</v>
      </c>
    </row>
    <row r="2683" spans="5:12" x14ac:dyDescent="0.2">
      <c r="E2683" s="157" t="s">
        <v>1060</v>
      </c>
      <c r="F2683" s="157" t="s">
        <v>16</v>
      </c>
      <c r="G2683" s="157">
        <v>0</v>
      </c>
      <c r="H2683" s="157">
        <v>1</v>
      </c>
      <c r="I2683" s="157">
        <v>0</v>
      </c>
      <c r="J2683" s="157">
        <v>0</v>
      </c>
      <c r="K2683" s="157">
        <v>1</v>
      </c>
      <c r="L2683" s="157">
        <v>1</v>
      </c>
    </row>
    <row r="2684" spans="5:12" x14ac:dyDescent="0.2">
      <c r="E2684" s="157" t="s">
        <v>1059</v>
      </c>
      <c r="F2684" s="157" t="s">
        <v>29</v>
      </c>
      <c r="G2684" s="157">
        <v>1</v>
      </c>
      <c r="H2684" s="157">
        <v>0</v>
      </c>
      <c r="I2684" s="157">
        <v>0</v>
      </c>
      <c r="J2684" s="157">
        <v>0</v>
      </c>
      <c r="K2684" s="157">
        <v>1</v>
      </c>
      <c r="L2684" s="157">
        <v>1</v>
      </c>
    </row>
    <row r="2685" spans="5:12" x14ac:dyDescent="0.2">
      <c r="E2685" s="157" t="s">
        <v>1058</v>
      </c>
      <c r="F2685" s="157" t="s">
        <v>55</v>
      </c>
      <c r="G2685" s="157">
        <v>1</v>
      </c>
      <c r="H2685" s="157">
        <v>0</v>
      </c>
      <c r="I2685" s="157">
        <v>0</v>
      </c>
      <c r="J2685" s="157">
        <v>1</v>
      </c>
      <c r="K2685" s="157">
        <v>0</v>
      </c>
      <c r="L2685" s="157">
        <v>1</v>
      </c>
    </row>
    <row r="2686" spans="5:12" x14ac:dyDescent="0.2">
      <c r="E2686" s="157" t="s">
        <v>1057</v>
      </c>
      <c r="F2686" s="157" t="s">
        <v>14</v>
      </c>
      <c r="G2686" s="157">
        <v>5</v>
      </c>
      <c r="H2686" s="157">
        <v>4</v>
      </c>
      <c r="I2686" s="157">
        <v>0</v>
      </c>
      <c r="J2686" s="157">
        <v>4</v>
      </c>
      <c r="K2686" s="157">
        <v>5</v>
      </c>
      <c r="L2686" s="157">
        <v>9</v>
      </c>
    </row>
    <row r="2687" spans="5:12" x14ac:dyDescent="0.2">
      <c r="E2687" s="157" t="s">
        <v>1056</v>
      </c>
      <c r="F2687" s="157" t="s">
        <v>39</v>
      </c>
      <c r="G2687" s="157">
        <v>0</v>
      </c>
      <c r="H2687" s="157">
        <v>1</v>
      </c>
      <c r="I2687" s="157">
        <v>1</v>
      </c>
      <c r="J2687" s="157">
        <v>0</v>
      </c>
      <c r="K2687" s="157">
        <v>0</v>
      </c>
      <c r="L2687" s="157">
        <v>1</v>
      </c>
    </row>
    <row r="2688" spans="5:12" x14ac:dyDescent="0.2">
      <c r="E2688" s="157" t="s">
        <v>1055</v>
      </c>
      <c r="F2688" s="157" t="s">
        <v>131</v>
      </c>
      <c r="G2688" s="157">
        <v>0</v>
      </c>
      <c r="H2688" s="157">
        <v>1</v>
      </c>
      <c r="I2688" s="157">
        <v>0</v>
      </c>
      <c r="J2688" s="157">
        <v>1</v>
      </c>
      <c r="K2688" s="157">
        <v>0</v>
      </c>
      <c r="L2688" s="157">
        <v>1</v>
      </c>
    </row>
    <row r="2689" spans="4:12" x14ac:dyDescent="0.2">
      <c r="E2689" s="157" t="s">
        <v>1054</v>
      </c>
      <c r="F2689" s="157" t="s">
        <v>24</v>
      </c>
      <c r="G2689" s="157">
        <v>1</v>
      </c>
      <c r="H2689" s="157">
        <v>0</v>
      </c>
      <c r="I2689" s="157">
        <v>0</v>
      </c>
      <c r="J2689" s="157">
        <v>0</v>
      </c>
      <c r="K2689" s="157">
        <v>1</v>
      </c>
      <c r="L2689" s="157">
        <v>1</v>
      </c>
    </row>
    <row r="2690" spans="4:12" x14ac:dyDescent="0.2">
      <c r="E2690" s="157" t="s">
        <v>1053</v>
      </c>
      <c r="F2690" s="157" t="s">
        <v>33</v>
      </c>
      <c r="G2690" s="157">
        <v>1</v>
      </c>
      <c r="H2690" s="157">
        <v>1</v>
      </c>
      <c r="I2690" s="157">
        <v>0</v>
      </c>
      <c r="J2690" s="157">
        <v>0</v>
      </c>
      <c r="K2690" s="157">
        <v>2</v>
      </c>
      <c r="L2690" s="157">
        <v>2</v>
      </c>
    </row>
    <row r="2691" spans="4:12" x14ac:dyDescent="0.2">
      <c r="E2691" s="157" t="s">
        <v>1052</v>
      </c>
      <c r="F2691" s="157" t="s">
        <v>29</v>
      </c>
      <c r="G2691" s="157">
        <v>0</v>
      </c>
      <c r="H2691" s="157">
        <v>2</v>
      </c>
      <c r="I2691" s="157">
        <v>0</v>
      </c>
      <c r="J2691" s="157">
        <v>0</v>
      </c>
      <c r="K2691" s="157">
        <v>2</v>
      </c>
      <c r="L2691" s="157">
        <v>2</v>
      </c>
    </row>
    <row r="2692" spans="4:12" x14ac:dyDescent="0.2">
      <c r="E2692" s="157" t="s">
        <v>1051</v>
      </c>
      <c r="F2692" s="157" t="s">
        <v>94</v>
      </c>
      <c r="G2692" s="157">
        <v>0</v>
      </c>
      <c r="H2692" s="157">
        <v>1</v>
      </c>
      <c r="I2692" s="157">
        <v>0</v>
      </c>
      <c r="J2692" s="157">
        <v>1</v>
      </c>
      <c r="K2692" s="157">
        <v>0</v>
      </c>
      <c r="L2692" s="157">
        <v>1</v>
      </c>
    </row>
    <row r="2693" spans="4:12" x14ac:dyDescent="0.2">
      <c r="E2693" s="157" t="s">
        <v>1050</v>
      </c>
      <c r="F2693" s="157" t="s">
        <v>48</v>
      </c>
      <c r="G2693" s="157">
        <v>0</v>
      </c>
      <c r="H2693" s="157">
        <v>1</v>
      </c>
      <c r="I2693" s="157">
        <v>0</v>
      </c>
      <c r="J2693" s="157">
        <v>0</v>
      </c>
      <c r="K2693" s="157">
        <v>1</v>
      </c>
      <c r="L2693" s="157">
        <v>1</v>
      </c>
    </row>
    <row r="2694" spans="4:12" x14ac:dyDescent="0.2">
      <c r="E2694" s="157" t="s">
        <v>1049</v>
      </c>
      <c r="F2694" s="157" t="s">
        <v>39</v>
      </c>
      <c r="G2694" s="157">
        <v>0</v>
      </c>
      <c r="H2694" s="157">
        <v>1</v>
      </c>
      <c r="I2694" s="157">
        <v>0</v>
      </c>
      <c r="J2694" s="157">
        <v>0</v>
      </c>
      <c r="K2694" s="157">
        <v>1</v>
      </c>
      <c r="L2694" s="157">
        <v>1</v>
      </c>
    </row>
    <row r="2695" spans="4:12" x14ac:dyDescent="0.2">
      <c r="E2695" s="157" t="s">
        <v>1048</v>
      </c>
      <c r="F2695" s="157" t="s">
        <v>14</v>
      </c>
      <c r="G2695" s="157">
        <v>0</v>
      </c>
      <c r="H2695" s="157">
        <v>1</v>
      </c>
      <c r="I2695" s="157">
        <v>0</v>
      </c>
      <c r="J2695" s="157">
        <v>0</v>
      </c>
      <c r="K2695" s="157">
        <v>1</v>
      </c>
      <c r="L2695" s="157">
        <v>1</v>
      </c>
    </row>
    <row r="2696" spans="4:12" x14ac:dyDescent="0.2">
      <c r="E2696" s="157" t="s">
        <v>1047</v>
      </c>
      <c r="F2696" s="157" t="s">
        <v>55</v>
      </c>
      <c r="G2696" s="157">
        <v>1</v>
      </c>
      <c r="H2696" s="157">
        <v>0</v>
      </c>
      <c r="I2696" s="157">
        <v>0</v>
      </c>
      <c r="J2696" s="157">
        <v>0</v>
      </c>
      <c r="K2696" s="157">
        <v>1</v>
      </c>
      <c r="L2696" s="157">
        <v>1</v>
      </c>
    </row>
    <row r="2697" spans="4:12" x14ac:dyDescent="0.2">
      <c r="E2697" s="157" t="s">
        <v>1046</v>
      </c>
      <c r="F2697" s="157" t="s">
        <v>94</v>
      </c>
      <c r="G2697" s="157">
        <v>2</v>
      </c>
      <c r="H2697" s="157">
        <v>0</v>
      </c>
      <c r="I2697" s="157">
        <v>1</v>
      </c>
      <c r="J2697" s="157">
        <v>0</v>
      </c>
      <c r="K2697" s="157">
        <v>1</v>
      </c>
      <c r="L2697" s="157">
        <v>2</v>
      </c>
    </row>
    <row r="2698" spans="4:12" x14ac:dyDescent="0.2">
      <c r="E2698" s="157" t="s">
        <v>1045</v>
      </c>
      <c r="F2698" s="157" t="s">
        <v>94</v>
      </c>
      <c r="G2698" s="157">
        <v>0</v>
      </c>
      <c r="H2698" s="157">
        <v>1</v>
      </c>
      <c r="I2698" s="157">
        <v>0</v>
      </c>
      <c r="J2698" s="157">
        <v>1</v>
      </c>
      <c r="K2698" s="157">
        <v>0</v>
      </c>
      <c r="L2698" s="157">
        <v>1</v>
      </c>
    </row>
    <row r="2699" spans="4:12" x14ac:dyDescent="0.2">
      <c r="E2699" s="157" t="s">
        <v>1044</v>
      </c>
      <c r="F2699" s="157" t="s">
        <v>18</v>
      </c>
      <c r="G2699" s="157">
        <v>0</v>
      </c>
      <c r="H2699" s="157">
        <v>1</v>
      </c>
      <c r="I2699" s="157">
        <v>0</v>
      </c>
      <c r="J2699" s="157">
        <v>0</v>
      </c>
      <c r="K2699" s="157">
        <v>1</v>
      </c>
      <c r="L2699" s="157">
        <v>1</v>
      </c>
    </row>
    <row r="2700" spans="4:12" x14ac:dyDescent="0.2">
      <c r="E2700" s="157" t="s">
        <v>1043</v>
      </c>
      <c r="F2700" s="157" t="s">
        <v>58</v>
      </c>
      <c r="G2700" s="157">
        <v>0</v>
      </c>
      <c r="H2700" s="157">
        <v>2</v>
      </c>
      <c r="I2700" s="157">
        <v>0</v>
      </c>
      <c r="J2700" s="157">
        <v>1</v>
      </c>
      <c r="K2700" s="157">
        <v>1</v>
      </c>
      <c r="L2700" s="157">
        <v>2</v>
      </c>
    </row>
    <row r="2701" spans="4:12" x14ac:dyDescent="0.2">
      <c r="E2701" s="157" t="s">
        <v>1042</v>
      </c>
      <c r="F2701" s="157" t="s">
        <v>53</v>
      </c>
      <c r="G2701" s="157">
        <v>0</v>
      </c>
      <c r="H2701" s="157">
        <v>2</v>
      </c>
      <c r="I2701" s="157">
        <v>0</v>
      </c>
      <c r="J2701" s="157">
        <v>1</v>
      </c>
      <c r="K2701" s="157">
        <v>1</v>
      </c>
      <c r="L2701" s="157">
        <v>2</v>
      </c>
    </row>
    <row r="2702" spans="4:12" x14ac:dyDescent="0.2">
      <c r="D2702" s="157" t="s">
        <v>123</v>
      </c>
      <c r="E2702" s="157" t="s">
        <v>123</v>
      </c>
      <c r="F2702" s="157" t="s">
        <v>55</v>
      </c>
      <c r="G2702" s="157">
        <v>1</v>
      </c>
      <c r="H2702" s="157">
        <v>0</v>
      </c>
      <c r="I2702" s="157">
        <v>0</v>
      </c>
      <c r="J2702" s="157">
        <v>0</v>
      </c>
      <c r="K2702" s="157">
        <v>1</v>
      </c>
      <c r="L2702" s="157">
        <v>1</v>
      </c>
    </row>
    <row r="2703" spans="4:12" x14ac:dyDescent="0.2">
      <c r="E2703" s="157" t="s">
        <v>1041</v>
      </c>
      <c r="F2703" s="157" t="s">
        <v>18</v>
      </c>
      <c r="G2703" s="157">
        <v>0</v>
      </c>
      <c r="H2703" s="157">
        <v>1</v>
      </c>
      <c r="I2703" s="157">
        <v>0</v>
      </c>
      <c r="J2703" s="157">
        <v>1</v>
      </c>
      <c r="K2703" s="157">
        <v>0</v>
      </c>
      <c r="L2703" s="157">
        <v>1</v>
      </c>
    </row>
    <row r="2704" spans="4:12" x14ac:dyDescent="0.2">
      <c r="E2704" s="157" t="s">
        <v>1040</v>
      </c>
      <c r="F2704" s="157" t="s">
        <v>16</v>
      </c>
      <c r="G2704" s="157">
        <v>0</v>
      </c>
      <c r="H2704" s="157">
        <v>1</v>
      </c>
      <c r="I2704" s="157">
        <v>0</v>
      </c>
      <c r="J2704" s="157">
        <v>0</v>
      </c>
      <c r="K2704" s="157">
        <v>1</v>
      </c>
      <c r="L2704" s="157">
        <v>1</v>
      </c>
    </row>
    <row r="2705" spans="5:12" x14ac:dyDescent="0.2">
      <c r="E2705" s="157" t="s">
        <v>1039</v>
      </c>
      <c r="F2705" s="157" t="s">
        <v>87</v>
      </c>
      <c r="G2705" s="157">
        <v>0</v>
      </c>
      <c r="H2705" s="157">
        <v>7</v>
      </c>
      <c r="I2705" s="157">
        <v>0</v>
      </c>
      <c r="J2705" s="157">
        <v>0</v>
      </c>
      <c r="K2705" s="157">
        <v>7</v>
      </c>
      <c r="L2705" s="157">
        <v>7</v>
      </c>
    </row>
    <row r="2706" spans="5:12" x14ac:dyDescent="0.2">
      <c r="E2706" s="157" t="s">
        <v>1038</v>
      </c>
      <c r="F2706" s="157" t="s">
        <v>16</v>
      </c>
      <c r="G2706" s="157">
        <v>1</v>
      </c>
      <c r="H2706" s="157">
        <v>3</v>
      </c>
      <c r="I2706" s="157">
        <v>0</v>
      </c>
      <c r="J2706" s="157">
        <v>0</v>
      </c>
      <c r="K2706" s="157">
        <v>4</v>
      </c>
      <c r="L2706" s="157">
        <v>4</v>
      </c>
    </row>
    <row r="2707" spans="5:12" x14ac:dyDescent="0.2">
      <c r="E2707" s="157" t="s">
        <v>1037</v>
      </c>
      <c r="F2707" s="157" t="s">
        <v>58</v>
      </c>
      <c r="G2707" s="157">
        <v>0</v>
      </c>
      <c r="H2707" s="157">
        <v>1</v>
      </c>
      <c r="I2707" s="157">
        <v>0</v>
      </c>
      <c r="J2707" s="157">
        <v>1</v>
      </c>
      <c r="K2707" s="157">
        <v>0</v>
      </c>
      <c r="L2707" s="157">
        <v>1</v>
      </c>
    </row>
    <row r="2708" spans="5:12" x14ac:dyDescent="0.2">
      <c r="E2708" s="157" t="s">
        <v>1036</v>
      </c>
      <c r="F2708" s="157" t="s">
        <v>16</v>
      </c>
      <c r="G2708" s="157">
        <v>0</v>
      </c>
      <c r="H2708" s="157">
        <v>2</v>
      </c>
      <c r="I2708" s="157">
        <v>1</v>
      </c>
      <c r="J2708" s="157">
        <v>0</v>
      </c>
      <c r="K2708" s="157">
        <v>1</v>
      </c>
      <c r="L2708" s="157">
        <v>2</v>
      </c>
    </row>
    <row r="2709" spans="5:12" x14ac:dyDescent="0.2">
      <c r="E2709" s="157" t="s">
        <v>1035</v>
      </c>
      <c r="F2709" s="157" t="s">
        <v>58</v>
      </c>
      <c r="G2709" s="157">
        <v>0</v>
      </c>
      <c r="H2709" s="157">
        <v>1</v>
      </c>
      <c r="I2709" s="157">
        <v>0</v>
      </c>
      <c r="J2709" s="157">
        <v>0</v>
      </c>
      <c r="K2709" s="157">
        <v>1</v>
      </c>
      <c r="L2709" s="157">
        <v>1</v>
      </c>
    </row>
    <row r="2710" spans="5:12" x14ac:dyDescent="0.2">
      <c r="E2710" s="157" t="s">
        <v>1034</v>
      </c>
      <c r="F2710" s="157" t="s">
        <v>24</v>
      </c>
      <c r="G2710" s="157">
        <v>1</v>
      </c>
      <c r="H2710" s="157">
        <v>0</v>
      </c>
      <c r="I2710" s="157">
        <v>0</v>
      </c>
      <c r="J2710" s="157">
        <v>0</v>
      </c>
      <c r="K2710" s="157">
        <v>1</v>
      </c>
      <c r="L2710" s="157">
        <v>1</v>
      </c>
    </row>
    <row r="2711" spans="5:12" x14ac:dyDescent="0.2">
      <c r="E2711" s="157" t="s">
        <v>1033</v>
      </c>
      <c r="F2711" s="157" t="s">
        <v>22</v>
      </c>
      <c r="G2711" s="157">
        <v>0</v>
      </c>
      <c r="H2711" s="157">
        <v>1</v>
      </c>
      <c r="I2711" s="157">
        <v>0</v>
      </c>
      <c r="J2711" s="157">
        <v>1</v>
      </c>
      <c r="K2711" s="157">
        <v>0</v>
      </c>
      <c r="L2711" s="157">
        <v>1</v>
      </c>
    </row>
    <row r="2712" spans="5:12" x14ac:dyDescent="0.2">
      <c r="E2712" s="157" t="s">
        <v>1032</v>
      </c>
      <c r="F2712" s="157" t="s">
        <v>22</v>
      </c>
      <c r="G2712" s="157">
        <v>0</v>
      </c>
      <c r="H2712" s="157">
        <v>1</v>
      </c>
      <c r="I2712" s="157">
        <v>0</v>
      </c>
      <c r="J2712" s="157">
        <v>1</v>
      </c>
      <c r="K2712" s="157">
        <v>0</v>
      </c>
      <c r="L2712" s="157">
        <v>1</v>
      </c>
    </row>
    <row r="2713" spans="5:12" x14ac:dyDescent="0.2">
      <c r="E2713" s="157" t="s">
        <v>1031</v>
      </c>
      <c r="F2713" s="157" t="s">
        <v>80</v>
      </c>
      <c r="G2713" s="157">
        <v>0</v>
      </c>
      <c r="H2713" s="157">
        <v>1</v>
      </c>
      <c r="I2713" s="157">
        <v>0</v>
      </c>
      <c r="J2713" s="157">
        <v>1</v>
      </c>
      <c r="K2713" s="157">
        <v>0</v>
      </c>
      <c r="L2713" s="157">
        <v>1</v>
      </c>
    </row>
    <row r="2714" spans="5:12" x14ac:dyDescent="0.2">
      <c r="E2714" s="157" t="s">
        <v>1030</v>
      </c>
      <c r="F2714" s="157" t="s">
        <v>53</v>
      </c>
      <c r="G2714" s="157">
        <v>0</v>
      </c>
      <c r="H2714" s="157">
        <v>1</v>
      </c>
      <c r="I2714" s="157">
        <v>0</v>
      </c>
      <c r="J2714" s="157">
        <v>1</v>
      </c>
      <c r="K2714" s="157">
        <v>0</v>
      </c>
      <c r="L2714" s="157">
        <v>1</v>
      </c>
    </row>
    <row r="2715" spans="5:12" x14ac:dyDescent="0.2">
      <c r="E2715" s="157" t="s">
        <v>1029</v>
      </c>
      <c r="F2715" s="157" t="s">
        <v>48</v>
      </c>
      <c r="G2715" s="157">
        <v>0</v>
      </c>
      <c r="H2715" s="157">
        <v>1</v>
      </c>
      <c r="I2715" s="157">
        <v>1</v>
      </c>
      <c r="J2715" s="157">
        <v>0</v>
      </c>
      <c r="K2715" s="157">
        <v>0</v>
      </c>
      <c r="L2715" s="157">
        <v>1</v>
      </c>
    </row>
    <row r="2716" spans="5:12" x14ac:dyDescent="0.2">
      <c r="E2716" s="157" t="s">
        <v>1028</v>
      </c>
      <c r="F2716" s="157" t="s">
        <v>48</v>
      </c>
      <c r="G2716" s="157">
        <v>0</v>
      </c>
      <c r="H2716" s="157">
        <v>1</v>
      </c>
      <c r="I2716" s="157">
        <v>0</v>
      </c>
      <c r="J2716" s="157">
        <v>0</v>
      </c>
      <c r="K2716" s="157">
        <v>1</v>
      </c>
      <c r="L2716" s="157">
        <v>1</v>
      </c>
    </row>
    <row r="2717" spans="5:12" x14ac:dyDescent="0.2">
      <c r="E2717" s="157" t="s">
        <v>1027</v>
      </c>
      <c r="F2717" s="157" t="s">
        <v>29</v>
      </c>
      <c r="G2717" s="157">
        <v>1</v>
      </c>
      <c r="H2717" s="157">
        <v>0</v>
      </c>
      <c r="I2717" s="157">
        <v>1</v>
      </c>
      <c r="J2717" s="157">
        <v>0</v>
      </c>
      <c r="K2717" s="157">
        <v>0</v>
      </c>
      <c r="L2717" s="157">
        <v>1</v>
      </c>
    </row>
    <row r="2718" spans="5:12" x14ac:dyDescent="0.2">
      <c r="E2718" s="157" t="s">
        <v>1026</v>
      </c>
      <c r="F2718" s="157" t="s">
        <v>80</v>
      </c>
      <c r="G2718" s="157">
        <v>1</v>
      </c>
      <c r="H2718" s="157">
        <v>0</v>
      </c>
      <c r="I2718" s="157">
        <v>1</v>
      </c>
      <c r="J2718" s="157">
        <v>0</v>
      </c>
      <c r="K2718" s="157">
        <v>0</v>
      </c>
      <c r="L2718" s="157">
        <v>1</v>
      </c>
    </row>
    <row r="2719" spans="5:12" x14ac:dyDescent="0.2">
      <c r="E2719" s="157" t="s">
        <v>1025</v>
      </c>
      <c r="F2719" s="157" t="s">
        <v>69</v>
      </c>
      <c r="G2719" s="157">
        <v>0</v>
      </c>
      <c r="H2719" s="157">
        <v>1</v>
      </c>
      <c r="I2719" s="157">
        <v>0</v>
      </c>
      <c r="J2719" s="157">
        <v>0</v>
      </c>
      <c r="K2719" s="157">
        <v>1</v>
      </c>
      <c r="L2719" s="157">
        <v>1</v>
      </c>
    </row>
    <row r="2720" spans="5:12" x14ac:dyDescent="0.2">
      <c r="E2720" s="157" t="s">
        <v>1024</v>
      </c>
      <c r="F2720" s="157" t="s">
        <v>33</v>
      </c>
      <c r="G2720" s="157">
        <v>1</v>
      </c>
      <c r="H2720" s="157">
        <v>1</v>
      </c>
      <c r="I2720" s="157">
        <v>0</v>
      </c>
      <c r="J2720" s="157">
        <v>0</v>
      </c>
      <c r="K2720" s="157">
        <v>2</v>
      </c>
      <c r="L2720" s="157">
        <v>2</v>
      </c>
    </row>
    <row r="2721" spans="5:12" x14ac:dyDescent="0.2">
      <c r="E2721" s="157" t="s">
        <v>1023</v>
      </c>
      <c r="F2721" s="157" t="s">
        <v>67</v>
      </c>
      <c r="G2721" s="157">
        <v>1</v>
      </c>
      <c r="H2721" s="157">
        <v>7</v>
      </c>
      <c r="I2721" s="157">
        <v>0</v>
      </c>
      <c r="J2721" s="157">
        <v>4</v>
      </c>
      <c r="K2721" s="157">
        <v>4</v>
      </c>
      <c r="L2721" s="157">
        <v>8</v>
      </c>
    </row>
    <row r="2722" spans="5:12" x14ac:dyDescent="0.2">
      <c r="E2722" s="157" t="s">
        <v>1022</v>
      </c>
      <c r="F2722" s="157" t="s">
        <v>58</v>
      </c>
      <c r="G2722" s="157">
        <v>1</v>
      </c>
      <c r="H2722" s="157">
        <v>2</v>
      </c>
      <c r="I2722" s="157">
        <v>0</v>
      </c>
      <c r="J2722" s="157">
        <v>3</v>
      </c>
      <c r="K2722" s="157">
        <v>0</v>
      </c>
      <c r="L2722" s="157">
        <v>3</v>
      </c>
    </row>
    <row r="2723" spans="5:12" x14ac:dyDescent="0.2">
      <c r="E2723" s="157" t="s">
        <v>1021</v>
      </c>
      <c r="F2723" s="157" t="s">
        <v>18</v>
      </c>
      <c r="G2723" s="157">
        <v>1</v>
      </c>
      <c r="H2723" s="157">
        <v>0</v>
      </c>
      <c r="I2723" s="157">
        <v>1</v>
      </c>
      <c r="J2723" s="157">
        <v>0</v>
      </c>
      <c r="K2723" s="157">
        <v>0</v>
      </c>
      <c r="L2723" s="157">
        <v>1</v>
      </c>
    </row>
    <row r="2724" spans="5:12" x14ac:dyDescent="0.2">
      <c r="E2724" s="157" t="s">
        <v>1020</v>
      </c>
      <c r="F2724" s="157" t="s">
        <v>29</v>
      </c>
      <c r="G2724" s="157">
        <v>0</v>
      </c>
      <c r="H2724" s="157">
        <v>1</v>
      </c>
      <c r="I2724" s="157">
        <v>0</v>
      </c>
      <c r="J2724" s="157">
        <v>1</v>
      </c>
      <c r="K2724" s="157">
        <v>0</v>
      </c>
      <c r="L2724" s="157">
        <v>1</v>
      </c>
    </row>
    <row r="2725" spans="5:12" x14ac:dyDescent="0.2">
      <c r="E2725" s="157" t="s">
        <v>1019</v>
      </c>
      <c r="F2725" s="157" t="s">
        <v>94</v>
      </c>
      <c r="G2725" s="157">
        <v>2</v>
      </c>
      <c r="H2725" s="157">
        <v>0</v>
      </c>
      <c r="I2725" s="157">
        <v>1</v>
      </c>
      <c r="J2725" s="157">
        <v>0</v>
      </c>
      <c r="K2725" s="157">
        <v>1</v>
      </c>
      <c r="L2725" s="157">
        <v>2</v>
      </c>
    </row>
    <row r="2726" spans="5:12" x14ac:dyDescent="0.2">
      <c r="E2726" s="157" t="s">
        <v>1018</v>
      </c>
      <c r="F2726" s="157" t="s">
        <v>14</v>
      </c>
      <c r="G2726" s="157">
        <v>0</v>
      </c>
      <c r="H2726" s="157">
        <v>1</v>
      </c>
      <c r="I2726" s="157">
        <v>0</v>
      </c>
      <c r="J2726" s="157">
        <v>0</v>
      </c>
      <c r="K2726" s="157">
        <v>1</v>
      </c>
      <c r="L2726" s="157">
        <v>1</v>
      </c>
    </row>
    <row r="2727" spans="5:12" x14ac:dyDescent="0.2">
      <c r="E2727" s="157" t="s">
        <v>1017</v>
      </c>
      <c r="F2727" s="157" t="s">
        <v>125</v>
      </c>
      <c r="G2727" s="157">
        <v>2</v>
      </c>
      <c r="H2727" s="157">
        <v>5</v>
      </c>
      <c r="I2727" s="157">
        <v>0</v>
      </c>
      <c r="J2727" s="157">
        <v>3</v>
      </c>
      <c r="K2727" s="157">
        <v>4</v>
      </c>
      <c r="L2727" s="157">
        <v>7</v>
      </c>
    </row>
    <row r="2728" spans="5:12" x14ac:dyDescent="0.2">
      <c r="E2728" s="157" t="s">
        <v>1016</v>
      </c>
      <c r="F2728" s="157" t="s">
        <v>33</v>
      </c>
      <c r="G2728" s="157">
        <v>8</v>
      </c>
      <c r="H2728" s="157">
        <v>21</v>
      </c>
      <c r="I2728" s="157">
        <v>2</v>
      </c>
      <c r="J2728" s="157">
        <v>16</v>
      </c>
      <c r="K2728" s="157">
        <v>11</v>
      </c>
      <c r="L2728" s="157">
        <v>29</v>
      </c>
    </row>
    <row r="2729" spans="5:12" x14ac:dyDescent="0.2">
      <c r="E2729" s="157" t="s">
        <v>1015</v>
      </c>
      <c r="F2729" s="157" t="s">
        <v>80</v>
      </c>
      <c r="G2729" s="157">
        <v>1</v>
      </c>
      <c r="H2729" s="157">
        <v>0</v>
      </c>
      <c r="I2729" s="157">
        <v>0</v>
      </c>
      <c r="J2729" s="157">
        <v>0</v>
      </c>
      <c r="K2729" s="157">
        <v>1</v>
      </c>
      <c r="L2729" s="157">
        <v>1</v>
      </c>
    </row>
    <row r="2730" spans="5:12" x14ac:dyDescent="0.2">
      <c r="E2730" s="157" t="s">
        <v>1014</v>
      </c>
      <c r="F2730" s="157" t="s">
        <v>29</v>
      </c>
      <c r="G2730" s="157">
        <v>0</v>
      </c>
      <c r="H2730" s="157">
        <v>1</v>
      </c>
      <c r="I2730" s="157">
        <v>0</v>
      </c>
      <c r="J2730" s="157">
        <v>1</v>
      </c>
      <c r="K2730" s="157">
        <v>0</v>
      </c>
      <c r="L2730" s="157">
        <v>1</v>
      </c>
    </row>
    <row r="2731" spans="5:12" x14ac:dyDescent="0.2">
      <c r="E2731" s="157" t="s">
        <v>1013</v>
      </c>
      <c r="F2731" s="157" t="s">
        <v>29</v>
      </c>
      <c r="G2731" s="157">
        <v>0</v>
      </c>
      <c r="H2731" s="157">
        <v>1</v>
      </c>
      <c r="I2731" s="157">
        <v>0</v>
      </c>
      <c r="J2731" s="157">
        <v>1</v>
      </c>
      <c r="K2731" s="157">
        <v>0</v>
      </c>
      <c r="L2731" s="157">
        <v>1</v>
      </c>
    </row>
    <row r="2732" spans="5:12" x14ac:dyDescent="0.2">
      <c r="E2732" s="157" t="s">
        <v>1012</v>
      </c>
      <c r="F2732" s="157" t="s">
        <v>20</v>
      </c>
      <c r="G2732" s="157">
        <v>0</v>
      </c>
      <c r="H2732" s="157">
        <v>1</v>
      </c>
      <c r="I2732" s="157">
        <v>0</v>
      </c>
      <c r="J2732" s="157">
        <v>1</v>
      </c>
      <c r="K2732" s="157">
        <v>0</v>
      </c>
      <c r="L2732" s="157">
        <v>1</v>
      </c>
    </row>
    <row r="2733" spans="5:12" x14ac:dyDescent="0.2">
      <c r="E2733" s="157" t="s">
        <v>1011</v>
      </c>
      <c r="F2733" s="157" t="s">
        <v>33</v>
      </c>
      <c r="G2733" s="157">
        <v>1</v>
      </c>
      <c r="H2733" s="157">
        <v>1</v>
      </c>
      <c r="I2733" s="157">
        <v>0</v>
      </c>
      <c r="J2733" s="157">
        <v>0</v>
      </c>
      <c r="K2733" s="157">
        <v>2</v>
      </c>
      <c r="L2733" s="157">
        <v>2</v>
      </c>
    </row>
    <row r="2734" spans="5:12" x14ac:dyDescent="0.2">
      <c r="E2734" s="157" t="s">
        <v>1010</v>
      </c>
      <c r="F2734" s="157" t="s">
        <v>14</v>
      </c>
      <c r="G2734" s="157">
        <v>0</v>
      </c>
      <c r="H2734" s="157">
        <v>2</v>
      </c>
      <c r="I2734" s="157">
        <v>0</v>
      </c>
      <c r="J2734" s="157">
        <v>1</v>
      </c>
      <c r="K2734" s="157">
        <v>1</v>
      </c>
      <c r="L2734" s="157">
        <v>2</v>
      </c>
    </row>
    <row r="2735" spans="5:12" x14ac:dyDescent="0.2">
      <c r="E2735" s="157" t="s">
        <v>1009</v>
      </c>
      <c r="F2735" s="157" t="s">
        <v>16</v>
      </c>
      <c r="G2735" s="157">
        <v>0</v>
      </c>
      <c r="H2735" s="157">
        <v>3</v>
      </c>
      <c r="I2735" s="157">
        <v>0</v>
      </c>
      <c r="J2735" s="157">
        <v>0</v>
      </c>
      <c r="K2735" s="157">
        <v>3</v>
      </c>
      <c r="L2735" s="157">
        <v>3</v>
      </c>
    </row>
    <row r="2736" spans="5:12" x14ac:dyDescent="0.2">
      <c r="E2736" s="157" t="s">
        <v>1008</v>
      </c>
      <c r="F2736" s="157" t="s">
        <v>29</v>
      </c>
      <c r="G2736" s="157">
        <v>0</v>
      </c>
      <c r="H2736" s="157">
        <v>2</v>
      </c>
      <c r="I2736" s="157">
        <v>0</v>
      </c>
      <c r="J2736" s="157">
        <v>0</v>
      </c>
      <c r="K2736" s="157">
        <v>2</v>
      </c>
      <c r="L2736" s="157">
        <v>2</v>
      </c>
    </row>
    <row r="2737" spans="5:12" x14ac:dyDescent="0.2">
      <c r="E2737" s="157" t="s">
        <v>1007</v>
      </c>
      <c r="F2737" s="157" t="s">
        <v>80</v>
      </c>
      <c r="G2737" s="157">
        <v>1</v>
      </c>
      <c r="H2737" s="157">
        <v>0</v>
      </c>
      <c r="I2737" s="157">
        <v>0</v>
      </c>
      <c r="J2737" s="157">
        <v>0</v>
      </c>
      <c r="K2737" s="157">
        <v>1</v>
      </c>
      <c r="L2737" s="157">
        <v>1</v>
      </c>
    </row>
    <row r="2738" spans="5:12" x14ac:dyDescent="0.2">
      <c r="E2738" s="157" t="s">
        <v>1006</v>
      </c>
      <c r="F2738" s="157" t="s">
        <v>67</v>
      </c>
      <c r="G2738" s="157">
        <v>1</v>
      </c>
      <c r="H2738" s="157">
        <v>1</v>
      </c>
      <c r="I2738" s="157">
        <v>0</v>
      </c>
      <c r="J2738" s="157">
        <v>0</v>
      </c>
      <c r="K2738" s="157">
        <v>2</v>
      </c>
      <c r="L2738" s="157">
        <v>2</v>
      </c>
    </row>
    <row r="2739" spans="5:12" x14ac:dyDescent="0.2">
      <c r="E2739" s="157" t="s">
        <v>1005</v>
      </c>
      <c r="F2739" s="157" t="s">
        <v>20</v>
      </c>
      <c r="G2739" s="157">
        <v>0</v>
      </c>
      <c r="H2739" s="157">
        <v>1</v>
      </c>
      <c r="I2739" s="157">
        <v>0</v>
      </c>
      <c r="J2739" s="157">
        <v>1</v>
      </c>
      <c r="K2739" s="157">
        <v>0</v>
      </c>
      <c r="L2739" s="157">
        <v>1</v>
      </c>
    </row>
    <row r="2740" spans="5:12" x14ac:dyDescent="0.2">
      <c r="E2740" s="157" t="s">
        <v>1004</v>
      </c>
      <c r="F2740" s="157" t="s">
        <v>35</v>
      </c>
      <c r="G2740" s="157">
        <v>0</v>
      </c>
      <c r="H2740" s="157">
        <v>10</v>
      </c>
      <c r="I2740" s="157">
        <v>0</v>
      </c>
      <c r="J2740" s="157">
        <v>4</v>
      </c>
      <c r="K2740" s="157">
        <v>6</v>
      </c>
      <c r="L2740" s="157">
        <v>10</v>
      </c>
    </row>
    <row r="2741" spans="5:12" x14ac:dyDescent="0.2">
      <c r="E2741" s="157" t="s">
        <v>1003</v>
      </c>
      <c r="F2741" s="157" t="s">
        <v>67</v>
      </c>
      <c r="G2741" s="157">
        <v>1</v>
      </c>
      <c r="H2741" s="157">
        <v>0</v>
      </c>
      <c r="I2741" s="157">
        <v>0</v>
      </c>
      <c r="J2741" s="157">
        <v>0</v>
      </c>
      <c r="K2741" s="157">
        <v>1</v>
      </c>
      <c r="L2741" s="157">
        <v>1</v>
      </c>
    </row>
    <row r="2742" spans="5:12" x14ac:dyDescent="0.2">
      <c r="E2742" s="157" t="s">
        <v>1002</v>
      </c>
      <c r="F2742" s="157" t="s">
        <v>14</v>
      </c>
      <c r="G2742" s="157">
        <v>0</v>
      </c>
      <c r="H2742" s="157">
        <v>1</v>
      </c>
      <c r="I2742" s="157">
        <v>0</v>
      </c>
      <c r="J2742" s="157">
        <v>0</v>
      </c>
      <c r="K2742" s="157">
        <v>1</v>
      </c>
      <c r="L2742" s="157">
        <v>1</v>
      </c>
    </row>
    <row r="2743" spans="5:12" x14ac:dyDescent="0.2">
      <c r="E2743" s="157" t="s">
        <v>1001</v>
      </c>
      <c r="F2743" s="157" t="s">
        <v>16</v>
      </c>
      <c r="G2743" s="157">
        <v>0</v>
      </c>
      <c r="H2743" s="157">
        <v>5</v>
      </c>
      <c r="I2743" s="157">
        <v>0</v>
      </c>
      <c r="J2743" s="157">
        <v>5</v>
      </c>
      <c r="K2743" s="157">
        <v>0</v>
      </c>
      <c r="L2743" s="157">
        <v>5</v>
      </c>
    </row>
    <row r="2744" spans="5:12" x14ac:dyDescent="0.2">
      <c r="E2744" s="157" t="s">
        <v>1000</v>
      </c>
      <c r="F2744" s="157" t="s">
        <v>87</v>
      </c>
      <c r="G2744" s="157">
        <v>0</v>
      </c>
      <c r="H2744" s="157">
        <v>1</v>
      </c>
      <c r="I2744" s="157">
        <v>0</v>
      </c>
      <c r="J2744" s="157">
        <v>0</v>
      </c>
      <c r="K2744" s="157">
        <v>1</v>
      </c>
      <c r="L2744" s="157">
        <v>1</v>
      </c>
    </row>
    <row r="2745" spans="5:12" x14ac:dyDescent="0.2">
      <c r="E2745" s="157" t="s">
        <v>999</v>
      </c>
      <c r="F2745" s="157" t="s">
        <v>24</v>
      </c>
      <c r="G2745" s="157">
        <v>0</v>
      </c>
      <c r="H2745" s="157">
        <v>3</v>
      </c>
      <c r="I2745" s="157">
        <v>0</v>
      </c>
      <c r="J2745" s="157">
        <v>1</v>
      </c>
      <c r="K2745" s="157">
        <v>2</v>
      </c>
      <c r="L2745" s="157">
        <v>3</v>
      </c>
    </row>
    <row r="2746" spans="5:12" x14ac:dyDescent="0.2">
      <c r="E2746" s="157" t="s">
        <v>998</v>
      </c>
      <c r="F2746" s="157" t="s">
        <v>29</v>
      </c>
      <c r="G2746" s="157">
        <v>1</v>
      </c>
      <c r="H2746" s="157">
        <v>0</v>
      </c>
      <c r="I2746" s="157">
        <v>0</v>
      </c>
      <c r="J2746" s="157">
        <v>0</v>
      </c>
      <c r="K2746" s="157">
        <v>1</v>
      </c>
      <c r="L2746" s="157">
        <v>1</v>
      </c>
    </row>
    <row r="2747" spans="5:12" x14ac:dyDescent="0.2">
      <c r="E2747" s="157" t="s">
        <v>997</v>
      </c>
      <c r="F2747" s="157" t="s">
        <v>94</v>
      </c>
      <c r="G2747" s="157">
        <v>0</v>
      </c>
      <c r="H2747" s="157">
        <v>1</v>
      </c>
      <c r="I2747" s="157">
        <v>0</v>
      </c>
      <c r="J2747" s="157">
        <v>1</v>
      </c>
      <c r="K2747" s="157">
        <v>0</v>
      </c>
      <c r="L2747" s="157">
        <v>1</v>
      </c>
    </row>
    <row r="2748" spans="5:12" x14ac:dyDescent="0.2">
      <c r="E2748" s="157" t="s">
        <v>996</v>
      </c>
      <c r="F2748" s="157" t="s">
        <v>14</v>
      </c>
      <c r="G2748" s="157">
        <v>1</v>
      </c>
      <c r="H2748" s="157">
        <v>0</v>
      </c>
      <c r="I2748" s="157">
        <v>0</v>
      </c>
      <c r="J2748" s="157">
        <v>0</v>
      </c>
      <c r="K2748" s="157">
        <v>1</v>
      </c>
      <c r="L2748" s="157">
        <v>1</v>
      </c>
    </row>
    <row r="2749" spans="5:12" x14ac:dyDescent="0.2">
      <c r="E2749" s="157" t="s">
        <v>995</v>
      </c>
      <c r="F2749" s="157" t="s">
        <v>24</v>
      </c>
      <c r="G2749" s="157">
        <v>0</v>
      </c>
      <c r="H2749" s="157">
        <v>2</v>
      </c>
      <c r="I2749" s="157">
        <v>0</v>
      </c>
      <c r="J2749" s="157">
        <v>1</v>
      </c>
      <c r="K2749" s="157">
        <v>1</v>
      </c>
      <c r="L2749" s="157">
        <v>2</v>
      </c>
    </row>
    <row r="2750" spans="5:12" x14ac:dyDescent="0.2">
      <c r="E2750" s="157" t="s">
        <v>994</v>
      </c>
      <c r="F2750" s="157" t="s">
        <v>33</v>
      </c>
      <c r="G2750" s="157">
        <v>2</v>
      </c>
      <c r="H2750" s="157">
        <v>0</v>
      </c>
      <c r="I2750" s="157">
        <v>0</v>
      </c>
      <c r="J2750" s="157">
        <v>0</v>
      </c>
      <c r="K2750" s="157">
        <v>2</v>
      </c>
      <c r="L2750" s="157">
        <v>2</v>
      </c>
    </row>
    <row r="2751" spans="5:12" x14ac:dyDescent="0.2">
      <c r="E2751" s="157" t="s">
        <v>993</v>
      </c>
      <c r="F2751" s="157" t="s">
        <v>33</v>
      </c>
      <c r="G2751" s="157">
        <v>1</v>
      </c>
      <c r="H2751" s="157">
        <v>0</v>
      </c>
      <c r="I2751" s="157">
        <v>0</v>
      </c>
      <c r="J2751" s="157">
        <v>0</v>
      </c>
      <c r="K2751" s="157">
        <v>1</v>
      </c>
      <c r="L2751" s="157">
        <v>1</v>
      </c>
    </row>
    <row r="2752" spans="5:12" x14ac:dyDescent="0.2">
      <c r="E2752" s="157" t="s">
        <v>992</v>
      </c>
      <c r="F2752" s="157" t="s">
        <v>33</v>
      </c>
      <c r="G2752" s="157">
        <v>1</v>
      </c>
      <c r="H2752" s="157">
        <v>2</v>
      </c>
      <c r="I2752" s="157">
        <v>0</v>
      </c>
      <c r="J2752" s="157">
        <v>0</v>
      </c>
      <c r="K2752" s="157">
        <v>3</v>
      </c>
      <c r="L2752" s="157">
        <v>3</v>
      </c>
    </row>
    <row r="2753" spans="4:12" x14ac:dyDescent="0.2">
      <c r="E2753" s="157" t="s">
        <v>991</v>
      </c>
      <c r="F2753" s="157" t="s">
        <v>33</v>
      </c>
      <c r="G2753" s="157">
        <v>1</v>
      </c>
      <c r="H2753" s="157">
        <v>1</v>
      </c>
      <c r="I2753" s="157">
        <v>0</v>
      </c>
      <c r="J2753" s="157">
        <v>0</v>
      </c>
      <c r="K2753" s="157">
        <v>2</v>
      </c>
      <c r="L2753" s="157">
        <v>2</v>
      </c>
    </row>
    <row r="2754" spans="4:12" x14ac:dyDescent="0.2">
      <c r="E2754" s="157" t="s">
        <v>990</v>
      </c>
      <c r="F2754" s="157" t="s">
        <v>80</v>
      </c>
      <c r="G2754" s="157">
        <v>1</v>
      </c>
      <c r="H2754" s="157">
        <v>4</v>
      </c>
      <c r="I2754" s="157">
        <v>0</v>
      </c>
      <c r="J2754" s="157">
        <v>0</v>
      </c>
      <c r="K2754" s="157">
        <v>5</v>
      </c>
      <c r="L2754" s="157">
        <v>5</v>
      </c>
    </row>
    <row r="2755" spans="4:12" x14ac:dyDescent="0.2">
      <c r="E2755" s="157" t="s">
        <v>989</v>
      </c>
      <c r="F2755" s="157" t="s">
        <v>22</v>
      </c>
      <c r="G2755" s="157">
        <v>2</v>
      </c>
      <c r="H2755" s="157">
        <v>1</v>
      </c>
      <c r="I2755" s="157">
        <v>0</v>
      </c>
      <c r="J2755" s="157">
        <v>3</v>
      </c>
      <c r="K2755" s="157">
        <v>0</v>
      </c>
      <c r="L2755" s="157">
        <v>3</v>
      </c>
    </row>
    <row r="2756" spans="4:12" x14ac:dyDescent="0.2">
      <c r="E2756" s="157" t="s">
        <v>988</v>
      </c>
      <c r="F2756" s="157" t="s">
        <v>48</v>
      </c>
      <c r="G2756" s="157">
        <v>0</v>
      </c>
      <c r="H2756" s="157">
        <v>1</v>
      </c>
      <c r="I2756" s="157">
        <v>0</v>
      </c>
      <c r="J2756" s="157">
        <v>0</v>
      </c>
      <c r="K2756" s="157">
        <v>1</v>
      </c>
      <c r="L2756" s="157">
        <v>1</v>
      </c>
    </row>
    <row r="2757" spans="4:12" x14ac:dyDescent="0.2">
      <c r="E2757" s="157" t="s">
        <v>987</v>
      </c>
      <c r="F2757" s="157" t="s">
        <v>94</v>
      </c>
      <c r="G2757" s="157">
        <v>1</v>
      </c>
      <c r="H2757" s="157">
        <v>1</v>
      </c>
      <c r="I2757" s="157">
        <v>1</v>
      </c>
      <c r="J2757" s="157">
        <v>0</v>
      </c>
      <c r="K2757" s="157">
        <v>1</v>
      </c>
      <c r="L2757" s="157">
        <v>2</v>
      </c>
    </row>
    <row r="2758" spans="4:12" x14ac:dyDescent="0.2">
      <c r="E2758" s="157" t="s">
        <v>986</v>
      </c>
      <c r="F2758" s="157" t="s">
        <v>80</v>
      </c>
      <c r="G2758" s="157">
        <v>0</v>
      </c>
      <c r="H2758" s="157">
        <v>2</v>
      </c>
      <c r="I2758" s="157">
        <v>0</v>
      </c>
      <c r="J2758" s="157">
        <v>0</v>
      </c>
      <c r="K2758" s="157">
        <v>2</v>
      </c>
      <c r="L2758" s="157">
        <v>2</v>
      </c>
    </row>
    <row r="2759" spans="4:12" x14ac:dyDescent="0.2">
      <c r="E2759" s="157" t="s">
        <v>985</v>
      </c>
      <c r="F2759" s="157" t="s">
        <v>29</v>
      </c>
      <c r="G2759" s="157">
        <v>0</v>
      </c>
      <c r="H2759" s="157">
        <v>7</v>
      </c>
      <c r="I2759" s="157">
        <v>0</v>
      </c>
      <c r="J2759" s="157">
        <v>4</v>
      </c>
      <c r="K2759" s="157">
        <v>3</v>
      </c>
      <c r="L2759" s="157">
        <v>7</v>
      </c>
    </row>
    <row r="2760" spans="4:12" x14ac:dyDescent="0.2">
      <c r="E2760" s="157" t="s">
        <v>984</v>
      </c>
      <c r="F2760" s="157" t="s">
        <v>58</v>
      </c>
      <c r="G2760" s="157">
        <v>0</v>
      </c>
      <c r="H2760" s="157">
        <v>2</v>
      </c>
      <c r="I2760" s="157">
        <v>0</v>
      </c>
      <c r="J2760" s="157">
        <v>2</v>
      </c>
      <c r="K2760" s="157">
        <v>0</v>
      </c>
      <c r="L2760" s="157">
        <v>2</v>
      </c>
    </row>
    <row r="2761" spans="4:12" x14ac:dyDescent="0.2">
      <c r="E2761" s="157" t="s">
        <v>983</v>
      </c>
      <c r="F2761" s="157" t="s">
        <v>35</v>
      </c>
      <c r="G2761" s="157">
        <v>0</v>
      </c>
      <c r="H2761" s="157">
        <v>1</v>
      </c>
      <c r="I2761" s="157">
        <v>0</v>
      </c>
      <c r="J2761" s="157">
        <v>0</v>
      </c>
      <c r="K2761" s="157">
        <v>1</v>
      </c>
      <c r="L2761" s="157">
        <v>1</v>
      </c>
    </row>
    <row r="2762" spans="4:12" x14ac:dyDescent="0.2">
      <c r="E2762" s="157" t="s">
        <v>982</v>
      </c>
      <c r="F2762" s="157" t="s">
        <v>58</v>
      </c>
      <c r="G2762" s="157">
        <v>0</v>
      </c>
      <c r="H2762" s="157">
        <v>1</v>
      </c>
      <c r="I2762" s="157">
        <v>0</v>
      </c>
      <c r="J2762" s="157">
        <v>1</v>
      </c>
      <c r="K2762" s="157">
        <v>0</v>
      </c>
      <c r="L2762" s="157">
        <v>1</v>
      </c>
    </row>
    <row r="2763" spans="4:12" x14ac:dyDescent="0.2">
      <c r="D2763" s="157" t="s">
        <v>124</v>
      </c>
      <c r="E2763" s="157" t="s">
        <v>124</v>
      </c>
      <c r="F2763" s="157" t="s">
        <v>125</v>
      </c>
      <c r="G2763" s="157">
        <v>1</v>
      </c>
      <c r="H2763" s="157">
        <v>0</v>
      </c>
      <c r="I2763" s="157">
        <v>0</v>
      </c>
      <c r="J2763" s="157">
        <v>0</v>
      </c>
      <c r="K2763" s="157">
        <v>1</v>
      </c>
      <c r="L2763" s="157">
        <v>1</v>
      </c>
    </row>
    <row r="2764" spans="4:12" x14ac:dyDescent="0.2">
      <c r="E2764" s="157" t="s">
        <v>981</v>
      </c>
      <c r="F2764" s="157" t="s">
        <v>39</v>
      </c>
      <c r="G2764" s="157">
        <v>0</v>
      </c>
      <c r="H2764" s="157">
        <v>1</v>
      </c>
      <c r="I2764" s="157">
        <v>1</v>
      </c>
      <c r="J2764" s="157">
        <v>0</v>
      </c>
      <c r="K2764" s="157">
        <v>0</v>
      </c>
      <c r="L2764" s="157">
        <v>1</v>
      </c>
    </row>
    <row r="2765" spans="4:12" x14ac:dyDescent="0.2">
      <c r="E2765" s="157" t="s">
        <v>980</v>
      </c>
      <c r="F2765" s="157" t="s">
        <v>16</v>
      </c>
      <c r="G2765" s="157">
        <v>0</v>
      </c>
      <c r="H2765" s="157">
        <v>2</v>
      </c>
      <c r="I2765" s="157">
        <v>0</v>
      </c>
      <c r="J2765" s="157">
        <v>0</v>
      </c>
      <c r="K2765" s="157">
        <v>2</v>
      </c>
      <c r="L2765" s="157">
        <v>2</v>
      </c>
    </row>
    <row r="2766" spans="4:12" x14ac:dyDescent="0.2">
      <c r="E2766" s="157" t="s">
        <v>979</v>
      </c>
      <c r="F2766" s="157" t="s">
        <v>16</v>
      </c>
      <c r="G2766" s="157">
        <v>0</v>
      </c>
      <c r="H2766" s="157">
        <v>1</v>
      </c>
      <c r="I2766" s="157">
        <v>0</v>
      </c>
      <c r="J2766" s="157">
        <v>0</v>
      </c>
      <c r="K2766" s="157">
        <v>1</v>
      </c>
      <c r="L2766" s="157">
        <v>1</v>
      </c>
    </row>
    <row r="2767" spans="4:12" x14ac:dyDescent="0.2">
      <c r="E2767" s="157" t="s">
        <v>978</v>
      </c>
      <c r="F2767" s="157" t="s">
        <v>20</v>
      </c>
      <c r="G2767" s="157">
        <v>0</v>
      </c>
      <c r="H2767" s="157">
        <v>1</v>
      </c>
      <c r="I2767" s="157">
        <v>0</v>
      </c>
      <c r="J2767" s="157">
        <v>0</v>
      </c>
      <c r="K2767" s="157">
        <v>1</v>
      </c>
      <c r="L2767" s="157">
        <v>1</v>
      </c>
    </row>
    <row r="2768" spans="4:12" x14ac:dyDescent="0.2">
      <c r="E2768" s="157" t="s">
        <v>977</v>
      </c>
      <c r="F2768" s="157" t="s">
        <v>131</v>
      </c>
      <c r="G2768" s="157">
        <v>0</v>
      </c>
      <c r="H2768" s="157">
        <v>1</v>
      </c>
      <c r="I2768" s="157">
        <v>0</v>
      </c>
      <c r="J2768" s="157">
        <v>1</v>
      </c>
      <c r="K2768" s="157">
        <v>0</v>
      </c>
      <c r="L2768" s="157">
        <v>1</v>
      </c>
    </row>
    <row r="2769" spans="5:12" x14ac:dyDescent="0.2">
      <c r="E2769" s="157" t="s">
        <v>976</v>
      </c>
      <c r="F2769" s="157" t="s">
        <v>48</v>
      </c>
      <c r="G2769" s="157">
        <v>0</v>
      </c>
      <c r="H2769" s="157">
        <v>2</v>
      </c>
      <c r="I2769" s="157">
        <v>0</v>
      </c>
      <c r="J2769" s="157">
        <v>2</v>
      </c>
      <c r="K2769" s="157">
        <v>0</v>
      </c>
      <c r="L2769" s="157">
        <v>2</v>
      </c>
    </row>
    <row r="2770" spans="5:12" x14ac:dyDescent="0.2">
      <c r="E2770" s="157" t="s">
        <v>975</v>
      </c>
      <c r="F2770" s="157" t="s">
        <v>16</v>
      </c>
      <c r="G2770" s="157">
        <v>1</v>
      </c>
      <c r="H2770" s="157">
        <v>4</v>
      </c>
      <c r="I2770" s="157">
        <v>1</v>
      </c>
      <c r="J2770" s="157">
        <v>0</v>
      </c>
      <c r="K2770" s="157">
        <v>4</v>
      </c>
      <c r="L2770" s="157">
        <v>5</v>
      </c>
    </row>
    <row r="2771" spans="5:12" x14ac:dyDescent="0.2">
      <c r="E2771" s="157" t="s">
        <v>974</v>
      </c>
      <c r="F2771" s="157" t="s">
        <v>131</v>
      </c>
      <c r="G2771" s="157">
        <v>0</v>
      </c>
      <c r="H2771" s="157">
        <v>2</v>
      </c>
      <c r="I2771" s="157">
        <v>0</v>
      </c>
      <c r="J2771" s="157">
        <v>2</v>
      </c>
      <c r="K2771" s="157">
        <v>0</v>
      </c>
      <c r="L2771" s="157">
        <v>2</v>
      </c>
    </row>
    <row r="2772" spans="5:12" x14ac:dyDescent="0.2">
      <c r="E2772" s="157" t="s">
        <v>973</v>
      </c>
      <c r="F2772" s="157" t="s">
        <v>77</v>
      </c>
      <c r="G2772" s="157">
        <v>0</v>
      </c>
      <c r="H2772" s="157">
        <v>6</v>
      </c>
      <c r="I2772" s="157">
        <v>0</v>
      </c>
      <c r="J2772" s="157">
        <v>0</v>
      </c>
      <c r="K2772" s="157">
        <v>6</v>
      </c>
      <c r="L2772" s="157">
        <v>6</v>
      </c>
    </row>
    <row r="2773" spans="5:12" x14ac:dyDescent="0.2">
      <c r="E2773" s="157" t="s">
        <v>972</v>
      </c>
      <c r="F2773" s="157" t="s">
        <v>77</v>
      </c>
      <c r="G2773" s="157">
        <v>0</v>
      </c>
      <c r="H2773" s="157">
        <v>6</v>
      </c>
      <c r="I2773" s="157">
        <v>0</v>
      </c>
      <c r="J2773" s="157">
        <v>0</v>
      </c>
      <c r="K2773" s="157">
        <v>6</v>
      </c>
      <c r="L2773" s="157">
        <v>6</v>
      </c>
    </row>
    <row r="2774" spans="5:12" x14ac:dyDescent="0.2">
      <c r="E2774" s="157" t="s">
        <v>971</v>
      </c>
      <c r="F2774" s="157" t="s">
        <v>77</v>
      </c>
      <c r="G2774" s="157">
        <v>0</v>
      </c>
      <c r="H2774" s="157">
        <v>5</v>
      </c>
      <c r="I2774" s="157">
        <v>0</v>
      </c>
      <c r="J2774" s="157">
        <v>0</v>
      </c>
      <c r="K2774" s="157">
        <v>5</v>
      </c>
      <c r="L2774" s="157">
        <v>5</v>
      </c>
    </row>
    <row r="2775" spans="5:12" x14ac:dyDescent="0.2">
      <c r="E2775" s="157" t="s">
        <v>970</v>
      </c>
      <c r="F2775" s="157" t="s">
        <v>77</v>
      </c>
      <c r="G2775" s="157">
        <v>0</v>
      </c>
      <c r="H2775" s="157">
        <v>5</v>
      </c>
      <c r="I2775" s="157">
        <v>0</v>
      </c>
      <c r="J2775" s="157">
        <v>0</v>
      </c>
      <c r="K2775" s="157">
        <v>5</v>
      </c>
      <c r="L2775" s="157">
        <v>5</v>
      </c>
    </row>
    <row r="2776" spans="5:12" x14ac:dyDescent="0.2">
      <c r="E2776" s="157" t="s">
        <v>969</v>
      </c>
      <c r="F2776" s="157" t="s">
        <v>77</v>
      </c>
      <c r="G2776" s="157">
        <v>0</v>
      </c>
      <c r="H2776" s="157">
        <v>5</v>
      </c>
      <c r="I2776" s="157">
        <v>0</v>
      </c>
      <c r="J2776" s="157">
        <v>0</v>
      </c>
      <c r="K2776" s="157">
        <v>5</v>
      </c>
      <c r="L2776" s="157">
        <v>5</v>
      </c>
    </row>
    <row r="2777" spans="5:12" x14ac:dyDescent="0.2">
      <c r="E2777" s="157" t="s">
        <v>968</v>
      </c>
      <c r="F2777" s="157" t="s">
        <v>33</v>
      </c>
      <c r="G2777" s="157">
        <v>0</v>
      </c>
      <c r="H2777" s="157">
        <v>2</v>
      </c>
      <c r="I2777" s="157">
        <v>0</v>
      </c>
      <c r="J2777" s="157">
        <v>0</v>
      </c>
      <c r="K2777" s="157">
        <v>2</v>
      </c>
      <c r="L2777" s="157">
        <v>2</v>
      </c>
    </row>
    <row r="2778" spans="5:12" x14ac:dyDescent="0.2">
      <c r="E2778" s="157" t="s">
        <v>967</v>
      </c>
      <c r="F2778" s="157" t="s">
        <v>18</v>
      </c>
      <c r="G2778" s="157">
        <v>0</v>
      </c>
      <c r="H2778" s="157">
        <v>1</v>
      </c>
      <c r="I2778" s="157">
        <v>0</v>
      </c>
      <c r="J2778" s="157">
        <v>0</v>
      </c>
      <c r="K2778" s="157">
        <v>1</v>
      </c>
      <c r="L2778" s="157">
        <v>1</v>
      </c>
    </row>
    <row r="2779" spans="5:12" x14ac:dyDescent="0.2">
      <c r="E2779" s="157" t="s">
        <v>966</v>
      </c>
      <c r="F2779" s="157" t="s">
        <v>29</v>
      </c>
      <c r="G2779" s="157">
        <v>0</v>
      </c>
      <c r="H2779" s="157">
        <v>1</v>
      </c>
      <c r="I2779" s="157">
        <v>0</v>
      </c>
      <c r="J2779" s="157">
        <v>0</v>
      </c>
      <c r="K2779" s="157">
        <v>1</v>
      </c>
      <c r="L2779" s="157">
        <v>1</v>
      </c>
    </row>
    <row r="2780" spans="5:12" x14ac:dyDescent="0.2">
      <c r="E2780" s="157" t="s">
        <v>965</v>
      </c>
      <c r="F2780" s="157" t="s">
        <v>80</v>
      </c>
      <c r="G2780" s="157">
        <v>0</v>
      </c>
      <c r="H2780" s="157">
        <v>1</v>
      </c>
      <c r="I2780" s="157">
        <v>0</v>
      </c>
      <c r="J2780" s="157">
        <v>1</v>
      </c>
      <c r="K2780" s="157">
        <v>0</v>
      </c>
      <c r="L2780" s="157">
        <v>1</v>
      </c>
    </row>
    <row r="2781" spans="5:12" x14ac:dyDescent="0.2">
      <c r="E2781" s="157" t="s">
        <v>964</v>
      </c>
      <c r="F2781" s="157" t="s">
        <v>24</v>
      </c>
      <c r="G2781" s="157">
        <v>1</v>
      </c>
      <c r="H2781" s="157">
        <v>0</v>
      </c>
      <c r="I2781" s="157">
        <v>0</v>
      </c>
      <c r="J2781" s="157">
        <v>1</v>
      </c>
      <c r="K2781" s="157">
        <v>0</v>
      </c>
      <c r="L2781" s="157">
        <v>1</v>
      </c>
    </row>
    <row r="2782" spans="5:12" x14ac:dyDescent="0.2">
      <c r="E2782" s="157" t="s">
        <v>963</v>
      </c>
      <c r="F2782" s="157" t="s">
        <v>77</v>
      </c>
      <c r="G2782" s="157">
        <v>2</v>
      </c>
      <c r="H2782" s="157">
        <v>0</v>
      </c>
      <c r="I2782" s="157">
        <v>0</v>
      </c>
      <c r="J2782" s="157">
        <v>0</v>
      </c>
      <c r="K2782" s="157">
        <v>2</v>
      </c>
      <c r="L2782" s="157">
        <v>2</v>
      </c>
    </row>
    <row r="2783" spans="5:12" x14ac:dyDescent="0.2">
      <c r="E2783" s="157" t="s">
        <v>962</v>
      </c>
      <c r="F2783" s="157" t="s">
        <v>94</v>
      </c>
      <c r="G2783" s="157">
        <v>0</v>
      </c>
      <c r="H2783" s="157">
        <v>1</v>
      </c>
      <c r="I2783" s="157">
        <v>0</v>
      </c>
      <c r="J2783" s="157">
        <v>1</v>
      </c>
      <c r="K2783" s="157">
        <v>0</v>
      </c>
      <c r="L2783" s="157">
        <v>1</v>
      </c>
    </row>
    <row r="2784" spans="5:12" x14ac:dyDescent="0.2">
      <c r="E2784" s="157" t="s">
        <v>961</v>
      </c>
      <c r="F2784" s="157" t="s">
        <v>33</v>
      </c>
      <c r="G2784" s="157">
        <v>0</v>
      </c>
      <c r="H2784" s="157">
        <v>4</v>
      </c>
      <c r="I2784" s="157">
        <v>0</v>
      </c>
      <c r="J2784" s="157">
        <v>2</v>
      </c>
      <c r="K2784" s="157">
        <v>2</v>
      </c>
      <c r="L2784" s="157">
        <v>4</v>
      </c>
    </row>
    <row r="2785" spans="5:12" x14ac:dyDescent="0.2">
      <c r="E2785" s="157" t="s">
        <v>960</v>
      </c>
      <c r="F2785" s="157" t="s">
        <v>80</v>
      </c>
      <c r="G2785" s="157">
        <v>0</v>
      </c>
      <c r="H2785" s="157">
        <v>1</v>
      </c>
      <c r="I2785" s="157">
        <v>0</v>
      </c>
      <c r="J2785" s="157">
        <v>0</v>
      </c>
      <c r="K2785" s="157">
        <v>1</v>
      </c>
      <c r="L2785" s="157">
        <v>1</v>
      </c>
    </row>
    <row r="2786" spans="5:12" x14ac:dyDescent="0.2">
      <c r="E2786" s="157" t="s">
        <v>959</v>
      </c>
      <c r="F2786" s="157" t="s">
        <v>80</v>
      </c>
      <c r="G2786" s="157">
        <v>0</v>
      </c>
      <c r="H2786" s="157">
        <v>1</v>
      </c>
      <c r="I2786" s="157">
        <v>0</v>
      </c>
      <c r="J2786" s="157">
        <v>0</v>
      </c>
      <c r="K2786" s="157">
        <v>1</v>
      </c>
      <c r="L2786" s="157">
        <v>1</v>
      </c>
    </row>
    <row r="2787" spans="5:12" x14ac:dyDescent="0.2">
      <c r="E2787" s="157" t="s">
        <v>958</v>
      </c>
      <c r="F2787" s="157" t="s">
        <v>80</v>
      </c>
      <c r="G2787" s="157">
        <v>0</v>
      </c>
      <c r="H2787" s="157">
        <v>1</v>
      </c>
      <c r="I2787" s="157">
        <v>0</v>
      </c>
      <c r="J2787" s="157">
        <v>0</v>
      </c>
      <c r="K2787" s="157">
        <v>1</v>
      </c>
      <c r="L2787" s="157">
        <v>1</v>
      </c>
    </row>
    <row r="2788" spans="5:12" x14ac:dyDescent="0.2">
      <c r="E2788" s="157" t="s">
        <v>957</v>
      </c>
      <c r="F2788" s="157" t="s">
        <v>39</v>
      </c>
      <c r="G2788" s="157">
        <v>2</v>
      </c>
      <c r="H2788" s="157">
        <v>0</v>
      </c>
      <c r="I2788" s="157">
        <v>0</v>
      </c>
      <c r="J2788" s="157">
        <v>0</v>
      </c>
      <c r="K2788" s="157">
        <v>2</v>
      </c>
      <c r="L2788" s="157">
        <v>2</v>
      </c>
    </row>
    <row r="2789" spans="5:12" x14ac:dyDescent="0.2">
      <c r="E2789" s="157" t="s">
        <v>956</v>
      </c>
      <c r="F2789" s="157" t="s">
        <v>39</v>
      </c>
      <c r="G2789" s="157">
        <v>2</v>
      </c>
      <c r="H2789" s="157">
        <v>0</v>
      </c>
      <c r="I2789" s="157">
        <v>0</v>
      </c>
      <c r="J2789" s="157">
        <v>0</v>
      </c>
      <c r="K2789" s="157">
        <v>2</v>
      </c>
      <c r="L2789" s="157">
        <v>2</v>
      </c>
    </row>
    <row r="2790" spans="5:12" x14ac:dyDescent="0.2">
      <c r="E2790" s="157" t="s">
        <v>955</v>
      </c>
      <c r="F2790" s="157" t="s">
        <v>39</v>
      </c>
      <c r="G2790" s="157">
        <v>2</v>
      </c>
      <c r="H2790" s="157">
        <v>0</v>
      </c>
      <c r="I2790" s="157">
        <v>0</v>
      </c>
      <c r="J2790" s="157">
        <v>0</v>
      </c>
      <c r="K2790" s="157">
        <v>2</v>
      </c>
      <c r="L2790" s="157">
        <v>2</v>
      </c>
    </row>
    <row r="2791" spans="5:12" x14ac:dyDescent="0.2">
      <c r="E2791" s="157" t="s">
        <v>954</v>
      </c>
      <c r="F2791" s="157" t="s">
        <v>39</v>
      </c>
      <c r="G2791" s="157">
        <v>2</v>
      </c>
      <c r="H2791" s="157">
        <v>0</v>
      </c>
      <c r="I2791" s="157">
        <v>0</v>
      </c>
      <c r="J2791" s="157">
        <v>0</v>
      </c>
      <c r="K2791" s="157">
        <v>2</v>
      </c>
      <c r="L2791" s="157">
        <v>2</v>
      </c>
    </row>
    <row r="2792" spans="5:12" x14ac:dyDescent="0.2">
      <c r="E2792" s="157" t="s">
        <v>953</v>
      </c>
      <c r="F2792" s="157" t="s">
        <v>39</v>
      </c>
      <c r="G2792" s="157">
        <v>2</v>
      </c>
      <c r="H2792" s="157">
        <v>0</v>
      </c>
      <c r="I2792" s="157">
        <v>0</v>
      </c>
      <c r="J2792" s="157">
        <v>0</v>
      </c>
      <c r="K2792" s="157">
        <v>2</v>
      </c>
      <c r="L2792" s="157">
        <v>2</v>
      </c>
    </row>
    <row r="2793" spans="5:12" x14ac:dyDescent="0.2">
      <c r="E2793" s="157" t="s">
        <v>952</v>
      </c>
      <c r="F2793" s="157" t="s">
        <v>39</v>
      </c>
      <c r="G2793" s="157">
        <v>2</v>
      </c>
      <c r="H2793" s="157">
        <v>1</v>
      </c>
      <c r="I2793" s="157">
        <v>0</v>
      </c>
      <c r="J2793" s="157">
        <v>1</v>
      </c>
      <c r="K2793" s="157">
        <v>2</v>
      </c>
      <c r="L2793" s="157">
        <v>3</v>
      </c>
    </row>
    <row r="2794" spans="5:12" x14ac:dyDescent="0.2">
      <c r="E2794" s="157" t="s">
        <v>951</v>
      </c>
      <c r="F2794" s="157" t="s">
        <v>39</v>
      </c>
      <c r="G2794" s="157">
        <v>0</v>
      </c>
      <c r="H2794" s="157">
        <v>1</v>
      </c>
      <c r="I2794" s="157">
        <v>0</v>
      </c>
      <c r="J2794" s="157">
        <v>1</v>
      </c>
      <c r="K2794" s="157">
        <v>0</v>
      </c>
      <c r="L2794" s="157">
        <v>1</v>
      </c>
    </row>
    <row r="2795" spans="5:12" x14ac:dyDescent="0.2">
      <c r="E2795" s="157" t="s">
        <v>950</v>
      </c>
      <c r="F2795" s="157" t="s">
        <v>39</v>
      </c>
      <c r="G2795" s="157">
        <v>0</v>
      </c>
      <c r="H2795" s="157">
        <v>1</v>
      </c>
      <c r="I2795" s="157">
        <v>0</v>
      </c>
      <c r="J2795" s="157">
        <v>1</v>
      </c>
      <c r="K2795" s="157">
        <v>0</v>
      </c>
      <c r="L2795" s="157">
        <v>1</v>
      </c>
    </row>
    <row r="2796" spans="5:12" x14ac:dyDescent="0.2">
      <c r="E2796" s="157" t="s">
        <v>949</v>
      </c>
      <c r="F2796" s="157" t="s">
        <v>39</v>
      </c>
      <c r="G2796" s="157">
        <v>0</v>
      </c>
      <c r="H2796" s="157">
        <v>1</v>
      </c>
      <c r="I2796" s="157">
        <v>0</v>
      </c>
      <c r="J2796" s="157">
        <v>1</v>
      </c>
      <c r="K2796" s="157">
        <v>0</v>
      </c>
      <c r="L2796" s="157">
        <v>1</v>
      </c>
    </row>
    <row r="2797" spans="5:12" x14ac:dyDescent="0.2">
      <c r="E2797" s="157" t="s">
        <v>948</v>
      </c>
      <c r="F2797" s="157" t="s">
        <v>39</v>
      </c>
      <c r="G2797" s="157">
        <v>0</v>
      </c>
      <c r="H2797" s="157">
        <v>1</v>
      </c>
      <c r="I2797" s="157">
        <v>0</v>
      </c>
      <c r="J2797" s="157">
        <v>1</v>
      </c>
      <c r="K2797" s="157">
        <v>0</v>
      </c>
      <c r="L2797" s="157">
        <v>1</v>
      </c>
    </row>
    <row r="2798" spans="5:12" x14ac:dyDescent="0.2">
      <c r="E2798" s="157" t="s">
        <v>947</v>
      </c>
      <c r="F2798" s="157" t="s">
        <v>39</v>
      </c>
      <c r="G2798" s="157">
        <v>0</v>
      </c>
      <c r="H2798" s="157">
        <v>1</v>
      </c>
      <c r="I2798" s="157">
        <v>0</v>
      </c>
      <c r="J2798" s="157">
        <v>1</v>
      </c>
      <c r="K2798" s="157">
        <v>0</v>
      </c>
      <c r="L2798" s="157">
        <v>1</v>
      </c>
    </row>
    <row r="2799" spans="5:12" x14ac:dyDescent="0.2">
      <c r="E2799" s="157" t="s">
        <v>946</v>
      </c>
      <c r="F2799" s="157" t="s">
        <v>80</v>
      </c>
      <c r="G2799" s="157">
        <v>2</v>
      </c>
      <c r="H2799" s="157">
        <v>0</v>
      </c>
      <c r="I2799" s="157">
        <v>0</v>
      </c>
      <c r="J2799" s="157">
        <v>1</v>
      </c>
      <c r="K2799" s="157">
        <v>1</v>
      </c>
      <c r="L2799" s="157">
        <v>2</v>
      </c>
    </row>
    <row r="2800" spans="5:12" x14ac:dyDescent="0.2">
      <c r="E2800" s="157" t="s">
        <v>945</v>
      </c>
      <c r="F2800" s="157" t="s">
        <v>80</v>
      </c>
      <c r="G2800" s="157">
        <v>2</v>
      </c>
      <c r="H2800" s="157">
        <v>0</v>
      </c>
      <c r="I2800" s="157">
        <v>0</v>
      </c>
      <c r="J2800" s="157">
        <v>1</v>
      </c>
      <c r="K2800" s="157">
        <v>1</v>
      </c>
      <c r="L2800" s="157">
        <v>2</v>
      </c>
    </row>
    <row r="2801" spans="5:12" x14ac:dyDescent="0.2">
      <c r="E2801" s="157" t="s">
        <v>944</v>
      </c>
      <c r="F2801" s="157" t="s">
        <v>80</v>
      </c>
      <c r="G2801" s="157">
        <v>2</v>
      </c>
      <c r="H2801" s="157">
        <v>0</v>
      </c>
      <c r="I2801" s="157">
        <v>0</v>
      </c>
      <c r="J2801" s="157">
        <v>1</v>
      </c>
      <c r="K2801" s="157">
        <v>1</v>
      </c>
      <c r="L2801" s="157">
        <v>2</v>
      </c>
    </row>
    <row r="2802" spans="5:12" x14ac:dyDescent="0.2">
      <c r="E2802" s="157" t="s">
        <v>943</v>
      </c>
      <c r="F2802" s="157" t="s">
        <v>14</v>
      </c>
      <c r="G2802" s="157">
        <v>1</v>
      </c>
      <c r="H2802" s="157">
        <v>0</v>
      </c>
      <c r="I2802" s="157">
        <v>0</v>
      </c>
      <c r="J2802" s="157">
        <v>0</v>
      </c>
      <c r="K2802" s="157">
        <v>1</v>
      </c>
      <c r="L2802" s="157">
        <v>1</v>
      </c>
    </row>
    <row r="2803" spans="5:12" x14ac:dyDescent="0.2">
      <c r="E2803" s="157" t="s">
        <v>942</v>
      </c>
      <c r="F2803" s="157" t="s">
        <v>80</v>
      </c>
      <c r="G2803" s="157">
        <v>0</v>
      </c>
      <c r="H2803" s="157">
        <v>1</v>
      </c>
      <c r="I2803" s="157">
        <v>0</v>
      </c>
      <c r="J2803" s="157">
        <v>1</v>
      </c>
      <c r="K2803" s="157">
        <v>0</v>
      </c>
      <c r="L2803" s="157">
        <v>1</v>
      </c>
    </row>
    <row r="2804" spans="5:12" x14ac:dyDescent="0.2">
      <c r="E2804" s="157" t="s">
        <v>941</v>
      </c>
      <c r="F2804" s="157" t="s">
        <v>53</v>
      </c>
      <c r="G2804" s="157">
        <v>0</v>
      </c>
      <c r="H2804" s="157">
        <v>1</v>
      </c>
      <c r="I2804" s="157">
        <v>0</v>
      </c>
      <c r="J2804" s="157">
        <v>1</v>
      </c>
      <c r="K2804" s="157">
        <v>0</v>
      </c>
      <c r="L2804" s="157">
        <v>1</v>
      </c>
    </row>
    <row r="2805" spans="5:12" x14ac:dyDescent="0.2">
      <c r="E2805" s="157" t="s">
        <v>940</v>
      </c>
      <c r="F2805" s="157" t="s">
        <v>16</v>
      </c>
      <c r="G2805" s="157">
        <v>1</v>
      </c>
      <c r="H2805" s="157">
        <v>3</v>
      </c>
      <c r="I2805" s="157">
        <v>0</v>
      </c>
      <c r="J2805" s="157">
        <v>0</v>
      </c>
      <c r="K2805" s="157">
        <v>4</v>
      </c>
      <c r="L2805" s="157">
        <v>4</v>
      </c>
    </row>
    <row r="2806" spans="5:12" x14ac:dyDescent="0.2">
      <c r="E2806" s="157" t="s">
        <v>939</v>
      </c>
      <c r="F2806" s="157" t="s">
        <v>20</v>
      </c>
      <c r="G2806" s="157">
        <v>0</v>
      </c>
      <c r="H2806" s="157">
        <v>1</v>
      </c>
      <c r="I2806" s="157">
        <v>0</v>
      </c>
      <c r="J2806" s="157">
        <v>0</v>
      </c>
      <c r="K2806" s="157">
        <v>1</v>
      </c>
      <c r="L2806" s="157">
        <v>1</v>
      </c>
    </row>
    <row r="2807" spans="5:12" x14ac:dyDescent="0.2">
      <c r="E2807" s="157" t="s">
        <v>938</v>
      </c>
      <c r="F2807" s="157" t="s">
        <v>24</v>
      </c>
      <c r="G2807" s="157">
        <v>0</v>
      </c>
      <c r="H2807" s="157">
        <v>1</v>
      </c>
      <c r="I2807" s="157">
        <v>0</v>
      </c>
      <c r="J2807" s="157">
        <v>0</v>
      </c>
      <c r="K2807" s="157">
        <v>1</v>
      </c>
      <c r="L2807" s="157">
        <v>1</v>
      </c>
    </row>
    <row r="2808" spans="5:12" x14ac:dyDescent="0.2">
      <c r="E2808" s="157" t="s">
        <v>937</v>
      </c>
      <c r="F2808" s="157" t="s">
        <v>53</v>
      </c>
      <c r="G2808" s="157">
        <v>0</v>
      </c>
      <c r="H2808" s="157">
        <v>1</v>
      </c>
      <c r="I2808" s="157">
        <v>0</v>
      </c>
      <c r="J2808" s="157">
        <v>1</v>
      </c>
      <c r="K2808" s="157">
        <v>0</v>
      </c>
      <c r="L2808" s="157">
        <v>1</v>
      </c>
    </row>
    <row r="2809" spans="5:12" x14ac:dyDescent="0.2">
      <c r="E2809" s="157" t="s">
        <v>936</v>
      </c>
      <c r="F2809" s="157" t="s">
        <v>16</v>
      </c>
      <c r="G2809" s="157">
        <v>0</v>
      </c>
      <c r="H2809" s="157">
        <v>2</v>
      </c>
      <c r="I2809" s="157">
        <v>1</v>
      </c>
      <c r="J2809" s="157">
        <v>0</v>
      </c>
      <c r="K2809" s="157">
        <v>1</v>
      </c>
      <c r="L2809" s="157">
        <v>2</v>
      </c>
    </row>
    <row r="2810" spans="5:12" x14ac:dyDescent="0.2">
      <c r="E2810" s="157" t="s">
        <v>935</v>
      </c>
      <c r="F2810" s="157" t="s">
        <v>53</v>
      </c>
      <c r="G2810" s="157">
        <v>0</v>
      </c>
      <c r="H2810" s="157">
        <v>2</v>
      </c>
      <c r="I2810" s="157">
        <v>0</v>
      </c>
      <c r="J2810" s="157">
        <v>1</v>
      </c>
      <c r="K2810" s="157">
        <v>1</v>
      </c>
      <c r="L2810" s="157">
        <v>2</v>
      </c>
    </row>
    <row r="2811" spans="5:12" x14ac:dyDescent="0.2">
      <c r="E2811" s="157" t="s">
        <v>934</v>
      </c>
      <c r="F2811" s="157" t="s">
        <v>35</v>
      </c>
      <c r="G2811" s="157">
        <v>0</v>
      </c>
      <c r="H2811" s="157">
        <v>1</v>
      </c>
      <c r="I2811" s="157">
        <v>0</v>
      </c>
      <c r="J2811" s="157">
        <v>1</v>
      </c>
      <c r="K2811" s="157">
        <v>0</v>
      </c>
      <c r="L2811" s="157">
        <v>1</v>
      </c>
    </row>
    <row r="2812" spans="5:12" x14ac:dyDescent="0.2">
      <c r="E2812" s="157" t="s">
        <v>933</v>
      </c>
      <c r="F2812" s="157" t="s">
        <v>35</v>
      </c>
      <c r="G2812" s="157">
        <v>0</v>
      </c>
      <c r="H2812" s="157">
        <v>2</v>
      </c>
      <c r="I2812" s="157">
        <v>0</v>
      </c>
      <c r="J2812" s="157">
        <v>2</v>
      </c>
      <c r="K2812" s="157">
        <v>0</v>
      </c>
      <c r="L2812" s="157">
        <v>2</v>
      </c>
    </row>
    <row r="2813" spans="5:12" x14ac:dyDescent="0.2">
      <c r="E2813" s="157" t="s">
        <v>932</v>
      </c>
      <c r="F2813" s="157" t="s">
        <v>53</v>
      </c>
      <c r="G2813" s="157">
        <v>0</v>
      </c>
      <c r="H2813" s="157">
        <v>1</v>
      </c>
      <c r="I2813" s="157">
        <v>0</v>
      </c>
      <c r="J2813" s="157">
        <v>1</v>
      </c>
      <c r="K2813" s="157">
        <v>0</v>
      </c>
      <c r="L2813" s="157">
        <v>1</v>
      </c>
    </row>
    <row r="2814" spans="5:12" x14ac:dyDescent="0.2">
      <c r="E2814" s="157" t="s">
        <v>931</v>
      </c>
      <c r="F2814" s="157" t="s">
        <v>131</v>
      </c>
      <c r="G2814" s="157">
        <v>0</v>
      </c>
      <c r="H2814" s="157">
        <v>2</v>
      </c>
      <c r="I2814" s="157">
        <v>0</v>
      </c>
      <c r="J2814" s="157">
        <v>2</v>
      </c>
      <c r="K2814" s="157">
        <v>0</v>
      </c>
      <c r="L2814" s="157">
        <v>2</v>
      </c>
    </row>
    <row r="2815" spans="5:12" x14ac:dyDescent="0.2">
      <c r="E2815" s="157" t="s">
        <v>930</v>
      </c>
      <c r="F2815" s="157" t="s">
        <v>55</v>
      </c>
      <c r="G2815" s="157">
        <v>0</v>
      </c>
      <c r="H2815" s="157">
        <v>1</v>
      </c>
      <c r="I2815" s="157">
        <v>0</v>
      </c>
      <c r="J2815" s="157">
        <v>0</v>
      </c>
      <c r="K2815" s="157">
        <v>1</v>
      </c>
      <c r="L2815" s="157">
        <v>1</v>
      </c>
    </row>
    <row r="2816" spans="5:12" x14ac:dyDescent="0.2">
      <c r="E2816" s="157" t="s">
        <v>929</v>
      </c>
      <c r="F2816" s="157" t="s">
        <v>80</v>
      </c>
      <c r="G2816" s="157">
        <v>2</v>
      </c>
      <c r="H2816" s="157">
        <v>2</v>
      </c>
      <c r="I2816" s="157">
        <v>0</v>
      </c>
      <c r="J2816" s="157">
        <v>2</v>
      </c>
      <c r="K2816" s="157">
        <v>2</v>
      </c>
      <c r="L2816" s="157">
        <v>4</v>
      </c>
    </row>
    <row r="2817" spans="5:12" x14ac:dyDescent="0.2">
      <c r="E2817" s="157" t="s">
        <v>928</v>
      </c>
      <c r="F2817" s="157" t="s">
        <v>58</v>
      </c>
      <c r="G2817" s="157">
        <v>0</v>
      </c>
      <c r="H2817" s="157">
        <v>1</v>
      </c>
      <c r="I2817" s="157">
        <v>0</v>
      </c>
      <c r="J2817" s="157">
        <v>0</v>
      </c>
      <c r="K2817" s="157">
        <v>1</v>
      </c>
      <c r="L2817" s="157">
        <v>1</v>
      </c>
    </row>
    <row r="2818" spans="5:12" x14ac:dyDescent="0.2">
      <c r="E2818" s="157" t="s">
        <v>927</v>
      </c>
      <c r="F2818" s="157" t="s">
        <v>24</v>
      </c>
      <c r="G2818" s="157">
        <v>2</v>
      </c>
      <c r="H2818" s="157">
        <v>0</v>
      </c>
      <c r="I2818" s="157">
        <v>1</v>
      </c>
      <c r="J2818" s="157">
        <v>0</v>
      </c>
      <c r="K2818" s="157">
        <v>1</v>
      </c>
      <c r="L2818" s="157">
        <v>2</v>
      </c>
    </row>
    <row r="2819" spans="5:12" x14ac:dyDescent="0.2">
      <c r="E2819" s="157" t="s">
        <v>926</v>
      </c>
      <c r="F2819" s="157" t="s">
        <v>55</v>
      </c>
      <c r="G2819" s="157">
        <v>0</v>
      </c>
      <c r="H2819" s="157">
        <v>1</v>
      </c>
      <c r="I2819" s="157">
        <v>0</v>
      </c>
      <c r="J2819" s="157">
        <v>1</v>
      </c>
      <c r="K2819" s="157">
        <v>0</v>
      </c>
      <c r="L2819" s="157">
        <v>1</v>
      </c>
    </row>
    <row r="2820" spans="5:12" x14ac:dyDescent="0.2">
      <c r="E2820" s="157" t="s">
        <v>925</v>
      </c>
      <c r="F2820" s="157" t="s">
        <v>33</v>
      </c>
      <c r="G2820" s="157">
        <v>0</v>
      </c>
      <c r="H2820" s="157">
        <v>1</v>
      </c>
      <c r="I2820" s="157">
        <v>0</v>
      </c>
      <c r="J2820" s="157">
        <v>1</v>
      </c>
      <c r="K2820" s="157">
        <v>0</v>
      </c>
      <c r="L2820" s="157">
        <v>1</v>
      </c>
    </row>
    <row r="2821" spans="5:12" x14ac:dyDescent="0.2">
      <c r="E2821" s="157" t="s">
        <v>924</v>
      </c>
      <c r="F2821" s="157" t="s">
        <v>58</v>
      </c>
      <c r="G2821" s="157">
        <v>0</v>
      </c>
      <c r="H2821" s="157">
        <v>3</v>
      </c>
      <c r="I2821" s="157">
        <v>0</v>
      </c>
      <c r="J2821" s="157">
        <v>2</v>
      </c>
      <c r="K2821" s="157">
        <v>1</v>
      </c>
      <c r="L2821" s="157">
        <v>3</v>
      </c>
    </row>
    <row r="2822" spans="5:12" x14ac:dyDescent="0.2">
      <c r="E2822" s="157" t="s">
        <v>923</v>
      </c>
      <c r="F2822" s="157" t="s">
        <v>58</v>
      </c>
      <c r="G2822" s="157">
        <v>1</v>
      </c>
      <c r="H2822" s="157">
        <v>0</v>
      </c>
      <c r="I2822" s="157">
        <v>1</v>
      </c>
      <c r="J2822" s="157">
        <v>0</v>
      </c>
      <c r="K2822" s="157">
        <v>0</v>
      </c>
      <c r="L2822" s="157">
        <v>1</v>
      </c>
    </row>
    <row r="2823" spans="5:12" x14ac:dyDescent="0.2">
      <c r="E2823" s="157" t="s">
        <v>922</v>
      </c>
      <c r="F2823" s="157" t="s">
        <v>67</v>
      </c>
      <c r="G2823" s="157">
        <v>0</v>
      </c>
      <c r="H2823" s="157">
        <v>1</v>
      </c>
      <c r="I2823" s="157">
        <v>1</v>
      </c>
      <c r="J2823" s="157">
        <v>0</v>
      </c>
      <c r="K2823" s="157">
        <v>0</v>
      </c>
      <c r="L2823" s="157">
        <v>1</v>
      </c>
    </row>
    <row r="2824" spans="5:12" x14ac:dyDescent="0.2">
      <c r="E2824" s="157" t="s">
        <v>921</v>
      </c>
      <c r="F2824" s="157" t="s">
        <v>80</v>
      </c>
      <c r="G2824" s="157">
        <v>1</v>
      </c>
      <c r="H2824" s="157">
        <v>0</v>
      </c>
      <c r="I2824" s="157">
        <v>0</v>
      </c>
      <c r="J2824" s="157">
        <v>0</v>
      </c>
      <c r="K2824" s="157">
        <v>1</v>
      </c>
      <c r="L2824" s="157">
        <v>1</v>
      </c>
    </row>
    <row r="2825" spans="5:12" x14ac:dyDescent="0.2">
      <c r="E2825" s="157" t="s">
        <v>920</v>
      </c>
      <c r="F2825" s="157" t="s">
        <v>67</v>
      </c>
      <c r="G2825" s="157">
        <v>1</v>
      </c>
      <c r="H2825" s="157">
        <v>0</v>
      </c>
      <c r="I2825" s="157">
        <v>0</v>
      </c>
      <c r="J2825" s="157">
        <v>0</v>
      </c>
      <c r="K2825" s="157">
        <v>1</v>
      </c>
      <c r="L2825" s="157">
        <v>1</v>
      </c>
    </row>
    <row r="2826" spans="5:12" x14ac:dyDescent="0.2">
      <c r="E2826" s="157" t="s">
        <v>919</v>
      </c>
      <c r="F2826" s="157" t="s">
        <v>29</v>
      </c>
      <c r="G2826" s="157">
        <v>0</v>
      </c>
      <c r="H2826" s="157">
        <v>2</v>
      </c>
      <c r="I2826" s="157">
        <v>0</v>
      </c>
      <c r="J2826" s="157">
        <v>2</v>
      </c>
      <c r="K2826" s="157">
        <v>0</v>
      </c>
      <c r="L2826" s="157">
        <v>2</v>
      </c>
    </row>
    <row r="2827" spans="5:12" x14ac:dyDescent="0.2">
      <c r="E2827" s="157" t="s">
        <v>918</v>
      </c>
      <c r="F2827" s="157" t="s">
        <v>29</v>
      </c>
      <c r="G2827" s="157">
        <v>0</v>
      </c>
      <c r="H2827" s="157">
        <v>2</v>
      </c>
      <c r="I2827" s="157">
        <v>0</v>
      </c>
      <c r="J2827" s="157">
        <v>2</v>
      </c>
      <c r="K2827" s="157">
        <v>0</v>
      </c>
      <c r="L2827" s="157">
        <v>2</v>
      </c>
    </row>
    <row r="2828" spans="5:12" x14ac:dyDescent="0.2">
      <c r="E2828" s="157" t="s">
        <v>917</v>
      </c>
      <c r="F2828" s="157" t="s">
        <v>131</v>
      </c>
      <c r="G2828" s="157">
        <v>0</v>
      </c>
      <c r="H2828" s="157">
        <v>1</v>
      </c>
      <c r="I2828" s="157">
        <v>0</v>
      </c>
      <c r="J2828" s="157">
        <v>1</v>
      </c>
      <c r="K2828" s="157">
        <v>0</v>
      </c>
      <c r="L2828" s="157">
        <v>1</v>
      </c>
    </row>
    <row r="2829" spans="5:12" x14ac:dyDescent="0.2">
      <c r="E2829" s="157" t="s">
        <v>916</v>
      </c>
      <c r="F2829" s="157" t="s">
        <v>69</v>
      </c>
      <c r="G2829" s="157">
        <v>0</v>
      </c>
      <c r="H2829" s="157">
        <v>22</v>
      </c>
      <c r="I2829" s="157">
        <v>0</v>
      </c>
      <c r="J2829" s="157">
        <v>7</v>
      </c>
      <c r="K2829" s="157">
        <v>15</v>
      </c>
      <c r="L2829" s="157">
        <v>22</v>
      </c>
    </row>
    <row r="2830" spans="5:12" x14ac:dyDescent="0.2">
      <c r="E2830" s="157" t="s">
        <v>915</v>
      </c>
      <c r="F2830" s="157" t="s">
        <v>29</v>
      </c>
      <c r="G2830" s="157">
        <v>0</v>
      </c>
      <c r="H2830" s="157">
        <v>2</v>
      </c>
      <c r="I2830" s="157">
        <v>0</v>
      </c>
      <c r="J2830" s="157">
        <v>2</v>
      </c>
      <c r="K2830" s="157">
        <v>0</v>
      </c>
      <c r="L2830" s="157">
        <v>2</v>
      </c>
    </row>
    <row r="2831" spans="5:12" x14ac:dyDescent="0.2">
      <c r="E2831" s="157" t="s">
        <v>914</v>
      </c>
      <c r="F2831" s="157" t="s">
        <v>29</v>
      </c>
      <c r="G2831" s="157">
        <v>0</v>
      </c>
      <c r="H2831" s="157">
        <v>2</v>
      </c>
      <c r="I2831" s="157">
        <v>0</v>
      </c>
      <c r="J2831" s="157">
        <v>2</v>
      </c>
      <c r="K2831" s="157">
        <v>0</v>
      </c>
      <c r="L2831" s="157">
        <v>2</v>
      </c>
    </row>
    <row r="2832" spans="5:12" x14ac:dyDescent="0.2">
      <c r="E2832" s="157" t="s">
        <v>913</v>
      </c>
      <c r="F2832" s="157" t="s">
        <v>131</v>
      </c>
      <c r="G2832" s="157">
        <v>0</v>
      </c>
      <c r="H2832" s="157">
        <v>1</v>
      </c>
      <c r="I2832" s="157">
        <v>0</v>
      </c>
      <c r="J2832" s="157">
        <v>0</v>
      </c>
      <c r="K2832" s="157">
        <v>1</v>
      </c>
      <c r="L2832" s="157">
        <v>1</v>
      </c>
    </row>
    <row r="2833" spans="5:12" x14ac:dyDescent="0.2">
      <c r="E2833" s="157" t="s">
        <v>912</v>
      </c>
      <c r="F2833" s="157" t="s">
        <v>48</v>
      </c>
      <c r="G2833" s="157">
        <v>8</v>
      </c>
      <c r="H2833" s="157">
        <v>156</v>
      </c>
      <c r="I2833" s="157">
        <v>0</v>
      </c>
      <c r="J2833" s="157">
        <v>89</v>
      </c>
      <c r="K2833" s="157">
        <v>75</v>
      </c>
      <c r="L2833" s="157">
        <v>164</v>
      </c>
    </row>
    <row r="2834" spans="5:12" x14ac:dyDescent="0.2">
      <c r="E2834" s="157" t="s">
        <v>911</v>
      </c>
      <c r="F2834" s="157" t="s">
        <v>48</v>
      </c>
      <c r="G2834" s="157">
        <v>1</v>
      </c>
      <c r="H2834" s="157">
        <v>0</v>
      </c>
      <c r="I2834" s="157">
        <v>0</v>
      </c>
      <c r="J2834" s="157">
        <v>0</v>
      </c>
      <c r="K2834" s="157">
        <v>1</v>
      </c>
      <c r="L2834" s="157">
        <v>1</v>
      </c>
    </row>
    <row r="2835" spans="5:12" x14ac:dyDescent="0.2">
      <c r="E2835" s="157" t="s">
        <v>910</v>
      </c>
      <c r="F2835" s="157" t="s">
        <v>48</v>
      </c>
      <c r="G2835" s="157">
        <v>1</v>
      </c>
      <c r="H2835" s="157">
        <v>0</v>
      </c>
      <c r="I2835" s="157">
        <v>0</v>
      </c>
      <c r="J2835" s="157">
        <v>1</v>
      </c>
      <c r="K2835" s="157">
        <v>0</v>
      </c>
      <c r="L2835" s="157">
        <v>1</v>
      </c>
    </row>
    <row r="2836" spans="5:12" x14ac:dyDescent="0.2">
      <c r="E2836" s="157" t="s">
        <v>909</v>
      </c>
      <c r="F2836" s="157" t="s">
        <v>58</v>
      </c>
      <c r="G2836" s="157">
        <v>0</v>
      </c>
      <c r="H2836" s="157">
        <v>3</v>
      </c>
      <c r="I2836" s="157">
        <v>0</v>
      </c>
      <c r="J2836" s="157">
        <v>0</v>
      </c>
      <c r="K2836" s="157">
        <v>3</v>
      </c>
      <c r="L2836" s="157">
        <v>3</v>
      </c>
    </row>
    <row r="2837" spans="5:12" x14ac:dyDescent="0.2">
      <c r="E2837" s="157" t="s">
        <v>908</v>
      </c>
      <c r="F2837" s="157" t="s">
        <v>58</v>
      </c>
      <c r="G2837" s="157">
        <v>0</v>
      </c>
      <c r="H2837" s="157">
        <v>1</v>
      </c>
      <c r="I2837" s="157">
        <v>0</v>
      </c>
      <c r="J2837" s="157">
        <v>1</v>
      </c>
      <c r="K2837" s="157">
        <v>0</v>
      </c>
      <c r="L2837" s="157">
        <v>1</v>
      </c>
    </row>
    <row r="2838" spans="5:12" x14ac:dyDescent="0.2">
      <c r="E2838" s="157" t="s">
        <v>907</v>
      </c>
      <c r="F2838" s="157" t="s">
        <v>58</v>
      </c>
      <c r="G2838" s="157">
        <v>1</v>
      </c>
      <c r="H2838" s="157">
        <v>0</v>
      </c>
      <c r="I2838" s="157">
        <v>0</v>
      </c>
      <c r="J2838" s="157">
        <v>0</v>
      </c>
      <c r="K2838" s="157">
        <v>1</v>
      </c>
      <c r="L2838" s="157">
        <v>1</v>
      </c>
    </row>
    <row r="2839" spans="5:12" x14ac:dyDescent="0.2">
      <c r="E2839" s="157" t="s">
        <v>906</v>
      </c>
      <c r="F2839" s="157" t="s">
        <v>18</v>
      </c>
      <c r="G2839" s="157">
        <v>0</v>
      </c>
      <c r="H2839" s="157">
        <v>1</v>
      </c>
      <c r="I2839" s="157">
        <v>0</v>
      </c>
      <c r="J2839" s="157">
        <v>0</v>
      </c>
      <c r="K2839" s="157">
        <v>1</v>
      </c>
      <c r="L2839" s="157">
        <v>1</v>
      </c>
    </row>
    <row r="2840" spans="5:12" x14ac:dyDescent="0.2">
      <c r="E2840" s="157" t="s">
        <v>905</v>
      </c>
      <c r="F2840" s="157" t="s">
        <v>33</v>
      </c>
      <c r="G2840" s="157">
        <v>1</v>
      </c>
      <c r="H2840" s="157">
        <v>1</v>
      </c>
      <c r="I2840" s="157">
        <v>0</v>
      </c>
      <c r="J2840" s="157">
        <v>1</v>
      </c>
      <c r="K2840" s="157">
        <v>1</v>
      </c>
      <c r="L2840" s="157">
        <v>2</v>
      </c>
    </row>
    <row r="2841" spans="5:12" x14ac:dyDescent="0.2">
      <c r="E2841" s="157" t="s">
        <v>904</v>
      </c>
      <c r="F2841" s="157" t="s">
        <v>80</v>
      </c>
      <c r="G2841" s="157">
        <v>0</v>
      </c>
      <c r="H2841" s="157">
        <v>1</v>
      </c>
      <c r="I2841" s="157">
        <v>0</v>
      </c>
      <c r="J2841" s="157">
        <v>1</v>
      </c>
      <c r="K2841" s="157">
        <v>0</v>
      </c>
      <c r="L2841" s="157">
        <v>1</v>
      </c>
    </row>
    <row r="2842" spans="5:12" x14ac:dyDescent="0.2">
      <c r="E2842" s="157" t="s">
        <v>903</v>
      </c>
      <c r="F2842" s="157" t="s">
        <v>16</v>
      </c>
      <c r="G2842" s="157">
        <v>0</v>
      </c>
      <c r="H2842" s="157">
        <v>1</v>
      </c>
      <c r="I2842" s="157">
        <v>0</v>
      </c>
      <c r="J2842" s="157">
        <v>0</v>
      </c>
      <c r="K2842" s="157">
        <v>1</v>
      </c>
      <c r="L2842" s="157">
        <v>1</v>
      </c>
    </row>
    <row r="2843" spans="5:12" x14ac:dyDescent="0.2">
      <c r="E2843" s="157" t="s">
        <v>902</v>
      </c>
      <c r="F2843" s="157" t="s">
        <v>18</v>
      </c>
      <c r="G2843" s="157">
        <v>15</v>
      </c>
      <c r="H2843" s="157">
        <v>0</v>
      </c>
      <c r="I2843" s="157">
        <v>0</v>
      </c>
      <c r="J2843" s="157">
        <v>5</v>
      </c>
      <c r="K2843" s="157">
        <v>10</v>
      </c>
      <c r="L2843" s="157">
        <v>15</v>
      </c>
    </row>
    <row r="2844" spans="5:12" x14ac:dyDescent="0.2">
      <c r="E2844" s="157" t="s">
        <v>901</v>
      </c>
      <c r="F2844" s="157" t="s">
        <v>58</v>
      </c>
      <c r="G2844" s="157">
        <v>0</v>
      </c>
      <c r="H2844" s="157">
        <v>1</v>
      </c>
      <c r="I2844" s="157">
        <v>0</v>
      </c>
      <c r="J2844" s="157">
        <v>1</v>
      </c>
      <c r="K2844" s="157">
        <v>0</v>
      </c>
      <c r="L2844" s="157">
        <v>1</v>
      </c>
    </row>
    <row r="2845" spans="5:12" x14ac:dyDescent="0.2">
      <c r="E2845" s="157" t="s">
        <v>900</v>
      </c>
      <c r="F2845" s="157" t="s">
        <v>14</v>
      </c>
      <c r="G2845" s="157">
        <v>0</v>
      </c>
      <c r="H2845" s="157">
        <v>1</v>
      </c>
      <c r="I2845" s="157">
        <v>0</v>
      </c>
      <c r="J2845" s="157">
        <v>0</v>
      </c>
      <c r="K2845" s="157">
        <v>1</v>
      </c>
      <c r="L2845" s="157">
        <v>1</v>
      </c>
    </row>
    <row r="2846" spans="5:12" x14ac:dyDescent="0.2">
      <c r="E2846" s="157" t="s">
        <v>899</v>
      </c>
      <c r="F2846" s="157" t="s">
        <v>14</v>
      </c>
      <c r="G2846" s="157">
        <v>0</v>
      </c>
      <c r="H2846" s="157">
        <v>1</v>
      </c>
      <c r="I2846" s="157">
        <v>0</v>
      </c>
      <c r="J2846" s="157">
        <v>0</v>
      </c>
      <c r="K2846" s="157">
        <v>1</v>
      </c>
      <c r="L2846" s="157">
        <v>1</v>
      </c>
    </row>
    <row r="2847" spans="5:12" x14ac:dyDescent="0.2">
      <c r="E2847" s="157" t="s">
        <v>898</v>
      </c>
      <c r="F2847" s="157" t="s">
        <v>58</v>
      </c>
      <c r="G2847" s="157">
        <v>0</v>
      </c>
      <c r="H2847" s="157">
        <v>3</v>
      </c>
      <c r="I2847" s="157">
        <v>0</v>
      </c>
      <c r="J2847" s="157">
        <v>2</v>
      </c>
      <c r="K2847" s="157">
        <v>1</v>
      </c>
      <c r="L2847" s="157">
        <v>3</v>
      </c>
    </row>
    <row r="2848" spans="5:12" x14ac:dyDescent="0.2">
      <c r="E2848" s="157" t="s">
        <v>897</v>
      </c>
      <c r="F2848" s="157" t="s">
        <v>131</v>
      </c>
      <c r="G2848" s="157">
        <v>0</v>
      </c>
      <c r="H2848" s="157">
        <v>1</v>
      </c>
      <c r="I2848" s="157">
        <v>0</v>
      </c>
      <c r="J2848" s="157">
        <v>1</v>
      </c>
      <c r="K2848" s="157">
        <v>0</v>
      </c>
      <c r="L2848" s="157">
        <v>1</v>
      </c>
    </row>
    <row r="2849" spans="5:12" x14ac:dyDescent="0.2">
      <c r="E2849" s="157" t="s">
        <v>896</v>
      </c>
      <c r="F2849" s="157" t="s">
        <v>53</v>
      </c>
      <c r="G2849" s="157">
        <v>0</v>
      </c>
      <c r="H2849" s="157">
        <v>1</v>
      </c>
      <c r="I2849" s="157">
        <v>0</v>
      </c>
      <c r="J2849" s="157">
        <v>1</v>
      </c>
      <c r="K2849" s="157">
        <v>0</v>
      </c>
      <c r="L2849" s="157">
        <v>1</v>
      </c>
    </row>
    <row r="2850" spans="5:12" x14ac:dyDescent="0.2">
      <c r="E2850" s="157" t="s">
        <v>895</v>
      </c>
      <c r="F2850" s="157" t="s">
        <v>48</v>
      </c>
      <c r="G2850" s="157">
        <v>0</v>
      </c>
      <c r="H2850" s="157">
        <v>4</v>
      </c>
      <c r="I2850" s="157">
        <v>1</v>
      </c>
      <c r="J2850" s="157">
        <v>3</v>
      </c>
      <c r="K2850" s="157">
        <v>0</v>
      </c>
      <c r="L2850" s="157">
        <v>4</v>
      </c>
    </row>
    <row r="2851" spans="5:12" x14ac:dyDescent="0.2">
      <c r="E2851" s="157" t="s">
        <v>894</v>
      </c>
      <c r="F2851" s="157" t="s">
        <v>48</v>
      </c>
      <c r="G2851" s="157">
        <v>0</v>
      </c>
      <c r="H2851" s="157">
        <v>1</v>
      </c>
      <c r="I2851" s="157">
        <v>0</v>
      </c>
      <c r="J2851" s="157">
        <v>0</v>
      </c>
      <c r="K2851" s="157">
        <v>1</v>
      </c>
      <c r="L2851" s="157">
        <v>1</v>
      </c>
    </row>
    <row r="2852" spans="5:12" x14ac:dyDescent="0.2">
      <c r="E2852" s="157" t="s">
        <v>893</v>
      </c>
      <c r="F2852" s="157" t="s">
        <v>14</v>
      </c>
      <c r="G2852" s="157">
        <v>0</v>
      </c>
      <c r="H2852" s="157">
        <v>1</v>
      </c>
      <c r="I2852" s="157">
        <v>0</v>
      </c>
      <c r="J2852" s="157">
        <v>0</v>
      </c>
      <c r="K2852" s="157">
        <v>1</v>
      </c>
      <c r="L2852" s="157">
        <v>1</v>
      </c>
    </row>
    <row r="2853" spans="5:12" x14ac:dyDescent="0.2">
      <c r="E2853" s="157" t="s">
        <v>892</v>
      </c>
      <c r="F2853" s="157" t="s">
        <v>39</v>
      </c>
      <c r="G2853" s="157">
        <v>0</v>
      </c>
      <c r="H2853" s="157">
        <v>1</v>
      </c>
      <c r="I2853" s="157">
        <v>0</v>
      </c>
      <c r="J2853" s="157">
        <v>1</v>
      </c>
      <c r="K2853" s="157">
        <v>0</v>
      </c>
      <c r="L2853" s="157">
        <v>1</v>
      </c>
    </row>
    <row r="2854" spans="5:12" x14ac:dyDescent="0.2">
      <c r="E2854" s="157" t="s">
        <v>891</v>
      </c>
      <c r="F2854" s="157" t="s">
        <v>53</v>
      </c>
      <c r="G2854" s="157">
        <v>0</v>
      </c>
      <c r="H2854" s="157">
        <v>1</v>
      </c>
      <c r="I2854" s="157">
        <v>0</v>
      </c>
      <c r="J2854" s="157">
        <v>0</v>
      </c>
      <c r="K2854" s="157">
        <v>1</v>
      </c>
      <c r="L2854" s="157">
        <v>1</v>
      </c>
    </row>
    <row r="2855" spans="5:12" x14ac:dyDescent="0.2">
      <c r="E2855" s="157" t="s">
        <v>890</v>
      </c>
      <c r="F2855" s="157" t="s">
        <v>80</v>
      </c>
      <c r="G2855" s="157">
        <v>0</v>
      </c>
      <c r="H2855" s="157">
        <v>2</v>
      </c>
      <c r="I2855" s="157">
        <v>0</v>
      </c>
      <c r="J2855" s="157">
        <v>2</v>
      </c>
      <c r="K2855" s="157">
        <v>0</v>
      </c>
      <c r="L2855" s="157">
        <v>2</v>
      </c>
    </row>
    <row r="2856" spans="5:12" x14ac:dyDescent="0.2">
      <c r="E2856" s="157" t="s">
        <v>889</v>
      </c>
      <c r="F2856" s="157" t="s">
        <v>29</v>
      </c>
      <c r="G2856" s="157">
        <v>0</v>
      </c>
      <c r="H2856" s="157">
        <v>1</v>
      </c>
      <c r="I2856" s="157">
        <v>0</v>
      </c>
      <c r="J2856" s="157">
        <v>1</v>
      </c>
      <c r="K2856" s="157">
        <v>0</v>
      </c>
      <c r="L2856" s="157">
        <v>1</v>
      </c>
    </row>
    <row r="2857" spans="5:12" x14ac:dyDescent="0.2">
      <c r="E2857" s="157" t="s">
        <v>888</v>
      </c>
      <c r="F2857" s="157" t="s">
        <v>14</v>
      </c>
      <c r="G2857" s="157">
        <v>1</v>
      </c>
      <c r="H2857" s="157">
        <v>0</v>
      </c>
      <c r="I2857" s="157">
        <v>0</v>
      </c>
      <c r="J2857" s="157">
        <v>1</v>
      </c>
      <c r="K2857" s="157">
        <v>0</v>
      </c>
      <c r="L2857" s="157">
        <v>1</v>
      </c>
    </row>
    <row r="2858" spans="5:12" x14ac:dyDescent="0.2">
      <c r="E2858" s="157" t="s">
        <v>887</v>
      </c>
      <c r="F2858" s="157" t="s">
        <v>14</v>
      </c>
      <c r="G2858" s="157">
        <v>1</v>
      </c>
      <c r="H2858" s="157">
        <v>0</v>
      </c>
      <c r="I2858" s="157">
        <v>0</v>
      </c>
      <c r="J2858" s="157">
        <v>1</v>
      </c>
      <c r="K2858" s="157">
        <v>0</v>
      </c>
      <c r="L2858" s="157">
        <v>1</v>
      </c>
    </row>
    <row r="2859" spans="5:12" x14ac:dyDescent="0.2">
      <c r="E2859" s="157" t="s">
        <v>886</v>
      </c>
      <c r="F2859" s="157" t="s">
        <v>16</v>
      </c>
      <c r="G2859" s="157">
        <v>9</v>
      </c>
      <c r="H2859" s="157">
        <v>0</v>
      </c>
      <c r="I2859" s="157">
        <v>0</v>
      </c>
      <c r="J2859" s="157">
        <v>5</v>
      </c>
      <c r="K2859" s="157">
        <v>4</v>
      </c>
      <c r="L2859" s="157">
        <v>9</v>
      </c>
    </row>
    <row r="2860" spans="5:12" x14ac:dyDescent="0.2">
      <c r="E2860" s="157" t="s">
        <v>885</v>
      </c>
      <c r="F2860" s="157" t="s">
        <v>24</v>
      </c>
      <c r="G2860" s="157">
        <v>3</v>
      </c>
      <c r="H2860" s="157">
        <v>2</v>
      </c>
      <c r="I2860" s="157">
        <v>1</v>
      </c>
      <c r="J2860" s="157">
        <v>2</v>
      </c>
      <c r="K2860" s="157">
        <v>2</v>
      </c>
      <c r="L2860" s="157">
        <v>5</v>
      </c>
    </row>
    <row r="2861" spans="5:12" x14ac:dyDescent="0.2">
      <c r="E2861" s="157" t="s">
        <v>884</v>
      </c>
      <c r="F2861" s="157" t="s">
        <v>80</v>
      </c>
      <c r="G2861" s="157">
        <v>0</v>
      </c>
      <c r="H2861" s="157">
        <v>2</v>
      </c>
      <c r="I2861" s="157">
        <v>0</v>
      </c>
      <c r="J2861" s="157">
        <v>2</v>
      </c>
      <c r="K2861" s="157">
        <v>0</v>
      </c>
      <c r="L2861" s="157">
        <v>2</v>
      </c>
    </row>
    <row r="2862" spans="5:12" x14ac:dyDescent="0.2">
      <c r="E2862" s="157" t="s">
        <v>883</v>
      </c>
      <c r="F2862" s="157" t="s">
        <v>29</v>
      </c>
      <c r="G2862" s="157">
        <v>0</v>
      </c>
      <c r="H2862" s="157">
        <v>2</v>
      </c>
      <c r="I2862" s="157">
        <v>0</v>
      </c>
      <c r="J2862" s="157">
        <v>0</v>
      </c>
      <c r="K2862" s="157">
        <v>2</v>
      </c>
      <c r="L2862" s="157">
        <v>2</v>
      </c>
    </row>
    <row r="2863" spans="5:12" x14ac:dyDescent="0.2">
      <c r="E2863" s="157" t="s">
        <v>882</v>
      </c>
      <c r="F2863" s="157" t="s">
        <v>22</v>
      </c>
      <c r="G2863" s="157">
        <v>0</v>
      </c>
      <c r="H2863" s="157">
        <v>1</v>
      </c>
      <c r="I2863" s="157">
        <v>0</v>
      </c>
      <c r="J2863" s="157">
        <v>1</v>
      </c>
      <c r="K2863" s="157">
        <v>0</v>
      </c>
      <c r="L2863" s="157">
        <v>1</v>
      </c>
    </row>
    <row r="2864" spans="5:12" x14ac:dyDescent="0.2">
      <c r="E2864" s="157" t="s">
        <v>881</v>
      </c>
      <c r="F2864" s="157" t="s">
        <v>24</v>
      </c>
      <c r="G2864" s="157">
        <v>0</v>
      </c>
      <c r="H2864" s="157">
        <v>3</v>
      </c>
      <c r="I2864" s="157">
        <v>0</v>
      </c>
      <c r="J2864" s="157">
        <v>0</v>
      </c>
      <c r="K2864" s="157">
        <v>3</v>
      </c>
      <c r="L2864" s="157">
        <v>3</v>
      </c>
    </row>
    <row r="2865" spans="5:12" x14ac:dyDescent="0.2">
      <c r="E2865" s="157" t="s">
        <v>880</v>
      </c>
      <c r="F2865" s="157" t="s">
        <v>14</v>
      </c>
      <c r="G2865" s="157">
        <v>2</v>
      </c>
      <c r="H2865" s="157">
        <v>2</v>
      </c>
      <c r="I2865" s="157">
        <v>0</v>
      </c>
      <c r="J2865" s="157">
        <v>2</v>
      </c>
      <c r="K2865" s="157">
        <v>2</v>
      </c>
      <c r="L2865" s="157">
        <v>4</v>
      </c>
    </row>
    <row r="2866" spans="5:12" x14ac:dyDescent="0.2">
      <c r="E2866" s="157" t="s">
        <v>879</v>
      </c>
      <c r="F2866" s="157" t="s">
        <v>18</v>
      </c>
      <c r="G2866" s="157">
        <v>2</v>
      </c>
      <c r="H2866" s="157">
        <v>2</v>
      </c>
      <c r="I2866" s="157">
        <v>0</v>
      </c>
      <c r="J2866" s="157">
        <v>1</v>
      </c>
      <c r="K2866" s="157">
        <v>3</v>
      </c>
      <c r="L2866" s="157">
        <v>4</v>
      </c>
    </row>
    <row r="2867" spans="5:12" x14ac:dyDescent="0.2">
      <c r="E2867" s="157" t="s">
        <v>878</v>
      </c>
      <c r="F2867" s="157" t="s">
        <v>131</v>
      </c>
      <c r="G2867" s="157">
        <v>0</v>
      </c>
      <c r="H2867" s="157">
        <v>2</v>
      </c>
      <c r="I2867" s="157">
        <v>0</v>
      </c>
      <c r="J2867" s="157">
        <v>2</v>
      </c>
      <c r="K2867" s="157">
        <v>0</v>
      </c>
      <c r="L2867" s="157">
        <v>2</v>
      </c>
    </row>
    <row r="2868" spans="5:12" x14ac:dyDescent="0.2">
      <c r="E2868" s="157" t="s">
        <v>877</v>
      </c>
      <c r="F2868" s="157" t="s">
        <v>69</v>
      </c>
      <c r="G2868" s="157">
        <v>0</v>
      </c>
      <c r="H2868" s="157">
        <v>1</v>
      </c>
      <c r="I2868" s="157">
        <v>0</v>
      </c>
      <c r="J2868" s="157">
        <v>0</v>
      </c>
      <c r="K2868" s="157">
        <v>1</v>
      </c>
      <c r="L2868" s="157">
        <v>1</v>
      </c>
    </row>
    <row r="2869" spans="5:12" x14ac:dyDescent="0.2">
      <c r="E2869" s="157" t="s">
        <v>876</v>
      </c>
      <c r="F2869" s="157" t="s">
        <v>67</v>
      </c>
      <c r="G2869" s="157">
        <v>0</v>
      </c>
      <c r="H2869" s="157">
        <v>1</v>
      </c>
      <c r="I2869" s="157">
        <v>0</v>
      </c>
      <c r="J2869" s="157">
        <v>1</v>
      </c>
      <c r="K2869" s="157">
        <v>0</v>
      </c>
      <c r="L2869" s="157">
        <v>1</v>
      </c>
    </row>
    <row r="2870" spans="5:12" x14ac:dyDescent="0.2">
      <c r="E2870" s="157" t="s">
        <v>875</v>
      </c>
      <c r="F2870" s="157" t="s">
        <v>67</v>
      </c>
      <c r="G2870" s="157">
        <v>0</v>
      </c>
      <c r="H2870" s="157">
        <v>1</v>
      </c>
      <c r="I2870" s="157">
        <v>0</v>
      </c>
      <c r="J2870" s="157">
        <v>0</v>
      </c>
      <c r="K2870" s="157">
        <v>1</v>
      </c>
      <c r="L2870" s="157">
        <v>1</v>
      </c>
    </row>
    <row r="2871" spans="5:12" x14ac:dyDescent="0.2">
      <c r="E2871" s="157" t="s">
        <v>874</v>
      </c>
      <c r="F2871" s="157" t="s">
        <v>53</v>
      </c>
      <c r="G2871" s="157">
        <v>0</v>
      </c>
      <c r="H2871" s="157">
        <v>1</v>
      </c>
      <c r="I2871" s="157">
        <v>0</v>
      </c>
      <c r="J2871" s="157">
        <v>1</v>
      </c>
      <c r="K2871" s="157">
        <v>0</v>
      </c>
      <c r="L2871" s="157">
        <v>1</v>
      </c>
    </row>
    <row r="2872" spans="5:12" x14ac:dyDescent="0.2">
      <c r="E2872" s="157" t="s">
        <v>873</v>
      </c>
      <c r="F2872" s="157" t="s">
        <v>125</v>
      </c>
      <c r="G2872" s="157">
        <v>1</v>
      </c>
      <c r="H2872" s="157">
        <v>0</v>
      </c>
      <c r="I2872" s="157">
        <v>0</v>
      </c>
      <c r="J2872" s="157">
        <v>1</v>
      </c>
      <c r="K2872" s="157">
        <v>0</v>
      </c>
      <c r="L2872" s="157">
        <v>1</v>
      </c>
    </row>
    <row r="2873" spans="5:12" x14ac:dyDescent="0.2">
      <c r="E2873" s="157" t="s">
        <v>872</v>
      </c>
      <c r="F2873" s="157" t="s">
        <v>94</v>
      </c>
      <c r="G2873" s="157">
        <v>0</v>
      </c>
      <c r="H2873" s="157">
        <v>1</v>
      </c>
      <c r="I2873" s="157">
        <v>0</v>
      </c>
      <c r="J2873" s="157">
        <v>1</v>
      </c>
      <c r="K2873" s="157">
        <v>0</v>
      </c>
      <c r="L2873" s="157">
        <v>1</v>
      </c>
    </row>
    <row r="2874" spans="5:12" x14ac:dyDescent="0.2">
      <c r="E2874" s="157" t="s">
        <v>871</v>
      </c>
      <c r="F2874" s="157" t="s">
        <v>80</v>
      </c>
      <c r="G2874" s="157">
        <v>1</v>
      </c>
      <c r="H2874" s="157">
        <v>0</v>
      </c>
      <c r="I2874" s="157">
        <v>0</v>
      </c>
      <c r="J2874" s="157">
        <v>0</v>
      </c>
      <c r="K2874" s="157">
        <v>1</v>
      </c>
      <c r="L2874" s="157">
        <v>1</v>
      </c>
    </row>
    <row r="2875" spans="5:12" x14ac:dyDescent="0.2">
      <c r="E2875" s="157" t="s">
        <v>870</v>
      </c>
      <c r="F2875" s="157" t="s">
        <v>18</v>
      </c>
      <c r="G2875" s="157">
        <v>0</v>
      </c>
      <c r="H2875" s="157">
        <v>1</v>
      </c>
      <c r="I2875" s="157">
        <v>0</v>
      </c>
      <c r="J2875" s="157">
        <v>0</v>
      </c>
      <c r="K2875" s="157">
        <v>1</v>
      </c>
      <c r="L2875" s="157">
        <v>1</v>
      </c>
    </row>
    <row r="2876" spans="5:12" x14ac:dyDescent="0.2">
      <c r="E2876" s="157" t="s">
        <v>869</v>
      </c>
      <c r="F2876" s="157" t="s">
        <v>39</v>
      </c>
      <c r="G2876" s="157">
        <v>1</v>
      </c>
      <c r="H2876" s="157">
        <v>0</v>
      </c>
      <c r="I2876" s="157">
        <v>0</v>
      </c>
      <c r="J2876" s="157">
        <v>0</v>
      </c>
      <c r="K2876" s="157">
        <v>1</v>
      </c>
      <c r="L2876" s="157">
        <v>1</v>
      </c>
    </row>
    <row r="2877" spans="5:12" x14ac:dyDescent="0.2">
      <c r="E2877" s="157" t="s">
        <v>868</v>
      </c>
      <c r="F2877" s="157" t="s">
        <v>24</v>
      </c>
      <c r="G2877" s="157">
        <v>1</v>
      </c>
      <c r="H2877" s="157">
        <v>0</v>
      </c>
      <c r="I2877" s="157">
        <v>0</v>
      </c>
      <c r="J2877" s="157">
        <v>0</v>
      </c>
      <c r="K2877" s="157">
        <v>1</v>
      </c>
      <c r="L2877" s="157">
        <v>1</v>
      </c>
    </row>
    <row r="2878" spans="5:12" x14ac:dyDescent="0.2">
      <c r="E2878" s="157" t="s">
        <v>867</v>
      </c>
      <c r="F2878" s="157" t="s">
        <v>29</v>
      </c>
      <c r="G2878" s="157">
        <v>0</v>
      </c>
      <c r="H2878" s="157">
        <v>2</v>
      </c>
      <c r="I2878" s="157">
        <v>0</v>
      </c>
      <c r="J2878" s="157">
        <v>2</v>
      </c>
      <c r="K2878" s="157">
        <v>0</v>
      </c>
      <c r="L2878" s="157">
        <v>2</v>
      </c>
    </row>
    <row r="2879" spans="5:12" x14ac:dyDescent="0.2">
      <c r="E2879" s="157" t="s">
        <v>866</v>
      </c>
      <c r="F2879" s="157" t="s">
        <v>48</v>
      </c>
      <c r="G2879" s="157">
        <v>0</v>
      </c>
      <c r="H2879" s="157">
        <v>1</v>
      </c>
      <c r="I2879" s="157">
        <v>0</v>
      </c>
      <c r="J2879" s="157">
        <v>1</v>
      </c>
      <c r="K2879" s="157">
        <v>0</v>
      </c>
      <c r="L2879" s="157">
        <v>1</v>
      </c>
    </row>
    <row r="2880" spans="5:12" x14ac:dyDescent="0.2">
      <c r="E2880" s="157" t="s">
        <v>865</v>
      </c>
      <c r="F2880" s="157" t="s">
        <v>80</v>
      </c>
      <c r="G2880" s="157">
        <v>2</v>
      </c>
      <c r="H2880" s="157">
        <v>3</v>
      </c>
      <c r="I2880" s="157">
        <v>0</v>
      </c>
      <c r="J2880" s="157">
        <v>3</v>
      </c>
      <c r="K2880" s="157">
        <v>2</v>
      </c>
      <c r="L2880" s="157">
        <v>5</v>
      </c>
    </row>
    <row r="2881" spans="5:12" x14ac:dyDescent="0.2">
      <c r="E2881" s="157" t="s">
        <v>864</v>
      </c>
      <c r="F2881" s="157" t="s">
        <v>35</v>
      </c>
      <c r="G2881" s="157">
        <v>5</v>
      </c>
      <c r="H2881" s="157">
        <v>1</v>
      </c>
      <c r="I2881" s="157">
        <v>0</v>
      </c>
      <c r="J2881" s="157">
        <v>2</v>
      </c>
      <c r="K2881" s="157">
        <v>4</v>
      </c>
      <c r="L2881" s="157">
        <v>6</v>
      </c>
    </row>
    <row r="2882" spans="5:12" x14ac:dyDescent="0.2">
      <c r="E2882" s="157" t="s">
        <v>863</v>
      </c>
      <c r="F2882" s="157" t="s">
        <v>16</v>
      </c>
      <c r="G2882" s="157">
        <v>0</v>
      </c>
      <c r="H2882" s="157">
        <v>1</v>
      </c>
      <c r="I2882" s="157">
        <v>0</v>
      </c>
      <c r="J2882" s="157">
        <v>0</v>
      </c>
      <c r="K2882" s="157">
        <v>1</v>
      </c>
      <c r="L2882" s="157">
        <v>1</v>
      </c>
    </row>
    <row r="2883" spans="5:12" x14ac:dyDescent="0.2">
      <c r="E2883" s="157" t="s">
        <v>862</v>
      </c>
      <c r="F2883" s="157" t="s">
        <v>29</v>
      </c>
      <c r="G2883" s="157">
        <v>1</v>
      </c>
      <c r="H2883" s="157">
        <v>0</v>
      </c>
      <c r="I2883" s="157">
        <v>0</v>
      </c>
      <c r="J2883" s="157">
        <v>0</v>
      </c>
      <c r="K2883" s="157">
        <v>1</v>
      </c>
      <c r="L2883" s="157">
        <v>1</v>
      </c>
    </row>
    <row r="2884" spans="5:12" x14ac:dyDescent="0.2">
      <c r="E2884" s="157" t="s">
        <v>861</v>
      </c>
      <c r="F2884" s="157" t="s">
        <v>29</v>
      </c>
      <c r="G2884" s="157">
        <v>1</v>
      </c>
      <c r="H2884" s="157">
        <v>0</v>
      </c>
      <c r="I2884" s="157">
        <v>0</v>
      </c>
      <c r="J2884" s="157">
        <v>1</v>
      </c>
      <c r="K2884" s="157">
        <v>0</v>
      </c>
      <c r="L2884" s="157">
        <v>1</v>
      </c>
    </row>
    <row r="2885" spans="5:12" x14ac:dyDescent="0.2">
      <c r="E2885" s="157" t="s">
        <v>860</v>
      </c>
      <c r="F2885" s="157" t="s">
        <v>39</v>
      </c>
      <c r="G2885" s="157">
        <v>0</v>
      </c>
      <c r="H2885" s="157">
        <v>1</v>
      </c>
      <c r="I2885" s="157">
        <v>0</v>
      </c>
      <c r="J2885" s="157">
        <v>1</v>
      </c>
      <c r="K2885" s="157">
        <v>0</v>
      </c>
      <c r="L2885" s="157">
        <v>1</v>
      </c>
    </row>
    <row r="2886" spans="5:12" x14ac:dyDescent="0.2">
      <c r="E2886" s="157" t="s">
        <v>859</v>
      </c>
      <c r="F2886" s="157" t="s">
        <v>77</v>
      </c>
      <c r="G2886" s="157">
        <v>1</v>
      </c>
      <c r="H2886" s="157">
        <v>5</v>
      </c>
      <c r="I2886" s="157">
        <v>0</v>
      </c>
      <c r="J2886" s="157">
        <v>0</v>
      </c>
      <c r="K2886" s="157">
        <v>6</v>
      </c>
      <c r="L2886" s="157">
        <v>6</v>
      </c>
    </row>
    <row r="2887" spans="5:12" x14ac:dyDescent="0.2">
      <c r="E2887" s="157" t="s">
        <v>858</v>
      </c>
      <c r="F2887" s="157" t="s">
        <v>16</v>
      </c>
      <c r="G2887" s="157">
        <v>0</v>
      </c>
      <c r="H2887" s="157">
        <v>1</v>
      </c>
      <c r="I2887" s="157">
        <v>0</v>
      </c>
      <c r="J2887" s="157">
        <v>1</v>
      </c>
      <c r="K2887" s="157">
        <v>0</v>
      </c>
      <c r="L2887" s="157">
        <v>1</v>
      </c>
    </row>
    <row r="2888" spans="5:12" x14ac:dyDescent="0.2">
      <c r="E2888" s="157" t="s">
        <v>857</v>
      </c>
      <c r="F2888" s="157" t="s">
        <v>14</v>
      </c>
      <c r="G2888" s="157">
        <v>1</v>
      </c>
      <c r="H2888" s="157">
        <v>2</v>
      </c>
      <c r="I2888" s="157">
        <v>0</v>
      </c>
      <c r="J2888" s="157">
        <v>1</v>
      </c>
      <c r="K2888" s="157">
        <v>2</v>
      </c>
      <c r="L2888" s="157">
        <v>3</v>
      </c>
    </row>
    <row r="2889" spans="5:12" x14ac:dyDescent="0.2">
      <c r="E2889" s="157" t="s">
        <v>856</v>
      </c>
      <c r="F2889" s="157" t="s">
        <v>16</v>
      </c>
      <c r="G2889" s="157">
        <v>0</v>
      </c>
      <c r="H2889" s="157">
        <v>1</v>
      </c>
      <c r="I2889" s="157">
        <v>1</v>
      </c>
      <c r="J2889" s="157">
        <v>0</v>
      </c>
      <c r="K2889" s="157">
        <v>0</v>
      </c>
      <c r="L2889" s="157">
        <v>1</v>
      </c>
    </row>
    <row r="2890" spans="5:12" x14ac:dyDescent="0.2">
      <c r="E2890" s="157" t="s">
        <v>855</v>
      </c>
      <c r="F2890" s="157" t="s">
        <v>58</v>
      </c>
      <c r="G2890" s="157">
        <v>0</v>
      </c>
      <c r="H2890" s="157">
        <v>1</v>
      </c>
      <c r="I2890" s="157">
        <v>0</v>
      </c>
      <c r="J2890" s="157">
        <v>1</v>
      </c>
      <c r="K2890" s="157">
        <v>0</v>
      </c>
      <c r="L2890" s="157">
        <v>1</v>
      </c>
    </row>
    <row r="2891" spans="5:12" x14ac:dyDescent="0.2">
      <c r="E2891" s="157" t="s">
        <v>854</v>
      </c>
      <c r="F2891" s="157" t="s">
        <v>53</v>
      </c>
      <c r="G2891" s="157">
        <v>0</v>
      </c>
      <c r="H2891" s="157">
        <v>1</v>
      </c>
      <c r="I2891" s="157">
        <v>0</v>
      </c>
      <c r="J2891" s="157">
        <v>0</v>
      </c>
      <c r="K2891" s="157">
        <v>1</v>
      </c>
      <c r="L2891" s="157">
        <v>1</v>
      </c>
    </row>
    <row r="2892" spans="5:12" x14ac:dyDescent="0.2">
      <c r="E2892" s="157" t="s">
        <v>853</v>
      </c>
      <c r="F2892" s="157" t="s">
        <v>94</v>
      </c>
      <c r="G2892" s="157">
        <v>1</v>
      </c>
      <c r="H2892" s="157">
        <v>0</v>
      </c>
      <c r="I2892" s="157">
        <v>0</v>
      </c>
      <c r="J2892" s="157">
        <v>1</v>
      </c>
      <c r="K2892" s="157">
        <v>0</v>
      </c>
      <c r="L2892" s="157">
        <v>1</v>
      </c>
    </row>
    <row r="2893" spans="5:12" x14ac:dyDescent="0.2">
      <c r="E2893" s="157" t="s">
        <v>852</v>
      </c>
      <c r="F2893" s="157" t="s">
        <v>39</v>
      </c>
      <c r="G2893" s="157">
        <v>0</v>
      </c>
      <c r="H2893" s="157">
        <v>1</v>
      </c>
      <c r="I2893" s="157">
        <v>0</v>
      </c>
      <c r="J2893" s="157">
        <v>0</v>
      </c>
      <c r="K2893" s="157">
        <v>1</v>
      </c>
      <c r="L2893" s="157">
        <v>1</v>
      </c>
    </row>
    <row r="2894" spans="5:12" x14ac:dyDescent="0.2">
      <c r="E2894" s="157" t="s">
        <v>851</v>
      </c>
      <c r="F2894" s="157" t="s">
        <v>77</v>
      </c>
      <c r="G2894" s="157">
        <v>3</v>
      </c>
      <c r="H2894" s="157">
        <v>0</v>
      </c>
      <c r="I2894" s="157">
        <v>1</v>
      </c>
      <c r="J2894" s="157">
        <v>0</v>
      </c>
      <c r="K2894" s="157">
        <v>2</v>
      </c>
      <c r="L2894" s="157">
        <v>3</v>
      </c>
    </row>
    <row r="2895" spans="5:12" x14ac:dyDescent="0.2">
      <c r="E2895" s="157" t="s">
        <v>850</v>
      </c>
      <c r="F2895" s="157" t="s">
        <v>14</v>
      </c>
      <c r="G2895" s="157">
        <v>3</v>
      </c>
      <c r="H2895" s="157">
        <v>0</v>
      </c>
      <c r="I2895" s="157">
        <v>0</v>
      </c>
      <c r="J2895" s="157">
        <v>2</v>
      </c>
      <c r="K2895" s="157">
        <v>1</v>
      </c>
      <c r="L2895" s="157">
        <v>3</v>
      </c>
    </row>
    <row r="2896" spans="5:12" x14ac:dyDescent="0.2">
      <c r="E2896" s="157" t="s">
        <v>849</v>
      </c>
      <c r="F2896" s="157" t="s">
        <v>131</v>
      </c>
      <c r="G2896" s="157">
        <v>0</v>
      </c>
      <c r="H2896" s="157">
        <v>2</v>
      </c>
      <c r="I2896" s="157">
        <v>0</v>
      </c>
      <c r="J2896" s="157">
        <v>2</v>
      </c>
      <c r="K2896" s="157">
        <v>0</v>
      </c>
      <c r="L2896" s="157">
        <v>2</v>
      </c>
    </row>
    <row r="2897" spans="5:12" x14ac:dyDescent="0.2">
      <c r="E2897" s="157" t="s">
        <v>848</v>
      </c>
      <c r="F2897" s="157" t="s">
        <v>67</v>
      </c>
      <c r="G2897" s="157">
        <v>0</v>
      </c>
      <c r="H2897" s="157">
        <v>1</v>
      </c>
      <c r="I2897" s="157">
        <v>0</v>
      </c>
      <c r="J2897" s="157">
        <v>0</v>
      </c>
      <c r="K2897" s="157">
        <v>1</v>
      </c>
      <c r="L2897" s="157">
        <v>1</v>
      </c>
    </row>
    <row r="2898" spans="5:12" x14ac:dyDescent="0.2">
      <c r="E2898" s="157" t="s">
        <v>847</v>
      </c>
      <c r="F2898" s="157" t="s">
        <v>131</v>
      </c>
      <c r="G2898" s="157">
        <v>0</v>
      </c>
      <c r="H2898" s="157">
        <v>1</v>
      </c>
      <c r="I2898" s="157">
        <v>0</v>
      </c>
      <c r="J2898" s="157">
        <v>1</v>
      </c>
      <c r="K2898" s="157">
        <v>0</v>
      </c>
      <c r="L2898" s="157">
        <v>1</v>
      </c>
    </row>
    <row r="2899" spans="5:12" x14ac:dyDescent="0.2">
      <c r="E2899" s="157" t="s">
        <v>846</v>
      </c>
      <c r="F2899" s="157" t="s">
        <v>53</v>
      </c>
      <c r="G2899" s="157">
        <v>0</v>
      </c>
      <c r="H2899" s="157">
        <v>1</v>
      </c>
      <c r="I2899" s="157">
        <v>0</v>
      </c>
      <c r="J2899" s="157">
        <v>0</v>
      </c>
      <c r="K2899" s="157">
        <v>1</v>
      </c>
      <c r="L2899" s="157">
        <v>1</v>
      </c>
    </row>
    <row r="2900" spans="5:12" x14ac:dyDescent="0.2">
      <c r="E2900" s="157" t="s">
        <v>845</v>
      </c>
      <c r="F2900" s="157" t="s">
        <v>24</v>
      </c>
      <c r="G2900" s="157">
        <v>1</v>
      </c>
      <c r="H2900" s="157">
        <v>0</v>
      </c>
      <c r="I2900" s="157">
        <v>0</v>
      </c>
      <c r="J2900" s="157">
        <v>1</v>
      </c>
      <c r="K2900" s="157">
        <v>0</v>
      </c>
      <c r="L2900" s="157">
        <v>1</v>
      </c>
    </row>
    <row r="2901" spans="5:12" x14ac:dyDescent="0.2">
      <c r="E2901" s="157" t="s">
        <v>844</v>
      </c>
      <c r="F2901" s="157" t="s">
        <v>131</v>
      </c>
      <c r="G2901" s="157">
        <v>1</v>
      </c>
      <c r="H2901" s="157">
        <v>0</v>
      </c>
      <c r="I2901" s="157">
        <v>0</v>
      </c>
      <c r="J2901" s="157">
        <v>0</v>
      </c>
      <c r="K2901" s="157">
        <v>1</v>
      </c>
      <c r="L2901" s="157">
        <v>1</v>
      </c>
    </row>
    <row r="2902" spans="5:12" x14ac:dyDescent="0.2">
      <c r="E2902" s="157" t="s">
        <v>843</v>
      </c>
      <c r="F2902" s="157" t="s">
        <v>69</v>
      </c>
      <c r="G2902" s="157">
        <v>0</v>
      </c>
      <c r="H2902" s="157">
        <v>1</v>
      </c>
      <c r="I2902" s="157">
        <v>0</v>
      </c>
      <c r="J2902" s="157">
        <v>0</v>
      </c>
      <c r="K2902" s="157">
        <v>1</v>
      </c>
      <c r="L2902" s="157">
        <v>1</v>
      </c>
    </row>
    <row r="2903" spans="5:12" x14ac:dyDescent="0.2">
      <c r="E2903" s="157" t="s">
        <v>842</v>
      </c>
      <c r="F2903" s="157" t="s">
        <v>69</v>
      </c>
      <c r="G2903" s="157">
        <v>1</v>
      </c>
      <c r="H2903" s="157">
        <v>0</v>
      </c>
      <c r="I2903" s="157">
        <v>0</v>
      </c>
      <c r="J2903" s="157">
        <v>1</v>
      </c>
      <c r="K2903" s="157">
        <v>0</v>
      </c>
      <c r="L2903" s="157">
        <v>1</v>
      </c>
    </row>
    <row r="2904" spans="5:12" x14ac:dyDescent="0.2">
      <c r="E2904" s="157" t="s">
        <v>841</v>
      </c>
      <c r="F2904" s="157" t="s">
        <v>39</v>
      </c>
      <c r="G2904" s="157">
        <v>0</v>
      </c>
      <c r="H2904" s="157">
        <v>1</v>
      </c>
      <c r="I2904" s="157">
        <v>0</v>
      </c>
      <c r="J2904" s="157">
        <v>1</v>
      </c>
      <c r="K2904" s="157">
        <v>0</v>
      </c>
      <c r="L2904" s="157">
        <v>1</v>
      </c>
    </row>
    <row r="2905" spans="5:12" x14ac:dyDescent="0.2">
      <c r="E2905" s="157" t="s">
        <v>840</v>
      </c>
      <c r="F2905" s="157" t="s">
        <v>29</v>
      </c>
      <c r="G2905" s="157">
        <v>1</v>
      </c>
      <c r="H2905" s="157">
        <v>0</v>
      </c>
      <c r="I2905" s="157">
        <v>0</v>
      </c>
      <c r="J2905" s="157">
        <v>0</v>
      </c>
      <c r="K2905" s="157">
        <v>1</v>
      </c>
      <c r="L2905" s="157">
        <v>1</v>
      </c>
    </row>
    <row r="2906" spans="5:12" x14ac:dyDescent="0.2">
      <c r="E2906" s="157" t="s">
        <v>839</v>
      </c>
      <c r="F2906" s="157" t="s">
        <v>131</v>
      </c>
      <c r="G2906" s="157">
        <v>0</v>
      </c>
      <c r="H2906" s="157">
        <v>2</v>
      </c>
      <c r="I2906" s="157">
        <v>0</v>
      </c>
      <c r="J2906" s="157">
        <v>2</v>
      </c>
      <c r="K2906" s="157">
        <v>0</v>
      </c>
      <c r="L2906" s="157">
        <v>2</v>
      </c>
    </row>
    <row r="2907" spans="5:12" x14ac:dyDescent="0.2">
      <c r="E2907" s="157" t="s">
        <v>838</v>
      </c>
      <c r="F2907" s="157" t="s">
        <v>16</v>
      </c>
      <c r="G2907" s="157">
        <v>1</v>
      </c>
      <c r="H2907" s="157">
        <v>2</v>
      </c>
      <c r="I2907" s="157">
        <v>0</v>
      </c>
      <c r="J2907" s="157">
        <v>0</v>
      </c>
      <c r="K2907" s="157">
        <v>3</v>
      </c>
      <c r="L2907" s="157">
        <v>3</v>
      </c>
    </row>
    <row r="2908" spans="5:12" x14ac:dyDescent="0.2">
      <c r="E2908" s="157" t="s">
        <v>837</v>
      </c>
      <c r="F2908" s="157" t="s">
        <v>14</v>
      </c>
      <c r="G2908" s="157">
        <v>1</v>
      </c>
      <c r="H2908" s="157">
        <v>1</v>
      </c>
      <c r="I2908" s="157">
        <v>0</v>
      </c>
      <c r="J2908" s="157">
        <v>0</v>
      </c>
      <c r="K2908" s="157">
        <v>2</v>
      </c>
      <c r="L2908" s="157">
        <v>2</v>
      </c>
    </row>
    <row r="2909" spans="5:12" x14ac:dyDescent="0.2">
      <c r="E2909" s="157" t="s">
        <v>836</v>
      </c>
      <c r="F2909" s="157" t="s">
        <v>14</v>
      </c>
      <c r="G2909" s="157">
        <v>0</v>
      </c>
      <c r="H2909" s="157">
        <v>1</v>
      </c>
      <c r="I2909" s="157">
        <v>0</v>
      </c>
      <c r="J2909" s="157">
        <v>0</v>
      </c>
      <c r="K2909" s="157">
        <v>1</v>
      </c>
      <c r="L2909" s="157">
        <v>1</v>
      </c>
    </row>
    <row r="2910" spans="5:12" x14ac:dyDescent="0.2">
      <c r="E2910" s="157" t="s">
        <v>835</v>
      </c>
      <c r="F2910" s="157" t="s">
        <v>14</v>
      </c>
      <c r="G2910" s="157">
        <v>0</v>
      </c>
      <c r="H2910" s="157">
        <v>1</v>
      </c>
      <c r="I2910" s="157">
        <v>0</v>
      </c>
      <c r="J2910" s="157">
        <v>0</v>
      </c>
      <c r="K2910" s="157">
        <v>1</v>
      </c>
      <c r="L2910" s="157">
        <v>1</v>
      </c>
    </row>
    <row r="2911" spans="5:12" x14ac:dyDescent="0.2">
      <c r="E2911" s="157" t="s">
        <v>834</v>
      </c>
      <c r="F2911" s="157" t="s">
        <v>16</v>
      </c>
      <c r="G2911" s="157">
        <v>0</v>
      </c>
      <c r="H2911" s="157">
        <v>1</v>
      </c>
      <c r="I2911" s="157">
        <v>0</v>
      </c>
      <c r="J2911" s="157">
        <v>0</v>
      </c>
      <c r="K2911" s="157">
        <v>1</v>
      </c>
      <c r="L2911" s="157">
        <v>1</v>
      </c>
    </row>
    <row r="2912" spans="5:12" x14ac:dyDescent="0.2">
      <c r="E2912" s="157" t="s">
        <v>833</v>
      </c>
      <c r="F2912" s="157" t="s">
        <v>80</v>
      </c>
      <c r="G2912" s="157">
        <v>1</v>
      </c>
      <c r="H2912" s="157">
        <v>0</v>
      </c>
      <c r="I2912" s="157">
        <v>0</v>
      </c>
      <c r="J2912" s="157">
        <v>0</v>
      </c>
      <c r="K2912" s="157">
        <v>1</v>
      </c>
      <c r="L2912" s="157">
        <v>1</v>
      </c>
    </row>
    <row r="2913" spans="5:12" x14ac:dyDescent="0.2">
      <c r="E2913" s="157" t="s">
        <v>832</v>
      </c>
      <c r="F2913" s="157" t="s">
        <v>18</v>
      </c>
      <c r="G2913" s="157">
        <v>1</v>
      </c>
      <c r="H2913" s="157">
        <v>0</v>
      </c>
      <c r="I2913" s="157">
        <v>0</v>
      </c>
      <c r="J2913" s="157">
        <v>0</v>
      </c>
      <c r="K2913" s="157">
        <v>1</v>
      </c>
      <c r="L2913" s="157">
        <v>1</v>
      </c>
    </row>
    <row r="2914" spans="5:12" x14ac:dyDescent="0.2">
      <c r="E2914" s="157" t="s">
        <v>831</v>
      </c>
      <c r="F2914" s="157" t="s">
        <v>16</v>
      </c>
      <c r="G2914" s="157">
        <v>0</v>
      </c>
      <c r="H2914" s="157">
        <v>2</v>
      </c>
      <c r="I2914" s="157">
        <v>0</v>
      </c>
      <c r="J2914" s="157">
        <v>1</v>
      </c>
      <c r="K2914" s="157">
        <v>1</v>
      </c>
      <c r="L2914" s="157">
        <v>2</v>
      </c>
    </row>
    <row r="2915" spans="5:12" x14ac:dyDescent="0.2">
      <c r="E2915" s="157" t="s">
        <v>830</v>
      </c>
      <c r="F2915" s="157" t="s">
        <v>77</v>
      </c>
      <c r="G2915" s="157">
        <v>0</v>
      </c>
      <c r="H2915" s="157">
        <v>6</v>
      </c>
      <c r="I2915" s="157">
        <v>0</v>
      </c>
      <c r="J2915" s="157">
        <v>0</v>
      </c>
      <c r="K2915" s="157">
        <v>6</v>
      </c>
      <c r="L2915" s="157">
        <v>6</v>
      </c>
    </row>
    <row r="2916" spans="5:12" x14ac:dyDescent="0.2">
      <c r="E2916" s="157" t="s">
        <v>829</v>
      </c>
      <c r="F2916" s="157" t="s">
        <v>131</v>
      </c>
      <c r="G2916" s="157">
        <v>0</v>
      </c>
      <c r="H2916" s="157">
        <v>1</v>
      </c>
      <c r="I2916" s="157">
        <v>0</v>
      </c>
      <c r="J2916" s="157">
        <v>1</v>
      </c>
      <c r="K2916" s="157">
        <v>0</v>
      </c>
      <c r="L2916" s="157">
        <v>1</v>
      </c>
    </row>
    <row r="2917" spans="5:12" x14ac:dyDescent="0.2">
      <c r="E2917" s="157" t="s">
        <v>828</v>
      </c>
      <c r="F2917" s="157" t="s">
        <v>80</v>
      </c>
      <c r="G2917" s="157">
        <v>0</v>
      </c>
      <c r="H2917" s="157">
        <v>1</v>
      </c>
      <c r="I2917" s="157">
        <v>0</v>
      </c>
      <c r="J2917" s="157">
        <v>0</v>
      </c>
      <c r="K2917" s="157">
        <v>1</v>
      </c>
      <c r="L2917" s="157">
        <v>1</v>
      </c>
    </row>
    <row r="2918" spans="5:12" x14ac:dyDescent="0.2">
      <c r="E2918" s="157" t="s">
        <v>827</v>
      </c>
      <c r="F2918" s="157" t="s">
        <v>18</v>
      </c>
      <c r="G2918" s="157">
        <v>0</v>
      </c>
      <c r="H2918" s="157">
        <v>1</v>
      </c>
      <c r="I2918" s="157">
        <v>0</v>
      </c>
      <c r="J2918" s="157">
        <v>1</v>
      </c>
      <c r="K2918" s="157">
        <v>0</v>
      </c>
      <c r="L2918" s="157">
        <v>1</v>
      </c>
    </row>
    <row r="2919" spans="5:12" x14ac:dyDescent="0.2">
      <c r="E2919" s="157" t="s">
        <v>826</v>
      </c>
      <c r="F2919" s="157" t="s">
        <v>94</v>
      </c>
      <c r="G2919" s="157">
        <v>2</v>
      </c>
      <c r="H2919" s="157">
        <v>0</v>
      </c>
      <c r="I2919" s="157">
        <v>1</v>
      </c>
      <c r="J2919" s="157">
        <v>0</v>
      </c>
      <c r="K2919" s="157">
        <v>1</v>
      </c>
      <c r="L2919" s="157">
        <v>2</v>
      </c>
    </row>
    <row r="2920" spans="5:12" x14ac:dyDescent="0.2">
      <c r="E2920" s="157" t="s">
        <v>825</v>
      </c>
      <c r="F2920" s="157" t="s">
        <v>22</v>
      </c>
      <c r="G2920" s="157">
        <v>0</v>
      </c>
      <c r="H2920" s="157">
        <v>4</v>
      </c>
      <c r="I2920" s="157">
        <v>0</v>
      </c>
      <c r="J2920" s="157">
        <v>2</v>
      </c>
      <c r="K2920" s="157">
        <v>2</v>
      </c>
      <c r="L2920" s="157">
        <v>4</v>
      </c>
    </row>
    <row r="2921" spans="5:12" x14ac:dyDescent="0.2">
      <c r="E2921" s="157" t="s">
        <v>824</v>
      </c>
      <c r="F2921" s="157" t="s">
        <v>58</v>
      </c>
      <c r="G2921" s="157">
        <v>0</v>
      </c>
      <c r="H2921" s="157">
        <v>1</v>
      </c>
      <c r="I2921" s="157">
        <v>0</v>
      </c>
      <c r="J2921" s="157">
        <v>0</v>
      </c>
      <c r="K2921" s="157">
        <v>1</v>
      </c>
      <c r="L2921" s="157">
        <v>1</v>
      </c>
    </row>
    <row r="2922" spans="5:12" x14ac:dyDescent="0.2">
      <c r="E2922" s="157" t="s">
        <v>823</v>
      </c>
      <c r="F2922" s="157" t="s">
        <v>125</v>
      </c>
      <c r="G2922" s="157">
        <v>1</v>
      </c>
      <c r="H2922" s="157">
        <v>1</v>
      </c>
      <c r="I2922" s="157">
        <v>0</v>
      </c>
      <c r="J2922" s="157">
        <v>0</v>
      </c>
      <c r="K2922" s="157">
        <v>2</v>
      </c>
      <c r="L2922" s="157">
        <v>2</v>
      </c>
    </row>
    <row r="2923" spans="5:12" x14ac:dyDescent="0.2">
      <c r="E2923" s="157" t="s">
        <v>822</v>
      </c>
      <c r="F2923" s="157" t="s">
        <v>125</v>
      </c>
      <c r="G2923" s="157">
        <v>1</v>
      </c>
      <c r="H2923" s="157">
        <v>0</v>
      </c>
      <c r="I2923" s="157">
        <v>0</v>
      </c>
      <c r="J2923" s="157">
        <v>0</v>
      </c>
      <c r="K2923" s="157">
        <v>1</v>
      </c>
      <c r="L2923" s="157">
        <v>1</v>
      </c>
    </row>
    <row r="2924" spans="5:12" x14ac:dyDescent="0.2">
      <c r="E2924" s="157" t="s">
        <v>821</v>
      </c>
      <c r="F2924" s="157" t="s">
        <v>67</v>
      </c>
      <c r="G2924" s="157">
        <v>3</v>
      </c>
      <c r="H2924" s="157">
        <v>2</v>
      </c>
      <c r="I2924" s="157">
        <v>0</v>
      </c>
      <c r="J2924" s="157">
        <v>2</v>
      </c>
      <c r="K2924" s="157">
        <v>3</v>
      </c>
      <c r="L2924" s="157">
        <v>5</v>
      </c>
    </row>
    <row r="2925" spans="5:12" x14ac:dyDescent="0.2">
      <c r="E2925" s="157" t="s">
        <v>820</v>
      </c>
      <c r="F2925" s="157" t="s">
        <v>33</v>
      </c>
      <c r="G2925" s="157">
        <v>0</v>
      </c>
      <c r="H2925" s="157">
        <v>3</v>
      </c>
      <c r="I2925" s="157">
        <v>0</v>
      </c>
      <c r="J2925" s="157">
        <v>0</v>
      </c>
      <c r="K2925" s="157">
        <v>3</v>
      </c>
      <c r="L2925" s="157">
        <v>3</v>
      </c>
    </row>
    <row r="2926" spans="5:12" x14ac:dyDescent="0.2">
      <c r="E2926" s="157" t="s">
        <v>819</v>
      </c>
      <c r="F2926" s="157" t="s">
        <v>80</v>
      </c>
      <c r="G2926" s="157">
        <v>0</v>
      </c>
      <c r="H2926" s="157">
        <v>1</v>
      </c>
      <c r="I2926" s="157">
        <v>0</v>
      </c>
      <c r="J2926" s="157">
        <v>1</v>
      </c>
      <c r="K2926" s="157">
        <v>0</v>
      </c>
      <c r="L2926" s="157">
        <v>1</v>
      </c>
    </row>
    <row r="2927" spans="5:12" x14ac:dyDescent="0.2">
      <c r="E2927" s="157" t="s">
        <v>818</v>
      </c>
      <c r="F2927" s="157" t="s">
        <v>87</v>
      </c>
      <c r="G2927" s="157">
        <v>0</v>
      </c>
      <c r="H2927" s="157">
        <v>2</v>
      </c>
      <c r="I2927" s="157">
        <v>0</v>
      </c>
      <c r="J2927" s="157">
        <v>2</v>
      </c>
      <c r="K2927" s="157">
        <v>0</v>
      </c>
      <c r="L2927" s="157">
        <v>2</v>
      </c>
    </row>
    <row r="2928" spans="5:12" x14ac:dyDescent="0.2">
      <c r="E2928" s="157" t="s">
        <v>817</v>
      </c>
      <c r="F2928" s="157" t="s">
        <v>39</v>
      </c>
      <c r="G2928" s="157">
        <v>0</v>
      </c>
      <c r="H2928" s="157">
        <v>1</v>
      </c>
      <c r="I2928" s="157">
        <v>1</v>
      </c>
      <c r="J2928" s="157">
        <v>0</v>
      </c>
      <c r="K2928" s="157">
        <v>0</v>
      </c>
      <c r="L2928" s="157">
        <v>1</v>
      </c>
    </row>
    <row r="2929" spans="5:12" x14ac:dyDescent="0.2">
      <c r="E2929" s="157" t="s">
        <v>816</v>
      </c>
      <c r="F2929" s="157" t="s">
        <v>125</v>
      </c>
      <c r="G2929" s="157">
        <v>1</v>
      </c>
      <c r="H2929" s="157">
        <v>0</v>
      </c>
      <c r="I2929" s="157">
        <v>0</v>
      </c>
      <c r="J2929" s="157">
        <v>0</v>
      </c>
      <c r="K2929" s="157">
        <v>1</v>
      </c>
      <c r="L2929" s="157">
        <v>1</v>
      </c>
    </row>
    <row r="2930" spans="5:12" x14ac:dyDescent="0.2">
      <c r="E2930" s="157" t="s">
        <v>815</v>
      </c>
      <c r="F2930" s="157" t="s">
        <v>14</v>
      </c>
      <c r="G2930" s="157">
        <v>0</v>
      </c>
      <c r="H2930" s="157">
        <v>1</v>
      </c>
      <c r="I2930" s="157">
        <v>0</v>
      </c>
      <c r="J2930" s="157">
        <v>0</v>
      </c>
      <c r="K2930" s="157">
        <v>1</v>
      </c>
      <c r="L2930" s="157">
        <v>1</v>
      </c>
    </row>
    <row r="2931" spans="5:12" x14ac:dyDescent="0.2">
      <c r="E2931" s="157" t="s">
        <v>814</v>
      </c>
      <c r="F2931" s="157" t="s">
        <v>58</v>
      </c>
      <c r="G2931" s="157">
        <v>0</v>
      </c>
      <c r="H2931" s="157">
        <v>1</v>
      </c>
      <c r="I2931" s="157">
        <v>0</v>
      </c>
      <c r="J2931" s="157">
        <v>1</v>
      </c>
      <c r="K2931" s="157">
        <v>0</v>
      </c>
      <c r="L2931" s="157">
        <v>1</v>
      </c>
    </row>
    <row r="2932" spans="5:12" x14ac:dyDescent="0.2">
      <c r="E2932" s="157" t="s">
        <v>813</v>
      </c>
      <c r="F2932" s="157" t="s">
        <v>16</v>
      </c>
      <c r="G2932" s="157">
        <v>0</v>
      </c>
      <c r="H2932" s="157">
        <v>1</v>
      </c>
      <c r="I2932" s="157">
        <v>0</v>
      </c>
      <c r="J2932" s="157">
        <v>0</v>
      </c>
      <c r="K2932" s="157">
        <v>1</v>
      </c>
      <c r="L2932" s="157">
        <v>1</v>
      </c>
    </row>
    <row r="2933" spans="5:12" x14ac:dyDescent="0.2">
      <c r="E2933" s="157" t="s">
        <v>812</v>
      </c>
      <c r="F2933" s="157" t="s">
        <v>29</v>
      </c>
      <c r="G2933" s="157">
        <v>0</v>
      </c>
      <c r="H2933" s="157">
        <v>2</v>
      </c>
      <c r="I2933" s="157">
        <v>0</v>
      </c>
      <c r="J2933" s="157">
        <v>0</v>
      </c>
      <c r="K2933" s="157">
        <v>2</v>
      </c>
      <c r="L2933" s="157">
        <v>2</v>
      </c>
    </row>
    <row r="2934" spans="5:12" x14ac:dyDescent="0.2">
      <c r="E2934" s="157" t="s">
        <v>811</v>
      </c>
      <c r="F2934" s="157" t="s">
        <v>16</v>
      </c>
      <c r="G2934" s="157">
        <v>0</v>
      </c>
      <c r="H2934" s="157">
        <v>1</v>
      </c>
      <c r="I2934" s="157">
        <v>0</v>
      </c>
      <c r="J2934" s="157">
        <v>0</v>
      </c>
      <c r="K2934" s="157">
        <v>1</v>
      </c>
      <c r="L2934" s="157">
        <v>1</v>
      </c>
    </row>
    <row r="2935" spans="5:12" x14ac:dyDescent="0.2">
      <c r="E2935" s="157" t="s">
        <v>810</v>
      </c>
      <c r="F2935" s="157" t="s">
        <v>14</v>
      </c>
      <c r="G2935" s="157">
        <v>0</v>
      </c>
      <c r="H2935" s="157">
        <v>2</v>
      </c>
      <c r="I2935" s="157">
        <v>0</v>
      </c>
      <c r="J2935" s="157">
        <v>0</v>
      </c>
      <c r="K2935" s="157">
        <v>2</v>
      </c>
      <c r="L2935" s="157">
        <v>2</v>
      </c>
    </row>
    <row r="2936" spans="5:12" x14ac:dyDescent="0.2">
      <c r="E2936" s="157" t="s">
        <v>809</v>
      </c>
      <c r="F2936" s="157" t="s">
        <v>67</v>
      </c>
      <c r="G2936" s="157">
        <v>1</v>
      </c>
      <c r="H2936" s="157">
        <v>1</v>
      </c>
      <c r="I2936" s="157">
        <v>0</v>
      </c>
      <c r="J2936" s="157">
        <v>1</v>
      </c>
      <c r="K2936" s="157">
        <v>1</v>
      </c>
      <c r="L2936" s="157">
        <v>2</v>
      </c>
    </row>
    <row r="2937" spans="5:12" x14ac:dyDescent="0.2">
      <c r="E2937" s="157" t="s">
        <v>808</v>
      </c>
      <c r="F2937" s="157" t="s">
        <v>16</v>
      </c>
      <c r="G2937" s="157">
        <v>0</v>
      </c>
      <c r="H2937" s="157">
        <v>1</v>
      </c>
      <c r="I2937" s="157">
        <v>0</v>
      </c>
      <c r="J2937" s="157">
        <v>0</v>
      </c>
      <c r="K2937" s="157">
        <v>1</v>
      </c>
      <c r="L2937" s="157">
        <v>1</v>
      </c>
    </row>
    <row r="2938" spans="5:12" x14ac:dyDescent="0.2">
      <c r="E2938" s="157" t="s">
        <v>807</v>
      </c>
      <c r="F2938" s="157" t="s">
        <v>94</v>
      </c>
      <c r="G2938" s="157">
        <v>0</v>
      </c>
      <c r="H2938" s="157">
        <v>12</v>
      </c>
      <c r="I2938" s="157">
        <v>0</v>
      </c>
      <c r="J2938" s="157">
        <v>5</v>
      </c>
      <c r="K2938" s="157">
        <v>7</v>
      </c>
      <c r="L2938" s="157">
        <v>12</v>
      </c>
    </row>
    <row r="2939" spans="5:12" x14ac:dyDescent="0.2">
      <c r="E2939" s="157" t="s">
        <v>806</v>
      </c>
      <c r="F2939" s="157" t="s">
        <v>94</v>
      </c>
      <c r="G2939" s="157">
        <v>0</v>
      </c>
      <c r="H2939" s="157">
        <v>4</v>
      </c>
      <c r="I2939" s="157">
        <v>0</v>
      </c>
      <c r="J2939" s="157">
        <v>2</v>
      </c>
      <c r="K2939" s="157">
        <v>2</v>
      </c>
      <c r="L2939" s="157">
        <v>4</v>
      </c>
    </row>
    <row r="2940" spans="5:12" x14ac:dyDescent="0.2">
      <c r="E2940" s="157" t="s">
        <v>805</v>
      </c>
      <c r="F2940" s="157" t="s">
        <v>16</v>
      </c>
      <c r="G2940" s="157">
        <v>0</v>
      </c>
      <c r="H2940" s="157">
        <v>1</v>
      </c>
      <c r="I2940" s="157">
        <v>0</v>
      </c>
      <c r="J2940" s="157">
        <v>0</v>
      </c>
      <c r="K2940" s="157">
        <v>1</v>
      </c>
      <c r="L2940" s="157">
        <v>1</v>
      </c>
    </row>
    <row r="2941" spans="5:12" x14ac:dyDescent="0.2">
      <c r="E2941" s="157" t="s">
        <v>804</v>
      </c>
      <c r="F2941" s="157" t="s">
        <v>29</v>
      </c>
      <c r="G2941" s="157">
        <v>1</v>
      </c>
      <c r="H2941" s="157">
        <v>2</v>
      </c>
      <c r="I2941" s="157">
        <v>0</v>
      </c>
      <c r="J2941" s="157">
        <v>0</v>
      </c>
      <c r="K2941" s="157">
        <v>3</v>
      </c>
      <c r="L2941" s="157">
        <v>3</v>
      </c>
    </row>
    <row r="2942" spans="5:12" x14ac:dyDescent="0.2">
      <c r="E2942" s="157" t="s">
        <v>803</v>
      </c>
      <c r="F2942" s="157" t="s">
        <v>58</v>
      </c>
      <c r="G2942" s="157">
        <v>0</v>
      </c>
      <c r="H2942" s="157">
        <v>1</v>
      </c>
      <c r="I2942" s="157">
        <v>0</v>
      </c>
      <c r="J2942" s="157">
        <v>1</v>
      </c>
      <c r="K2942" s="157">
        <v>0</v>
      </c>
      <c r="L2942" s="157">
        <v>1</v>
      </c>
    </row>
    <row r="2943" spans="5:12" x14ac:dyDescent="0.2">
      <c r="E2943" s="157" t="s">
        <v>802</v>
      </c>
      <c r="F2943" s="157" t="s">
        <v>87</v>
      </c>
      <c r="G2943" s="157">
        <v>0</v>
      </c>
      <c r="H2943" s="157">
        <v>1</v>
      </c>
      <c r="I2943" s="157">
        <v>0</v>
      </c>
      <c r="J2943" s="157">
        <v>0</v>
      </c>
      <c r="K2943" s="157">
        <v>1</v>
      </c>
      <c r="L2943" s="157">
        <v>1</v>
      </c>
    </row>
    <row r="2944" spans="5:12" x14ac:dyDescent="0.2">
      <c r="E2944" s="157" t="s">
        <v>801</v>
      </c>
      <c r="F2944" s="157" t="s">
        <v>67</v>
      </c>
      <c r="G2944" s="157">
        <v>1</v>
      </c>
      <c r="H2944" s="157">
        <v>0</v>
      </c>
      <c r="I2944" s="157">
        <v>0</v>
      </c>
      <c r="J2944" s="157">
        <v>0</v>
      </c>
      <c r="K2944" s="157">
        <v>1</v>
      </c>
      <c r="L2944" s="157">
        <v>1</v>
      </c>
    </row>
    <row r="2945" spans="5:12" x14ac:dyDescent="0.2">
      <c r="E2945" s="157" t="s">
        <v>800</v>
      </c>
      <c r="F2945" s="157" t="s">
        <v>16</v>
      </c>
      <c r="G2945" s="157">
        <v>0</v>
      </c>
      <c r="H2945" s="157">
        <v>3</v>
      </c>
      <c r="I2945" s="157">
        <v>0</v>
      </c>
      <c r="J2945" s="157">
        <v>0</v>
      </c>
      <c r="K2945" s="157">
        <v>3</v>
      </c>
      <c r="L2945" s="157">
        <v>3</v>
      </c>
    </row>
    <row r="2946" spans="5:12" x14ac:dyDescent="0.2">
      <c r="E2946" s="157" t="s">
        <v>799</v>
      </c>
      <c r="F2946" s="157" t="s">
        <v>58</v>
      </c>
      <c r="G2946" s="157">
        <v>0</v>
      </c>
      <c r="H2946" s="157">
        <v>1</v>
      </c>
      <c r="I2946" s="157">
        <v>0</v>
      </c>
      <c r="J2946" s="157">
        <v>1</v>
      </c>
      <c r="K2946" s="157">
        <v>0</v>
      </c>
      <c r="L2946" s="157">
        <v>1</v>
      </c>
    </row>
    <row r="2947" spans="5:12" x14ac:dyDescent="0.2">
      <c r="E2947" s="157" t="s">
        <v>798</v>
      </c>
      <c r="F2947" s="157" t="s">
        <v>14</v>
      </c>
      <c r="G2947" s="157">
        <v>0</v>
      </c>
      <c r="H2947" s="157">
        <v>1</v>
      </c>
      <c r="I2947" s="157">
        <v>0</v>
      </c>
      <c r="J2947" s="157">
        <v>0</v>
      </c>
      <c r="K2947" s="157">
        <v>1</v>
      </c>
      <c r="L2947" s="157">
        <v>1</v>
      </c>
    </row>
    <row r="2948" spans="5:12" x14ac:dyDescent="0.2">
      <c r="E2948" s="157" t="s">
        <v>797</v>
      </c>
      <c r="F2948" s="157" t="s">
        <v>58</v>
      </c>
      <c r="G2948" s="157">
        <v>0</v>
      </c>
      <c r="H2948" s="157">
        <v>1</v>
      </c>
      <c r="I2948" s="157">
        <v>0</v>
      </c>
      <c r="J2948" s="157">
        <v>0</v>
      </c>
      <c r="K2948" s="157">
        <v>1</v>
      </c>
      <c r="L2948" s="157">
        <v>1</v>
      </c>
    </row>
    <row r="2949" spans="5:12" x14ac:dyDescent="0.2">
      <c r="E2949" s="157" t="s">
        <v>796</v>
      </c>
      <c r="F2949" s="157" t="s">
        <v>14</v>
      </c>
      <c r="G2949" s="157">
        <v>0</v>
      </c>
      <c r="H2949" s="157">
        <v>1</v>
      </c>
      <c r="I2949" s="157">
        <v>0</v>
      </c>
      <c r="J2949" s="157">
        <v>1</v>
      </c>
      <c r="K2949" s="157">
        <v>0</v>
      </c>
      <c r="L2949" s="157">
        <v>1</v>
      </c>
    </row>
    <row r="2950" spans="5:12" x14ac:dyDescent="0.2">
      <c r="E2950" s="157" t="s">
        <v>795</v>
      </c>
      <c r="F2950" s="157" t="s">
        <v>14</v>
      </c>
      <c r="G2950" s="157">
        <v>1</v>
      </c>
      <c r="H2950" s="157">
        <v>0</v>
      </c>
      <c r="I2950" s="157">
        <v>0</v>
      </c>
      <c r="J2950" s="157">
        <v>1</v>
      </c>
      <c r="K2950" s="157">
        <v>0</v>
      </c>
      <c r="L2950" s="157">
        <v>1</v>
      </c>
    </row>
    <row r="2951" spans="5:12" x14ac:dyDescent="0.2">
      <c r="E2951" s="157" t="s">
        <v>794</v>
      </c>
      <c r="F2951" s="157" t="s">
        <v>24</v>
      </c>
      <c r="G2951" s="157">
        <v>2</v>
      </c>
      <c r="H2951" s="157">
        <v>0</v>
      </c>
      <c r="I2951" s="157">
        <v>1</v>
      </c>
      <c r="J2951" s="157">
        <v>0</v>
      </c>
      <c r="K2951" s="157">
        <v>1</v>
      </c>
      <c r="L2951" s="157">
        <v>2</v>
      </c>
    </row>
    <row r="2952" spans="5:12" x14ac:dyDescent="0.2">
      <c r="E2952" s="157" t="s">
        <v>793</v>
      </c>
      <c r="F2952" s="157" t="s">
        <v>55</v>
      </c>
      <c r="G2952" s="157">
        <v>0</v>
      </c>
      <c r="H2952" s="157">
        <v>1</v>
      </c>
      <c r="I2952" s="157">
        <v>0</v>
      </c>
      <c r="J2952" s="157">
        <v>0</v>
      </c>
      <c r="K2952" s="157">
        <v>1</v>
      </c>
      <c r="L2952" s="157">
        <v>1</v>
      </c>
    </row>
    <row r="2953" spans="5:12" x14ac:dyDescent="0.2">
      <c r="E2953" s="157" t="s">
        <v>792</v>
      </c>
      <c r="F2953" s="157" t="s">
        <v>35</v>
      </c>
      <c r="G2953" s="157">
        <v>0</v>
      </c>
      <c r="H2953" s="157">
        <v>1</v>
      </c>
      <c r="I2953" s="157">
        <v>0</v>
      </c>
      <c r="J2953" s="157">
        <v>1</v>
      </c>
      <c r="K2953" s="157">
        <v>0</v>
      </c>
      <c r="L2953" s="157">
        <v>1</v>
      </c>
    </row>
    <row r="2954" spans="5:12" x14ac:dyDescent="0.2">
      <c r="E2954" s="157" t="s">
        <v>791</v>
      </c>
      <c r="F2954" s="157" t="s">
        <v>22</v>
      </c>
      <c r="G2954" s="157">
        <v>1</v>
      </c>
      <c r="H2954" s="157">
        <v>4</v>
      </c>
      <c r="I2954" s="157">
        <v>0</v>
      </c>
      <c r="J2954" s="157">
        <v>2</v>
      </c>
      <c r="K2954" s="157">
        <v>3</v>
      </c>
      <c r="L2954" s="157">
        <v>5</v>
      </c>
    </row>
    <row r="2955" spans="5:12" x14ac:dyDescent="0.2">
      <c r="E2955" s="157" t="s">
        <v>790</v>
      </c>
      <c r="F2955" s="157" t="s">
        <v>14</v>
      </c>
      <c r="G2955" s="157">
        <v>0</v>
      </c>
      <c r="H2955" s="157">
        <v>1</v>
      </c>
      <c r="I2955" s="157">
        <v>0</v>
      </c>
      <c r="J2955" s="157">
        <v>0</v>
      </c>
      <c r="K2955" s="157">
        <v>1</v>
      </c>
      <c r="L2955" s="157">
        <v>1</v>
      </c>
    </row>
    <row r="2956" spans="5:12" x14ac:dyDescent="0.2">
      <c r="E2956" s="157" t="s">
        <v>789</v>
      </c>
      <c r="F2956" s="157" t="s">
        <v>77</v>
      </c>
      <c r="G2956" s="157">
        <v>0</v>
      </c>
      <c r="H2956" s="157">
        <v>5</v>
      </c>
      <c r="I2956" s="157">
        <v>0</v>
      </c>
      <c r="J2956" s="157">
        <v>0</v>
      </c>
      <c r="K2956" s="157">
        <v>5</v>
      </c>
      <c r="L2956" s="157">
        <v>5</v>
      </c>
    </row>
    <row r="2957" spans="5:12" x14ac:dyDescent="0.2">
      <c r="E2957" s="157" t="s">
        <v>788</v>
      </c>
      <c r="F2957" s="157" t="s">
        <v>94</v>
      </c>
      <c r="G2957" s="157">
        <v>0</v>
      </c>
      <c r="H2957" s="157">
        <v>1</v>
      </c>
      <c r="I2957" s="157">
        <v>0</v>
      </c>
      <c r="J2957" s="157">
        <v>0</v>
      </c>
      <c r="K2957" s="157">
        <v>1</v>
      </c>
      <c r="L2957" s="157">
        <v>1</v>
      </c>
    </row>
    <row r="2958" spans="5:12" x14ac:dyDescent="0.2">
      <c r="E2958" s="157" t="s">
        <v>787</v>
      </c>
      <c r="F2958" s="157" t="s">
        <v>80</v>
      </c>
      <c r="G2958" s="157">
        <v>1</v>
      </c>
      <c r="H2958" s="157">
        <v>5</v>
      </c>
      <c r="I2958" s="157">
        <v>0</v>
      </c>
      <c r="J2958" s="157">
        <v>0</v>
      </c>
      <c r="K2958" s="157">
        <v>6</v>
      </c>
      <c r="L2958" s="157">
        <v>6</v>
      </c>
    </row>
    <row r="2959" spans="5:12" x14ac:dyDescent="0.2">
      <c r="E2959" s="157" t="s">
        <v>786</v>
      </c>
      <c r="F2959" s="157" t="s">
        <v>14</v>
      </c>
      <c r="G2959" s="157">
        <v>0</v>
      </c>
      <c r="H2959" s="157">
        <v>1</v>
      </c>
      <c r="I2959" s="157">
        <v>0</v>
      </c>
      <c r="J2959" s="157">
        <v>0</v>
      </c>
      <c r="K2959" s="157">
        <v>1</v>
      </c>
      <c r="L2959" s="157">
        <v>1</v>
      </c>
    </row>
    <row r="2960" spans="5:12" x14ac:dyDescent="0.2">
      <c r="E2960" s="157" t="s">
        <v>785</v>
      </c>
      <c r="F2960" s="157" t="s">
        <v>67</v>
      </c>
      <c r="G2960" s="157">
        <v>1</v>
      </c>
      <c r="H2960" s="157">
        <v>1</v>
      </c>
      <c r="I2960" s="157">
        <v>0</v>
      </c>
      <c r="J2960" s="157">
        <v>0</v>
      </c>
      <c r="K2960" s="157">
        <v>2</v>
      </c>
      <c r="L2960" s="157">
        <v>2</v>
      </c>
    </row>
    <row r="2961" spans="5:12" x14ac:dyDescent="0.2">
      <c r="E2961" s="157" t="s">
        <v>784</v>
      </c>
      <c r="F2961" s="157" t="s">
        <v>33</v>
      </c>
      <c r="G2961" s="157">
        <v>1</v>
      </c>
      <c r="H2961" s="157">
        <v>1</v>
      </c>
      <c r="I2961" s="157">
        <v>0</v>
      </c>
      <c r="J2961" s="157">
        <v>0</v>
      </c>
      <c r="K2961" s="157">
        <v>2</v>
      </c>
      <c r="L2961" s="157">
        <v>2</v>
      </c>
    </row>
    <row r="2962" spans="5:12" x14ac:dyDescent="0.2">
      <c r="E2962" s="157" t="s">
        <v>783</v>
      </c>
      <c r="F2962" s="157" t="s">
        <v>20</v>
      </c>
      <c r="G2962" s="157">
        <v>0</v>
      </c>
      <c r="H2962" s="157">
        <v>1</v>
      </c>
      <c r="I2962" s="157">
        <v>0</v>
      </c>
      <c r="J2962" s="157">
        <v>0</v>
      </c>
      <c r="K2962" s="157">
        <v>1</v>
      </c>
      <c r="L2962" s="157">
        <v>1</v>
      </c>
    </row>
    <row r="2963" spans="5:12" x14ac:dyDescent="0.2">
      <c r="E2963" s="157" t="s">
        <v>782</v>
      </c>
      <c r="F2963" s="157" t="s">
        <v>20</v>
      </c>
      <c r="G2963" s="157">
        <v>0</v>
      </c>
      <c r="H2963" s="157">
        <v>2</v>
      </c>
      <c r="I2963" s="157">
        <v>0</v>
      </c>
      <c r="J2963" s="157">
        <v>0</v>
      </c>
      <c r="K2963" s="157">
        <v>2</v>
      </c>
      <c r="L2963" s="157">
        <v>2</v>
      </c>
    </row>
    <row r="2964" spans="5:12" x14ac:dyDescent="0.2">
      <c r="E2964" s="157" t="s">
        <v>781</v>
      </c>
      <c r="F2964" s="157" t="s">
        <v>58</v>
      </c>
      <c r="G2964" s="157">
        <v>0</v>
      </c>
      <c r="H2964" s="157">
        <v>1</v>
      </c>
      <c r="I2964" s="157">
        <v>0</v>
      </c>
      <c r="J2964" s="157">
        <v>1</v>
      </c>
      <c r="K2964" s="157">
        <v>0</v>
      </c>
      <c r="L2964" s="157">
        <v>1</v>
      </c>
    </row>
    <row r="2965" spans="5:12" x14ac:dyDescent="0.2">
      <c r="E2965" s="157" t="s">
        <v>780</v>
      </c>
      <c r="F2965" s="157" t="s">
        <v>20</v>
      </c>
      <c r="G2965" s="157">
        <v>0</v>
      </c>
      <c r="H2965" s="157">
        <v>1</v>
      </c>
      <c r="I2965" s="157">
        <v>0</v>
      </c>
      <c r="J2965" s="157">
        <v>0</v>
      </c>
      <c r="K2965" s="157">
        <v>1</v>
      </c>
      <c r="L2965" s="157">
        <v>1</v>
      </c>
    </row>
    <row r="2966" spans="5:12" x14ac:dyDescent="0.2">
      <c r="E2966" s="157" t="s">
        <v>779</v>
      </c>
      <c r="F2966" s="157" t="s">
        <v>94</v>
      </c>
      <c r="G2966" s="157">
        <v>0</v>
      </c>
      <c r="H2966" s="157">
        <v>1</v>
      </c>
      <c r="I2966" s="157">
        <v>0</v>
      </c>
      <c r="J2966" s="157">
        <v>1</v>
      </c>
      <c r="K2966" s="157">
        <v>0</v>
      </c>
      <c r="L2966" s="157">
        <v>1</v>
      </c>
    </row>
    <row r="2967" spans="5:12" x14ac:dyDescent="0.2">
      <c r="E2967" s="157" t="s">
        <v>778</v>
      </c>
      <c r="F2967" s="157" t="s">
        <v>14</v>
      </c>
      <c r="G2967" s="157">
        <v>1</v>
      </c>
      <c r="H2967" s="157">
        <v>3</v>
      </c>
      <c r="I2967" s="157">
        <v>0</v>
      </c>
      <c r="J2967" s="157">
        <v>2</v>
      </c>
      <c r="K2967" s="157">
        <v>2</v>
      </c>
      <c r="L2967" s="157">
        <v>4</v>
      </c>
    </row>
    <row r="2968" spans="5:12" x14ac:dyDescent="0.2">
      <c r="E2968" s="157" t="s">
        <v>777</v>
      </c>
      <c r="F2968" s="157" t="s">
        <v>20</v>
      </c>
      <c r="G2968" s="157">
        <v>0</v>
      </c>
      <c r="H2968" s="157">
        <v>1</v>
      </c>
      <c r="I2968" s="157">
        <v>0</v>
      </c>
      <c r="J2968" s="157">
        <v>0</v>
      </c>
      <c r="K2968" s="157">
        <v>1</v>
      </c>
      <c r="L2968" s="157">
        <v>1</v>
      </c>
    </row>
    <row r="2969" spans="5:12" x14ac:dyDescent="0.2">
      <c r="E2969" s="157" t="s">
        <v>776</v>
      </c>
      <c r="F2969" s="157" t="s">
        <v>69</v>
      </c>
      <c r="G2969" s="157">
        <v>2</v>
      </c>
      <c r="H2969" s="157">
        <v>0</v>
      </c>
      <c r="I2969" s="157">
        <v>0</v>
      </c>
      <c r="J2969" s="157">
        <v>0</v>
      </c>
      <c r="K2969" s="157">
        <v>2</v>
      </c>
      <c r="L2969" s="157">
        <v>2</v>
      </c>
    </row>
    <row r="2970" spans="5:12" x14ac:dyDescent="0.2">
      <c r="E2970" s="157" t="s">
        <v>775</v>
      </c>
      <c r="F2970" s="157" t="s">
        <v>77</v>
      </c>
      <c r="G2970" s="157">
        <v>0</v>
      </c>
      <c r="H2970" s="157">
        <v>5</v>
      </c>
      <c r="I2970" s="157">
        <v>0</v>
      </c>
      <c r="J2970" s="157">
        <v>0</v>
      </c>
      <c r="K2970" s="157">
        <v>5</v>
      </c>
      <c r="L2970" s="157">
        <v>5</v>
      </c>
    </row>
    <row r="2971" spans="5:12" x14ac:dyDescent="0.2">
      <c r="E2971" s="157" t="s">
        <v>774</v>
      </c>
      <c r="F2971" s="157" t="s">
        <v>67</v>
      </c>
      <c r="G2971" s="157">
        <v>1</v>
      </c>
      <c r="H2971" s="157">
        <v>1</v>
      </c>
      <c r="I2971" s="157">
        <v>0</v>
      </c>
      <c r="J2971" s="157">
        <v>0</v>
      </c>
      <c r="K2971" s="157">
        <v>2</v>
      </c>
      <c r="L2971" s="157">
        <v>2</v>
      </c>
    </row>
    <row r="2972" spans="5:12" x14ac:dyDescent="0.2">
      <c r="E2972" s="157" t="s">
        <v>773</v>
      </c>
      <c r="F2972" s="157" t="s">
        <v>80</v>
      </c>
      <c r="G2972" s="157">
        <v>0</v>
      </c>
      <c r="H2972" s="157">
        <v>1</v>
      </c>
      <c r="I2972" s="157">
        <v>0</v>
      </c>
      <c r="J2972" s="157">
        <v>0</v>
      </c>
      <c r="K2972" s="157">
        <v>1</v>
      </c>
      <c r="L2972" s="157">
        <v>1</v>
      </c>
    </row>
    <row r="2973" spans="5:12" x14ac:dyDescent="0.2">
      <c r="E2973" s="157" t="s">
        <v>772</v>
      </c>
      <c r="F2973" s="157" t="s">
        <v>14</v>
      </c>
      <c r="G2973" s="157">
        <v>1</v>
      </c>
      <c r="H2973" s="157">
        <v>0</v>
      </c>
      <c r="I2973" s="157">
        <v>0</v>
      </c>
      <c r="J2973" s="157">
        <v>0</v>
      </c>
      <c r="K2973" s="157">
        <v>1</v>
      </c>
      <c r="L2973" s="157">
        <v>1</v>
      </c>
    </row>
    <row r="2974" spans="5:12" x14ac:dyDescent="0.2">
      <c r="E2974" s="157" t="s">
        <v>771</v>
      </c>
      <c r="F2974" s="157" t="s">
        <v>29</v>
      </c>
      <c r="G2974" s="157">
        <v>0</v>
      </c>
      <c r="H2974" s="157">
        <v>1</v>
      </c>
      <c r="I2974" s="157">
        <v>0</v>
      </c>
      <c r="J2974" s="157">
        <v>1</v>
      </c>
      <c r="K2974" s="157">
        <v>0</v>
      </c>
      <c r="L2974" s="157">
        <v>1</v>
      </c>
    </row>
    <row r="2975" spans="5:12" x14ac:dyDescent="0.2">
      <c r="E2975" s="157" t="s">
        <v>770</v>
      </c>
      <c r="F2975" s="157" t="s">
        <v>33</v>
      </c>
      <c r="G2975" s="157">
        <v>0</v>
      </c>
      <c r="H2975" s="157">
        <v>2</v>
      </c>
      <c r="I2975" s="157">
        <v>0</v>
      </c>
      <c r="J2975" s="157">
        <v>0</v>
      </c>
      <c r="K2975" s="157">
        <v>2</v>
      </c>
      <c r="L2975" s="157">
        <v>2</v>
      </c>
    </row>
    <row r="2976" spans="5:12" x14ac:dyDescent="0.2">
      <c r="E2976" s="157" t="s">
        <v>769</v>
      </c>
      <c r="F2976" s="157" t="s">
        <v>18</v>
      </c>
      <c r="G2976" s="157">
        <v>0</v>
      </c>
      <c r="H2976" s="157">
        <v>1</v>
      </c>
      <c r="I2976" s="157">
        <v>0</v>
      </c>
      <c r="J2976" s="157">
        <v>0</v>
      </c>
      <c r="K2976" s="157">
        <v>1</v>
      </c>
      <c r="L2976" s="157">
        <v>1</v>
      </c>
    </row>
    <row r="2977" spans="5:12" x14ac:dyDescent="0.2">
      <c r="E2977" s="157" t="s">
        <v>768</v>
      </c>
      <c r="F2977" s="157" t="s">
        <v>18</v>
      </c>
      <c r="G2977" s="157">
        <v>0</v>
      </c>
      <c r="H2977" s="157">
        <v>1</v>
      </c>
      <c r="I2977" s="157">
        <v>0</v>
      </c>
      <c r="J2977" s="157">
        <v>0</v>
      </c>
      <c r="K2977" s="157">
        <v>1</v>
      </c>
      <c r="L2977" s="157">
        <v>1</v>
      </c>
    </row>
    <row r="2978" spans="5:12" x14ac:dyDescent="0.2">
      <c r="E2978" s="157" t="s">
        <v>767</v>
      </c>
      <c r="F2978" s="157" t="s">
        <v>69</v>
      </c>
      <c r="G2978" s="157">
        <v>0</v>
      </c>
      <c r="H2978" s="157">
        <v>1</v>
      </c>
      <c r="I2978" s="157">
        <v>0</v>
      </c>
      <c r="J2978" s="157">
        <v>0</v>
      </c>
      <c r="K2978" s="157">
        <v>1</v>
      </c>
      <c r="L2978" s="157">
        <v>1</v>
      </c>
    </row>
    <row r="2979" spans="5:12" x14ac:dyDescent="0.2">
      <c r="E2979" s="157" t="s">
        <v>766</v>
      </c>
      <c r="F2979" s="157" t="s">
        <v>55</v>
      </c>
      <c r="G2979" s="157">
        <v>0</v>
      </c>
      <c r="H2979" s="157">
        <v>1</v>
      </c>
      <c r="I2979" s="157">
        <v>0</v>
      </c>
      <c r="J2979" s="157">
        <v>0</v>
      </c>
      <c r="K2979" s="157">
        <v>1</v>
      </c>
      <c r="L2979" s="157">
        <v>1</v>
      </c>
    </row>
    <row r="2980" spans="5:12" x14ac:dyDescent="0.2">
      <c r="E2980" s="157" t="s">
        <v>765</v>
      </c>
      <c r="F2980" s="157" t="s">
        <v>14</v>
      </c>
      <c r="G2980" s="157">
        <v>1</v>
      </c>
      <c r="H2980" s="157">
        <v>0</v>
      </c>
      <c r="I2980" s="157">
        <v>0</v>
      </c>
      <c r="J2980" s="157">
        <v>0</v>
      </c>
      <c r="K2980" s="157">
        <v>1</v>
      </c>
      <c r="L2980" s="157">
        <v>1</v>
      </c>
    </row>
    <row r="2981" spans="5:12" x14ac:dyDescent="0.2">
      <c r="E2981" s="157" t="s">
        <v>764</v>
      </c>
      <c r="F2981" s="157" t="s">
        <v>55</v>
      </c>
      <c r="G2981" s="157">
        <v>1</v>
      </c>
      <c r="H2981" s="157">
        <v>0</v>
      </c>
      <c r="I2981" s="157">
        <v>0</v>
      </c>
      <c r="J2981" s="157">
        <v>0</v>
      </c>
      <c r="K2981" s="157">
        <v>1</v>
      </c>
      <c r="L2981" s="157">
        <v>1</v>
      </c>
    </row>
    <row r="2982" spans="5:12" x14ac:dyDescent="0.2">
      <c r="E2982" s="157" t="s">
        <v>763</v>
      </c>
      <c r="F2982" s="157" t="s">
        <v>18</v>
      </c>
      <c r="G2982" s="157">
        <v>0</v>
      </c>
      <c r="H2982" s="157">
        <v>2</v>
      </c>
      <c r="I2982" s="157">
        <v>0</v>
      </c>
      <c r="J2982" s="157">
        <v>1</v>
      </c>
      <c r="K2982" s="157">
        <v>1</v>
      </c>
      <c r="L2982" s="157">
        <v>2</v>
      </c>
    </row>
    <row r="2983" spans="5:12" x14ac:dyDescent="0.2">
      <c r="E2983" s="157" t="s">
        <v>762</v>
      </c>
      <c r="F2983" s="157" t="s">
        <v>14</v>
      </c>
      <c r="G2983" s="157">
        <v>2</v>
      </c>
      <c r="H2983" s="157">
        <v>0</v>
      </c>
      <c r="I2983" s="157">
        <v>0</v>
      </c>
      <c r="J2983" s="157">
        <v>0</v>
      </c>
      <c r="K2983" s="157">
        <v>2</v>
      </c>
      <c r="L2983" s="157">
        <v>2</v>
      </c>
    </row>
    <row r="2984" spans="5:12" x14ac:dyDescent="0.2">
      <c r="E2984" s="157" t="s">
        <v>761</v>
      </c>
      <c r="F2984" s="157" t="s">
        <v>14</v>
      </c>
      <c r="G2984" s="157">
        <v>0</v>
      </c>
      <c r="H2984" s="157">
        <v>5</v>
      </c>
      <c r="I2984" s="157">
        <v>0</v>
      </c>
      <c r="J2984" s="157">
        <v>1</v>
      </c>
      <c r="K2984" s="157">
        <v>4</v>
      </c>
      <c r="L2984" s="157">
        <v>5</v>
      </c>
    </row>
    <row r="2985" spans="5:12" x14ac:dyDescent="0.2">
      <c r="E2985" s="157" t="s">
        <v>760</v>
      </c>
      <c r="F2985" s="157" t="s">
        <v>24</v>
      </c>
      <c r="G2985" s="157">
        <v>0</v>
      </c>
      <c r="H2985" s="157">
        <v>2</v>
      </c>
      <c r="I2985" s="157">
        <v>0</v>
      </c>
      <c r="J2985" s="157">
        <v>2</v>
      </c>
      <c r="K2985" s="157">
        <v>0</v>
      </c>
      <c r="L2985" s="157">
        <v>2</v>
      </c>
    </row>
    <row r="2986" spans="5:12" x14ac:dyDescent="0.2">
      <c r="E2986" s="157" t="s">
        <v>759</v>
      </c>
      <c r="F2986" s="157" t="s">
        <v>69</v>
      </c>
      <c r="G2986" s="157">
        <v>1</v>
      </c>
      <c r="H2986" s="157">
        <v>0</v>
      </c>
      <c r="I2986" s="157">
        <v>0</v>
      </c>
      <c r="J2986" s="157">
        <v>1</v>
      </c>
      <c r="K2986" s="157">
        <v>0</v>
      </c>
      <c r="L2986" s="157">
        <v>1</v>
      </c>
    </row>
    <row r="2987" spans="5:12" x14ac:dyDescent="0.2">
      <c r="E2987" s="157" t="s">
        <v>758</v>
      </c>
      <c r="F2987" s="157" t="s">
        <v>48</v>
      </c>
      <c r="G2987" s="157">
        <v>0</v>
      </c>
      <c r="H2987" s="157">
        <v>1</v>
      </c>
      <c r="I2987" s="157">
        <v>0</v>
      </c>
      <c r="J2987" s="157">
        <v>1</v>
      </c>
      <c r="K2987" s="157">
        <v>0</v>
      </c>
      <c r="L2987" s="157">
        <v>1</v>
      </c>
    </row>
    <row r="2988" spans="5:12" x14ac:dyDescent="0.2">
      <c r="E2988" s="157" t="s">
        <v>757</v>
      </c>
      <c r="F2988" s="157" t="s">
        <v>80</v>
      </c>
      <c r="G2988" s="157">
        <v>0</v>
      </c>
      <c r="H2988" s="157">
        <v>1</v>
      </c>
      <c r="I2988" s="157">
        <v>0</v>
      </c>
      <c r="J2988" s="157">
        <v>1</v>
      </c>
      <c r="K2988" s="157">
        <v>0</v>
      </c>
      <c r="L2988" s="157">
        <v>1</v>
      </c>
    </row>
    <row r="2989" spans="5:12" x14ac:dyDescent="0.2">
      <c r="E2989" s="157" t="s">
        <v>756</v>
      </c>
      <c r="F2989" s="157" t="s">
        <v>18</v>
      </c>
      <c r="G2989" s="157">
        <v>7</v>
      </c>
      <c r="H2989" s="157">
        <v>31</v>
      </c>
      <c r="I2989" s="157">
        <v>1</v>
      </c>
      <c r="J2989" s="157">
        <v>12</v>
      </c>
      <c r="K2989" s="157">
        <v>25</v>
      </c>
      <c r="L2989" s="157">
        <v>38</v>
      </c>
    </row>
    <row r="2990" spans="5:12" x14ac:dyDescent="0.2">
      <c r="E2990" s="157" t="s">
        <v>755</v>
      </c>
      <c r="F2990" s="157" t="s">
        <v>80</v>
      </c>
      <c r="G2990" s="157">
        <v>0</v>
      </c>
      <c r="H2990" s="157">
        <v>1</v>
      </c>
      <c r="I2990" s="157">
        <v>0</v>
      </c>
      <c r="J2990" s="157">
        <v>1</v>
      </c>
      <c r="K2990" s="157">
        <v>0</v>
      </c>
      <c r="L2990" s="157">
        <v>1</v>
      </c>
    </row>
    <row r="2991" spans="5:12" x14ac:dyDescent="0.2">
      <c r="E2991" s="157" t="s">
        <v>754</v>
      </c>
      <c r="F2991" s="157" t="s">
        <v>39</v>
      </c>
      <c r="G2991" s="157">
        <v>0</v>
      </c>
      <c r="H2991" s="157">
        <v>1</v>
      </c>
      <c r="I2991" s="157">
        <v>1</v>
      </c>
      <c r="J2991" s="157">
        <v>0</v>
      </c>
      <c r="K2991" s="157">
        <v>0</v>
      </c>
      <c r="L2991" s="157">
        <v>1</v>
      </c>
    </row>
    <row r="2992" spans="5:12" x14ac:dyDescent="0.2">
      <c r="E2992" s="157" t="s">
        <v>753</v>
      </c>
      <c r="F2992" s="157" t="s">
        <v>80</v>
      </c>
      <c r="G2992" s="157">
        <v>0</v>
      </c>
      <c r="H2992" s="157">
        <v>1</v>
      </c>
      <c r="I2992" s="157">
        <v>0</v>
      </c>
      <c r="J2992" s="157">
        <v>1</v>
      </c>
      <c r="K2992" s="157">
        <v>0</v>
      </c>
      <c r="L2992" s="157">
        <v>1</v>
      </c>
    </row>
    <row r="2993" spans="4:12" x14ac:dyDescent="0.2">
      <c r="E2993" s="157" t="s">
        <v>752</v>
      </c>
      <c r="F2993" s="157" t="s">
        <v>18</v>
      </c>
      <c r="G2993" s="157">
        <v>1</v>
      </c>
      <c r="H2993" s="157">
        <v>0</v>
      </c>
      <c r="I2993" s="157">
        <v>1</v>
      </c>
      <c r="J2993" s="157">
        <v>0</v>
      </c>
      <c r="K2993" s="157">
        <v>0</v>
      </c>
      <c r="L2993" s="157">
        <v>1</v>
      </c>
    </row>
    <row r="2994" spans="4:12" x14ac:dyDescent="0.2">
      <c r="E2994" s="157" t="s">
        <v>751</v>
      </c>
      <c r="F2994" s="157" t="s">
        <v>18</v>
      </c>
      <c r="G2994" s="157">
        <v>0</v>
      </c>
      <c r="H2994" s="157">
        <v>6</v>
      </c>
      <c r="I2994" s="157">
        <v>0</v>
      </c>
      <c r="J2994" s="157">
        <v>0</v>
      </c>
      <c r="K2994" s="157">
        <v>6</v>
      </c>
      <c r="L2994" s="157">
        <v>6</v>
      </c>
    </row>
    <row r="2995" spans="4:12" x14ac:dyDescent="0.2">
      <c r="E2995" s="157" t="s">
        <v>750</v>
      </c>
      <c r="F2995" s="157" t="s">
        <v>16</v>
      </c>
      <c r="G2995" s="157">
        <v>0</v>
      </c>
      <c r="H2995" s="157">
        <v>1</v>
      </c>
      <c r="I2995" s="157">
        <v>0</v>
      </c>
      <c r="J2995" s="157">
        <v>0</v>
      </c>
      <c r="K2995" s="157">
        <v>1</v>
      </c>
      <c r="L2995" s="157">
        <v>1</v>
      </c>
    </row>
    <row r="2996" spans="4:12" x14ac:dyDescent="0.2">
      <c r="E2996" s="157" t="s">
        <v>749</v>
      </c>
      <c r="F2996" s="157" t="s">
        <v>33</v>
      </c>
      <c r="G2996" s="157">
        <v>0</v>
      </c>
      <c r="H2996" s="157">
        <v>1</v>
      </c>
      <c r="I2996" s="157">
        <v>0</v>
      </c>
      <c r="J2996" s="157">
        <v>0</v>
      </c>
      <c r="K2996" s="157">
        <v>1</v>
      </c>
      <c r="L2996" s="157">
        <v>1</v>
      </c>
    </row>
    <row r="2997" spans="4:12" x14ac:dyDescent="0.2">
      <c r="E2997" s="157" t="s">
        <v>748</v>
      </c>
      <c r="F2997" s="157" t="s">
        <v>94</v>
      </c>
      <c r="G2997" s="157">
        <v>0</v>
      </c>
      <c r="H2997" s="157">
        <v>1</v>
      </c>
      <c r="I2997" s="157">
        <v>0</v>
      </c>
      <c r="J2997" s="157">
        <v>0</v>
      </c>
      <c r="K2997" s="157">
        <v>1</v>
      </c>
      <c r="L2997" s="157">
        <v>1</v>
      </c>
    </row>
    <row r="2998" spans="4:12" x14ac:dyDescent="0.2">
      <c r="E2998" s="157" t="s">
        <v>747</v>
      </c>
      <c r="F2998" s="157" t="s">
        <v>14</v>
      </c>
      <c r="G2998" s="157">
        <v>0</v>
      </c>
      <c r="H2998" s="157">
        <v>1</v>
      </c>
      <c r="I2998" s="157">
        <v>0</v>
      </c>
      <c r="J2998" s="157">
        <v>0</v>
      </c>
      <c r="K2998" s="157">
        <v>1</v>
      </c>
      <c r="L2998" s="157">
        <v>1</v>
      </c>
    </row>
    <row r="2999" spans="4:12" x14ac:dyDescent="0.2">
      <c r="E2999" s="157" t="s">
        <v>746</v>
      </c>
      <c r="F2999" s="157" t="s">
        <v>94</v>
      </c>
      <c r="G2999" s="157">
        <v>0</v>
      </c>
      <c r="H2999" s="157">
        <v>4</v>
      </c>
      <c r="I2999" s="157">
        <v>0</v>
      </c>
      <c r="J2999" s="157">
        <v>2</v>
      </c>
      <c r="K2999" s="157">
        <v>2</v>
      </c>
      <c r="L2999" s="157">
        <v>4</v>
      </c>
    </row>
    <row r="3000" spans="4:12" x14ac:dyDescent="0.2">
      <c r="E3000" s="157" t="s">
        <v>745</v>
      </c>
      <c r="F3000" s="157" t="s">
        <v>77</v>
      </c>
      <c r="G3000" s="157">
        <v>3</v>
      </c>
      <c r="H3000" s="157">
        <v>0</v>
      </c>
      <c r="I3000" s="157">
        <v>1</v>
      </c>
      <c r="J3000" s="157">
        <v>0</v>
      </c>
      <c r="K3000" s="157">
        <v>2</v>
      </c>
      <c r="L3000" s="157">
        <v>3</v>
      </c>
    </row>
    <row r="3001" spans="4:12" x14ac:dyDescent="0.2">
      <c r="E3001" s="157" t="s">
        <v>744</v>
      </c>
      <c r="F3001" s="157" t="s">
        <v>20</v>
      </c>
      <c r="G3001" s="157">
        <v>0</v>
      </c>
      <c r="H3001" s="157">
        <v>1</v>
      </c>
      <c r="I3001" s="157">
        <v>0</v>
      </c>
      <c r="J3001" s="157">
        <v>0</v>
      </c>
      <c r="K3001" s="157">
        <v>1</v>
      </c>
      <c r="L3001" s="157">
        <v>1</v>
      </c>
    </row>
    <row r="3002" spans="4:12" x14ac:dyDescent="0.2">
      <c r="E3002" s="157" t="s">
        <v>743</v>
      </c>
      <c r="F3002" s="157" t="s">
        <v>29</v>
      </c>
      <c r="G3002" s="157">
        <v>0</v>
      </c>
      <c r="H3002" s="157">
        <v>12</v>
      </c>
      <c r="I3002" s="157">
        <v>0</v>
      </c>
      <c r="J3002" s="157">
        <v>5</v>
      </c>
      <c r="K3002" s="157">
        <v>7</v>
      </c>
      <c r="L3002" s="157">
        <v>12</v>
      </c>
    </row>
    <row r="3003" spans="4:12" x14ac:dyDescent="0.2">
      <c r="E3003" s="157" t="s">
        <v>742</v>
      </c>
      <c r="F3003" s="157" t="s">
        <v>48</v>
      </c>
      <c r="G3003" s="157">
        <v>0</v>
      </c>
      <c r="H3003" s="157">
        <v>1</v>
      </c>
      <c r="I3003" s="157">
        <v>1</v>
      </c>
      <c r="J3003" s="157">
        <v>0</v>
      </c>
      <c r="K3003" s="157">
        <v>0</v>
      </c>
      <c r="L3003" s="157">
        <v>1</v>
      </c>
    </row>
    <row r="3004" spans="4:12" x14ac:dyDescent="0.2">
      <c r="D3004" s="157" t="s">
        <v>127</v>
      </c>
      <c r="E3004" s="157" t="s">
        <v>127</v>
      </c>
      <c r="F3004" s="157" t="s">
        <v>35</v>
      </c>
      <c r="G3004" s="157">
        <v>0</v>
      </c>
      <c r="H3004" s="157">
        <v>1</v>
      </c>
      <c r="I3004" s="157">
        <v>0</v>
      </c>
      <c r="J3004" s="157">
        <v>1</v>
      </c>
      <c r="K3004" s="157">
        <v>0</v>
      </c>
      <c r="L3004" s="157">
        <v>1</v>
      </c>
    </row>
    <row r="3005" spans="4:12" x14ac:dyDescent="0.2">
      <c r="E3005" s="157" t="s">
        <v>741</v>
      </c>
      <c r="F3005" s="157" t="s">
        <v>125</v>
      </c>
      <c r="G3005" s="157">
        <v>2</v>
      </c>
      <c r="H3005" s="157">
        <v>0</v>
      </c>
      <c r="I3005" s="157">
        <v>0</v>
      </c>
      <c r="J3005" s="157">
        <v>0</v>
      </c>
      <c r="K3005" s="157">
        <v>2</v>
      </c>
      <c r="L3005" s="157">
        <v>2</v>
      </c>
    </row>
    <row r="3006" spans="4:12" x14ac:dyDescent="0.2">
      <c r="E3006" s="157" t="s">
        <v>740</v>
      </c>
      <c r="F3006" s="157" t="s">
        <v>48</v>
      </c>
      <c r="G3006" s="157">
        <v>0</v>
      </c>
      <c r="H3006" s="157">
        <v>1</v>
      </c>
      <c r="I3006" s="157">
        <v>0</v>
      </c>
      <c r="J3006" s="157">
        <v>1</v>
      </c>
      <c r="K3006" s="157">
        <v>0</v>
      </c>
      <c r="L3006" s="157">
        <v>1</v>
      </c>
    </row>
    <row r="3007" spans="4:12" x14ac:dyDescent="0.2">
      <c r="E3007" s="157" t="s">
        <v>739</v>
      </c>
      <c r="F3007" s="157" t="s">
        <v>69</v>
      </c>
      <c r="G3007" s="157">
        <v>0</v>
      </c>
      <c r="H3007" s="157">
        <v>1</v>
      </c>
      <c r="I3007" s="157">
        <v>0</v>
      </c>
      <c r="J3007" s="157">
        <v>0</v>
      </c>
      <c r="K3007" s="157">
        <v>1</v>
      </c>
      <c r="L3007" s="157">
        <v>1</v>
      </c>
    </row>
    <row r="3008" spans="4:12" x14ac:dyDescent="0.2">
      <c r="E3008" s="157" t="s">
        <v>738</v>
      </c>
      <c r="F3008" s="157" t="s">
        <v>29</v>
      </c>
      <c r="G3008" s="157">
        <v>1</v>
      </c>
      <c r="H3008" s="157">
        <v>11</v>
      </c>
      <c r="I3008" s="157">
        <v>0</v>
      </c>
      <c r="J3008" s="157">
        <v>6</v>
      </c>
      <c r="K3008" s="157">
        <v>6</v>
      </c>
      <c r="L3008" s="157">
        <v>12</v>
      </c>
    </row>
    <row r="3009" spans="5:12" x14ac:dyDescent="0.2">
      <c r="E3009" s="157" t="s">
        <v>737</v>
      </c>
      <c r="F3009" s="157" t="s">
        <v>29</v>
      </c>
      <c r="G3009" s="157">
        <v>0</v>
      </c>
      <c r="H3009" s="157">
        <v>1</v>
      </c>
      <c r="I3009" s="157">
        <v>0</v>
      </c>
      <c r="J3009" s="157">
        <v>1</v>
      </c>
      <c r="K3009" s="157">
        <v>0</v>
      </c>
      <c r="L3009" s="157">
        <v>1</v>
      </c>
    </row>
    <row r="3010" spans="5:12" x14ac:dyDescent="0.2">
      <c r="E3010" s="157" t="s">
        <v>736</v>
      </c>
      <c r="F3010" s="157" t="s">
        <v>58</v>
      </c>
      <c r="G3010" s="157">
        <v>0</v>
      </c>
      <c r="H3010" s="157">
        <v>2</v>
      </c>
      <c r="I3010" s="157">
        <v>0</v>
      </c>
      <c r="J3010" s="157">
        <v>2</v>
      </c>
      <c r="K3010" s="157">
        <v>0</v>
      </c>
      <c r="L3010" s="157">
        <v>2</v>
      </c>
    </row>
    <row r="3011" spans="5:12" x14ac:dyDescent="0.2">
      <c r="E3011" s="157" t="s">
        <v>735</v>
      </c>
      <c r="F3011" s="157" t="s">
        <v>24</v>
      </c>
      <c r="G3011" s="157">
        <v>0</v>
      </c>
      <c r="H3011" s="157">
        <v>2</v>
      </c>
      <c r="I3011" s="157">
        <v>0</v>
      </c>
      <c r="J3011" s="157">
        <v>2</v>
      </c>
      <c r="K3011" s="157">
        <v>0</v>
      </c>
      <c r="L3011" s="157">
        <v>2</v>
      </c>
    </row>
    <row r="3012" spans="5:12" x14ac:dyDescent="0.2">
      <c r="E3012" s="157" t="s">
        <v>734</v>
      </c>
      <c r="F3012" s="157" t="s">
        <v>22</v>
      </c>
      <c r="G3012" s="157">
        <v>1</v>
      </c>
      <c r="H3012" s="157">
        <v>4</v>
      </c>
      <c r="I3012" s="157">
        <v>0</v>
      </c>
      <c r="J3012" s="157">
        <v>2</v>
      </c>
      <c r="K3012" s="157">
        <v>3</v>
      </c>
      <c r="L3012" s="157">
        <v>5</v>
      </c>
    </row>
    <row r="3013" spans="5:12" x14ac:dyDescent="0.2">
      <c r="E3013" s="157" t="s">
        <v>733</v>
      </c>
      <c r="F3013" s="157" t="s">
        <v>18</v>
      </c>
      <c r="G3013" s="157">
        <v>0</v>
      </c>
      <c r="H3013" s="157">
        <v>2</v>
      </c>
      <c r="I3013" s="157">
        <v>0</v>
      </c>
      <c r="J3013" s="157">
        <v>0</v>
      </c>
      <c r="K3013" s="157">
        <v>2</v>
      </c>
      <c r="L3013" s="157">
        <v>2</v>
      </c>
    </row>
    <row r="3014" spans="5:12" x14ac:dyDescent="0.2">
      <c r="E3014" s="157" t="s">
        <v>732</v>
      </c>
      <c r="F3014" s="157" t="s">
        <v>87</v>
      </c>
      <c r="G3014" s="157">
        <v>0</v>
      </c>
      <c r="H3014" s="157">
        <v>5</v>
      </c>
      <c r="I3014" s="157">
        <v>0</v>
      </c>
      <c r="J3014" s="157">
        <v>4</v>
      </c>
      <c r="K3014" s="157">
        <v>1</v>
      </c>
      <c r="L3014" s="157">
        <v>5</v>
      </c>
    </row>
    <row r="3015" spans="5:12" x14ac:dyDescent="0.2">
      <c r="E3015" s="157" t="s">
        <v>731</v>
      </c>
      <c r="F3015" s="157" t="s">
        <v>24</v>
      </c>
      <c r="G3015" s="157">
        <v>0</v>
      </c>
      <c r="H3015" s="157">
        <v>5</v>
      </c>
      <c r="I3015" s="157">
        <v>0</v>
      </c>
      <c r="J3015" s="157">
        <v>1</v>
      </c>
      <c r="K3015" s="157">
        <v>4</v>
      </c>
      <c r="L3015" s="157">
        <v>5</v>
      </c>
    </row>
    <row r="3016" spans="5:12" x14ac:dyDescent="0.2">
      <c r="E3016" s="157" t="s">
        <v>730</v>
      </c>
      <c r="F3016" s="157" t="s">
        <v>94</v>
      </c>
      <c r="G3016" s="157">
        <v>0</v>
      </c>
      <c r="H3016" s="157">
        <v>1</v>
      </c>
      <c r="I3016" s="157">
        <v>0</v>
      </c>
      <c r="J3016" s="157">
        <v>0</v>
      </c>
      <c r="K3016" s="157">
        <v>1</v>
      </c>
      <c r="L3016" s="157">
        <v>1</v>
      </c>
    </row>
    <row r="3017" spans="5:12" x14ac:dyDescent="0.2">
      <c r="E3017" s="157" t="s">
        <v>729</v>
      </c>
      <c r="F3017" s="157" t="s">
        <v>58</v>
      </c>
      <c r="G3017" s="157">
        <v>0</v>
      </c>
      <c r="H3017" s="157">
        <v>1</v>
      </c>
      <c r="I3017" s="157">
        <v>0</v>
      </c>
      <c r="J3017" s="157">
        <v>1</v>
      </c>
      <c r="K3017" s="157">
        <v>0</v>
      </c>
      <c r="L3017" s="157">
        <v>1</v>
      </c>
    </row>
    <row r="3018" spans="5:12" x14ac:dyDescent="0.2">
      <c r="E3018" s="157" t="s">
        <v>728</v>
      </c>
      <c r="F3018" s="157" t="s">
        <v>94</v>
      </c>
      <c r="G3018" s="157">
        <v>1</v>
      </c>
      <c r="H3018" s="157">
        <v>0</v>
      </c>
      <c r="I3018" s="157">
        <v>1</v>
      </c>
      <c r="J3018" s="157">
        <v>0</v>
      </c>
      <c r="K3018" s="157">
        <v>0</v>
      </c>
      <c r="L3018" s="157">
        <v>1</v>
      </c>
    </row>
    <row r="3019" spans="5:12" x14ac:dyDescent="0.2">
      <c r="E3019" s="157" t="s">
        <v>727</v>
      </c>
      <c r="F3019" s="157" t="s">
        <v>53</v>
      </c>
      <c r="G3019" s="157">
        <v>0</v>
      </c>
      <c r="H3019" s="157">
        <v>1</v>
      </c>
      <c r="I3019" s="157">
        <v>0</v>
      </c>
      <c r="J3019" s="157">
        <v>1</v>
      </c>
      <c r="K3019" s="157">
        <v>0</v>
      </c>
      <c r="L3019" s="157">
        <v>1</v>
      </c>
    </row>
    <row r="3020" spans="5:12" x14ac:dyDescent="0.2">
      <c r="E3020" s="157" t="s">
        <v>726</v>
      </c>
      <c r="F3020" s="157" t="s">
        <v>131</v>
      </c>
      <c r="G3020" s="157">
        <v>0</v>
      </c>
      <c r="H3020" s="157">
        <v>1</v>
      </c>
      <c r="I3020" s="157">
        <v>0</v>
      </c>
      <c r="J3020" s="157">
        <v>0</v>
      </c>
      <c r="K3020" s="157">
        <v>1</v>
      </c>
      <c r="L3020" s="157">
        <v>1</v>
      </c>
    </row>
    <row r="3021" spans="5:12" x14ac:dyDescent="0.2">
      <c r="E3021" s="157" t="s">
        <v>725</v>
      </c>
      <c r="F3021" s="157" t="s">
        <v>14</v>
      </c>
      <c r="G3021" s="157">
        <v>1</v>
      </c>
      <c r="H3021" s="157">
        <v>0</v>
      </c>
      <c r="I3021" s="157">
        <v>0</v>
      </c>
      <c r="J3021" s="157">
        <v>1</v>
      </c>
      <c r="K3021" s="157">
        <v>0</v>
      </c>
      <c r="L3021" s="157">
        <v>1</v>
      </c>
    </row>
    <row r="3022" spans="5:12" x14ac:dyDescent="0.2">
      <c r="E3022" s="157" t="s">
        <v>724</v>
      </c>
      <c r="F3022" s="157" t="s">
        <v>131</v>
      </c>
      <c r="G3022" s="157">
        <v>0</v>
      </c>
      <c r="H3022" s="157">
        <v>1</v>
      </c>
      <c r="I3022" s="157">
        <v>0</v>
      </c>
      <c r="J3022" s="157">
        <v>1</v>
      </c>
      <c r="K3022" s="157">
        <v>0</v>
      </c>
      <c r="L3022" s="157">
        <v>1</v>
      </c>
    </row>
    <row r="3023" spans="5:12" x14ac:dyDescent="0.2">
      <c r="E3023" s="157" t="s">
        <v>723</v>
      </c>
      <c r="F3023" s="157" t="s">
        <v>48</v>
      </c>
      <c r="G3023" s="157">
        <v>1</v>
      </c>
      <c r="H3023" s="157">
        <v>0</v>
      </c>
      <c r="I3023" s="157">
        <v>0</v>
      </c>
      <c r="J3023" s="157">
        <v>0</v>
      </c>
      <c r="K3023" s="157">
        <v>1</v>
      </c>
      <c r="L3023" s="157">
        <v>1</v>
      </c>
    </row>
    <row r="3024" spans="5:12" x14ac:dyDescent="0.2">
      <c r="E3024" s="157" t="s">
        <v>722</v>
      </c>
      <c r="F3024" s="157" t="s">
        <v>29</v>
      </c>
      <c r="G3024" s="157">
        <v>0</v>
      </c>
      <c r="H3024" s="157">
        <v>1</v>
      </c>
      <c r="I3024" s="157">
        <v>0</v>
      </c>
      <c r="J3024" s="157">
        <v>1</v>
      </c>
      <c r="K3024" s="157">
        <v>0</v>
      </c>
      <c r="L3024" s="157">
        <v>1</v>
      </c>
    </row>
    <row r="3025" spans="5:12" x14ac:dyDescent="0.2">
      <c r="E3025" s="157" t="s">
        <v>721</v>
      </c>
      <c r="F3025" s="157" t="s">
        <v>29</v>
      </c>
      <c r="G3025" s="157">
        <v>0</v>
      </c>
      <c r="H3025" s="157">
        <v>1</v>
      </c>
      <c r="I3025" s="157">
        <v>0</v>
      </c>
      <c r="J3025" s="157">
        <v>1</v>
      </c>
      <c r="K3025" s="157">
        <v>0</v>
      </c>
      <c r="L3025" s="157">
        <v>1</v>
      </c>
    </row>
    <row r="3026" spans="5:12" x14ac:dyDescent="0.2">
      <c r="E3026" s="157" t="s">
        <v>720</v>
      </c>
      <c r="F3026" s="157" t="s">
        <v>14</v>
      </c>
      <c r="G3026" s="157">
        <v>1</v>
      </c>
      <c r="H3026" s="157">
        <v>0</v>
      </c>
      <c r="I3026" s="157">
        <v>0</v>
      </c>
      <c r="J3026" s="157">
        <v>1</v>
      </c>
      <c r="K3026" s="157">
        <v>0</v>
      </c>
      <c r="L3026" s="157">
        <v>1</v>
      </c>
    </row>
    <row r="3027" spans="5:12" x14ac:dyDescent="0.2">
      <c r="E3027" s="157" t="s">
        <v>719</v>
      </c>
      <c r="F3027" s="157" t="s">
        <v>14</v>
      </c>
      <c r="G3027" s="157">
        <v>0</v>
      </c>
      <c r="H3027" s="157">
        <v>3</v>
      </c>
      <c r="I3027" s="157">
        <v>0</v>
      </c>
      <c r="J3027" s="157">
        <v>0</v>
      </c>
      <c r="K3027" s="157">
        <v>3</v>
      </c>
      <c r="L3027" s="157">
        <v>3</v>
      </c>
    </row>
    <row r="3028" spans="5:12" x14ac:dyDescent="0.2">
      <c r="E3028" s="157" t="s">
        <v>718</v>
      </c>
      <c r="F3028" s="157" t="s">
        <v>16</v>
      </c>
      <c r="G3028" s="157">
        <v>3</v>
      </c>
      <c r="H3028" s="157">
        <v>1</v>
      </c>
      <c r="I3028" s="157">
        <v>0</v>
      </c>
      <c r="J3028" s="157">
        <v>0</v>
      </c>
      <c r="K3028" s="157">
        <v>4</v>
      </c>
      <c r="L3028" s="157">
        <v>4</v>
      </c>
    </row>
    <row r="3029" spans="5:12" x14ac:dyDescent="0.2">
      <c r="E3029" s="157" t="s">
        <v>717</v>
      </c>
      <c r="F3029" s="157" t="s">
        <v>16</v>
      </c>
      <c r="G3029" s="157">
        <v>1</v>
      </c>
      <c r="H3029" s="157">
        <v>2</v>
      </c>
      <c r="I3029" s="157">
        <v>0</v>
      </c>
      <c r="J3029" s="157">
        <v>0</v>
      </c>
      <c r="K3029" s="157">
        <v>3</v>
      </c>
      <c r="L3029" s="157">
        <v>3</v>
      </c>
    </row>
    <row r="3030" spans="5:12" x14ac:dyDescent="0.2">
      <c r="E3030" s="157" t="s">
        <v>716</v>
      </c>
      <c r="F3030" s="157" t="s">
        <v>14</v>
      </c>
      <c r="G3030" s="157">
        <v>5</v>
      </c>
      <c r="H3030" s="157">
        <v>4</v>
      </c>
      <c r="I3030" s="157">
        <v>0</v>
      </c>
      <c r="J3030" s="157">
        <v>4</v>
      </c>
      <c r="K3030" s="157">
        <v>5</v>
      </c>
      <c r="L3030" s="157">
        <v>9</v>
      </c>
    </row>
    <row r="3031" spans="5:12" x14ac:dyDescent="0.2">
      <c r="E3031" s="157" t="s">
        <v>715</v>
      </c>
      <c r="F3031" s="157" t="s">
        <v>33</v>
      </c>
      <c r="G3031" s="157">
        <v>2</v>
      </c>
      <c r="H3031" s="157">
        <v>0</v>
      </c>
      <c r="I3031" s="157">
        <v>0</v>
      </c>
      <c r="J3031" s="157">
        <v>0</v>
      </c>
      <c r="K3031" s="157">
        <v>2</v>
      </c>
      <c r="L3031" s="157">
        <v>2</v>
      </c>
    </row>
    <row r="3032" spans="5:12" x14ac:dyDescent="0.2">
      <c r="E3032" s="157" t="s">
        <v>714</v>
      </c>
      <c r="F3032" s="157" t="s">
        <v>33</v>
      </c>
      <c r="G3032" s="157">
        <v>2</v>
      </c>
      <c r="H3032" s="157">
        <v>0</v>
      </c>
      <c r="I3032" s="157">
        <v>0</v>
      </c>
      <c r="J3032" s="157">
        <v>0</v>
      </c>
      <c r="K3032" s="157">
        <v>2</v>
      </c>
      <c r="L3032" s="157">
        <v>2</v>
      </c>
    </row>
    <row r="3033" spans="5:12" x14ac:dyDescent="0.2">
      <c r="E3033" s="157" t="s">
        <v>713</v>
      </c>
      <c r="F3033" s="157" t="s">
        <v>16</v>
      </c>
      <c r="G3033" s="157">
        <v>0</v>
      </c>
      <c r="H3033" s="157">
        <v>1</v>
      </c>
      <c r="I3033" s="157">
        <v>0</v>
      </c>
      <c r="J3033" s="157">
        <v>0</v>
      </c>
      <c r="K3033" s="157">
        <v>1</v>
      </c>
      <c r="L3033" s="157">
        <v>1</v>
      </c>
    </row>
    <row r="3034" spans="5:12" x14ac:dyDescent="0.2">
      <c r="E3034" s="157" t="s">
        <v>712</v>
      </c>
      <c r="F3034" s="157" t="s">
        <v>67</v>
      </c>
      <c r="G3034" s="157">
        <v>0</v>
      </c>
      <c r="H3034" s="157">
        <v>2</v>
      </c>
      <c r="I3034" s="157">
        <v>0</v>
      </c>
      <c r="J3034" s="157">
        <v>2</v>
      </c>
      <c r="K3034" s="157">
        <v>0</v>
      </c>
      <c r="L3034" s="157">
        <v>2</v>
      </c>
    </row>
    <row r="3035" spans="5:12" x14ac:dyDescent="0.2">
      <c r="E3035" s="157" t="s">
        <v>711</v>
      </c>
      <c r="F3035" s="157" t="s">
        <v>29</v>
      </c>
      <c r="G3035" s="157">
        <v>0</v>
      </c>
      <c r="H3035" s="157">
        <v>2</v>
      </c>
      <c r="I3035" s="157">
        <v>0</v>
      </c>
      <c r="J3035" s="157">
        <v>0</v>
      </c>
      <c r="K3035" s="157">
        <v>2</v>
      </c>
      <c r="L3035" s="157">
        <v>2</v>
      </c>
    </row>
    <row r="3036" spans="5:12" x14ac:dyDescent="0.2">
      <c r="E3036" s="157" t="s">
        <v>710</v>
      </c>
      <c r="F3036" s="157" t="s">
        <v>14</v>
      </c>
      <c r="G3036" s="157">
        <v>0</v>
      </c>
      <c r="H3036" s="157">
        <v>1</v>
      </c>
      <c r="I3036" s="157">
        <v>0</v>
      </c>
      <c r="J3036" s="157">
        <v>0</v>
      </c>
      <c r="K3036" s="157">
        <v>1</v>
      </c>
      <c r="L3036" s="157">
        <v>1</v>
      </c>
    </row>
    <row r="3037" spans="5:12" x14ac:dyDescent="0.2">
      <c r="E3037" s="157" t="s">
        <v>709</v>
      </c>
      <c r="F3037" s="157" t="s">
        <v>14</v>
      </c>
      <c r="G3037" s="157">
        <v>0</v>
      </c>
      <c r="H3037" s="157">
        <v>1</v>
      </c>
      <c r="I3037" s="157">
        <v>0</v>
      </c>
      <c r="J3037" s="157">
        <v>0</v>
      </c>
      <c r="K3037" s="157">
        <v>1</v>
      </c>
      <c r="L3037" s="157">
        <v>1</v>
      </c>
    </row>
    <row r="3038" spans="5:12" x14ac:dyDescent="0.2">
      <c r="E3038" s="157" t="s">
        <v>708</v>
      </c>
      <c r="F3038" s="157" t="s">
        <v>48</v>
      </c>
      <c r="G3038" s="157">
        <v>0</v>
      </c>
      <c r="H3038" s="157">
        <v>1</v>
      </c>
      <c r="I3038" s="157">
        <v>0</v>
      </c>
      <c r="J3038" s="157">
        <v>0</v>
      </c>
      <c r="K3038" s="157">
        <v>1</v>
      </c>
      <c r="L3038" s="157">
        <v>1</v>
      </c>
    </row>
    <row r="3039" spans="5:12" x14ac:dyDescent="0.2">
      <c r="E3039" s="157" t="s">
        <v>707</v>
      </c>
      <c r="F3039" s="157" t="s">
        <v>24</v>
      </c>
      <c r="G3039" s="157">
        <v>0</v>
      </c>
      <c r="H3039" s="157">
        <v>1</v>
      </c>
      <c r="I3039" s="157">
        <v>0</v>
      </c>
      <c r="J3039" s="157">
        <v>0</v>
      </c>
      <c r="K3039" s="157">
        <v>1</v>
      </c>
      <c r="L3039" s="157">
        <v>1</v>
      </c>
    </row>
    <row r="3040" spans="5:12" x14ac:dyDescent="0.2">
      <c r="E3040" s="157" t="s">
        <v>706</v>
      </c>
      <c r="F3040" s="157" t="s">
        <v>39</v>
      </c>
      <c r="G3040" s="157">
        <v>0</v>
      </c>
      <c r="H3040" s="157">
        <v>1</v>
      </c>
      <c r="I3040" s="157">
        <v>0</v>
      </c>
      <c r="J3040" s="157">
        <v>1</v>
      </c>
      <c r="K3040" s="157">
        <v>0</v>
      </c>
      <c r="L3040" s="157">
        <v>1</v>
      </c>
    </row>
    <row r="3041" spans="5:12" x14ac:dyDescent="0.2">
      <c r="E3041" s="157" t="s">
        <v>705</v>
      </c>
      <c r="F3041" s="157" t="s">
        <v>14</v>
      </c>
      <c r="G3041" s="157">
        <v>1</v>
      </c>
      <c r="H3041" s="157">
        <v>2</v>
      </c>
      <c r="I3041" s="157">
        <v>0</v>
      </c>
      <c r="J3041" s="157">
        <v>2</v>
      </c>
      <c r="K3041" s="157">
        <v>1</v>
      </c>
      <c r="L3041" s="157">
        <v>3</v>
      </c>
    </row>
    <row r="3042" spans="5:12" x14ac:dyDescent="0.2">
      <c r="E3042" s="157" t="s">
        <v>704</v>
      </c>
      <c r="F3042" s="157" t="s">
        <v>22</v>
      </c>
      <c r="G3042" s="157">
        <v>1</v>
      </c>
      <c r="H3042" s="157">
        <v>1</v>
      </c>
      <c r="I3042" s="157">
        <v>0</v>
      </c>
      <c r="J3042" s="157">
        <v>0</v>
      </c>
      <c r="K3042" s="157">
        <v>2</v>
      </c>
      <c r="L3042" s="157">
        <v>2</v>
      </c>
    </row>
    <row r="3043" spans="5:12" x14ac:dyDescent="0.2">
      <c r="E3043" s="157" t="s">
        <v>703</v>
      </c>
      <c r="F3043" s="157" t="s">
        <v>22</v>
      </c>
      <c r="G3043" s="157">
        <v>0</v>
      </c>
      <c r="H3043" s="157">
        <v>1</v>
      </c>
      <c r="I3043" s="157">
        <v>0</v>
      </c>
      <c r="J3043" s="157">
        <v>0</v>
      </c>
      <c r="K3043" s="157">
        <v>1</v>
      </c>
      <c r="L3043" s="157">
        <v>1</v>
      </c>
    </row>
    <row r="3044" spans="5:12" x14ac:dyDescent="0.2">
      <c r="E3044" s="157" t="s">
        <v>702</v>
      </c>
      <c r="F3044" s="157" t="s">
        <v>24</v>
      </c>
      <c r="G3044" s="157">
        <v>0</v>
      </c>
      <c r="H3044" s="157">
        <v>1</v>
      </c>
      <c r="I3044" s="157">
        <v>0</v>
      </c>
      <c r="J3044" s="157">
        <v>1</v>
      </c>
      <c r="K3044" s="157">
        <v>0</v>
      </c>
      <c r="L3044" s="157">
        <v>1</v>
      </c>
    </row>
    <row r="3045" spans="5:12" x14ac:dyDescent="0.2">
      <c r="E3045" s="157" t="s">
        <v>701</v>
      </c>
      <c r="F3045" s="157" t="s">
        <v>80</v>
      </c>
      <c r="G3045" s="157">
        <v>1</v>
      </c>
      <c r="H3045" s="157">
        <v>0</v>
      </c>
      <c r="I3045" s="157">
        <v>1</v>
      </c>
      <c r="J3045" s="157">
        <v>0</v>
      </c>
      <c r="K3045" s="157">
        <v>0</v>
      </c>
      <c r="L3045" s="157">
        <v>1</v>
      </c>
    </row>
    <row r="3046" spans="5:12" x14ac:dyDescent="0.2">
      <c r="E3046" s="157" t="s">
        <v>700</v>
      </c>
      <c r="F3046" s="157" t="s">
        <v>14</v>
      </c>
      <c r="G3046" s="157">
        <v>0</v>
      </c>
      <c r="H3046" s="157">
        <v>2</v>
      </c>
      <c r="I3046" s="157">
        <v>0</v>
      </c>
      <c r="J3046" s="157">
        <v>0</v>
      </c>
      <c r="K3046" s="157">
        <v>2</v>
      </c>
      <c r="L3046" s="157">
        <v>2</v>
      </c>
    </row>
    <row r="3047" spans="5:12" x14ac:dyDescent="0.2">
      <c r="E3047" s="157" t="s">
        <v>699</v>
      </c>
      <c r="F3047" s="157" t="s">
        <v>24</v>
      </c>
      <c r="G3047" s="157">
        <v>1</v>
      </c>
      <c r="H3047" s="157">
        <v>1</v>
      </c>
      <c r="I3047" s="157">
        <v>0</v>
      </c>
      <c r="J3047" s="157">
        <v>1</v>
      </c>
      <c r="K3047" s="157">
        <v>1</v>
      </c>
      <c r="L3047" s="157">
        <v>2</v>
      </c>
    </row>
    <row r="3048" spans="5:12" x14ac:dyDescent="0.2">
      <c r="E3048" s="157" t="s">
        <v>698</v>
      </c>
      <c r="F3048" s="157" t="s">
        <v>14</v>
      </c>
      <c r="G3048" s="157">
        <v>1</v>
      </c>
      <c r="H3048" s="157">
        <v>0</v>
      </c>
      <c r="I3048" s="157">
        <v>0</v>
      </c>
      <c r="J3048" s="157">
        <v>0</v>
      </c>
      <c r="K3048" s="157">
        <v>1</v>
      </c>
      <c r="L3048" s="157">
        <v>1</v>
      </c>
    </row>
    <row r="3049" spans="5:12" x14ac:dyDescent="0.2">
      <c r="E3049" s="157" t="s">
        <v>697</v>
      </c>
      <c r="F3049" s="157" t="s">
        <v>94</v>
      </c>
      <c r="G3049" s="157">
        <v>0</v>
      </c>
      <c r="H3049" s="157">
        <v>1</v>
      </c>
      <c r="I3049" s="157">
        <v>0</v>
      </c>
      <c r="J3049" s="157">
        <v>1</v>
      </c>
      <c r="K3049" s="157">
        <v>0</v>
      </c>
      <c r="L3049" s="157">
        <v>1</v>
      </c>
    </row>
    <row r="3050" spans="5:12" x14ac:dyDescent="0.2">
      <c r="E3050" s="157" t="s">
        <v>696</v>
      </c>
      <c r="F3050" s="157" t="s">
        <v>67</v>
      </c>
      <c r="G3050" s="157">
        <v>0</v>
      </c>
      <c r="H3050" s="157">
        <v>1</v>
      </c>
      <c r="I3050" s="157">
        <v>0</v>
      </c>
      <c r="J3050" s="157">
        <v>1</v>
      </c>
      <c r="K3050" s="157">
        <v>0</v>
      </c>
      <c r="L3050" s="157">
        <v>1</v>
      </c>
    </row>
    <row r="3051" spans="5:12" x14ac:dyDescent="0.2">
      <c r="E3051" s="157" t="s">
        <v>695</v>
      </c>
      <c r="F3051" s="157" t="s">
        <v>80</v>
      </c>
      <c r="G3051" s="157">
        <v>1</v>
      </c>
      <c r="H3051" s="157">
        <v>0</v>
      </c>
      <c r="I3051" s="157">
        <v>0</v>
      </c>
      <c r="J3051" s="157">
        <v>0</v>
      </c>
      <c r="K3051" s="157">
        <v>1</v>
      </c>
      <c r="L3051" s="157">
        <v>1</v>
      </c>
    </row>
    <row r="3052" spans="5:12" x14ac:dyDescent="0.2">
      <c r="E3052" s="157" t="s">
        <v>694</v>
      </c>
      <c r="F3052" s="157" t="s">
        <v>77</v>
      </c>
      <c r="G3052" s="157">
        <v>0</v>
      </c>
      <c r="H3052" s="157">
        <v>5</v>
      </c>
      <c r="I3052" s="157">
        <v>0</v>
      </c>
      <c r="J3052" s="157">
        <v>0</v>
      </c>
      <c r="K3052" s="157">
        <v>5</v>
      </c>
      <c r="L3052" s="157">
        <v>5</v>
      </c>
    </row>
    <row r="3053" spans="5:12" x14ac:dyDescent="0.2">
      <c r="E3053" s="157" t="s">
        <v>693</v>
      </c>
      <c r="F3053" s="157" t="s">
        <v>55</v>
      </c>
      <c r="G3053" s="157">
        <v>1</v>
      </c>
      <c r="H3053" s="157">
        <v>1</v>
      </c>
      <c r="I3053" s="157">
        <v>0</v>
      </c>
      <c r="J3053" s="157">
        <v>0</v>
      </c>
      <c r="K3053" s="157">
        <v>2</v>
      </c>
      <c r="L3053" s="157">
        <v>2</v>
      </c>
    </row>
    <row r="3054" spans="5:12" x14ac:dyDescent="0.2">
      <c r="E3054" s="157" t="s">
        <v>692</v>
      </c>
      <c r="F3054" s="157" t="s">
        <v>33</v>
      </c>
      <c r="G3054" s="157">
        <v>2</v>
      </c>
      <c r="H3054" s="157">
        <v>0</v>
      </c>
      <c r="I3054" s="157">
        <v>0</v>
      </c>
      <c r="J3054" s="157">
        <v>1</v>
      </c>
      <c r="K3054" s="157">
        <v>1</v>
      </c>
      <c r="L3054" s="157">
        <v>2</v>
      </c>
    </row>
    <row r="3055" spans="5:12" x14ac:dyDescent="0.2">
      <c r="E3055" s="157" t="s">
        <v>691</v>
      </c>
      <c r="F3055" s="157" t="s">
        <v>35</v>
      </c>
      <c r="G3055" s="157">
        <v>0</v>
      </c>
      <c r="H3055" s="157">
        <v>1</v>
      </c>
      <c r="I3055" s="157">
        <v>0</v>
      </c>
      <c r="J3055" s="157">
        <v>1</v>
      </c>
      <c r="K3055" s="157">
        <v>0</v>
      </c>
      <c r="L3055" s="157">
        <v>1</v>
      </c>
    </row>
    <row r="3056" spans="5:12" x14ac:dyDescent="0.2">
      <c r="E3056" s="157" t="s">
        <v>690</v>
      </c>
      <c r="F3056" s="157" t="s">
        <v>16</v>
      </c>
      <c r="G3056" s="157">
        <v>0</v>
      </c>
      <c r="H3056" s="157">
        <v>2</v>
      </c>
      <c r="I3056" s="157">
        <v>0</v>
      </c>
      <c r="J3056" s="157">
        <v>0</v>
      </c>
      <c r="K3056" s="157">
        <v>2</v>
      </c>
      <c r="L3056" s="157">
        <v>2</v>
      </c>
    </row>
    <row r="3057" spans="5:12" x14ac:dyDescent="0.2">
      <c r="E3057" s="157" t="s">
        <v>689</v>
      </c>
      <c r="F3057" s="157" t="s">
        <v>131</v>
      </c>
      <c r="G3057" s="157">
        <v>0</v>
      </c>
      <c r="H3057" s="157">
        <v>2</v>
      </c>
      <c r="I3057" s="157">
        <v>0</v>
      </c>
      <c r="J3057" s="157">
        <v>1</v>
      </c>
      <c r="K3057" s="157">
        <v>1</v>
      </c>
      <c r="L3057" s="157">
        <v>2</v>
      </c>
    </row>
    <row r="3058" spans="5:12" x14ac:dyDescent="0.2">
      <c r="E3058" s="157" t="s">
        <v>688</v>
      </c>
      <c r="F3058" s="157" t="s">
        <v>67</v>
      </c>
      <c r="G3058" s="157">
        <v>1</v>
      </c>
      <c r="H3058" s="157">
        <v>0</v>
      </c>
      <c r="I3058" s="157">
        <v>0</v>
      </c>
      <c r="J3058" s="157">
        <v>1</v>
      </c>
      <c r="K3058" s="157">
        <v>0</v>
      </c>
      <c r="L3058" s="157">
        <v>1</v>
      </c>
    </row>
    <row r="3059" spans="5:12" x14ac:dyDescent="0.2">
      <c r="E3059" s="157" t="s">
        <v>687</v>
      </c>
      <c r="F3059" s="157" t="s">
        <v>16</v>
      </c>
      <c r="G3059" s="157">
        <v>0</v>
      </c>
      <c r="H3059" s="157">
        <v>1</v>
      </c>
      <c r="I3059" s="157">
        <v>0</v>
      </c>
      <c r="J3059" s="157">
        <v>0</v>
      </c>
      <c r="K3059" s="157">
        <v>1</v>
      </c>
      <c r="L3059" s="157">
        <v>1</v>
      </c>
    </row>
    <row r="3060" spans="5:12" x14ac:dyDescent="0.2">
      <c r="E3060" s="157" t="s">
        <v>686</v>
      </c>
      <c r="F3060" s="157" t="s">
        <v>16</v>
      </c>
      <c r="G3060" s="157">
        <v>0</v>
      </c>
      <c r="H3060" s="157">
        <v>3</v>
      </c>
      <c r="I3060" s="157">
        <v>0</v>
      </c>
      <c r="J3060" s="157">
        <v>3</v>
      </c>
      <c r="K3060" s="157">
        <v>0</v>
      </c>
      <c r="L3060" s="157">
        <v>3</v>
      </c>
    </row>
    <row r="3061" spans="5:12" x14ac:dyDescent="0.2">
      <c r="E3061" s="157" t="s">
        <v>685</v>
      </c>
      <c r="F3061" s="157" t="s">
        <v>16</v>
      </c>
      <c r="G3061" s="157">
        <v>0</v>
      </c>
      <c r="H3061" s="157">
        <v>5</v>
      </c>
      <c r="I3061" s="157">
        <v>0</v>
      </c>
      <c r="J3061" s="157">
        <v>5</v>
      </c>
      <c r="K3061" s="157">
        <v>0</v>
      </c>
      <c r="L3061" s="157">
        <v>5</v>
      </c>
    </row>
    <row r="3062" spans="5:12" x14ac:dyDescent="0.2">
      <c r="E3062" s="157" t="s">
        <v>684</v>
      </c>
      <c r="F3062" s="157" t="s">
        <v>16</v>
      </c>
      <c r="G3062" s="157">
        <v>0</v>
      </c>
      <c r="H3062" s="157">
        <v>5</v>
      </c>
      <c r="I3062" s="157">
        <v>0</v>
      </c>
      <c r="J3062" s="157">
        <v>5</v>
      </c>
      <c r="K3062" s="157">
        <v>0</v>
      </c>
      <c r="L3062" s="157">
        <v>5</v>
      </c>
    </row>
    <row r="3063" spans="5:12" x14ac:dyDescent="0.2">
      <c r="E3063" s="157" t="s">
        <v>683</v>
      </c>
      <c r="F3063" s="157" t="s">
        <v>16</v>
      </c>
      <c r="G3063" s="157">
        <v>0</v>
      </c>
      <c r="H3063" s="157">
        <v>5</v>
      </c>
      <c r="I3063" s="157">
        <v>0</v>
      </c>
      <c r="J3063" s="157">
        <v>5</v>
      </c>
      <c r="K3063" s="157">
        <v>0</v>
      </c>
      <c r="L3063" s="157">
        <v>5</v>
      </c>
    </row>
    <row r="3064" spans="5:12" x14ac:dyDescent="0.2">
      <c r="E3064" s="157" t="s">
        <v>682</v>
      </c>
      <c r="F3064" s="157" t="s">
        <v>16</v>
      </c>
      <c r="G3064" s="157">
        <v>0</v>
      </c>
      <c r="H3064" s="157">
        <v>5</v>
      </c>
      <c r="I3064" s="157">
        <v>0</v>
      </c>
      <c r="J3064" s="157">
        <v>5</v>
      </c>
      <c r="K3064" s="157">
        <v>0</v>
      </c>
      <c r="L3064" s="157">
        <v>5</v>
      </c>
    </row>
    <row r="3065" spans="5:12" x14ac:dyDescent="0.2">
      <c r="E3065" s="157" t="s">
        <v>681</v>
      </c>
      <c r="F3065" s="157" t="s">
        <v>16</v>
      </c>
      <c r="G3065" s="157">
        <v>0</v>
      </c>
      <c r="H3065" s="157">
        <v>5</v>
      </c>
      <c r="I3065" s="157">
        <v>0</v>
      </c>
      <c r="J3065" s="157">
        <v>5</v>
      </c>
      <c r="K3065" s="157">
        <v>0</v>
      </c>
      <c r="L3065" s="157">
        <v>5</v>
      </c>
    </row>
    <row r="3066" spans="5:12" x14ac:dyDescent="0.2">
      <c r="E3066" s="157" t="s">
        <v>680</v>
      </c>
      <c r="F3066" s="157" t="s">
        <v>33</v>
      </c>
      <c r="G3066" s="157">
        <v>1</v>
      </c>
      <c r="H3066" s="157">
        <v>0</v>
      </c>
      <c r="I3066" s="157">
        <v>0</v>
      </c>
      <c r="J3066" s="157">
        <v>0</v>
      </c>
      <c r="K3066" s="157">
        <v>1</v>
      </c>
      <c r="L3066" s="157">
        <v>1</v>
      </c>
    </row>
    <row r="3067" spans="5:12" x14ac:dyDescent="0.2">
      <c r="E3067" s="157" t="s">
        <v>679</v>
      </c>
      <c r="F3067" s="157" t="s">
        <v>58</v>
      </c>
      <c r="G3067" s="157">
        <v>0</v>
      </c>
      <c r="H3067" s="157">
        <v>1</v>
      </c>
      <c r="I3067" s="157">
        <v>0</v>
      </c>
      <c r="J3067" s="157">
        <v>1</v>
      </c>
      <c r="K3067" s="157">
        <v>0</v>
      </c>
      <c r="L3067" s="157">
        <v>1</v>
      </c>
    </row>
    <row r="3068" spans="5:12" x14ac:dyDescent="0.2">
      <c r="E3068" s="157" t="s">
        <v>678</v>
      </c>
      <c r="F3068" s="157" t="s">
        <v>14</v>
      </c>
      <c r="G3068" s="157">
        <v>4</v>
      </c>
      <c r="H3068" s="157">
        <v>3</v>
      </c>
      <c r="I3068" s="157">
        <v>1</v>
      </c>
      <c r="J3068" s="157">
        <v>4</v>
      </c>
      <c r="K3068" s="157">
        <v>2</v>
      </c>
      <c r="L3068" s="157">
        <v>7</v>
      </c>
    </row>
    <row r="3069" spans="5:12" x14ac:dyDescent="0.2">
      <c r="E3069" s="157" t="s">
        <v>677</v>
      </c>
      <c r="F3069" s="157" t="s">
        <v>87</v>
      </c>
      <c r="G3069" s="157">
        <v>1</v>
      </c>
      <c r="H3069" s="157">
        <v>0</v>
      </c>
      <c r="I3069" s="157">
        <v>0</v>
      </c>
      <c r="J3069" s="157">
        <v>1</v>
      </c>
      <c r="K3069" s="157">
        <v>0</v>
      </c>
      <c r="L3069" s="157">
        <v>1</v>
      </c>
    </row>
    <row r="3070" spans="5:12" x14ac:dyDescent="0.2">
      <c r="E3070" s="157" t="s">
        <v>676</v>
      </c>
      <c r="F3070" s="157" t="s">
        <v>29</v>
      </c>
      <c r="G3070" s="157">
        <v>5</v>
      </c>
      <c r="H3070" s="157">
        <v>11</v>
      </c>
      <c r="I3070" s="157">
        <v>0</v>
      </c>
      <c r="J3070" s="157">
        <v>9</v>
      </c>
      <c r="K3070" s="157">
        <v>7</v>
      </c>
      <c r="L3070" s="157">
        <v>16</v>
      </c>
    </row>
    <row r="3071" spans="5:12" x14ac:dyDescent="0.2">
      <c r="E3071" s="157" t="s">
        <v>675</v>
      </c>
      <c r="F3071" s="157" t="s">
        <v>67</v>
      </c>
      <c r="G3071" s="157">
        <v>0</v>
      </c>
      <c r="H3071" s="157">
        <v>2</v>
      </c>
      <c r="I3071" s="157">
        <v>0</v>
      </c>
      <c r="J3071" s="157">
        <v>0</v>
      </c>
      <c r="K3071" s="157">
        <v>2</v>
      </c>
      <c r="L3071" s="157">
        <v>2</v>
      </c>
    </row>
    <row r="3072" spans="5:12" x14ac:dyDescent="0.2">
      <c r="E3072" s="157" t="s">
        <v>674</v>
      </c>
      <c r="F3072" s="157" t="s">
        <v>67</v>
      </c>
      <c r="G3072" s="157">
        <v>0</v>
      </c>
      <c r="H3072" s="157">
        <v>1</v>
      </c>
      <c r="I3072" s="157">
        <v>0</v>
      </c>
      <c r="J3072" s="157">
        <v>0</v>
      </c>
      <c r="K3072" s="157">
        <v>1</v>
      </c>
      <c r="L3072" s="157">
        <v>1</v>
      </c>
    </row>
    <row r="3073" spans="5:12" x14ac:dyDescent="0.2">
      <c r="E3073" s="157" t="s">
        <v>673</v>
      </c>
      <c r="F3073" s="157" t="s">
        <v>16</v>
      </c>
      <c r="G3073" s="157">
        <v>0</v>
      </c>
      <c r="H3073" s="157">
        <v>1</v>
      </c>
      <c r="I3073" s="157">
        <v>0</v>
      </c>
      <c r="J3073" s="157">
        <v>0</v>
      </c>
      <c r="K3073" s="157">
        <v>1</v>
      </c>
      <c r="L3073" s="157">
        <v>1</v>
      </c>
    </row>
    <row r="3074" spans="5:12" x14ac:dyDescent="0.2">
      <c r="E3074" s="157" t="s">
        <v>672</v>
      </c>
      <c r="F3074" s="157" t="s">
        <v>24</v>
      </c>
      <c r="G3074" s="157">
        <v>2</v>
      </c>
      <c r="H3074" s="157">
        <v>0</v>
      </c>
      <c r="I3074" s="157">
        <v>1</v>
      </c>
      <c r="J3074" s="157">
        <v>0</v>
      </c>
      <c r="K3074" s="157">
        <v>1</v>
      </c>
      <c r="L3074" s="157">
        <v>2</v>
      </c>
    </row>
    <row r="3075" spans="5:12" x14ac:dyDescent="0.2">
      <c r="E3075" s="157" t="s">
        <v>671</v>
      </c>
      <c r="F3075" s="157" t="s">
        <v>29</v>
      </c>
      <c r="G3075" s="157">
        <v>0</v>
      </c>
      <c r="H3075" s="157">
        <v>1</v>
      </c>
      <c r="I3075" s="157">
        <v>0</v>
      </c>
      <c r="J3075" s="157">
        <v>1</v>
      </c>
      <c r="K3075" s="157">
        <v>0</v>
      </c>
      <c r="L3075" s="157">
        <v>1</v>
      </c>
    </row>
    <row r="3076" spans="5:12" x14ac:dyDescent="0.2">
      <c r="E3076" s="157" t="s">
        <v>670</v>
      </c>
      <c r="F3076" s="157" t="s">
        <v>20</v>
      </c>
      <c r="G3076" s="157">
        <v>0</v>
      </c>
      <c r="H3076" s="157">
        <v>1</v>
      </c>
      <c r="I3076" s="157">
        <v>0</v>
      </c>
      <c r="J3076" s="157">
        <v>1</v>
      </c>
      <c r="K3076" s="157">
        <v>0</v>
      </c>
      <c r="L3076" s="157">
        <v>1</v>
      </c>
    </row>
    <row r="3077" spans="5:12" x14ac:dyDescent="0.2">
      <c r="E3077" s="157" t="s">
        <v>669</v>
      </c>
      <c r="F3077" s="157" t="s">
        <v>48</v>
      </c>
      <c r="G3077" s="157">
        <v>0</v>
      </c>
      <c r="H3077" s="157">
        <v>1</v>
      </c>
      <c r="I3077" s="157">
        <v>0</v>
      </c>
      <c r="J3077" s="157">
        <v>0</v>
      </c>
      <c r="K3077" s="157">
        <v>1</v>
      </c>
      <c r="L3077" s="157">
        <v>1</v>
      </c>
    </row>
    <row r="3078" spans="5:12" x14ac:dyDescent="0.2">
      <c r="E3078" s="157" t="s">
        <v>668</v>
      </c>
      <c r="F3078" s="157" t="s">
        <v>87</v>
      </c>
      <c r="G3078" s="157">
        <v>0</v>
      </c>
      <c r="H3078" s="157">
        <v>2</v>
      </c>
      <c r="I3078" s="157">
        <v>0</v>
      </c>
      <c r="J3078" s="157">
        <v>0</v>
      </c>
      <c r="K3078" s="157">
        <v>2</v>
      </c>
      <c r="L3078" s="157">
        <v>2</v>
      </c>
    </row>
    <row r="3079" spans="5:12" x14ac:dyDescent="0.2">
      <c r="E3079" s="157" t="s">
        <v>667</v>
      </c>
      <c r="F3079" s="157" t="s">
        <v>94</v>
      </c>
      <c r="G3079" s="157">
        <v>0</v>
      </c>
      <c r="H3079" s="157">
        <v>1</v>
      </c>
      <c r="I3079" s="157">
        <v>0</v>
      </c>
      <c r="J3079" s="157">
        <v>1</v>
      </c>
      <c r="K3079" s="157">
        <v>0</v>
      </c>
      <c r="L3079" s="157">
        <v>1</v>
      </c>
    </row>
    <row r="3080" spans="5:12" x14ac:dyDescent="0.2">
      <c r="E3080" s="157" t="s">
        <v>666</v>
      </c>
      <c r="F3080" s="157" t="s">
        <v>16</v>
      </c>
      <c r="G3080" s="157">
        <v>0</v>
      </c>
      <c r="H3080" s="157">
        <v>1</v>
      </c>
      <c r="I3080" s="157">
        <v>0</v>
      </c>
      <c r="J3080" s="157">
        <v>0</v>
      </c>
      <c r="K3080" s="157">
        <v>1</v>
      </c>
      <c r="L3080" s="157">
        <v>1</v>
      </c>
    </row>
    <row r="3081" spans="5:12" x14ac:dyDescent="0.2">
      <c r="E3081" s="157" t="s">
        <v>665</v>
      </c>
      <c r="F3081" s="157" t="s">
        <v>18</v>
      </c>
      <c r="G3081" s="157">
        <v>0</v>
      </c>
      <c r="H3081" s="157">
        <v>1</v>
      </c>
      <c r="I3081" s="157">
        <v>0</v>
      </c>
      <c r="J3081" s="157">
        <v>0</v>
      </c>
      <c r="K3081" s="157">
        <v>1</v>
      </c>
      <c r="L3081" s="157">
        <v>1</v>
      </c>
    </row>
    <row r="3082" spans="5:12" x14ac:dyDescent="0.2">
      <c r="E3082" s="157" t="s">
        <v>664</v>
      </c>
      <c r="F3082" s="157" t="s">
        <v>80</v>
      </c>
      <c r="G3082" s="157">
        <v>1</v>
      </c>
      <c r="H3082" s="157">
        <v>0</v>
      </c>
      <c r="I3082" s="157">
        <v>1</v>
      </c>
      <c r="J3082" s="157">
        <v>0</v>
      </c>
      <c r="K3082" s="157">
        <v>0</v>
      </c>
      <c r="L3082" s="157">
        <v>1</v>
      </c>
    </row>
    <row r="3083" spans="5:12" x14ac:dyDescent="0.2">
      <c r="E3083" s="157" t="s">
        <v>663</v>
      </c>
      <c r="F3083" s="157" t="s">
        <v>18</v>
      </c>
      <c r="G3083" s="157">
        <v>0</v>
      </c>
      <c r="H3083" s="157">
        <v>2</v>
      </c>
      <c r="I3083" s="157">
        <v>0</v>
      </c>
      <c r="J3083" s="157">
        <v>0</v>
      </c>
      <c r="K3083" s="157">
        <v>2</v>
      </c>
      <c r="L3083" s="157">
        <v>2</v>
      </c>
    </row>
    <row r="3084" spans="5:12" x14ac:dyDescent="0.2">
      <c r="E3084" s="157" t="s">
        <v>662</v>
      </c>
      <c r="F3084" s="157" t="s">
        <v>131</v>
      </c>
      <c r="G3084" s="157">
        <v>1</v>
      </c>
      <c r="H3084" s="157">
        <v>0</v>
      </c>
      <c r="I3084" s="157">
        <v>0</v>
      </c>
      <c r="J3084" s="157">
        <v>0</v>
      </c>
      <c r="K3084" s="157">
        <v>1</v>
      </c>
      <c r="L3084" s="157">
        <v>1</v>
      </c>
    </row>
    <row r="3085" spans="5:12" x14ac:dyDescent="0.2">
      <c r="E3085" s="157" t="s">
        <v>661</v>
      </c>
      <c r="F3085" s="157" t="s">
        <v>16</v>
      </c>
      <c r="G3085" s="157">
        <v>0</v>
      </c>
      <c r="H3085" s="157">
        <v>1</v>
      </c>
      <c r="I3085" s="157">
        <v>0</v>
      </c>
      <c r="J3085" s="157">
        <v>0</v>
      </c>
      <c r="K3085" s="157">
        <v>1</v>
      </c>
      <c r="L3085" s="157">
        <v>1</v>
      </c>
    </row>
    <row r="3086" spans="5:12" x14ac:dyDescent="0.2">
      <c r="E3086" s="157" t="s">
        <v>660</v>
      </c>
      <c r="F3086" s="157" t="s">
        <v>16</v>
      </c>
      <c r="G3086" s="157">
        <v>0</v>
      </c>
      <c r="H3086" s="157">
        <v>1</v>
      </c>
      <c r="I3086" s="157">
        <v>0</v>
      </c>
      <c r="J3086" s="157">
        <v>0</v>
      </c>
      <c r="K3086" s="157">
        <v>1</v>
      </c>
      <c r="L3086" s="157">
        <v>1</v>
      </c>
    </row>
    <row r="3087" spans="5:12" x14ac:dyDescent="0.2">
      <c r="E3087" s="157" t="s">
        <v>659</v>
      </c>
      <c r="F3087" s="157" t="s">
        <v>16</v>
      </c>
      <c r="G3087" s="157">
        <v>0</v>
      </c>
      <c r="H3087" s="157">
        <v>1</v>
      </c>
      <c r="I3087" s="157">
        <v>0</v>
      </c>
      <c r="J3087" s="157">
        <v>0</v>
      </c>
      <c r="K3087" s="157">
        <v>1</v>
      </c>
      <c r="L3087" s="157">
        <v>1</v>
      </c>
    </row>
    <row r="3088" spans="5:12" x14ac:dyDescent="0.2">
      <c r="E3088" s="157" t="s">
        <v>658</v>
      </c>
      <c r="F3088" s="157" t="s">
        <v>16</v>
      </c>
      <c r="G3088" s="157">
        <v>0</v>
      </c>
      <c r="H3088" s="157">
        <v>1</v>
      </c>
      <c r="I3088" s="157">
        <v>0</v>
      </c>
      <c r="J3088" s="157">
        <v>0</v>
      </c>
      <c r="K3088" s="157">
        <v>1</v>
      </c>
      <c r="L3088" s="157">
        <v>1</v>
      </c>
    </row>
    <row r="3089" spans="5:12" x14ac:dyDescent="0.2">
      <c r="E3089" s="157" t="s">
        <v>657</v>
      </c>
      <c r="F3089" s="157" t="s">
        <v>16</v>
      </c>
      <c r="G3089" s="157">
        <v>0</v>
      </c>
      <c r="H3089" s="157">
        <v>1</v>
      </c>
      <c r="I3089" s="157">
        <v>0</v>
      </c>
      <c r="J3089" s="157">
        <v>0</v>
      </c>
      <c r="K3089" s="157">
        <v>1</v>
      </c>
      <c r="L3089" s="157">
        <v>1</v>
      </c>
    </row>
    <row r="3090" spans="5:12" x14ac:dyDescent="0.2">
      <c r="E3090" s="157" t="s">
        <v>656</v>
      </c>
      <c r="F3090" s="157" t="s">
        <v>16</v>
      </c>
      <c r="G3090" s="157">
        <v>0</v>
      </c>
      <c r="H3090" s="157">
        <v>1</v>
      </c>
      <c r="I3090" s="157">
        <v>0</v>
      </c>
      <c r="J3090" s="157">
        <v>0</v>
      </c>
      <c r="K3090" s="157">
        <v>1</v>
      </c>
      <c r="L3090" s="157">
        <v>1</v>
      </c>
    </row>
    <row r="3091" spans="5:12" x14ac:dyDescent="0.2">
      <c r="E3091" s="157" t="s">
        <v>655</v>
      </c>
      <c r="F3091" s="157" t="s">
        <v>20</v>
      </c>
      <c r="G3091" s="157">
        <v>0</v>
      </c>
      <c r="H3091" s="157">
        <v>4</v>
      </c>
      <c r="I3091" s="157">
        <v>0</v>
      </c>
      <c r="J3091" s="157">
        <v>1</v>
      </c>
      <c r="K3091" s="157">
        <v>3</v>
      </c>
      <c r="L3091" s="157">
        <v>4</v>
      </c>
    </row>
    <row r="3092" spans="5:12" x14ac:dyDescent="0.2">
      <c r="E3092" s="157" t="s">
        <v>654</v>
      </c>
      <c r="F3092" s="157" t="s">
        <v>53</v>
      </c>
      <c r="G3092" s="157">
        <v>0</v>
      </c>
      <c r="H3092" s="157">
        <v>1</v>
      </c>
      <c r="I3092" s="157">
        <v>0</v>
      </c>
      <c r="J3092" s="157">
        <v>0</v>
      </c>
      <c r="K3092" s="157">
        <v>1</v>
      </c>
      <c r="L3092" s="157">
        <v>1</v>
      </c>
    </row>
    <row r="3093" spans="5:12" x14ac:dyDescent="0.2">
      <c r="E3093" s="157" t="s">
        <v>653</v>
      </c>
      <c r="F3093" s="157" t="s">
        <v>58</v>
      </c>
      <c r="G3093" s="157">
        <v>0</v>
      </c>
      <c r="H3093" s="157">
        <v>1</v>
      </c>
      <c r="I3093" s="157">
        <v>0</v>
      </c>
      <c r="J3093" s="157">
        <v>1</v>
      </c>
      <c r="K3093" s="157">
        <v>0</v>
      </c>
      <c r="L3093" s="157">
        <v>1</v>
      </c>
    </row>
    <row r="3094" spans="5:12" x14ac:dyDescent="0.2">
      <c r="E3094" s="157" t="s">
        <v>652</v>
      </c>
      <c r="F3094" s="157" t="s">
        <v>94</v>
      </c>
      <c r="G3094" s="157">
        <v>2</v>
      </c>
      <c r="H3094" s="157">
        <v>0</v>
      </c>
      <c r="I3094" s="157">
        <v>0</v>
      </c>
      <c r="J3094" s="157">
        <v>2</v>
      </c>
      <c r="K3094" s="157">
        <v>0</v>
      </c>
      <c r="L3094" s="157">
        <v>2</v>
      </c>
    </row>
    <row r="3095" spans="5:12" x14ac:dyDescent="0.2">
      <c r="E3095" s="157" t="s">
        <v>651</v>
      </c>
      <c r="F3095" s="157" t="s">
        <v>20</v>
      </c>
      <c r="G3095" s="157">
        <v>0</v>
      </c>
      <c r="H3095" s="157">
        <v>1</v>
      </c>
      <c r="I3095" s="157">
        <v>0</v>
      </c>
      <c r="J3095" s="157">
        <v>1</v>
      </c>
      <c r="K3095" s="157">
        <v>0</v>
      </c>
      <c r="L3095" s="157">
        <v>1</v>
      </c>
    </row>
    <row r="3096" spans="5:12" x14ac:dyDescent="0.2">
      <c r="E3096" s="157" t="s">
        <v>650</v>
      </c>
      <c r="F3096" s="157" t="s">
        <v>16</v>
      </c>
      <c r="G3096" s="157">
        <v>0</v>
      </c>
      <c r="H3096" s="157">
        <v>2</v>
      </c>
      <c r="I3096" s="157">
        <v>1</v>
      </c>
      <c r="J3096" s="157">
        <v>0</v>
      </c>
      <c r="K3096" s="157">
        <v>1</v>
      </c>
      <c r="L3096" s="157">
        <v>2</v>
      </c>
    </row>
    <row r="3097" spans="5:12" x14ac:dyDescent="0.2">
      <c r="E3097" s="157" t="s">
        <v>649</v>
      </c>
      <c r="F3097" s="157" t="s">
        <v>29</v>
      </c>
      <c r="G3097" s="157">
        <v>0</v>
      </c>
      <c r="H3097" s="157">
        <v>1</v>
      </c>
      <c r="I3097" s="157">
        <v>0</v>
      </c>
      <c r="J3097" s="157">
        <v>1</v>
      </c>
      <c r="K3097" s="157">
        <v>0</v>
      </c>
      <c r="L3097" s="157">
        <v>1</v>
      </c>
    </row>
    <row r="3098" spans="5:12" x14ac:dyDescent="0.2">
      <c r="E3098" s="157" t="s">
        <v>648</v>
      </c>
      <c r="F3098" s="157" t="s">
        <v>55</v>
      </c>
      <c r="G3098" s="157">
        <v>1</v>
      </c>
      <c r="H3098" s="157">
        <v>0</v>
      </c>
      <c r="I3098" s="157">
        <v>0</v>
      </c>
      <c r="J3098" s="157">
        <v>1</v>
      </c>
      <c r="K3098" s="157">
        <v>0</v>
      </c>
      <c r="L3098" s="157">
        <v>1</v>
      </c>
    </row>
    <row r="3099" spans="5:12" x14ac:dyDescent="0.2">
      <c r="E3099" s="157" t="s">
        <v>647</v>
      </c>
      <c r="F3099" s="157" t="s">
        <v>87</v>
      </c>
      <c r="G3099" s="157">
        <v>0</v>
      </c>
      <c r="H3099" s="157">
        <v>2</v>
      </c>
      <c r="I3099" s="157">
        <v>0</v>
      </c>
      <c r="J3099" s="157">
        <v>1</v>
      </c>
      <c r="K3099" s="157">
        <v>1</v>
      </c>
      <c r="L3099" s="157">
        <v>2</v>
      </c>
    </row>
    <row r="3100" spans="5:12" x14ac:dyDescent="0.2">
      <c r="E3100" s="157" t="s">
        <v>646</v>
      </c>
      <c r="F3100" s="157" t="s">
        <v>14</v>
      </c>
      <c r="G3100" s="157">
        <v>1</v>
      </c>
      <c r="H3100" s="157">
        <v>0</v>
      </c>
      <c r="I3100" s="157">
        <v>0</v>
      </c>
      <c r="J3100" s="157">
        <v>0</v>
      </c>
      <c r="K3100" s="157">
        <v>1</v>
      </c>
      <c r="L3100" s="157">
        <v>1</v>
      </c>
    </row>
    <row r="3101" spans="5:12" x14ac:dyDescent="0.2">
      <c r="E3101" s="157" t="s">
        <v>645</v>
      </c>
      <c r="F3101" s="157" t="s">
        <v>53</v>
      </c>
      <c r="G3101" s="157">
        <v>0</v>
      </c>
      <c r="H3101" s="157">
        <v>1</v>
      </c>
      <c r="I3101" s="157">
        <v>0</v>
      </c>
      <c r="J3101" s="157">
        <v>0</v>
      </c>
      <c r="K3101" s="157">
        <v>1</v>
      </c>
      <c r="L3101" s="157">
        <v>1</v>
      </c>
    </row>
    <row r="3102" spans="5:12" x14ac:dyDescent="0.2">
      <c r="E3102" s="157" t="s">
        <v>644</v>
      </c>
      <c r="F3102" s="157" t="s">
        <v>16</v>
      </c>
      <c r="G3102" s="157">
        <v>0</v>
      </c>
      <c r="H3102" s="157">
        <v>1</v>
      </c>
      <c r="I3102" s="157">
        <v>1</v>
      </c>
      <c r="J3102" s="157">
        <v>0</v>
      </c>
      <c r="K3102" s="157">
        <v>0</v>
      </c>
      <c r="L3102" s="157">
        <v>1</v>
      </c>
    </row>
    <row r="3103" spans="5:12" x14ac:dyDescent="0.2">
      <c r="E3103" s="157" t="s">
        <v>643</v>
      </c>
      <c r="F3103" s="157" t="s">
        <v>67</v>
      </c>
      <c r="G3103" s="157">
        <v>0</v>
      </c>
      <c r="H3103" s="157">
        <v>1</v>
      </c>
      <c r="I3103" s="157">
        <v>0</v>
      </c>
      <c r="J3103" s="157">
        <v>0</v>
      </c>
      <c r="K3103" s="157">
        <v>1</v>
      </c>
      <c r="L3103" s="157">
        <v>1</v>
      </c>
    </row>
    <row r="3104" spans="5:12" x14ac:dyDescent="0.2">
      <c r="E3104" s="157" t="s">
        <v>642</v>
      </c>
      <c r="F3104" s="157" t="s">
        <v>24</v>
      </c>
      <c r="G3104" s="157">
        <v>1</v>
      </c>
      <c r="H3104" s="157">
        <v>3</v>
      </c>
      <c r="I3104" s="157">
        <v>0</v>
      </c>
      <c r="J3104" s="157">
        <v>2</v>
      </c>
      <c r="K3104" s="157">
        <v>2</v>
      </c>
      <c r="L3104" s="157">
        <v>4</v>
      </c>
    </row>
    <row r="3105" spans="5:12" x14ac:dyDescent="0.2">
      <c r="E3105" s="157" t="s">
        <v>641</v>
      </c>
      <c r="F3105" s="157" t="s">
        <v>67</v>
      </c>
      <c r="G3105" s="157">
        <v>0</v>
      </c>
      <c r="H3105" s="157">
        <v>1</v>
      </c>
      <c r="I3105" s="157">
        <v>0</v>
      </c>
      <c r="J3105" s="157">
        <v>0</v>
      </c>
      <c r="K3105" s="157">
        <v>1</v>
      </c>
      <c r="L3105" s="157">
        <v>1</v>
      </c>
    </row>
    <row r="3106" spans="5:12" x14ac:dyDescent="0.2">
      <c r="E3106" s="157" t="s">
        <v>640</v>
      </c>
      <c r="F3106" s="157" t="s">
        <v>77</v>
      </c>
      <c r="G3106" s="157">
        <v>0</v>
      </c>
      <c r="H3106" s="157">
        <v>1</v>
      </c>
      <c r="I3106" s="157">
        <v>0</v>
      </c>
      <c r="J3106" s="157">
        <v>0</v>
      </c>
      <c r="K3106" s="157">
        <v>1</v>
      </c>
      <c r="L3106" s="157">
        <v>1</v>
      </c>
    </row>
    <row r="3107" spans="5:12" x14ac:dyDescent="0.2">
      <c r="E3107" s="157" t="s">
        <v>639</v>
      </c>
      <c r="F3107" s="157" t="s">
        <v>131</v>
      </c>
      <c r="G3107" s="157">
        <v>1</v>
      </c>
      <c r="H3107" s="157">
        <v>1</v>
      </c>
      <c r="I3107" s="157">
        <v>0</v>
      </c>
      <c r="J3107" s="157">
        <v>0</v>
      </c>
      <c r="K3107" s="157">
        <v>2</v>
      </c>
      <c r="L3107" s="157">
        <v>2</v>
      </c>
    </row>
    <row r="3108" spans="5:12" x14ac:dyDescent="0.2">
      <c r="E3108" s="157" t="s">
        <v>638</v>
      </c>
      <c r="F3108" s="157" t="s">
        <v>69</v>
      </c>
      <c r="G3108" s="157">
        <v>0</v>
      </c>
      <c r="H3108" s="157">
        <v>1</v>
      </c>
      <c r="I3108" s="157">
        <v>0</v>
      </c>
      <c r="J3108" s="157">
        <v>1</v>
      </c>
      <c r="K3108" s="157">
        <v>0</v>
      </c>
      <c r="L3108" s="157">
        <v>1</v>
      </c>
    </row>
    <row r="3109" spans="5:12" x14ac:dyDescent="0.2">
      <c r="E3109" s="157" t="s">
        <v>637</v>
      </c>
      <c r="F3109" s="157" t="s">
        <v>14</v>
      </c>
      <c r="G3109" s="157">
        <v>0</v>
      </c>
      <c r="H3109" s="157">
        <v>1</v>
      </c>
      <c r="I3109" s="157">
        <v>0</v>
      </c>
      <c r="J3109" s="157">
        <v>0</v>
      </c>
      <c r="K3109" s="157">
        <v>1</v>
      </c>
      <c r="L3109" s="157">
        <v>1</v>
      </c>
    </row>
    <row r="3110" spans="5:12" x14ac:dyDescent="0.2">
      <c r="E3110" s="157" t="s">
        <v>636</v>
      </c>
      <c r="F3110" s="157" t="s">
        <v>29</v>
      </c>
      <c r="G3110" s="157">
        <v>0</v>
      </c>
      <c r="H3110" s="157">
        <v>1</v>
      </c>
      <c r="I3110" s="157">
        <v>0</v>
      </c>
      <c r="J3110" s="157">
        <v>1</v>
      </c>
      <c r="K3110" s="157">
        <v>0</v>
      </c>
      <c r="L3110" s="157">
        <v>1</v>
      </c>
    </row>
    <row r="3111" spans="5:12" x14ac:dyDescent="0.2">
      <c r="E3111" s="157" t="s">
        <v>635</v>
      </c>
      <c r="F3111" s="157" t="s">
        <v>67</v>
      </c>
      <c r="G3111" s="157">
        <v>0</v>
      </c>
      <c r="H3111" s="157">
        <v>1</v>
      </c>
      <c r="I3111" s="157">
        <v>0</v>
      </c>
      <c r="J3111" s="157">
        <v>1</v>
      </c>
      <c r="K3111" s="157">
        <v>0</v>
      </c>
      <c r="L3111" s="157">
        <v>1</v>
      </c>
    </row>
    <row r="3112" spans="5:12" x14ac:dyDescent="0.2">
      <c r="E3112" s="157" t="s">
        <v>634</v>
      </c>
      <c r="F3112" s="157" t="s">
        <v>33</v>
      </c>
      <c r="G3112" s="157">
        <v>4</v>
      </c>
      <c r="H3112" s="157">
        <v>11</v>
      </c>
      <c r="I3112" s="157">
        <v>0</v>
      </c>
      <c r="J3112" s="157">
        <v>8</v>
      </c>
      <c r="K3112" s="157">
        <v>7</v>
      </c>
      <c r="L3112" s="157">
        <v>15</v>
      </c>
    </row>
    <row r="3113" spans="5:12" x14ac:dyDescent="0.2">
      <c r="E3113" s="157" t="s">
        <v>633</v>
      </c>
      <c r="F3113" s="157" t="s">
        <v>125</v>
      </c>
      <c r="G3113" s="157">
        <v>0</v>
      </c>
      <c r="H3113" s="157">
        <v>5</v>
      </c>
      <c r="I3113" s="157">
        <v>0</v>
      </c>
      <c r="J3113" s="157">
        <v>3</v>
      </c>
      <c r="K3113" s="157">
        <v>2</v>
      </c>
      <c r="L3113" s="157">
        <v>5</v>
      </c>
    </row>
    <row r="3114" spans="5:12" x14ac:dyDescent="0.2">
      <c r="E3114" s="157" t="s">
        <v>632</v>
      </c>
      <c r="F3114" s="157" t="s">
        <v>14</v>
      </c>
      <c r="G3114" s="157">
        <v>0</v>
      </c>
      <c r="H3114" s="157">
        <v>1</v>
      </c>
      <c r="I3114" s="157">
        <v>0</v>
      </c>
      <c r="J3114" s="157">
        <v>0</v>
      </c>
      <c r="K3114" s="157">
        <v>1</v>
      </c>
      <c r="L3114" s="157">
        <v>1</v>
      </c>
    </row>
    <row r="3115" spans="5:12" x14ac:dyDescent="0.2">
      <c r="E3115" s="157" t="s">
        <v>631</v>
      </c>
      <c r="F3115" s="157" t="s">
        <v>94</v>
      </c>
      <c r="G3115" s="157">
        <v>0</v>
      </c>
      <c r="H3115" s="157">
        <v>1</v>
      </c>
      <c r="I3115" s="157">
        <v>0</v>
      </c>
      <c r="J3115" s="157">
        <v>0</v>
      </c>
      <c r="K3115" s="157">
        <v>1</v>
      </c>
      <c r="L3115" s="157">
        <v>1</v>
      </c>
    </row>
    <row r="3116" spans="5:12" x14ac:dyDescent="0.2">
      <c r="E3116" s="157" t="s">
        <v>630</v>
      </c>
      <c r="F3116" s="157" t="s">
        <v>18</v>
      </c>
      <c r="G3116" s="157">
        <v>0</v>
      </c>
      <c r="H3116" s="157">
        <v>1</v>
      </c>
      <c r="I3116" s="157">
        <v>0</v>
      </c>
      <c r="J3116" s="157">
        <v>0</v>
      </c>
      <c r="K3116" s="157">
        <v>1</v>
      </c>
      <c r="L3116" s="157">
        <v>1</v>
      </c>
    </row>
    <row r="3117" spans="5:12" x14ac:dyDescent="0.2">
      <c r="E3117" s="157" t="s">
        <v>629</v>
      </c>
      <c r="F3117" s="157" t="s">
        <v>53</v>
      </c>
      <c r="G3117" s="157">
        <v>0</v>
      </c>
      <c r="H3117" s="157">
        <v>1</v>
      </c>
      <c r="I3117" s="157">
        <v>0</v>
      </c>
      <c r="J3117" s="157">
        <v>1</v>
      </c>
      <c r="K3117" s="157">
        <v>0</v>
      </c>
      <c r="L3117" s="157">
        <v>1</v>
      </c>
    </row>
    <row r="3118" spans="5:12" x14ac:dyDescent="0.2">
      <c r="E3118" s="157" t="s">
        <v>628</v>
      </c>
      <c r="F3118" s="157" t="s">
        <v>94</v>
      </c>
      <c r="G3118" s="157">
        <v>0</v>
      </c>
      <c r="H3118" s="157">
        <v>1</v>
      </c>
      <c r="I3118" s="157">
        <v>0</v>
      </c>
      <c r="J3118" s="157">
        <v>1</v>
      </c>
      <c r="K3118" s="157">
        <v>0</v>
      </c>
      <c r="L3118" s="157">
        <v>1</v>
      </c>
    </row>
    <row r="3119" spans="5:12" x14ac:dyDescent="0.2">
      <c r="E3119" s="157" t="s">
        <v>627</v>
      </c>
      <c r="F3119" s="157" t="s">
        <v>29</v>
      </c>
      <c r="G3119" s="157">
        <v>0</v>
      </c>
      <c r="H3119" s="157">
        <v>1</v>
      </c>
      <c r="I3119" s="157">
        <v>0</v>
      </c>
      <c r="J3119" s="157">
        <v>0</v>
      </c>
      <c r="K3119" s="157">
        <v>1</v>
      </c>
      <c r="L3119" s="157">
        <v>1</v>
      </c>
    </row>
    <row r="3120" spans="5:12" x14ac:dyDescent="0.2">
      <c r="E3120" s="157" t="s">
        <v>626</v>
      </c>
      <c r="F3120" s="157" t="s">
        <v>20</v>
      </c>
      <c r="G3120" s="157">
        <v>0</v>
      </c>
      <c r="H3120" s="157">
        <v>1</v>
      </c>
      <c r="I3120" s="157">
        <v>0</v>
      </c>
      <c r="J3120" s="157">
        <v>0</v>
      </c>
      <c r="K3120" s="157">
        <v>1</v>
      </c>
      <c r="L3120" s="157">
        <v>1</v>
      </c>
    </row>
    <row r="3121" spans="5:12" x14ac:dyDescent="0.2">
      <c r="E3121" s="157" t="s">
        <v>625</v>
      </c>
      <c r="F3121" s="157" t="s">
        <v>14</v>
      </c>
      <c r="G3121" s="157">
        <v>0</v>
      </c>
      <c r="H3121" s="157">
        <v>2</v>
      </c>
      <c r="I3121" s="157">
        <v>1</v>
      </c>
      <c r="J3121" s="157">
        <v>0</v>
      </c>
      <c r="K3121" s="157">
        <v>1</v>
      </c>
      <c r="L3121" s="157">
        <v>2</v>
      </c>
    </row>
    <row r="3122" spans="5:12" x14ac:dyDescent="0.2">
      <c r="E3122" s="157" t="s">
        <v>624</v>
      </c>
      <c r="F3122" s="157" t="s">
        <v>33</v>
      </c>
      <c r="G3122" s="157">
        <v>1</v>
      </c>
      <c r="H3122" s="157">
        <v>1</v>
      </c>
      <c r="I3122" s="157">
        <v>0</v>
      </c>
      <c r="J3122" s="157">
        <v>0</v>
      </c>
      <c r="K3122" s="157">
        <v>2</v>
      </c>
      <c r="L3122" s="157">
        <v>2</v>
      </c>
    </row>
    <row r="3123" spans="5:12" x14ac:dyDescent="0.2">
      <c r="E3123" s="157" t="s">
        <v>623</v>
      </c>
      <c r="F3123" s="157" t="s">
        <v>20</v>
      </c>
      <c r="G3123" s="157">
        <v>0</v>
      </c>
      <c r="H3123" s="157">
        <v>1</v>
      </c>
      <c r="I3123" s="157">
        <v>0</v>
      </c>
      <c r="J3123" s="157">
        <v>0</v>
      </c>
      <c r="K3123" s="157">
        <v>1</v>
      </c>
      <c r="L3123" s="157">
        <v>1</v>
      </c>
    </row>
    <row r="3124" spans="5:12" x14ac:dyDescent="0.2">
      <c r="E3124" s="157" t="s">
        <v>622</v>
      </c>
      <c r="F3124" s="157" t="s">
        <v>69</v>
      </c>
      <c r="G3124" s="157">
        <v>0</v>
      </c>
      <c r="H3124" s="157">
        <v>1</v>
      </c>
      <c r="I3124" s="157">
        <v>0</v>
      </c>
      <c r="J3124" s="157">
        <v>0</v>
      </c>
      <c r="K3124" s="157">
        <v>1</v>
      </c>
      <c r="L3124" s="157">
        <v>1</v>
      </c>
    </row>
    <row r="3125" spans="5:12" x14ac:dyDescent="0.2">
      <c r="E3125" s="157" t="s">
        <v>621</v>
      </c>
      <c r="F3125" s="157" t="s">
        <v>29</v>
      </c>
      <c r="G3125" s="157">
        <v>0</v>
      </c>
      <c r="H3125" s="157">
        <v>2</v>
      </c>
      <c r="I3125" s="157">
        <v>0</v>
      </c>
      <c r="J3125" s="157">
        <v>2</v>
      </c>
      <c r="K3125" s="157">
        <v>0</v>
      </c>
      <c r="L3125" s="157">
        <v>2</v>
      </c>
    </row>
    <row r="3126" spans="5:12" x14ac:dyDescent="0.2">
      <c r="E3126" s="157" t="s">
        <v>620</v>
      </c>
      <c r="F3126" s="157" t="s">
        <v>94</v>
      </c>
      <c r="G3126" s="157">
        <v>2</v>
      </c>
      <c r="H3126" s="157">
        <v>0</v>
      </c>
      <c r="I3126" s="157">
        <v>1</v>
      </c>
      <c r="J3126" s="157">
        <v>0</v>
      </c>
      <c r="K3126" s="157">
        <v>1</v>
      </c>
      <c r="L3126" s="157">
        <v>2</v>
      </c>
    </row>
    <row r="3127" spans="5:12" x14ac:dyDescent="0.2">
      <c r="E3127" s="157" t="s">
        <v>619</v>
      </c>
      <c r="F3127" s="157" t="s">
        <v>87</v>
      </c>
      <c r="G3127" s="157">
        <v>0</v>
      </c>
      <c r="H3127" s="157">
        <v>2</v>
      </c>
      <c r="I3127" s="157">
        <v>0</v>
      </c>
      <c r="J3127" s="157">
        <v>2</v>
      </c>
      <c r="K3127" s="157">
        <v>0</v>
      </c>
      <c r="L3127" s="157">
        <v>2</v>
      </c>
    </row>
    <row r="3128" spans="5:12" x14ac:dyDescent="0.2">
      <c r="E3128" s="157" t="s">
        <v>618</v>
      </c>
      <c r="F3128" s="157" t="s">
        <v>29</v>
      </c>
      <c r="G3128" s="157">
        <v>0</v>
      </c>
      <c r="H3128" s="157">
        <v>2</v>
      </c>
      <c r="I3128" s="157">
        <v>0</v>
      </c>
      <c r="J3128" s="157">
        <v>1</v>
      </c>
      <c r="K3128" s="157">
        <v>1</v>
      </c>
      <c r="L3128" s="157">
        <v>2</v>
      </c>
    </row>
    <row r="3129" spans="5:12" x14ac:dyDescent="0.2">
      <c r="E3129" s="157" t="s">
        <v>617</v>
      </c>
      <c r="F3129" s="157" t="s">
        <v>33</v>
      </c>
      <c r="G3129" s="157">
        <v>0</v>
      </c>
      <c r="H3129" s="157">
        <v>1</v>
      </c>
      <c r="I3129" s="157">
        <v>0</v>
      </c>
      <c r="J3129" s="157">
        <v>0</v>
      </c>
      <c r="K3129" s="157">
        <v>1</v>
      </c>
      <c r="L3129" s="157">
        <v>1</v>
      </c>
    </row>
    <row r="3130" spans="5:12" x14ac:dyDescent="0.2">
      <c r="E3130" s="157" t="s">
        <v>616</v>
      </c>
      <c r="F3130" s="157" t="s">
        <v>16</v>
      </c>
      <c r="G3130" s="157">
        <v>1</v>
      </c>
      <c r="H3130" s="157">
        <v>0</v>
      </c>
      <c r="I3130" s="157">
        <v>0</v>
      </c>
      <c r="J3130" s="157">
        <v>0</v>
      </c>
      <c r="K3130" s="157">
        <v>1</v>
      </c>
      <c r="L3130" s="157">
        <v>1</v>
      </c>
    </row>
    <row r="3131" spans="5:12" x14ac:dyDescent="0.2">
      <c r="E3131" s="157" t="s">
        <v>615</v>
      </c>
      <c r="F3131" s="157" t="s">
        <v>48</v>
      </c>
      <c r="G3131" s="157">
        <v>0</v>
      </c>
      <c r="H3131" s="157">
        <v>1</v>
      </c>
      <c r="I3131" s="157">
        <v>0</v>
      </c>
      <c r="J3131" s="157">
        <v>0</v>
      </c>
      <c r="K3131" s="157">
        <v>1</v>
      </c>
      <c r="L3131" s="157">
        <v>1</v>
      </c>
    </row>
    <row r="3132" spans="5:12" x14ac:dyDescent="0.2">
      <c r="E3132" s="157" t="s">
        <v>614</v>
      </c>
      <c r="F3132" s="157" t="s">
        <v>67</v>
      </c>
      <c r="G3132" s="157">
        <v>1</v>
      </c>
      <c r="H3132" s="157">
        <v>2</v>
      </c>
      <c r="I3132" s="157">
        <v>0</v>
      </c>
      <c r="J3132" s="157">
        <v>1</v>
      </c>
      <c r="K3132" s="157">
        <v>2</v>
      </c>
      <c r="L3132" s="157">
        <v>3</v>
      </c>
    </row>
    <row r="3133" spans="5:12" x14ac:dyDescent="0.2">
      <c r="E3133" s="157" t="s">
        <v>613</v>
      </c>
      <c r="F3133" s="157" t="s">
        <v>80</v>
      </c>
      <c r="G3133" s="157">
        <v>0</v>
      </c>
      <c r="H3133" s="157">
        <v>1</v>
      </c>
      <c r="I3133" s="157">
        <v>0</v>
      </c>
      <c r="J3133" s="157">
        <v>1</v>
      </c>
      <c r="K3133" s="157">
        <v>0</v>
      </c>
      <c r="L3133" s="157">
        <v>1</v>
      </c>
    </row>
    <row r="3134" spans="5:12" x14ac:dyDescent="0.2">
      <c r="E3134" s="157" t="s">
        <v>612</v>
      </c>
      <c r="F3134" s="157" t="s">
        <v>87</v>
      </c>
      <c r="G3134" s="157">
        <v>0</v>
      </c>
      <c r="H3134" s="157">
        <v>1</v>
      </c>
      <c r="I3134" s="157">
        <v>0</v>
      </c>
      <c r="J3134" s="157">
        <v>0</v>
      </c>
      <c r="K3134" s="157">
        <v>1</v>
      </c>
      <c r="L3134" s="157">
        <v>1</v>
      </c>
    </row>
    <row r="3135" spans="5:12" x14ac:dyDescent="0.2">
      <c r="E3135" s="157" t="s">
        <v>611</v>
      </c>
      <c r="F3135" s="157" t="s">
        <v>58</v>
      </c>
      <c r="G3135" s="157">
        <v>2</v>
      </c>
      <c r="H3135" s="157">
        <v>0</v>
      </c>
      <c r="I3135" s="157">
        <v>1</v>
      </c>
      <c r="J3135" s="157">
        <v>0</v>
      </c>
      <c r="K3135" s="157">
        <v>1</v>
      </c>
      <c r="L3135" s="157">
        <v>2</v>
      </c>
    </row>
    <row r="3136" spans="5:12" x14ac:dyDescent="0.2">
      <c r="E3136" s="157" t="s">
        <v>610</v>
      </c>
      <c r="F3136" s="157" t="s">
        <v>33</v>
      </c>
      <c r="G3136" s="157">
        <v>0</v>
      </c>
      <c r="H3136" s="157">
        <v>2</v>
      </c>
      <c r="I3136" s="157">
        <v>0</v>
      </c>
      <c r="J3136" s="157">
        <v>0</v>
      </c>
      <c r="K3136" s="157">
        <v>2</v>
      </c>
      <c r="L3136" s="157">
        <v>2</v>
      </c>
    </row>
    <row r="3137" spans="5:12" x14ac:dyDescent="0.2">
      <c r="E3137" s="157" t="s">
        <v>609</v>
      </c>
      <c r="F3137" s="157" t="s">
        <v>131</v>
      </c>
      <c r="G3137" s="157">
        <v>4</v>
      </c>
      <c r="H3137" s="157">
        <v>0</v>
      </c>
      <c r="I3137" s="157">
        <v>0</v>
      </c>
      <c r="J3137" s="157">
        <v>3</v>
      </c>
      <c r="K3137" s="157">
        <v>1</v>
      </c>
      <c r="L3137" s="157">
        <v>4</v>
      </c>
    </row>
    <row r="3138" spans="5:12" x14ac:dyDescent="0.2">
      <c r="E3138" s="157" t="s">
        <v>608</v>
      </c>
      <c r="F3138" s="157" t="s">
        <v>69</v>
      </c>
      <c r="G3138" s="157">
        <v>0</v>
      </c>
      <c r="H3138" s="157">
        <v>1</v>
      </c>
      <c r="I3138" s="157">
        <v>0</v>
      </c>
      <c r="J3138" s="157">
        <v>0</v>
      </c>
      <c r="K3138" s="157">
        <v>1</v>
      </c>
      <c r="L3138" s="157">
        <v>1</v>
      </c>
    </row>
    <row r="3139" spans="5:12" x14ac:dyDescent="0.2">
      <c r="E3139" s="157" t="s">
        <v>607</v>
      </c>
      <c r="F3139" s="157" t="s">
        <v>22</v>
      </c>
      <c r="G3139" s="157">
        <v>0</v>
      </c>
      <c r="H3139" s="157">
        <v>1</v>
      </c>
      <c r="I3139" s="157">
        <v>0</v>
      </c>
      <c r="J3139" s="157">
        <v>0</v>
      </c>
      <c r="K3139" s="157">
        <v>1</v>
      </c>
      <c r="L3139" s="157">
        <v>1</v>
      </c>
    </row>
    <row r="3140" spans="5:12" x14ac:dyDescent="0.2">
      <c r="E3140" s="157" t="s">
        <v>606</v>
      </c>
      <c r="F3140" s="157" t="s">
        <v>33</v>
      </c>
      <c r="G3140" s="157">
        <v>1</v>
      </c>
      <c r="H3140" s="157">
        <v>0</v>
      </c>
      <c r="I3140" s="157">
        <v>0</v>
      </c>
      <c r="J3140" s="157">
        <v>0</v>
      </c>
      <c r="K3140" s="157">
        <v>1</v>
      </c>
      <c r="L3140" s="157">
        <v>1</v>
      </c>
    </row>
    <row r="3141" spans="5:12" x14ac:dyDescent="0.2">
      <c r="E3141" s="157" t="s">
        <v>605</v>
      </c>
      <c r="F3141" s="157" t="s">
        <v>80</v>
      </c>
      <c r="G3141" s="157">
        <v>0</v>
      </c>
      <c r="H3141" s="157">
        <v>1</v>
      </c>
      <c r="I3141" s="157">
        <v>0</v>
      </c>
      <c r="J3141" s="157">
        <v>0</v>
      </c>
      <c r="K3141" s="157">
        <v>1</v>
      </c>
      <c r="L3141" s="157">
        <v>1</v>
      </c>
    </row>
    <row r="3142" spans="5:12" x14ac:dyDescent="0.2">
      <c r="E3142" s="157" t="s">
        <v>604</v>
      </c>
      <c r="F3142" s="157" t="s">
        <v>80</v>
      </c>
      <c r="G3142" s="157">
        <v>0</v>
      </c>
      <c r="H3142" s="157">
        <v>2</v>
      </c>
      <c r="I3142" s="157">
        <v>0</v>
      </c>
      <c r="J3142" s="157">
        <v>0</v>
      </c>
      <c r="K3142" s="157">
        <v>2</v>
      </c>
      <c r="L3142" s="157">
        <v>2</v>
      </c>
    </row>
    <row r="3143" spans="5:12" x14ac:dyDescent="0.2">
      <c r="E3143" s="157" t="s">
        <v>603</v>
      </c>
      <c r="F3143" s="157" t="s">
        <v>33</v>
      </c>
      <c r="G3143" s="157">
        <v>0</v>
      </c>
      <c r="H3143" s="157">
        <v>1</v>
      </c>
      <c r="I3143" s="157">
        <v>0</v>
      </c>
      <c r="J3143" s="157">
        <v>0</v>
      </c>
      <c r="K3143" s="157">
        <v>1</v>
      </c>
      <c r="L3143" s="157">
        <v>1</v>
      </c>
    </row>
    <row r="3144" spans="5:12" x14ac:dyDescent="0.2">
      <c r="E3144" s="157" t="s">
        <v>602</v>
      </c>
      <c r="F3144" s="157" t="s">
        <v>33</v>
      </c>
      <c r="G3144" s="157">
        <v>0</v>
      </c>
      <c r="H3144" s="157">
        <v>2</v>
      </c>
      <c r="I3144" s="157">
        <v>0</v>
      </c>
      <c r="J3144" s="157">
        <v>0</v>
      </c>
      <c r="K3144" s="157">
        <v>2</v>
      </c>
      <c r="L3144" s="157">
        <v>2</v>
      </c>
    </row>
    <row r="3145" spans="5:12" x14ac:dyDescent="0.2">
      <c r="E3145" s="157" t="s">
        <v>601</v>
      </c>
      <c r="F3145" s="157" t="s">
        <v>33</v>
      </c>
      <c r="G3145" s="157">
        <v>1</v>
      </c>
      <c r="H3145" s="157">
        <v>0</v>
      </c>
      <c r="I3145" s="157">
        <v>0</v>
      </c>
      <c r="J3145" s="157">
        <v>0</v>
      </c>
      <c r="K3145" s="157">
        <v>1</v>
      </c>
      <c r="L3145" s="157">
        <v>1</v>
      </c>
    </row>
    <row r="3146" spans="5:12" x14ac:dyDescent="0.2">
      <c r="E3146" s="157" t="s">
        <v>600</v>
      </c>
      <c r="F3146" s="157" t="s">
        <v>33</v>
      </c>
      <c r="G3146" s="157">
        <v>1</v>
      </c>
      <c r="H3146" s="157">
        <v>1</v>
      </c>
      <c r="I3146" s="157">
        <v>0</v>
      </c>
      <c r="J3146" s="157">
        <v>0</v>
      </c>
      <c r="K3146" s="157">
        <v>2</v>
      </c>
      <c r="L3146" s="157">
        <v>2</v>
      </c>
    </row>
    <row r="3147" spans="5:12" x14ac:dyDescent="0.2">
      <c r="E3147" s="157" t="s">
        <v>599</v>
      </c>
      <c r="F3147" s="157" t="s">
        <v>33</v>
      </c>
      <c r="G3147" s="157">
        <v>6</v>
      </c>
      <c r="H3147" s="157">
        <v>16</v>
      </c>
      <c r="I3147" s="157">
        <v>1</v>
      </c>
      <c r="J3147" s="157">
        <v>13</v>
      </c>
      <c r="K3147" s="157">
        <v>8</v>
      </c>
      <c r="L3147" s="157">
        <v>22</v>
      </c>
    </row>
    <row r="3148" spans="5:12" x14ac:dyDescent="0.2">
      <c r="E3148" s="157" t="s">
        <v>598</v>
      </c>
      <c r="F3148" s="157" t="s">
        <v>33</v>
      </c>
      <c r="G3148" s="157">
        <v>0</v>
      </c>
      <c r="H3148" s="157">
        <v>18</v>
      </c>
      <c r="I3148" s="157">
        <v>0</v>
      </c>
      <c r="J3148" s="157">
        <v>11</v>
      </c>
      <c r="K3148" s="157">
        <v>7</v>
      </c>
      <c r="L3148" s="157">
        <v>18</v>
      </c>
    </row>
    <row r="3149" spans="5:12" x14ac:dyDescent="0.2">
      <c r="E3149" s="157" t="s">
        <v>597</v>
      </c>
      <c r="F3149" s="157" t="s">
        <v>33</v>
      </c>
      <c r="G3149" s="157">
        <v>2</v>
      </c>
      <c r="H3149" s="157">
        <v>0</v>
      </c>
      <c r="I3149" s="157">
        <v>0</v>
      </c>
      <c r="J3149" s="157">
        <v>0</v>
      </c>
      <c r="K3149" s="157">
        <v>2</v>
      </c>
      <c r="L3149" s="157">
        <v>2</v>
      </c>
    </row>
    <row r="3150" spans="5:12" x14ac:dyDescent="0.2">
      <c r="E3150" s="157" t="s">
        <v>596</v>
      </c>
      <c r="F3150" s="157" t="s">
        <v>33</v>
      </c>
      <c r="G3150" s="157">
        <v>0</v>
      </c>
      <c r="H3150" s="157">
        <v>1</v>
      </c>
      <c r="I3150" s="157">
        <v>0</v>
      </c>
      <c r="J3150" s="157">
        <v>0</v>
      </c>
      <c r="K3150" s="157">
        <v>1</v>
      </c>
      <c r="L3150" s="157">
        <v>1</v>
      </c>
    </row>
    <row r="3151" spans="5:12" x14ac:dyDescent="0.2">
      <c r="E3151" s="157" t="s">
        <v>595</v>
      </c>
      <c r="F3151" s="157" t="s">
        <v>33</v>
      </c>
      <c r="G3151" s="157">
        <v>1</v>
      </c>
      <c r="H3151" s="157">
        <v>1</v>
      </c>
      <c r="I3151" s="157">
        <v>0</v>
      </c>
      <c r="J3151" s="157">
        <v>0</v>
      </c>
      <c r="K3151" s="157">
        <v>2</v>
      </c>
      <c r="L3151" s="157">
        <v>2</v>
      </c>
    </row>
    <row r="3152" spans="5:12" x14ac:dyDescent="0.2">
      <c r="E3152" s="157" t="s">
        <v>594</v>
      </c>
      <c r="F3152" s="157" t="s">
        <v>33</v>
      </c>
      <c r="G3152" s="157">
        <v>1</v>
      </c>
      <c r="H3152" s="157">
        <v>1</v>
      </c>
      <c r="I3152" s="157">
        <v>0</v>
      </c>
      <c r="J3152" s="157">
        <v>0</v>
      </c>
      <c r="K3152" s="157">
        <v>2</v>
      </c>
      <c r="L3152" s="157">
        <v>2</v>
      </c>
    </row>
    <row r="3153" spans="5:12" x14ac:dyDescent="0.2">
      <c r="E3153" s="157" t="s">
        <v>593</v>
      </c>
      <c r="F3153" s="157" t="s">
        <v>33</v>
      </c>
      <c r="G3153" s="157">
        <v>1</v>
      </c>
      <c r="H3153" s="157">
        <v>1</v>
      </c>
      <c r="I3153" s="157">
        <v>0</v>
      </c>
      <c r="J3153" s="157">
        <v>0</v>
      </c>
      <c r="K3153" s="157">
        <v>2</v>
      </c>
      <c r="L3153" s="157">
        <v>2</v>
      </c>
    </row>
    <row r="3154" spans="5:12" x14ac:dyDescent="0.2">
      <c r="E3154" s="157" t="s">
        <v>592</v>
      </c>
      <c r="F3154" s="157" t="s">
        <v>33</v>
      </c>
      <c r="G3154" s="157">
        <v>1</v>
      </c>
      <c r="H3154" s="157">
        <v>1</v>
      </c>
      <c r="I3154" s="157">
        <v>0</v>
      </c>
      <c r="J3154" s="157">
        <v>0</v>
      </c>
      <c r="K3154" s="157">
        <v>2</v>
      </c>
      <c r="L3154" s="157">
        <v>2</v>
      </c>
    </row>
    <row r="3155" spans="5:12" x14ac:dyDescent="0.2">
      <c r="E3155" s="157" t="s">
        <v>591</v>
      </c>
      <c r="F3155" s="157" t="s">
        <v>80</v>
      </c>
      <c r="G3155" s="157">
        <v>0</v>
      </c>
      <c r="H3155" s="157">
        <v>1</v>
      </c>
      <c r="I3155" s="157">
        <v>0</v>
      </c>
      <c r="J3155" s="157">
        <v>1</v>
      </c>
      <c r="K3155" s="157">
        <v>0</v>
      </c>
      <c r="L3155" s="157">
        <v>1</v>
      </c>
    </row>
    <row r="3156" spans="5:12" x14ac:dyDescent="0.2">
      <c r="E3156" s="157" t="s">
        <v>590</v>
      </c>
      <c r="F3156" s="157" t="s">
        <v>80</v>
      </c>
      <c r="G3156" s="157">
        <v>0</v>
      </c>
      <c r="H3156" s="157">
        <v>2</v>
      </c>
      <c r="I3156" s="157">
        <v>0</v>
      </c>
      <c r="J3156" s="157">
        <v>2</v>
      </c>
      <c r="K3156" s="157">
        <v>0</v>
      </c>
      <c r="L3156" s="157">
        <v>2</v>
      </c>
    </row>
    <row r="3157" spans="5:12" x14ac:dyDescent="0.2">
      <c r="E3157" s="157" t="s">
        <v>589</v>
      </c>
      <c r="F3157" s="157" t="s">
        <v>80</v>
      </c>
      <c r="G3157" s="157">
        <v>0</v>
      </c>
      <c r="H3157" s="157">
        <v>2</v>
      </c>
      <c r="I3157" s="157">
        <v>0</v>
      </c>
      <c r="J3157" s="157">
        <v>0</v>
      </c>
      <c r="K3157" s="157">
        <v>2</v>
      </c>
      <c r="L3157" s="157">
        <v>2</v>
      </c>
    </row>
    <row r="3158" spans="5:12" x14ac:dyDescent="0.2">
      <c r="E3158" s="157" t="s">
        <v>588</v>
      </c>
      <c r="F3158" s="157" t="s">
        <v>80</v>
      </c>
      <c r="G3158" s="157">
        <v>1</v>
      </c>
      <c r="H3158" s="157">
        <v>0</v>
      </c>
      <c r="I3158" s="157">
        <v>0</v>
      </c>
      <c r="J3158" s="157">
        <v>0</v>
      </c>
      <c r="K3158" s="157">
        <v>1</v>
      </c>
      <c r="L3158" s="157">
        <v>1</v>
      </c>
    </row>
    <row r="3159" spans="5:12" x14ac:dyDescent="0.2">
      <c r="E3159" s="157" t="s">
        <v>587</v>
      </c>
      <c r="F3159" s="157" t="s">
        <v>80</v>
      </c>
      <c r="G3159" s="157">
        <v>1</v>
      </c>
      <c r="H3159" s="157">
        <v>0</v>
      </c>
      <c r="I3159" s="157">
        <v>0</v>
      </c>
      <c r="J3159" s="157">
        <v>0</v>
      </c>
      <c r="K3159" s="157">
        <v>1</v>
      </c>
      <c r="L3159" s="157">
        <v>1</v>
      </c>
    </row>
    <row r="3160" spans="5:12" x14ac:dyDescent="0.2">
      <c r="E3160" s="157" t="s">
        <v>586</v>
      </c>
      <c r="F3160" s="157" t="s">
        <v>80</v>
      </c>
      <c r="G3160" s="157">
        <v>1</v>
      </c>
      <c r="H3160" s="157">
        <v>0</v>
      </c>
      <c r="I3160" s="157">
        <v>0</v>
      </c>
      <c r="J3160" s="157">
        <v>0</v>
      </c>
      <c r="K3160" s="157">
        <v>1</v>
      </c>
      <c r="L3160" s="157">
        <v>1</v>
      </c>
    </row>
    <row r="3161" spans="5:12" x14ac:dyDescent="0.2">
      <c r="E3161" s="157" t="s">
        <v>585</v>
      </c>
      <c r="F3161" s="157" t="s">
        <v>80</v>
      </c>
      <c r="G3161" s="157">
        <v>1</v>
      </c>
      <c r="H3161" s="157">
        <v>0</v>
      </c>
      <c r="I3161" s="157">
        <v>1</v>
      </c>
      <c r="J3161" s="157">
        <v>0</v>
      </c>
      <c r="K3161" s="157">
        <v>0</v>
      </c>
      <c r="L3161" s="157">
        <v>1</v>
      </c>
    </row>
    <row r="3162" spans="5:12" x14ac:dyDescent="0.2">
      <c r="E3162" s="157" t="s">
        <v>584</v>
      </c>
      <c r="F3162" s="157" t="s">
        <v>80</v>
      </c>
      <c r="G3162" s="157">
        <v>0</v>
      </c>
      <c r="H3162" s="157">
        <v>2</v>
      </c>
      <c r="I3162" s="157">
        <v>0</v>
      </c>
      <c r="J3162" s="157">
        <v>0</v>
      </c>
      <c r="K3162" s="157">
        <v>2</v>
      </c>
      <c r="L3162" s="157">
        <v>2</v>
      </c>
    </row>
    <row r="3163" spans="5:12" x14ac:dyDescent="0.2">
      <c r="E3163" s="157" t="s">
        <v>583</v>
      </c>
      <c r="F3163" s="157" t="s">
        <v>33</v>
      </c>
      <c r="G3163" s="157">
        <v>1</v>
      </c>
      <c r="H3163" s="157">
        <v>1</v>
      </c>
      <c r="I3163" s="157">
        <v>0</v>
      </c>
      <c r="J3163" s="157">
        <v>0</v>
      </c>
      <c r="K3163" s="157">
        <v>2</v>
      </c>
      <c r="L3163" s="157">
        <v>2</v>
      </c>
    </row>
    <row r="3164" spans="5:12" x14ac:dyDescent="0.2">
      <c r="E3164" s="157" t="s">
        <v>582</v>
      </c>
      <c r="F3164" s="157" t="s">
        <v>67</v>
      </c>
      <c r="G3164" s="157">
        <v>0</v>
      </c>
      <c r="H3164" s="157">
        <v>2</v>
      </c>
      <c r="I3164" s="157">
        <v>0</v>
      </c>
      <c r="J3164" s="157">
        <v>0</v>
      </c>
      <c r="K3164" s="157">
        <v>2</v>
      </c>
      <c r="L3164" s="157">
        <v>2</v>
      </c>
    </row>
    <row r="3165" spans="5:12" x14ac:dyDescent="0.2">
      <c r="E3165" s="157" t="s">
        <v>581</v>
      </c>
      <c r="F3165" s="157" t="s">
        <v>67</v>
      </c>
      <c r="G3165" s="157">
        <v>0</v>
      </c>
      <c r="H3165" s="157">
        <v>2</v>
      </c>
      <c r="I3165" s="157">
        <v>0</v>
      </c>
      <c r="J3165" s="157">
        <v>0</v>
      </c>
      <c r="K3165" s="157">
        <v>2</v>
      </c>
      <c r="L3165" s="157">
        <v>2</v>
      </c>
    </row>
    <row r="3166" spans="5:12" x14ac:dyDescent="0.2">
      <c r="E3166" s="157" t="s">
        <v>580</v>
      </c>
      <c r="F3166" s="157" t="s">
        <v>67</v>
      </c>
      <c r="G3166" s="157">
        <v>1</v>
      </c>
      <c r="H3166" s="157">
        <v>0</v>
      </c>
      <c r="I3166" s="157">
        <v>0</v>
      </c>
      <c r="J3166" s="157">
        <v>0</v>
      </c>
      <c r="K3166" s="157">
        <v>1</v>
      </c>
      <c r="L3166" s="157">
        <v>1</v>
      </c>
    </row>
    <row r="3167" spans="5:12" x14ac:dyDescent="0.2">
      <c r="E3167" s="157" t="s">
        <v>579</v>
      </c>
      <c r="F3167" s="157" t="s">
        <v>67</v>
      </c>
      <c r="G3167" s="157">
        <v>1</v>
      </c>
      <c r="H3167" s="157">
        <v>1</v>
      </c>
      <c r="I3167" s="157">
        <v>0</v>
      </c>
      <c r="J3167" s="157">
        <v>2</v>
      </c>
      <c r="K3167" s="157">
        <v>0</v>
      </c>
      <c r="L3167" s="157">
        <v>2</v>
      </c>
    </row>
    <row r="3168" spans="5:12" x14ac:dyDescent="0.2">
      <c r="E3168" s="157" t="s">
        <v>578</v>
      </c>
      <c r="F3168" s="157" t="s">
        <v>87</v>
      </c>
      <c r="G3168" s="157">
        <v>0</v>
      </c>
      <c r="H3168" s="157">
        <v>1</v>
      </c>
      <c r="I3168" s="157">
        <v>0</v>
      </c>
      <c r="J3168" s="157">
        <v>0</v>
      </c>
      <c r="K3168" s="157">
        <v>1</v>
      </c>
      <c r="L3168" s="157">
        <v>1</v>
      </c>
    </row>
    <row r="3169" spans="5:12" x14ac:dyDescent="0.2">
      <c r="E3169" s="157" t="s">
        <v>577</v>
      </c>
      <c r="F3169" s="157" t="s">
        <v>87</v>
      </c>
      <c r="G3169" s="157">
        <v>0</v>
      </c>
      <c r="H3169" s="157">
        <v>1</v>
      </c>
      <c r="I3169" s="157">
        <v>0</v>
      </c>
      <c r="J3169" s="157">
        <v>0</v>
      </c>
      <c r="K3169" s="157">
        <v>1</v>
      </c>
      <c r="L3169" s="157">
        <v>1</v>
      </c>
    </row>
    <row r="3170" spans="5:12" x14ac:dyDescent="0.2">
      <c r="E3170" s="157" t="s">
        <v>576</v>
      </c>
      <c r="F3170" s="157" t="s">
        <v>87</v>
      </c>
      <c r="G3170" s="157">
        <v>0</v>
      </c>
      <c r="H3170" s="157">
        <v>2</v>
      </c>
      <c r="I3170" s="157">
        <v>0</v>
      </c>
      <c r="J3170" s="157">
        <v>1</v>
      </c>
      <c r="K3170" s="157">
        <v>1</v>
      </c>
      <c r="L3170" s="157">
        <v>2</v>
      </c>
    </row>
    <row r="3171" spans="5:12" x14ac:dyDescent="0.2">
      <c r="E3171" s="157" t="s">
        <v>575</v>
      </c>
      <c r="F3171" s="157" t="s">
        <v>87</v>
      </c>
      <c r="G3171" s="157">
        <v>1</v>
      </c>
      <c r="H3171" s="157">
        <v>0</v>
      </c>
      <c r="I3171" s="157">
        <v>0</v>
      </c>
      <c r="J3171" s="157">
        <v>1</v>
      </c>
      <c r="K3171" s="157">
        <v>0</v>
      </c>
      <c r="L3171" s="157">
        <v>1</v>
      </c>
    </row>
    <row r="3172" spans="5:12" x14ac:dyDescent="0.2">
      <c r="E3172" s="157" t="s">
        <v>574</v>
      </c>
      <c r="F3172" s="157" t="s">
        <v>87</v>
      </c>
      <c r="G3172" s="157">
        <v>0</v>
      </c>
      <c r="H3172" s="157">
        <v>1</v>
      </c>
      <c r="I3172" s="157">
        <v>0</v>
      </c>
      <c r="J3172" s="157">
        <v>0</v>
      </c>
      <c r="K3172" s="157">
        <v>1</v>
      </c>
      <c r="L3172" s="157">
        <v>1</v>
      </c>
    </row>
    <row r="3173" spans="5:12" x14ac:dyDescent="0.2">
      <c r="E3173" s="157" t="s">
        <v>573</v>
      </c>
      <c r="F3173" s="157" t="s">
        <v>87</v>
      </c>
      <c r="G3173" s="157">
        <v>1</v>
      </c>
      <c r="H3173" s="157">
        <v>0</v>
      </c>
      <c r="I3173" s="157">
        <v>0</v>
      </c>
      <c r="J3173" s="157">
        <v>1</v>
      </c>
      <c r="K3173" s="157">
        <v>0</v>
      </c>
      <c r="L3173" s="157">
        <v>1</v>
      </c>
    </row>
    <row r="3174" spans="5:12" x14ac:dyDescent="0.2">
      <c r="E3174" s="157" t="s">
        <v>572</v>
      </c>
      <c r="F3174" s="157" t="s">
        <v>87</v>
      </c>
      <c r="G3174" s="157">
        <v>0</v>
      </c>
      <c r="H3174" s="157">
        <v>2</v>
      </c>
      <c r="I3174" s="157">
        <v>0</v>
      </c>
      <c r="J3174" s="157">
        <v>0</v>
      </c>
      <c r="K3174" s="157">
        <v>2</v>
      </c>
      <c r="L3174" s="157">
        <v>2</v>
      </c>
    </row>
    <row r="3175" spans="5:12" x14ac:dyDescent="0.2">
      <c r="E3175" s="157" t="s">
        <v>571</v>
      </c>
      <c r="F3175" s="157" t="s">
        <v>24</v>
      </c>
      <c r="G3175" s="157">
        <v>0</v>
      </c>
      <c r="H3175" s="157">
        <v>3</v>
      </c>
      <c r="I3175" s="157">
        <v>0</v>
      </c>
      <c r="J3175" s="157">
        <v>0</v>
      </c>
      <c r="K3175" s="157">
        <v>3</v>
      </c>
      <c r="L3175" s="157">
        <v>3</v>
      </c>
    </row>
    <row r="3176" spans="5:12" x14ac:dyDescent="0.2">
      <c r="E3176" s="157" t="s">
        <v>570</v>
      </c>
      <c r="F3176" s="157" t="s">
        <v>24</v>
      </c>
      <c r="G3176" s="157">
        <v>0</v>
      </c>
      <c r="H3176" s="157">
        <v>2</v>
      </c>
      <c r="I3176" s="157">
        <v>0</v>
      </c>
      <c r="J3176" s="157">
        <v>0</v>
      </c>
      <c r="K3176" s="157">
        <v>2</v>
      </c>
      <c r="L3176" s="157">
        <v>2</v>
      </c>
    </row>
    <row r="3177" spans="5:12" x14ac:dyDescent="0.2">
      <c r="E3177" s="157" t="s">
        <v>569</v>
      </c>
      <c r="F3177" s="157" t="s">
        <v>24</v>
      </c>
      <c r="G3177" s="157">
        <v>0</v>
      </c>
      <c r="H3177" s="157">
        <v>1</v>
      </c>
      <c r="I3177" s="157">
        <v>0</v>
      </c>
      <c r="J3177" s="157">
        <v>0</v>
      </c>
      <c r="K3177" s="157">
        <v>1</v>
      </c>
      <c r="L3177" s="157">
        <v>1</v>
      </c>
    </row>
    <row r="3178" spans="5:12" x14ac:dyDescent="0.2">
      <c r="E3178" s="157" t="s">
        <v>568</v>
      </c>
      <c r="F3178" s="157" t="s">
        <v>131</v>
      </c>
      <c r="G3178" s="157">
        <v>1</v>
      </c>
      <c r="H3178" s="157">
        <v>1</v>
      </c>
      <c r="I3178" s="157">
        <v>0</v>
      </c>
      <c r="J3178" s="157">
        <v>0</v>
      </c>
      <c r="K3178" s="157">
        <v>2</v>
      </c>
      <c r="L3178" s="157">
        <v>2</v>
      </c>
    </row>
    <row r="3179" spans="5:12" x14ac:dyDescent="0.2">
      <c r="E3179" s="157" t="s">
        <v>567</v>
      </c>
      <c r="F3179" s="157" t="s">
        <v>131</v>
      </c>
      <c r="G3179" s="157">
        <v>1</v>
      </c>
      <c r="H3179" s="157">
        <v>0</v>
      </c>
      <c r="I3179" s="157">
        <v>0</v>
      </c>
      <c r="J3179" s="157">
        <v>1</v>
      </c>
      <c r="K3179" s="157">
        <v>0</v>
      </c>
      <c r="L3179" s="157">
        <v>1</v>
      </c>
    </row>
    <row r="3180" spans="5:12" x14ac:dyDescent="0.2">
      <c r="E3180" s="157" t="s">
        <v>566</v>
      </c>
      <c r="F3180" s="157" t="s">
        <v>131</v>
      </c>
      <c r="G3180" s="157">
        <v>0</v>
      </c>
      <c r="H3180" s="157">
        <v>2</v>
      </c>
      <c r="I3180" s="157">
        <v>0</v>
      </c>
      <c r="J3180" s="157">
        <v>0</v>
      </c>
      <c r="K3180" s="157">
        <v>2</v>
      </c>
      <c r="L3180" s="157">
        <v>2</v>
      </c>
    </row>
    <row r="3181" spans="5:12" x14ac:dyDescent="0.2">
      <c r="E3181" s="157" t="s">
        <v>565</v>
      </c>
      <c r="F3181" s="157" t="s">
        <v>131</v>
      </c>
      <c r="G3181" s="157">
        <v>0</v>
      </c>
      <c r="H3181" s="157">
        <v>2</v>
      </c>
      <c r="I3181" s="157">
        <v>0</v>
      </c>
      <c r="J3181" s="157">
        <v>0</v>
      </c>
      <c r="K3181" s="157">
        <v>2</v>
      </c>
      <c r="L3181" s="157">
        <v>2</v>
      </c>
    </row>
    <row r="3182" spans="5:12" x14ac:dyDescent="0.2">
      <c r="E3182" s="157" t="s">
        <v>564</v>
      </c>
      <c r="F3182" s="157" t="s">
        <v>131</v>
      </c>
      <c r="G3182" s="157">
        <v>0</v>
      </c>
      <c r="H3182" s="157">
        <v>1</v>
      </c>
      <c r="I3182" s="157">
        <v>0</v>
      </c>
      <c r="J3182" s="157">
        <v>1</v>
      </c>
      <c r="K3182" s="157">
        <v>0</v>
      </c>
      <c r="L3182" s="157">
        <v>1</v>
      </c>
    </row>
    <row r="3183" spans="5:12" x14ac:dyDescent="0.2">
      <c r="E3183" s="157" t="s">
        <v>563</v>
      </c>
      <c r="F3183" s="157" t="s">
        <v>94</v>
      </c>
      <c r="G3183" s="157">
        <v>0</v>
      </c>
      <c r="H3183" s="157">
        <v>1</v>
      </c>
      <c r="I3183" s="157">
        <v>0</v>
      </c>
      <c r="J3183" s="157">
        <v>0</v>
      </c>
      <c r="K3183" s="157">
        <v>1</v>
      </c>
      <c r="L3183" s="157">
        <v>1</v>
      </c>
    </row>
    <row r="3184" spans="5:12" x14ac:dyDescent="0.2">
      <c r="E3184" s="157" t="s">
        <v>562</v>
      </c>
      <c r="F3184" s="157" t="s">
        <v>58</v>
      </c>
      <c r="G3184" s="157">
        <v>1</v>
      </c>
      <c r="H3184" s="157">
        <v>0</v>
      </c>
      <c r="I3184" s="157">
        <v>0</v>
      </c>
      <c r="J3184" s="157">
        <v>1</v>
      </c>
      <c r="K3184" s="157">
        <v>0</v>
      </c>
      <c r="L3184" s="157">
        <v>1</v>
      </c>
    </row>
    <row r="3185" spans="5:12" x14ac:dyDescent="0.2">
      <c r="E3185" s="157" t="s">
        <v>561</v>
      </c>
      <c r="F3185" s="157" t="s">
        <v>58</v>
      </c>
      <c r="G3185" s="157">
        <v>1</v>
      </c>
      <c r="H3185" s="157">
        <v>0</v>
      </c>
      <c r="I3185" s="157">
        <v>0</v>
      </c>
      <c r="J3185" s="157">
        <v>0</v>
      </c>
      <c r="K3185" s="157">
        <v>1</v>
      </c>
      <c r="L3185" s="157">
        <v>1</v>
      </c>
    </row>
    <row r="3186" spans="5:12" x14ac:dyDescent="0.2">
      <c r="E3186" s="157" t="s">
        <v>560</v>
      </c>
      <c r="F3186" s="157" t="s">
        <v>58</v>
      </c>
      <c r="G3186" s="157">
        <v>0</v>
      </c>
      <c r="H3186" s="157">
        <v>1</v>
      </c>
      <c r="I3186" s="157">
        <v>0</v>
      </c>
      <c r="J3186" s="157">
        <v>1</v>
      </c>
      <c r="K3186" s="157">
        <v>0</v>
      </c>
      <c r="L3186" s="157">
        <v>1</v>
      </c>
    </row>
    <row r="3187" spans="5:12" x14ac:dyDescent="0.2">
      <c r="E3187" s="157" t="s">
        <v>559</v>
      </c>
      <c r="F3187" s="157" t="s">
        <v>58</v>
      </c>
      <c r="G3187" s="157">
        <v>0</v>
      </c>
      <c r="H3187" s="157">
        <v>1</v>
      </c>
      <c r="I3187" s="157">
        <v>0</v>
      </c>
      <c r="J3187" s="157">
        <v>0</v>
      </c>
      <c r="K3187" s="157">
        <v>1</v>
      </c>
      <c r="L3187" s="157">
        <v>1</v>
      </c>
    </row>
    <row r="3188" spans="5:12" x14ac:dyDescent="0.2">
      <c r="E3188" s="157" t="s">
        <v>558</v>
      </c>
      <c r="F3188" s="157" t="s">
        <v>58</v>
      </c>
      <c r="G3188" s="157">
        <v>0</v>
      </c>
      <c r="H3188" s="157">
        <v>2</v>
      </c>
      <c r="I3188" s="157">
        <v>0</v>
      </c>
      <c r="J3188" s="157">
        <v>1</v>
      </c>
      <c r="K3188" s="157">
        <v>1</v>
      </c>
      <c r="L3188" s="157">
        <v>2</v>
      </c>
    </row>
    <row r="3189" spans="5:12" x14ac:dyDescent="0.2">
      <c r="E3189" s="157" t="s">
        <v>557</v>
      </c>
      <c r="F3189" s="157" t="s">
        <v>77</v>
      </c>
      <c r="G3189" s="157">
        <v>0</v>
      </c>
      <c r="H3189" s="157">
        <v>1</v>
      </c>
      <c r="I3189" s="157">
        <v>0</v>
      </c>
      <c r="J3189" s="157">
        <v>0</v>
      </c>
      <c r="K3189" s="157">
        <v>1</v>
      </c>
      <c r="L3189" s="157">
        <v>1</v>
      </c>
    </row>
    <row r="3190" spans="5:12" x14ac:dyDescent="0.2">
      <c r="E3190" s="157" t="s">
        <v>556</v>
      </c>
      <c r="F3190" s="157" t="s">
        <v>77</v>
      </c>
      <c r="G3190" s="157">
        <v>0</v>
      </c>
      <c r="H3190" s="157">
        <v>5</v>
      </c>
      <c r="I3190" s="157">
        <v>0</v>
      </c>
      <c r="J3190" s="157">
        <v>0</v>
      </c>
      <c r="K3190" s="157">
        <v>5</v>
      </c>
      <c r="L3190" s="157">
        <v>5</v>
      </c>
    </row>
    <row r="3191" spans="5:12" x14ac:dyDescent="0.2">
      <c r="E3191" s="157" t="s">
        <v>555</v>
      </c>
      <c r="F3191" s="157" t="s">
        <v>77</v>
      </c>
      <c r="G3191" s="157">
        <v>0</v>
      </c>
      <c r="H3191" s="157">
        <v>1</v>
      </c>
      <c r="I3191" s="157">
        <v>0</v>
      </c>
      <c r="J3191" s="157">
        <v>0</v>
      </c>
      <c r="K3191" s="157">
        <v>1</v>
      </c>
      <c r="L3191" s="157">
        <v>1</v>
      </c>
    </row>
    <row r="3192" spans="5:12" x14ac:dyDescent="0.2">
      <c r="E3192" s="157" t="s">
        <v>554</v>
      </c>
      <c r="F3192" s="157" t="s">
        <v>77</v>
      </c>
      <c r="G3192" s="157">
        <v>0</v>
      </c>
      <c r="H3192" s="157">
        <v>6</v>
      </c>
      <c r="I3192" s="157">
        <v>0</v>
      </c>
      <c r="J3192" s="157">
        <v>0</v>
      </c>
      <c r="K3192" s="157">
        <v>6</v>
      </c>
      <c r="L3192" s="157">
        <v>6</v>
      </c>
    </row>
    <row r="3193" spans="5:12" x14ac:dyDescent="0.2">
      <c r="E3193" s="157" t="s">
        <v>553</v>
      </c>
      <c r="F3193" s="157" t="s">
        <v>125</v>
      </c>
      <c r="G3193" s="157">
        <v>1</v>
      </c>
      <c r="H3193" s="157">
        <v>1</v>
      </c>
      <c r="I3193" s="157">
        <v>0</v>
      </c>
      <c r="J3193" s="157">
        <v>0</v>
      </c>
      <c r="K3193" s="157">
        <v>2</v>
      </c>
      <c r="L3193" s="157">
        <v>2</v>
      </c>
    </row>
    <row r="3194" spans="5:12" x14ac:dyDescent="0.2">
      <c r="E3194" s="157" t="s">
        <v>552</v>
      </c>
      <c r="F3194" s="157" t="s">
        <v>125</v>
      </c>
      <c r="G3194" s="157">
        <v>1</v>
      </c>
      <c r="H3194" s="157">
        <v>0</v>
      </c>
      <c r="I3194" s="157">
        <v>0</v>
      </c>
      <c r="J3194" s="157">
        <v>1</v>
      </c>
      <c r="K3194" s="157">
        <v>0</v>
      </c>
      <c r="L3194" s="157">
        <v>1</v>
      </c>
    </row>
    <row r="3195" spans="5:12" x14ac:dyDescent="0.2">
      <c r="E3195" s="157" t="s">
        <v>551</v>
      </c>
      <c r="F3195" s="157" t="s">
        <v>125</v>
      </c>
      <c r="G3195" s="157">
        <v>0</v>
      </c>
      <c r="H3195" s="157">
        <v>1</v>
      </c>
      <c r="I3195" s="157">
        <v>0</v>
      </c>
      <c r="J3195" s="157">
        <v>0</v>
      </c>
      <c r="K3195" s="157">
        <v>1</v>
      </c>
      <c r="L3195" s="157">
        <v>1</v>
      </c>
    </row>
    <row r="3196" spans="5:12" x14ac:dyDescent="0.2">
      <c r="E3196" s="157" t="s">
        <v>550</v>
      </c>
      <c r="F3196" s="157" t="s">
        <v>125</v>
      </c>
      <c r="G3196" s="157">
        <v>0</v>
      </c>
      <c r="H3196" s="157">
        <v>1</v>
      </c>
      <c r="I3196" s="157">
        <v>0</v>
      </c>
      <c r="J3196" s="157">
        <v>0</v>
      </c>
      <c r="K3196" s="157">
        <v>1</v>
      </c>
      <c r="L3196" s="157">
        <v>1</v>
      </c>
    </row>
    <row r="3197" spans="5:12" x14ac:dyDescent="0.2">
      <c r="E3197" s="157" t="s">
        <v>549</v>
      </c>
      <c r="F3197" s="157" t="s">
        <v>39</v>
      </c>
      <c r="G3197" s="157">
        <v>2</v>
      </c>
      <c r="H3197" s="157">
        <v>0</v>
      </c>
      <c r="I3197" s="157">
        <v>0</v>
      </c>
      <c r="J3197" s="157">
        <v>0</v>
      </c>
      <c r="K3197" s="157">
        <v>2</v>
      </c>
      <c r="L3197" s="157">
        <v>2</v>
      </c>
    </row>
    <row r="3198" spans="5:12" x14ac:dyDescent="0.2">
      <c r="E3198" s="157" t="s">
        <v>548</v>
      </c>
      <c r="F3198" s="157" t="s">
        <v>39</v>
      </c>
      <c r="G3198" s="157">
        <v>0</v>
      </c>
      <c r="H3198" s="157">
        <v>1</v>
      </c>
      <c r="I3198" s="157">
        <v>0</v>
      </c>
      <c r="J3198" s="157">
        <v>1</v>
      </c>
      <c r="K3198" s="157">
        <v>0</v>
      </c>
      <c r="L3198" s="157">
        <v>1</v>
      </c>
    </row>
    <row r="3199" spans="5:12" x14ac:dyDescent="0.2">
      <c r="E3199" s="157" t="s">
        <v>547</v>
      </c>
      <c r="F3199" s="157" t="s">
        <v>39</v>
      </c>
      <c r="G3199" s="157">
        <v>1</v>
      </c>
      <c r="H3199" s="157">
        <v>0</v>
      </c>
      <c r="I3199" s="157">
        <v>0</v>
      </c>
      <c r="J3199" s="157">
        <v>0</v>
      </c>
      <c r="K3199" s="157">
        <v>1</v>
      </c>
      <c r="L3199" s="157">
        <v>1</v>
      </c>
    </row>
    <row r="3200" spans="5:12" x14ac:dyDescent="0.2">
      <c r="E3200" s="157" t="s">
        <v>546</v>
      </c>
      <c r="F3200" s="157" t="s">
        <v>39</v>
      </c>
      <c r="G3200" s="157">
        <v>0</v>
      </c>
      <c r="H3200" s="157">
        <v>1</v>
      </c>
      <c r="I3200" s="157">
        <v>1</v>
      </c>
      <c r="J3200" s="157">
        <v>0</v>
      </c>
      <c r="K3200" s="157">
        <v>0</v>
      </c>
      <c r="L3200" s="157">
        <v>1</v>
      </c>
    </row>
    <row r="3201" spans="5:12" x14ac:dyDescent="0.2">
      <c r="E3201" s="157" t="s">
        <v>545</v>
      </c>
      <c r="F3201" s="157" t="s">
        <v>39</v>
      </c>
      <c r="G3201" s="157">
        <v>0</v>
      </c>
      <c r="H3201" s="157">
        <v>1</v>
      </c>
      <c r="I3201" s="157">
        <v>1</v>
      </c>
      <c r="J3201" s="157">
        <v>0</v>
      </c>
      <c r="K3201" s="157">
        <v>0</v>
      </c>
      <c r="L3201" s="157">
        <v>1</v>
      </c>
    </row>
    <row r="3202" spans="5:12" x14ac:dyDescent="0.2">
      <c r="E3202" s="157" t="s">
        <v>544</v>
      </c>
      <c r="F3202" s="157" t="s">
        <v>39</v>
      </c>
      <c r="G3202" s="157">
        <v>0</v>
      </c>
      <c r="H3202" s="157">
        <v>1</v>
      </c>
      <c r="I3202" s="157">
        <v>0</v>
      </c>
      <c r="J3202" s="157">
        <v>1</v>
      </c>
      <c r="K3202" s="157">
        <v>0</v>
      </c>
      <c r="L3202" s="157">
        <v>1</v>
      </c>
    </row>
    <row r="3203" spans="5:12" x14ac:dyDescent="0.2">
      <c r="E3203" s="157" t="s">
        <v>543</v>
      </c>
      <c r="F3203" s="157" t="s">
        <v>39</v>
      </c>
      <c r="G3203" s="157">
        <v>0</v>
      </c>
      <c r="H3203" s="157">
        <v>1</v>
      </c>
      <c r="I3203" s="157">
        <v>0</v>
      </c>
      <c r="J3203" s="157">
        <v>0</v>
      </c>
      <c r="K3203" s="157">
        <v>1</v>
      </c>
      <c r="L3203" s="157">
        <v>1</v>
      </c>
    </row>
    <row r="3204" spans="5:12" x14ac:dyDescent="0.2">
      <c r="E3204" s="157" t="s">
        <v>542</v>
      </c>
      <c r="F3204" s="157" t="s">
        <v>35</v>
      </c>
      <c r="G3204" s="157">
        <v>0</v>
      </c>
      <c r="H3204" s="157">
        <v>3</v>
      </c>
      <c r="I3204" s="157">
        <v>0</v>
      </c>
      <c r="J3204" s="157">
        <v>0</v>
      </c>
      <c r="K3204" s="157">
        <v>3</v>
      </c>
      <c r="L3204" s="157">
        <v>3</v>
      </c>
    </row>
    <row r="3205" spans="5:12" x14ac:dyDescent="0.2">
      <c r="E3205" s="157" t="s">
        <v>541</v>
      </c>
      <c r="F3205" s="157" t="s">
        <v>35</v>
      </c>
      <c r="G3205" s="157">
        <v>0</v>
      </c>
      <c r="H3205" s="157">
        <v>4</v>
      </c>
      <c r="I3205" s="157">
        <v>0</v>
      </c>
      <c r="J3205" s="157">
        <v>0</v>
      </c>
      <c r="K3205" s="157">
        <v>4</v>
      </c>
      <c r="L3205" s="157">
        <v>4</v>
      </c>
    </row>
    <row r="3206" spans="5:12" x14ac:dyDescent="0.2">
      <c r="E3206" s="157" t="s">
        <v>540</v>
      </c>
      <c r="F3206" s="157" t="s">
        <v>20</v>
      </c>
      <c r="G3206" s="157">
        <v>0</v>
      </c>
      <c r="H3206" s="157">
        <v>1</v>
      </c>
      <c r="I3206" s="157">
        <v>0</v>
      </c>
      <c r="J3206" s="157">
        <v>1</v>
      </c>
      <c r="K3206" s="157">
        <v>0</v>
      </c>
      <c r="L3206" s="157">
        <v>1</v>
      </c>
    </row>
    <row r="3207" spans="5:12" x14ac:dyDescent="0.2">
      <c r="E3207" s="157" t="s">
        <v>539</v>
      </c>
      <c r="F3207" s="157" t="s">
        <v>58</v>
      </c>
      <c r="G3207" s="157">
        <v>0</v>
      </c>
      <c r="H3207" s="157">
        <v>1</v>
      </c>
      <c r="I3207" s="157">
        <v>0</v>
      </c>
      <c r="J3207" s="157">
        <v>0</v>
      </c>
      <c r="K3207" s="157">
        <v>1</v>
      </c>
      <c r="L3207" s="157">
        <v>1</v>
      </c>
    </row>
    <row r="3208" spans="5:12" x14ac:dyDescent="0.2">
      <c r="E3208" s="157" t="s">
        <v>538</v>
      </c>
      <c r="F3208" s="157" t="s">
        <v>29</v>
      </c>
      <c r="G3208" s="157">
        <v>0</v>
      </c>
      <c r="H3208" s="157">
        <v>1</v>
      </c>
      <c r="I3208" s="157">
        <v>0</v>
      </c>
      <c r="J3208" s="157">
        <v>1</v>
      </c>
      <c r="K3208" s="157">
        <v>0</v>
      </c>
      <c r="L3208" s="157">
        <v>1</v>
      </c>
    </row>
    <row r="3209" spans="5:12" x14ac:dyDescent="0.2">
      <c r="E3209" s="157" t="s">
        <v>537</v>
      </c>
      <c r="F3209" s="157" t="s">
        <v>29</v>
      </c>
      <c r="G3209" s="157">
        <v>0</v>
      </c>
      <c r="H3209" s="157">
        <v>1</v>
      </c>
      <c r="I3209" s="157">
        <v>0</v>
      </c>
      <c r="J3209" s="157">
        <v>1</v>
      </c>
      <c r="K3209" s="157">
        <v>0</v>
      </c>
      <c r="L3209" s="157">
        <v>1</v>
      </c>
    </row>
    <row r="3210" spans="5:12" x14ac:dyDescent="0.2">
      <c r="E3210" s="157" t="s">
        <v>536</v>
      </c>
      <c r="F3210" s="157" t="s">
        <v>29</v>
      </c>
      <c r="G3210" s="157">
        <v>0</v>
      </c>
      <c r="H3210" s="157">
        <v>1</v>
      </c>
      <c r="I3210" s="157">
        <v>0</v>
      </c>
      <c r="J3210" s="157">
        <v>1</v>
      </c>
      <c r="K3210" s="157">
        <v>0</v>
      </c>
      <c r="L3210" s="157">
        <v>1</v>
      </c>
    </row>
    <row r="3211" spans="5:12" x14ac:dyDescent="0.2">
      <c r="E3211" s="157" t="s">
        <v>535</v>
      </c>
      <c r="F3211" s="157" t="s">
        <v>29</v>
      </c>
      <c r="G3211" s="157">
        <v>0</v>
      </c>
      <c r="H3211" s="157">
        <v>1</v>
      </c>
      <c r="I3211" s="157">
        <v>0</v>
      </c>
      <c r="J3211" s="157">
        <v>1</v>
      </c>
      <c r="K3211" s="157">
        <v>0</v>
      </c>
      <c r="L3211" s="157">
        <v>1</v>
      </c>
    </row>
    <row r="3212" spans="5:12" x14ac:dyDescent="0.2">
      <c r="E3212" s="157" t="s">
        <v>534</v>
      </c>
      <c r="F3212" s="157" t="s">
        <v>29</v>
      </c>
      <c r="G3212" s="157">
        <v>0</v>
      </c>
      <c r="H3212" s="157">
        <v>2</v>
      </c>
      <c r="I3212" s="157">
        <v>0</v>
      </c>
      <c r="J3212" s="157">
        <v>0</v>
      </c>
      <c r="K3212" s="157">
        <v>2</v>
      </c>
      <c r="L3212" s="157">
        <v>2</v>
      </c>
    </row>
    <row r="3213" spans="5:12" x14ac:dyDescent="0.2">
      <c r="E3213" s="157" t="s">
        <v>533</v>
      </c>
      <c r="F3213" s="157" t="s">
        <v>29</v>
      </c>
      <c r="G3213" s="157">
        <v>0</v>
      </c>
      <c r="H3213" s="157">
        <v>1</v>
      </c>
      <c r="I3213" s="157">
        <v>0</v>
      </c>
      <c r="J3213" s="157">
        <v>0</v>
      </c>
      <c r="K3213" s="157">
        <v>1</v>
      </c>
      <c r="L3213" s="157">
        <v>1</v>
      </c>
    </row>
    <row r="3214" spans="5:12" x14ac:dyDescent="0.2">
      <c r="E3214" s="157" t="s">
        <v>532</v>
      </c>
      <c r="F3214" s="157" t="s">
        <v>29</v>
      </c>
      <c r="G3214" s="157">
        <v>0</v>
      </c>
      <c r="H3214" s="157">
        <v>1</v>
      </c>
      <c r="I3214" s="157">
        <v>0</v>
      </c>
      <c r="J3214" s="157">
        <v>1</v>
      </c>
      <c r="K3214" s="157">
        <v>0</v>
      </c>
      <c r="L3214" s="157">
        <v>1</v>
      </c>
    </row>
    <row r="3215" spans="5:12" x14ac:dyDescent="0.2">
      <c r="E3215" s="157" t="s">
        <v>531</v>
      </c>
      <c r="F3215" s="157" t="s">
        <v>29</v>
      </c>
      <c r="G3215" s="157">
        <v>0</v>
      </c>
      <c r="H3215" s="157">
        <v>2</v>
      </c>
      <c r="I3215" s="157">
        <v>0</v>
      </c>
      <c r="J3215" s="157">
        <v>2</v>
      </c>
      <c r="K3215" s="157">
        <v>0</v>
      </c>
      <c r="L3215" s="157">
        <v>2</v>
      </c>
    </row>
    <row r="3216" spans="5:12" x14ac:dyDescent="0.2">
      <c r="E3216" s="157" t="s">
        <v>530</v>
      </c>
      <c r="F3216" s="157" t="s">
        <v>29</v>
      </c>
      <c r="G3216" s="157">
        <v>0</v>
      </c>
      <c r="H3216" s="157">
        <v>2</v>
      </c>
      <c r="I3216" s="157">
        <v>0</v>
      </c>
      <c r="J3216" s="157">
        <v>2</v>
      </c>
      <c r="K3216" s="157">
        <v>0</v>
      </c>
      <c r="L3216" s="157">
        <v>2</v>
      </c>
    </row>
    <row r="3217" spans="5:12" x14ac:dyDescent="0.2">
      <c r="E3217" s="157" t="s">
        <v>529</v>
      </c>
      <c r="F3217" s="157" t="s">
        <v>29</v>
      </c>
      <c r="G3217" s="157">
        <v>0</v>
      </c>
      <c r="H3217" s="157">
        <v>1</v>
      </c>
      <c r="I3217" s="157">
        <v>0</v>
      </c>
      <c r="J3217" s="157">
        <v>1</v>
      </c>
      <c r="K3217" s="157">
        <v>0</v>
      </c>
      <c r="L3217" s="157">
        <v>1</v>
      </c>
    </row>
    <row r="3218" spans="5:12" x14ac:dyDescent="0.2">
      <c r="E3218" s="157" t="s">
        <v>528</v>
      </c>
      <c r="F3218" s="157" t="s">
        <v>29</v>
      </c>
      <c r="G3218" s="157">
        <v>0</v>
      </c>
      <c r="H3218" s="157">
        <v>2</v>
      </c>
      <c r="I3218" s="157">
        <v>0</v>
      </c>
      <c r="J3218" s="157">
        <v>1</v>
      </c>
      <c r="K3218" s="157">
        <v>1</v>
      </c>
      <c r="L3218" s="157">
        <v>2</v>
      </c>
    </row>
    <row r="3219" spans="5:12" x14ac:dyDescent="0.2">
      <c r="E3219" s="157" t="s">
        <v>527</v>
      </c>
      <c r="F3219" s="157" t="s">
        <v>29</v>
      </c>
      <c r="G3219" s="157">
        <v>0</v>
      </c>
      <c r="H3219" s="157">
        <v>2</v>
      </c>
      <c r="I3219" s="157">
        <v>0</v>
      </c>
      <c r="J3219" s="157">
        <v>0</v>
      </c>
      <c r="K3219" s="157">
        <v>2</v>
      </c>
      <c r="L3219" s="157">
        <v>2</v>
      </c>
    </row>
    <row r="3220" spans="5:12" x14ac:dyDescent="0.2">
      <c r="E3220" s="157" t="s">
        <v>526</v>
      </c>
      <c r="F3220" s="157" t="s">
        <v>29</v>
      </c>
      <c r="G3220" s="157">
        <v>0</v>
      </c>
      <c r="H3220" s="157">
        <v>1</v>
      </c>
      <c r="I3220" s="157">
        <v>0</v>
      </c>
      <c r="J3220" s="157">
        <v>0</v>
      </c>
      <c r="K3220" s="157">
        <v>1</v>
      </c>
      <c r="L3220" s="157">
        <v>1</v>
      </c>
    </row>
    <row r="3221" spans="5:12" x14ac:dyDescent="0.2">
      <c r="E3221" s="157" t="s">
        <v>525</v>
      </c>
      <c r="F3221" s="157" t="s">
        <v>67</v>
      </c>
      <c r="G3221" s="157">
        <v>0</v>
      </c>
      <c r="H3221" s="157">
        <v>2</v>
      </c>
      <c r="I3221" s="157">
        <v>0</v>
      </c>
      <c r="J3221" s="157">
        <v>0</v>
      </c>
      <c r="K3221" s="157">
        <v>2</v>
      </c>
      <c r="L3221" s="157">
        <v>2</v>
      </c>
    </row>
    <row r="3222" spans="5:12" x14ac:dyDescent="0.2">
      <c r="E3222" s="157" t="s">
        <v>524</v>
      </c>
      <c r="F3222" s="157" t="s">
        <v>69</v>
      </c>
      <c r="G3222" s="157">
        <v>0</v>
      </c>
      <c r="H3222" s="157">
        <v>1</v>
      </c>
      <c r="I3222" s="157">
        <v>0</v>
      </c>
      <c r="J3222" s="157">
        <v>0</v>
      </c>
      <c r="K3222" s="157">
        <v>1</v>
      </c>
      <c r="L3222" s="157">
        <v>1</v>
      </c>
    </row>
    <row r="3223" spans="5:12" x14ac:dyDescent="0.2">
      <c r="E3223" s="157" t="s">
        <v>523</v>
      </c>
      <c r="F3223" s="157" t="s">
        <v>69</v>
      </c>
      <c r="G3223" s="157">
        <v>0</v>
      </c>
      <c r="H3223" s="157">
        <v>1</v>
      </c>
      <c r="I3223" s="157">
        <v>0</v>
      </c>
      <c r="J3223" s="157">
        <v>0</v>
      </c>
      <c r="K3223" s="157">
        <v>1</v>
      </c>
      <c r="L3223" s="157">
        <v>1</v>
      </c>
    </row>
    <row r="3224" spans="5:12" x14ac:dyDescent="0.2">
      <c r="E3224" s="157" t="s">
        <v>522</v>
      </c>
      <c r="F3224" s="157" t="s">
        <v>69</v>
      </c>
      <c r="G3224" s="157">
        <v>1</v>
      </c>
      <c r="H3224" s="157">
        <v>0</v>
      </c>
      <c r="I3224" s="157">
        <v>0</v>
      </c>
      <c r="J3224" s="157">
        <v>0</v>
      </c>
      <c r="K3224" s="157">
        <v>1</v>
      </c>
      <c r="L3224" s="157">
        <v>1</v>
      </c>
    </row>
    <row r="3225" spans="5:12" x14ac:dyDescent="0.2">
      <c r="E3225" s="157" t="s">
        <v>521</v>
      </c>
      <c r="F3225" s="157" t="s">
        <v>22</v>
      </c>
      <c r="G3225" s="157">
        <v>0</v>
      </c>
      <c r="H3225" s="157">
        <v>1</v>
      </c>
      <c r="I3225" s="157">
        <v>0</v>
      </c>
      <c r="J3225" s="157">
        <v>0</v>
      </c>
      <c r="K3225" s="157">
        <v>1</v>
      </c>
      <c r="L3225" s="157">
        <v>1</v>
      </c>
    </row>
    <row r="3226" spans="5:12" x14ac:dyDescent="0.2">
      <c r="E3226" s="157" t="s">
        <v>520</v>
      </c>
      <c r="F3226" s="157" t="s">
        <v>22</v>
      </c>
      <c r="G3226" s="157">
        <v>0</v>
      </c>
      <c r="H3226" s="157">
        <v>4</v>
      </c>
      <c r="I3226" s="157">
        <v>0</v>
      </c>
      <c r="J3226" s="157">
        <v>2</v>
      </c>
      <c r="K3226" s="157">
        <v>2</v>
      </c>
      <c r="L3226" s="157">
        <v>4</v>
      </c>
    </row>
    <row r="3227" spans="5:12" x14ac:dyDescent="0.2">
      <c r="E3227" s="157" t="s">
        <v>519</v>
      </c>
      <c r="F3227" s="157" t="s">
        <v>22</v>
      </c>
      <c r="G3227" s="157">
        <v>0</v>
      </c>
      <c r="H3227" s="157">
        <v>1</v>
      </c>
      <c r="I3227" s="157">
        <v>0</v>
      </c>
      <c r="J3227" s="157">
        <v>0</v>
      </c>
      <c r="K3227" s="157">
        <v>1</v>
      </c>
      <c r="L3227" s="157">
        <v>1</v>
      </c>
    </row>
    <row r="3228" spans="5:12" x14ac:dyDescent="0.2">
      <c r="E3228" s="157" t="s">
        <v>518</v>
      </c>
      <c r="F3228" s="157" t="s">
        <v>16</v>
      </c>
      <c r="G3228" s="157">
        <v>0</v>
      </c>
      <c r="H3228" s="157">
        <v>2</v>
      </c>
      <c r="I3228" s="157">
        <v>0</v>
      </c>
      <c r="J3228" s="157">
        <v>0</v>
      </c>
      <c r="K3228" s="157">
        <v>2</v>
      </c>
      <c r="L3228" s="157">
        <v>2</v>
      </c>
    </row>
    <row r="3229" spans="5:12" x14ac:dyDescent="0.2">
      <c r="E3229" s="157" t="s">
        <v>517</v>
      </c>
      <c r="F3229" s="157" t="s">
        <v>16</v>
      </c>
      <c r="G3229" s="157">
        <v>0</v>
      </c>
      <c r="H3229" s="157">
        <v>1</v>
      </c>
      <c r="I3229" s="157">
        <v>0</v>
      </c>
      <c r="J3229" s="157">
        <v>0</v>
      </c>
      <c r="K3229" s="157">
        <v>1</v>
      </c>
      <c r="L3229" s="157">
        <v>1</v>
      </c>
    </row>
    <row r="3230" spans="5:12" x14ac:dyDescent="0.2">
      <c r="E3230" s="157" t="s">
        <v>516</v>
      </c>
      <c r="F3230" s="157" t="s">
        <v>16</v>
      </c>
      <c r="G3230" s="157">
        <v>1</v>
      </c>
      <c r="H3230" s="157">
        <v>3</v>
      </c>
      <c r="I3230" s="157">
        <v>1</v>
      </c>
      <c r="J3230" s="157">
        <v>0</v>
      </c>
      <c r="K3230" s="157">
        <v>3</v>
      </c>
      <c r="L3230" s="157">
        <v>4</v>
      </c>
    </row>
    <row r="3231" spans="5:12" x14ac:dyDescent="0.2">
      <c r="E3231" s="157" t="s">
        <v>515</v>
      </c>
      <c r="F3231" s="157" t="s">
        <v>16</v>
      </c>
      <c r="G3231" s="157">
        <v>0</v>
      </c>
      <c r="H3231" s="157">
        <v>5</v>
      </c>
      <c r="I3231" s="157">
        <v>0</v>
      </c>
      <c r="J3231" s="157">
        <v>5</v>
      </c>
      <c r="K3231" s="157">
        <v>0</v>
      </c>
      <c r="L3231" s="157">
        <v>5</v>
      </c>
    </row>
    <row r="3232" spans="5:12" x14ac:dyDescent="0.2">
      <c r="E3232" s="157" t="s">
        <v>514</v>
      </c>
      <c r="F3232" s="157" t="s">
        <v>16</v>
      </c>
      <c r="G3232" s="157">
        <v>0</v>
      </c>
      <c r="H3232" s="157">
        <v>1</v>
      </c>
      <c r="I3232" s="157">
        <v>0</v>
      </c>
      <c r="J3232" s="157">
        <v>0</v>
      </c>
      <c r="K3232" s="157">
        <v>1</v>
      </c>
      <c r="L3232" s="157">
        <v>1</v>
      </c>
    </row>
    <row r="3233" spans="5:12" x14ac:dyDescent="0.2">
      <c r="E3233" s="157" t="s">
        <v>513</v>
      </c>
      <c r="F3233" s="157" t="s">
        <v>16</v>
      </c>
      <c r="G3233" s="157">
        <v>0</v>
      </c>
      <c r="H3233" s="157">
        <v>1</v>
      </c>
      <c r="I3233" s="157">
        <v>1</v>
      </c>
      <c r="J3233" s="157">
        <v>0</v>
      </c>
      <c r="K3233" s="157">
        <v>0</v>
      </c>
      <c r="L3233" s="157">
        <v>1</v>
      </c>
    </row>
    <row r="3234" spans="5:12" x14ac:dyDescent="0.2">
      <c r="E3234" s="157" t="s">
        <v>512</v>
      </c>
      <c r="F3234" s="157" t="s">
        <v>16</v>
      </c>
      <c r="G3234" s="157">
        <v>1</v>
      </c>
      <c r="H3234" s="157">
        <v>2</v>
      </c>
      <c r="I3234" s="157">
        <v>1</v>
      </c>
      <c r="J3234" s="157">
        <v>1</v>
      </c>
      <c r="K3234" s="157">
        <v>1</v>
      </c>
      <c r="L3234" s="157">
        <v>3</v>
      </c>
    </row>
    <row r="3235" spans="5:12" x14ac:dyDescent="0.2">
      <c r="E3235" s="157" t="s">
        <v>511</v>
      </c>
      <c r="F3235" s="157" t="s">
        <v>16</v>
      </c>
      <c r="G3235" s="157">
        <v>4</v>
      </c>
      <c r="H3235" s="157">
        <v>0</v>
      </c>
      <c r="I3235" s="157">
        <v>0</v>
      </c>
      <c r="J3235" s="157">
        <v>2</v>
      </c>
      <c r="K3235" s="157">
        <v>2</v>
      </c>
      <c r="L3235" s="157">
        <v>4</v>
      </c>
    </row>
    <row r="3236" spans="5:12" x14ac:dyDescent="0.2">
      <c r="E3236" s="157" t="s">
        <v>510</v>
      </c>
      <c r="F3236" s="157" t="s">
        <v>16</v>
      </c>
      <c r="G3236" s="157">
        <v>0</v>
      </c>
      <c r="H3236" s="157">
        <v>1</v>
      </c>
      <c r="I3236" s="157">
        <v>0</v>
      </c>
      <c r="J3236" s="157">
        <v>0</v>
      </c>
      <c r="K3236" s="157">
        <v>1</v>
      </c>
      <c r="L3236" s="157">
        <v>1</v>
      </c>
    </row>
    <row r="3237" spans="5:12" x14ac:dyDescent="0.2">
      <c r="E3237" s="157" t="s">
        <v>509</v>
      </c>
      <c r="F3237" s="157" t="s">
        <v>16</v>
      </c>
      <c r="G3237" s="157">
        <v>0</v>
      </c>
      <c r="H3237" s="157">
        <v>1</v>
      </c>
      <c r="I3237" s="157">
        <v>0</v>
      </c>
      <c r="J3237" s="157">
        <v>0</v>
      </c>
      <c r="K3237" s="157">
        <v>1</v>
      </c>
      <c r="L3237" s="157">
        <v>1</v>
      </c>
    </row>
    <row r="3238" spans="5:12" x14ac:dyDescent="0.2">
      <c r="E3238" s="157" t="s">
        <v>508</v>
      </c>
      <c r="F3238" s="157" t="s">
        <v>14</v>
      </c>
      <c r="G3238" s="157">
        <v>0</v>
      </c>
      <c r="H3238" s="157">
        <v>1</v>
      </c>
      <c r="I3238" s="157">
        <v>0</v>
      </c>
      <c r="J3238" s="157">
        <v>0</v>
      </c>
      <c r="K3238" s="157">
        <v>1</v>
      </c>
      <c r="L3238" s="157">
        <v>1</v>
      </c>
    </row>
    <row r="3239" spans="5:12" x14ac:dyDescent="0.2">
      <c r="E3239" s="157" t="s">
        <v>507</v>
      </c>
      <c r="F3239" s="157" t="s">
        <v>14</v>
      </c>
      <c r="G3239" s="157">
        <v>0</v>
      </c>
      <c r="H3239" s="157">
        <v>1</v>
      </c>
      <c r="I3239" s="157">
        <v>0</v>
      </c>
      <c r="J3239" s="157">
        <v>0</v>
      </c>
      <c r="K3239" s="157">
        <v>1</v>
      </c>
      <c r="L3239" s="157">
        <v>1</v>
      </c>
    </row>
    <row r="3240" spans="5:12" x14ac:dyDescent="0.2">
      <c r="E3240" s="157" t="s">
        <v>506</v>
      </c>
      <c r="F3240" s="157" t="s">
        <v>14</v>
      </c>
      <c r="G3240" s="157">
        <v>2</v>
      </c>
      <c r="H3240" s="157">
        <v>0</v>
      </c>
      <c r="I3240" s="157">
        <v>0</v>
      </c>
      <c r="J3240" s="157">
        <v>1</v>
      </c>
      <c r="K3240" s="157">
        <v>1</v>
      </c>
      <c r="L3240" s="157">
        <v>2</v>
      </c>
    </row>
    <row r="3241" spans="5:12" x14ac:dyDescent="0.2">
      <c r="E3241" s="157" t="s">
        <v>505</v>
      </c>
      <c r="F3241" s="157" t="s">
        <v>14</v>
      </c>
      <c r="G3241" s="157">
        <v>4</v>
      </c>
      <c r="H3241" s="157">
        <v>3</v>
      </c>
      <c r="I3241" s="157">
        <v>2</v>
      </c>
      <c r="J3241" s="157">
        <v>1</v>
      </c>
      <c r="K3241" s="157">
        <v>4</v>
      </c>
      <c r="L3241" s="157">
        <v>7</v>
      </c>
    </row>
    <row r="3242" spans="5:12" x14ac:dyDescent="0.2">
      <c r="E3242" s="157" t="s">
        <v>504</v>
      </c>
      <c r="F3242" s="157" t="s">
        <v>14</v>
      </c>
      <c r="G3242" s="157">
        <v>1</v>
      </c>
      <c r="H3242" s="157">
        <v>0</v>
      </c>
      <c r="I3242" s="157">
        <v>0</v>
      </c>
      <c r="J3242" s="157">
        <v>0</v>
      </c>
      <c r="K3242" s="157">
        <v>1</v>
      </c>
      <c r="L3242" s="157">
        <v>1</v>
      </c>
    </row>
    <row r="3243" spans="5:12" x14ac:dyDescent="0.2">
      <c r="E3243" s="157" t="s">
        <v>503</v>
      </c>
      <c r="F3243" s="157" t="s">
        <v>14</v>
      </c>
      <c r="G3243" s="157">
        <v>0</v>
      </c>
      <c r="H3243" s="157">
        <v>1</v>
      </c>
      <c r="I3243" s="157">
        <v>0</v>
      </c>
      <c r="J3243" s="157">
        <v>0</v>
      </c>
      <c r="K3243" s="157">
        <v>1</v>
      </c>
      <c r="L3243" s="157">
        <v>1</v>
      </c>
    </row>
    <row r="3244" spans="5:12" x14ac:dyDescent="0.2">
      <c r="E3244" s="157" t="s">
        <v>502</v>
      </c>
      <c r="F3244" s="157" t="s">
        <v>14</v>
      </c>
      <c r="G3244" s="157">
        <v>0</v>
      </c>
      <c r="H3244" s="157">
        <v>1</v>
      </c>
      <c r="I3244" s="157">
        <v>0</v>
      </c>
      <c r="J3244" s="157">
        <v>0</v>
      </c>
      <c r="K3244" s="157">
        <v>1</v>
      </c>
      <c r="L3244" s="157">
        <v>1</v>
      </c>
    </row>
    <row r="3245" spans="5:12" x14ac:dyDescent="0.2">
      <c r="E3245" s="157" t="s">
        <v>501</v>
      </c>
      <c r="F3245" s="157" t="s">
        <v>14</v>
      </c>
      <c r="G3245" s="157">
        <v>0</v>
      </c>
      <c r="H3245" s="157">
        <v>1</v>
      </c>
      <c r="I3245" s="157">
        <v>0</v>
      </c>
      <c r="J3245" s="157">
        <v>0</v>
      </c>
      <c r="K3245" s="157">
        <v>1</v>
      </c>
      <c r="L3245" s="157">
        <v>1</v>
      </c>
    </row>
    <row r="3246" spans="5:12" x14ac:dyDescent="0.2">
      <c r="E3246" s="157" t="s">
        <v>500</v>
      </c>
      <c r="F3246" s="157" t="s">
        <v>14</v>
      </c>
      <c r="G3246" s="157">
        <v>1</v>
      </c>
      <c r="H3246" s="157">
        <v>0</v>
      </c>
      <c r="I3246" s="157">
        <v>0</v>
      </c>
      <c r="J3246" s="157">
        <v>0</v>
      </c>
      <c r="K3246" s="157">
        <v>1</v>
      </c>
      <c r="L3246" s="157">
        <v>1</v>
      </c>
    </row>
    <row r="3247" spans="5:12" x14ac:dyDescent="0.2">
      <c r="E3247" s="157" t="s">
        <v>499</v>
      </c>
      <c r="F3247" s="157" t="s">
        <v>14</v>
      </c>
      <c r="G3247" s="157">
        <v>0</v>
      </c>
      <c r="H3247" s="157">
        <v>1</v>
      </c>
      <c r="I3247" s="157">
        <v>0</v>
      </c>
      <c r="J3247" s="157">
        <v>0</v>
      </c>
      <c r="K3247" s="157">
        <v>1</v>
      </c>
      <c r="L3247" s="157">
        <v>1</v>
      </c>
    </row>
    <row r="3248" spans="5:12" x14ac:dyDescent="0.2">
      <c r="E3248" s="157" t="s">
        <v>498</v>
      </c>
      <c r="F3248" s="157" t="s">
        <v>14</v>
      </c>
      <c r="G3248" s="157">
        <v>4</v>
      </c>
      <c r="H3248" s="157">
        <v>3</v>
      </c>
      <c r="I3248" s="157">
        <v>2</v>
      </c>
      <c r="J3248" s="157">
        <v>1</v>
      </c>
      <c r="K3248" s="157">
        <v>4</v>
      </c>
      <c r="L3248" s="157">
        <v>7</v>
      </c>
    </row>
    <row r="3249" spans="5:12" x14ac:dyDescent="0.2">
      <c r="E3249" s="157" t="s">
        <v>497</v>
      </c>
      <c r="F3249" s="157" t="s">
        <v>14</v>
      </c>
      <c r="G3249" s="157">
        <v>5</v>
      </c>
      <c r="H3249" s="157">
        <v>4</v>
      </c>
      <c r="I3249" s="157">
        <v>0</v>
      </c>
      <c r="J3249" s="157">
        <v>4</v>
      </c>
      <c r="K3249" s="157">
        <v>5</v>
      </c>
      <c r="L3249" s="157">
        <v>9</v>
      </c>
    </row>
    <row r="3250" spans="5:12" x14ac:dyDescent="0.2">
      <c r="E3250" s="157" t="s">
        <v>496</v>
      </c>
      <c r="F3250" s="157" t="s">
        <v>14</v>
      </c>
      <c r="G3250" s="157">
        <v>0</v>
      </c>
      <c r="H3250" s="157">
        <v>1</v>
      </c>
      <c r="I3250" s="157">
        <v>0</v>
      </c>
      <c r="J3250" s="157">
        <v>0</v>
      </c>
      <c r="K3250" s="157">
        <v>1</v>
      </c>
      <c r="L3250" s="157">
        <v>1</v>
      </c>
    </row>
    <row r="3251" spans="5:12" x14ac:dyDescent="0.2">
      <c r="E3251" s="157" t="s">
        <v>495</v>
      </c>
      <c r="F3251" s="157" t="s">
        <v>14</v>
      </c>
      <c r="G3251" s="157">
        <v>4</v>
      </c>
      <c r="H3251" s="157">
        <v>14</v>
      </c>
      <c r="I3251" s="157">
        <v>0</v>
      </c>
      <c r="J3251" s="157">
        <v>9</v>
      </c>
      <c r="K3251" s="157">
        <v>9</v>
      </c>
      <c r="L3251" s="157">
        <v>18</v>
      </c>
    </row>
    <row r="3252" spans="5:12" x14ac:dyDescent="0.2">
      <c r="E3252" s="157" t="s">
        <v>494</v>
      </c>
      <c r="F3252" s="157" t="s">
        <v>18</v>
      </c>
      <c r="G3252" s="157">
        <v>0</v>
      </c>
      <c r="H3252" s="157">
        <v>1</v>
      </c>
      <c r="I3252" s="157">
        <v>0</v>
      </c>
      <c r="J3252" s="157">
        <v>0</v>
      </c>
      <c r="K3252" s="157">
        <v>1</v>
      </c>
      <c r="L3252" s="157">
        <v>1</v>
      </c>
    </row>
    <row r="3253" spans="5:12" x14ac:dyDescent="0.2">
      <c r="E3253" s="157" t="s">
        <v>493</v>
      </c>
      <c r="F3253" s="157" t="s">
        <v>18</v>
      </c>
      <c r="G3253" s="157">
        <v>0</v>
      </c>
      <c r="H3253" s="157">
        <v>1</v>
      </c>
      <c r="I3253" s="157">
        <v>0</v>
      </c>
      <c r="J3253" s="157">
        <v>1</v>
      </c>
      <c r="K3253" s="157">
        <v>0</v>
      </c>
      <c r="L3253" s="157">
        <v>1</v>
      </c>
    </row>
    <row r="3254" spans="5:12" x14ac:dyDescent="0.2">
      <c r="E3254" s="157" t="s">
        <v>492</v>
      </c>
      <c r="F3254" s="157" t="s">
        <v>18</v>
      </c>
      <c r="G3254" s="157">
        <v>0</v>
      </c>
      <c r="H3254" s="157">
        <v>2</v>
      </c>
      <c r="I3254" s="157">
        <v>0</v>
      </c>
      <c r="J3254" s="157">
        <v>1</v>
      </c>
      <c r="K3254" s="157">
        <v>1</v>
      </c>
      <c r="L3254" s="157">
        <v>2</v>
      </c>
    </row>
    <row r="3255" spans="5:12" x14ac:dyDescent="0.2">
      <c r="E3255" s="157" t="s">
        <v>491</v>
      </c>
      <c r="F3255" s="157" t="s">
        <v>18</v>
      </c>
      <c r="G3255" s="157">
        <v>0</v>
      </c>
      <c r="H3255" s="157">
        <v>2</v>
      </c>
      <c r="I3255" s="157">
        <v>0</v>
      </c>
      <c r="J3255" s="157">
        <v>1</v>
      </c>
      <c r="K3255" s="157">
        <v>1</v>
      </c>
      <c r="L3255" s="157">
        <v>2</v>
      </c>
    </row>
    <row r="3256" spans="5:12" x14ac:dyDescent="0.2">
      <c r="E3256" s="157" t="s">
        <v>490</v>
      </c>
      <c r="F3256" s="157" t="s">
        <v>55</v>
      </c>
      <c r="G3256" s="157">
        <v>0</v>
      </c>
      <c r="H3256" s="157">
        <v>1</v>
      </c>
      <c r="I3256" s="157">
        <v>0</v>
      </c>
      <c r="J3256" s="157">
        <v>1</v>
      </c>
      <c r="K3256" s="157">
        <v>0</v>
      </c>
      <c r="L3256" s="157">
        <v>1</v>
      </c>
    </row>
    <row r="3257" spans="5:12" x14ac:dyDescent="0.2">
      <c r="E3257" s="157" t="s">
        <v>489</v>
      </c>
      <c r="F3257" s="157" t="s">
        <v>20</v>
      </c>
      <c r="G3257" s="157">
        <v>0</v>
      </c>
      <c r="H3257" s="157">
        <v>1</v>
      </c>
      <c r="I3257" s="157">
        <v>0</v>
      </c>
      <c r="J3257" s="157">
        <v>0</v>
      </c>
      <c r="K3257" s="157">
        <v>1</v>
      </c>
      <c r="L3257" s="157">
        <v>1</v>
      </c>
    </row>
    <row r="3258" spans="5:12" x14ac:dyDescent="0.2">
      <c r="E3258" s="157" t="s">
        <v>488</v>
      </c>
      <c r="F3258" s="157" t="s">
        <v>20</v>
      </c>
      <c r="G3258" s="157">
        <v>0</v>
      </c>
      <c r="H3258" s="157">
        <v>1</v>
      </c>
      <c r="I3258" s="157">
        <v>0</v>
      </c>
      <c r="J3258" s="157">
        <v>1</v>
      </c>
      <c r="K3258" s="157">
        <v>0</v>
      </c>
      <c r="L3258" s="157">
        <v>1</v>
      </c>
    </row>
    <row r="3259" spans="5:12" x14ac:dyDescent="0.2">
      <c r="E3259" s="157" t="s">
        <v>487</v>
      </c>
      <c r="F3259" s="157" t="s">
        <v>53</v>
      </c>
      <c r="G3259" s="157">
        <v>0</v>
      </c>
      <c r="H3259" s="157">
        <v>1</v>
      </c>
      <c r="I3259" s="157">
        <v>0</v>
      </c>
      <c r="J3259" s="157">
        <v>0</v>
      </c>
      <c r="K3259" s="157">
        <v>1</v>
      </c>
      <c r="L3259" s="157">
        <v>1</v>
      </c>
    </row>
    <row r="3260" spans="5:12" x14ac:dyDescent="0.2">
      <c r="E3260" s="157" t="s">
        <v>486</v>
      </c>
      <c r="F3260" s="157" t="s">
        <v>48</v>
      </c>
      <c r="G3260" s="157">
        <v>0</v>
      </c>
      <c r="H3260" s="157">
        <v>1</v>
      </c>
      <c r="I3260" s="157">
        <v>0</v>
      </c>
      <c r="J3260" s="157">
        <v>0</v>
      </c>
      <c r="K3260" s="157">
        <v>1</v>
      </c>
      <c r="L3260" s="157">
        <v>1</v>
      </c>
    </row>
    <row r="3261" spans="5:12" x14ac:dyDescent="0.2">
      <c r="E3261" s="157" t="s">
        <v>485</v>
      </c>
      <c r="F3261" s="157" t="s">
        <v>48</v>
      </c>
      <c r="G3261" s="157">
        <v>0</v>
      </c>
      <c r="H3261" s="157">
        <v>1</v>
      </c>
      <c r="I3261" s="157">
        <v>0</v>
      </c>
      <c r="J3261" s="157">
        <v>0</v>
      </c>
      <c r="K3261" s="157">
        <v>1</v>
      </c>
      <c r="L3261" s="157">
        <v>1</v>
      </c>
    </row>
    <row r="3262" spans="5:12" x14ac:dyDescent="0.2">
      <c r="E3262" s="157" t="s">
        <v>484</v>
      </c>
      <c r="F3262" s="157" t="s">
        <v>48</v>
      </c>
      <c r="G3262" s="157">
        <v>0</v>
      </c>
      <c r="H3262" s="157">
        <v>1</v>
      </c>
      <c r="I3262" s="157">
        <v>1</v>
      </c>
      <c r="J3262" s="157">
        <v>0</v>
      </c>
      <c r="K3262" s="157">
        <v>0</v>
      </c>
      <c r="L3262" s="157">
        <v>1</v>
      </c>
    </row>
    <row r="3263" spans="5:12" x14ac:dyDescent="0.2">
      <c r="E3263" s="157" t="s">
        <v>483</v>
      </c>
      <c r="F3263" s="157" t="s">
        <v>48</v>
      </c>
      <c r="G3263" s="157">
        <v>0</v>
      </c>
      <c r="H3263" s="157">
        <v>1</v>
      </c>
      <c r="I3263" s="157">
        <v>1</v>
      </c>
      <c r="J3263" s="157">
        <v>0</v>
      </c>
      <c r="K3263" s="157">
        <v>0</v>
      </c>
      <c r="L3263" s="157">
        <v>1</v>
      </c>
    </row>
    <row r="3264" spans="5:12" x14ac:dyDescent="0.2">
      <c r="E3264" s="157" t="s">
        <v>482</v>
      </c>
      <c r="F3264" s="157" t="s">
        <v>48</v>
      </c>
      <c r="G3264" s="157">
        <v>0</v>
      </c>
      <c r="H3264" s="157">
        <v>1</v>
      </c>
      <c r="I3264" s="157">
        <v>0</v>
      </c>
      <c r="J3264" s="157">
        <v>0</v>
      </c>
      <c r="K3264" s="157">
        <v>1</v>
      </c>
      <c r="L3264" s="157">
        <v>1</v>
      </c>
    </row>
    <row r="3265" spans="5:12" x14ac:dyDescent="0.2">
      <c r="E3265" s="157" t="s">
        <v>481</v>
      </c>
      <c r="F3265" s="157" t="s">
        <v>48</v>
      </c>
      <c r="G3265" s="157">
        <v>0</v>
      </c>
      <c r="H3265" s="157">
        <v>1</v>
      </c>
      <c r="I3265" s="157">
        <v>1</v>
      </c>
      <c r="J3265" s="157">
        <v>0</v>
      </c>
      <c r="K3265" s="157">
        <v>0</v>
      </c>
      <c r="L3265" s="157">
        <v>1</v>
      </c>
    </row>
    <row r="3266" spans="5:12" x14ac:dyDescent="0.2">
      <c r="E3266" s="157" t="s">
        <v>480</v>
      </c>
      <c r="F3266" s="157" t="s">
        <v>48</v>
      </c>
      <c r="G3266" s="157">
        <v>0</v>
      </c>
      <c r="H3266" s="157">
        <v>1</v>
      </c>
      <c r="I3266" s="157">
        <v>0</v>
      </c>
      <c r="J3266" s="157">
        <v>0</v>
      </c>
      <c r="K3266" s="157">
        <v>1</v>
      </c>
      <c r="L3266" s="157">
        <v>1</v>
      </c>
    </row>
    <row r="3267" spans="5:12" x14ac:dyDescent="0.2">
      <c r="E3267" s="157" t="s">
        <v>479</v>
      </c>
      <c r="F3267" s="157" t="s">
        <v>58</v>
      </c>
      <c r="G3267" s="157">
        <v>1</v>
      </c>
      <c r="H3267" s="157">
        <v>0</v>
      </c>
      <c r="I3267" s="157">
        <v>0</v>
      </c>
      <c r="J3267" s="157">
        <v>1</v>
      </c>
      <c r="K3267" s="157">
        <v>0</v>
      </c>
      <c r="L3267" s="157">
        <v>1</v>
      </c>
    </row>
    <row r="3268" spans="5:12" x14ac:dyDescent="0.2">
      <c r="E3268" s="157" t="s">
        <v>478</v>
      </c>
      <c r="F3268" s="157" t="s">
        <v>94</v>
      </c>
      <c r="G3268" s="157">
        <v>2</v>
      </c>
      <c r="H3268" s="157">
        <v>0</v>
      </c>
      <c r="I3268" s="157">
        <v>0</v>
      </c>
      <c r="J3268" s="157">
        <v>2</v>
      </c>
      <c r="K3268" s="157">
        <v>0</v>
      </c>
      <c r="L3268" s="157">
        <v>2</v>
      </c>
    </row>
    <row r="3269" spans="5:12" x14ac:dyDescent="0.2">
      <c r="E3269" s="157" t="s">
        <v>477</v>
      </c>
      <c r="F3269" s="157" t="s">
        <v>94</v>
      </c>
      <c r="G3269" s="157">
        <v>2</v>
      </c>
      <c r="H3269" s="157">
        <v>0</v>
      </c>
      <c r="I3269" s="157">
        <v>1</v>
      </c>
      <c r="J3269" s="157">
        <v>0</v>
      </c>
      <c r="K3269" s="157">
        <v>1</v>
      </c>
      <c r="L3269" s="157">
        <v>2</v>
      </c>
    </row>
    <row r="3270" spans="5:12" x14ac:dyDescent="0.2">
      <c r="E3270" s="157" t="s">
        <v>476</v>
      </c>
      <c r="F3270" s="157" t="s">
        <v>29</v>
      </c>
      <c r="G3270" s="157">
        <v>0</v>
      </c>
      <c r="H3270" s="157">
        <v>1</v>
      </c>
      <c r="I3270" s="157">
        <v>0</v>
      </c>
      <c r="J3270" s="157">
        <v>0</v>
      </c>
      <c r="K3270" s="157">
        <v>1</v>
      </c>
      <c r="L3270" s="157">
        <v>1</v>
      </c>
    </row>
    <row r="3271" spans="5:12" x14ac:dyDescent="0.2">
      <c r="E3271" s="157" t="s">
        <v>475</v>
      </c>
      <c r="F3271" s="157" t="s">
        <v>39</v>
      </c>
      <c r="G3271" s="157">
        <v>0</v>
      </c>
      <c r="H3271" s="157">
        <v>1</v>
      </c>
      <c r="I3271" s="157">
        <v>0</v>
      </c>
      <c r="J3271" s="157">
        <v>0</v>
      </c>
      <c r="K3271" s="157">
        <v>1</v>
      </c>
      <c r="L3271" s="157">
        <v>1</v>
      </c>
    </row>
    <row r="3272" spans="5:12" x14ac:dyDescent="0.2">
      <c r="E3272" s="157" t="s">
        <v>474</v>
      </c>
      <c r="F3272" s="157" t="s">
        <v>69</v>
      </c>
      <c r="G3272" s="157">
        <v>1</v>
      </c>
      <c r="H3272" s="157">
        <v>0</v>
      </c>
      <c r="I3272" s="157">
        <v>0</v>
      </c>
      <c r="J3272" s="157">
        <v>0</v>
      </c>
      <c r="K3272" s="157">
        <v>1</v>
      </c>
      <c r="L3272" s="157">
        <v>1</v>
      </c>
    </row>
    <row r="3273" spans="5:12" x14ac:dyDescent="0.2">
      <c r="E3273" s="157" t="s">
        <v>473</v>
      </c>
      <c r="F3273" s="157" t="s">
        <v>16</v>
      </c>
      <c r="G3273" s="157">
        <v>0</v>
      </c>
      <c r="H3273" s="157">
        <v>5</v>
      </c>
      <c r="I3273" s="157">
        <v>0</v>
      </c>
      <c r="J3273" s="157">
        <v>5</v>
      </c>
      <c r="K3273" s="157">
        <v>0</v>
      </c>
      <c r="L3273" s="157">
        <v>5</v>
      </c>
    </row>
    <row r="3274" spans="5:12" x14ac:dyDescent="0.2">
      <c r="E3274" s="157" t="s">
        <v>472</v>
      </c>
      <c r="F3274" s="157" t="s">
        <v>131</v>
      </c>
      <c r="G3274" s="157">
        <v>0</v>
      </c>
      <c r="H3274" s="157">
        <v>1</v>
      </c>
      <c r="I3274" s="157">
        <v>0</v>
      </c>
      <c r="J3274" s="157">
        <v>1</v>
      </c>
      <c r="K3274" s="157">
        <v>0</v>
      </c>
      <c r="L3274" s="157">
        <v>1</v>
      </c>
    </row>
    <row r="3275" spans="5:12" x14ac:dyDescent="0.2">
      <c r="E3275" s="157" t="s">
        <v>471</v>
      </c>
      <c r="F3275" s="157" t="s">
        <v>69</v>
      </c>
      <c r="G3275" s="157">
        <v>0</v>
      </c>
      <c r="H3275" s="157">
        <v>1</v>
      </c>
      <c r="I3275" s="157">
        <v>0</v>
      </c>
      <c r="J3275" s="157">
        <v>0</v>
      </c>
      <c r="K3275" s="157">
        <v>1</v>
      </c>
      <c r="L3275" s="157">
        <v>1</v>
      </c>
    </row>
    <row r="3276" spans="5:12" x14ac:dyDescent="0.2">
      <c r="E3276" s="157" t="s">
        <v>470</v>
      </c>
      <c r="F3276" s="157" t="s">
        <v>69</v>
      </c>
      <c r="G3276" s="157">
        <v>1</v>
      </c>
      <c r="H3276" s="157">
        <v>0</v>
      </c>
      <c r="I3276" s="157">
        <v>0</v>
      </c>
      <c r="J3276" s="157">
        <v>1</v>
      </c>
      <c r="K3276" s="157">
        <v>0</v>
      </c>
      <c r="L3276" s="157">
        <v>1</v>
      </c>
    </row>
    <row r="3277" spans="5:12" x14ac:dyDescent="0.2">
      <c r="E3277" s="157" t="s">
        <v>469</v>
      </c>
      <c r="F3277" s="157" t="s">
        <v>20</v>
      </c>
      <c r="G3277" s="157">
        <v>0</v>
      </c>
      <c r="H3277" s="157">
        <v>1</v>
      </c>
      <c r="I3277" s="157">
        <v>0</v>
      </c>
      <c r="J3277" s="157">
        <v>0</v>
      </c>
      <c r="K3277" s="157">
        <v>1</v>
      </c>
      <c r="L3277" s="157">
        <v>1</v>
      </c>
    </row>
    <row r="3278" spans="5:12" x14ac:dyDescent="0.2">
      <c r="E3278" s="157" t="s">
        <v>468</v>
      </c>
      <c r="F3278" s="157" t="s">
        <v>80</v>
      </c>
      <c r="G3278" s="157">
        <v>0</v>
      </c>
      <c r="H3278" s="157">
        <v>1</v>
      </c>
      <c r="I3278" s="157">
        <v>0</v>
      </c>
      <c r="J3278" s="157">
        <v>1</v>
      </c>
      <c r="K3278" s="157">
        <v>0</v>
      </c>
      <c r="L3278" s="157">
        <v>1</v>
      </c>
    </row>
    <row r="3279" spans="5:12" x14ac:dyDescent="0.2">
      <c r="E3279" s="157" t="s">
        <v>467</v>
      </c>
      <c r="F3279" s="157" t="s">
        <v>29</v>
      </c>
      <c r="G3279" s="157">
        <v>0</v>
      </c>
      <c r="H3279" s="157">
        <v>1</v>
      </c>
      <c r="I3279" s="157">
        <v>0</v>
      </c>
      <c r="J3279" s="157">
        <v>0</v>
      </c>
      <c r="K3279" s="157">
        <v>1</v>
      </c>
      <c r="L3279" s="157">
        <v>1</v>
      </c>
    </row>
    <row r="3280" spans="5:12" x14ac:dyDescent="0.2">
      <c r="E3280" s="157" t="s">
        <v>466</v>
      </c>
      <c r="F3280" s="157" t="s">
        <v>16</v>
      </c>
      <c r="G3280" s="157">
        <v>0</v>
      </c>
      <c r="H3280" s="157">
        <v>1</v>
      </c>
      <c r="I3280" s="157">
        <v>0</v>
      </c>
      <c r="J3280" s="157">
        <v>0</v>
      </c>
      <c r="K3280" s="157">
        <v>1</v>
      </c>
      <c r="L3280" s="157">
        <v>1</v>
      </c>
    </row>
    <row r="3281" spans="5:12" x14ac:dyDescent="0.2">
      <c r="E3281" s="157" t="s">
        <v>465</v>
      </c>
      <c r="F3281" s="157" t="s">
        <v>39</v>
      </c>
      <c r="G3281" s="157">
        <v>1</v>
      </c>
      <c r="H3281" s="157">
        <v>0</v>
      </c>
      <c r="I3281" s="157">
        <v>0</v>
      </c>
      <c r="J3281" s="157">
        <v>1</v>
      </c>
      <c r="K3281" s="157">
        <v>0</v>
      </c>
      <c r="L3281" s="157">
        <v>1</v>
      </c>
    </row>
    <row r="3282" spans="5:12" x14ac:dyDescent="0.2">
      <c r="E3282" s="157" t="s">
        <v>464</v>
      </c>
      <c r="F3282" s="157" t="s">
        <v>39</v>
      </c>
      <c r="G3282" s="157">
        <v>1</v>
      </c>
      <c r="H3282" s="157">
        <v>0</v>
      </c>
      <c r="I3282" s="157">
        <v>0</v>
      </c>
      <c r="J3282" s="157">
        <v>1</v>
      </c>
      <c r="K3282" s="157">
        <v>0</v>
      </c>
      <c r="L3282" s="157">
        <v>1</v>
      </c>
    </row>
    <row r="3283" spans="5:12" x14ac:dyDescent="0.2">
      <c r="E3283" s="157" t="s">
        <v>463</v>
      </c>
      <c r="F3283" s="157" t="s">
        <v>39</v>
      </c>
      <c r="G3283" s="157">
        <v>1</v>
      </c>
      <c r="H3283" s="157">
        <v>0</v>
      </c>
      <c r="I3283" s="157">
        <v>0</v>
      </c>
      <c r="J3283" s="157">
        <v>1</v>
      </c>
      <c r="K3283" s="157">
        <v>0</v>
      </c>
      <c r="L3283" s="157">
        <v>1</v>
      </c>
    </row>
    <row r="3284" spans="5:12" x14ac:dyDescent="0.2">
      <c r="E3284" s="157" t="s">
        <v>462</v>
      </c>
      <c r="F3284" s="157" t="s">
        <v>87</v>
      </c>
      <c r="G3284" s="157">
        <v>0</v>
      </c>
      <c r="H3284" s="157">
        <v>1</v>
      </c>
      <c r="I3284" s="157">
        <v>0</v>
      </c>
      <c r="J3284" s="157">
        <v>0</v>
      </c>
      <c r="K3284" s="157">
        <v>1</v>
      </c>
      <c r="L3284" s="157">
        <v>1</v>
      </c>
    </row>
    <row r="3285" spans="5:12" x14ac:dyDescent="0.2">
      <c r="E3285" s="157" t="s">
        <v>461</v>
      </c>
      <c r="F3285" s="157" t="s">
        <v>35</v>
      </c>
      <c r="G3285" s="157">
        <v>0</v>
      </c>
      <c r="H3285" s="157">
        <v>1</v>
      </c>
      <c r="I3285" s="157">
        <v>0</v>
      </c>
      <c r="J3285" s="157">
        <v>0</v>
      </c>
      <c r="K3285" s="157">
        <v>1</v>
      </c>
      <c r="L3285" s="157">
        <v>1</v>
      </c>
    </row>
    <row r="3286" spans="5:12" x14ac:dyDescent="0.2">
      <c r="E3286" s="157" t="s">
        <v>460</v>
      </c>
      <c r="F3286" s="157" t="s">
        <v>14</v>
      </c>
      <c r="G3286" s="157">
        <v>0</v>
      </c>
      <c r="H3286" s="157">
        <v>2</v>
      </c>
      <c r="I3286" s="157">
        <v>0</v>
      </c>
      <c r="J3286" s="157">
        <v>1</v>
      </c>
      <c r="K3286" s="157">
        <v>1</v>
      </c>
      <c r="L3286" s="157">
        <v>2</v>
      </c>
    </row>
    <row r="3287" spans="5:12" x14ac:dyDescent="0.2">
      <c r="E3287" s="157" t="s">
        <v>459</v>
      </c>
      <c r="F3287" s="157" t="s">
        <v>58</v>
      </c>
      <c r="G3287" s="157">
        <v>0</v>
      </c>
      <c r="H3287" s="157">
        <v>1</v>
      </c>
      <c r="I3287" s="157">
        <v>0</v>
      </c>
      <c r="J3287" s="157">
        <v>0</v>
      </c>
      <c r="K3287" s="157">
        <v>1</v>
      </c>
      <c r="L3287" s="157">
        <v>1</v>
      </c>
    </row>
    <row r="3288" spans="5:12" x14ac:dyDescent="0.2">
      <c r="E3288" s="157" t="s">
        <v>458</v>
      </c>
      <c r="F3288" s="157" t="s">
        <v>22</v>
      </c>
      <c r="G3288" s="157">
        <v>0</v>
      </c>
      <c r="H3288" s="157">
        <v>1</v>
      </c>
      <c r="I3288" s="157">
        <v>0</v>
      </c>
      <c r="J3288" s="157">
        <v>0</v>
      </c>
      <c r="K3288" s="157">
        <v>1</v>
      </c>
      <c r="L3288" s="157">
        <v>1</v>
      </c>
    </row>
    <row r="3289" spans="5:12" x14ac:dyDescent="0.2">
      <c r="E3289" s="157" t="s">
        <v>457</v>
      </c>
      <c r="F3289" s="157" t="s">
        <v>18</v>
      </c>
      <c r="G3289" s="157">
        <v>0</v>
      </c>
      <c r="H3289" s="157">
        <v>2</v>
      </c>
      <c r="I3289" s="157">
        <v>0</v>
      </c>
      <c r="J3289" s="157">
        <v>0</v>
      </c>
      <c r="K3289" s="157">
        <v>2</v>
      </c>
      <c r="L3289" s="157">
        <v>2</v>
      </c>
    </row>
    <row r="3290" spans="5:12" x14ac:dyDescent="0.2">
      <c r="E3290" s="157" t="s">
        <v>456</v>
      </c>
      <c r="F3290" s="157" t="s">
        <v>48</v>
      </c>
      <c r="G3290" s="157">
        <v>0</v>
      </c>
      <c r="H3290" s="157">
        <v>1</v>
      </c>
      <c r="I3290" s="157">
        <v>0</v>
      </c>
      <c r="J3290" s="157">
        <v>1</v>
      </c>
      <c r="K3290" s="157">
        <v>0</v>
      </c>
      <c r="L3290" s="157">
        <v>1</v>
      </c>
    </row>
    <row r="3291" spans="5:12" x14ac:dyDescent="0.2">
      <c r="E3291" s="157" t="s">
        <v>455</v>
      </c>
      <c r="F3291" s="157" t="s">
        <v>48</v>
      </c>
      <c r="G3291" s="157">
        <v>0</v>
      </c>
      <c r="H3291" s="157">
        <v>1</v>
      </c>
      <c r="I3291" s="157">
        <v>0</v>
      </c>
      <c r="J3291" s="157">
        <v>1</v>
      </c>
      <c r="K3291" s="157">
        <v>0</v>
      </c>
      <c r="L3291" s="157">
        <v>1</v>
      </c>
    </row>
    <row r="3292" spans="5:12" x14ac:dyDescent="0.2">
      <c r="E3292" s="157" t="s">
        <v>454</v>
      </c>
      <c r="F3292" s="157" t="s">
        <v>29</v>
      </c>
      <c r="G3292" s="157">
        <v>0</v>
      </c>
      <c r="H3292" s="157">
        <v>1</v>
      </c>
      <c r="I3292" s="157">
        <v>0</v>
      </c>
      <c r="J3292" s="157">
        <v>0</v>
      </c>
      <c r="K3292" s="157">
        <v>1</v>
      </c>
      <c r="L3292" s="157">
        <v>1</v>
      </c>
    </row>
    <row r="3293" spans="5:12" x14ac:dyDescent="0.2">
      <c r="E3293" s="157" t="s">
        <v>453</v>
      </c>
      <c r="F3293" s="157" t="s">
        <v>16</v>
      </c>
      <c r="G3293" s="157">
        <v>0</v>
      </c>
      <c r="H3293" s="157">
        <v>1</v>
      </c>
      <c r="I3293" s="157">
        <v>0</v>
      </c>
      <c r="J3293" s="157">
        <v>0</v>
      </c>
      <c r="K3293" s="157">
        <v>1</v>
      </c>
      <c r="L3293" s="157">
        <v>1</v>
      </c>
    </row>
    <row r="3294" spans="5:12" x14ac:dyDescent="0.2">
      <c r="E3294" s="157" t="s">
        <v>452</v>
      </c>
      <c r="F3294" s="157" t="s">
        <v>18</v>
      </c>
      <c r="G3294" s="157">
        <v>0</v>
      </c>
      <c r="H3294" s="157">
        <v>2</v>
      </c>
      <c r="I3294" s="157">
        <v>0</v>
      </c>
      <c r="J3294" s="157">
        <v>1</v>
      </c>
      <c r="K3294" s="157">
        <v>1</v>
      </c>
      <c r="L3294" s="157">
        <v>2</v>
      </c>
    </row>
    <row r="3295" spans="5:12" x14ac:dyDescent="0.2">
      <c r="E3295" s="157" t="s">
        <v>451</v>
      </c>
      <c r="F3295" s="157" t="s">
        <v>80</v>
      </c>
      <c r="G3295" s="157">
        <v>0</v>
      </c>
      <c r="H3295" s="157">
        <v>1</v>
      </c>
      <c r="I3295" s="157">
        <v>0</v>
      </c>
      <c r="J3295" s="157">
        <v>1</v>
      </c>
      <c r="K3295" s="157">
        <v>0</v>
      </c>
      <c r="L3295" s="157">
        <v>1</v>
      </c>
    </row>
    <row r="3296" spans="5:12" x14ac:dyDescent="0.2">
      <c r="E3296" s="157" t="s">
        <v>450</v>
      </c>
      <c r="F3296" s="157" t="s">
        <v>67</v>
      </c>
      <c r="G3296" s="157">
        <v>1</v>
      </c>
      <c r="H3296" s="157">
        <v>0</v>
      </c>
      <c r="I3296" s="157">
        <v>0</v>
      </c>
      <c r="J3296" s="157">
        <v>0</v>
      </c>
      <c r="K3296" s="157">
        <v>1</v>
      </c>
      <c r="L3296" s="157">
        <v>1</v>
      </c>
    </row>
    <row r="3297" spans="5:12" x14ac:dyDescent="0.2">
      <c r="E3297" s="157" t="s">
        <v>449</v>
      </c>
      <c r="F3297" s="157" t="s">
        <v>39</v>
      </c>
      <c r="G3297" s="157">
        <v>0</v>
      </c>
      <c r="H3297" s="157">
        <v>1</v>
      </c>
      <c r="I3297" s="157">
        <v>1</v>
      </c>
      <c r="J3297" s="157">
        <v>0</v>
      </c>
      <c r="K3297" s="157">
        <v>0</v>
      </c>
      <c r="L3297" s="157">
        <v>1</v>
      </c>
    </row>
    <row r="3298" spans="5:12" x14ac:dyDescent="0.2">
      <c r="E3298" s="157" t="s">
        <v>448</v>
      </c>
      <c r="F3298" s="157" t="s">
        <v>58</v>
      </c>
      <c r="G3298" s="157">
        <v>0</v>
      </c>
      <c r="H3298" s="157">
        <v>2</v>
      </c>
      <c r="I3298" s="157">
        <v>0</v>
      </c>
      <c r="J3298" s="157">
        <v>1</v>
      </c>
      <c r="K3298" s="157">
        <v>1</v>
      </c>
      <c r="L3298" s="157">
        <v>2</v>
      </c>
    </row>
    <row r="3299" spans="5:12" x14ac:dyDescent="0.2">
      <c r="E3299" s="157" t="s">
        <v>447</v>
      </c>
      <c r="F3299" s="157" t="s">
        <v>58</v>
      </c>
      <c r="G3299" s="157">
        <v>0</v>
      </c>
      <c r="H3299" s="157">
        <v>3</v>
      </c>
      <c r="I3299" s="157">
        <v>0</v>
      </c>
      <c r="J3299" s="157">
        <v>0</v>
      </c>
      <c r="K3299" s="157">
        <v>3</v>
      </c>
      <c r="L3299" s="157">
        <v>3</v>
      </c>
    </row>
    <row r="3300" spans="5:12" x14ac:dyDescent="0.2">
      <c r="E3300" s="157" t="s">
        <v>446</v>
      </c>
      <c r="F3300" s="157" t="s">
        <v>39</v>
      </c>
      <c r="G3300" s="157">
        <v>0</v>
      </c>
      <c r="H3300" s="157">
        <v>1</v>
      </c>
      <c r="I3300" s="157">
        <v>1</v>
      </c>
      <c r="J3300" s="157">
        <v>0</v>
      </c>
      <c r="K3300" s="157">
        <v>0</v>
      </c>
      <c r="L3300" s="157">
        <v>1</v>
      </c>
    </row>
    <row r="3301" spans="5:12" x14ac:dyDescent="0.2">
      <c r="E3301" s="157" t="s">
        <v>445</v>
      </c>
      <c r="F3301" s="157" t="s">
        <v>80</v>
      </c>
      <c r="G3301" s="157">
        <v>1</v>
      </c>
      <c r="H3301" s="157">
        <v>0</v>
      </c>
      <c r="I3301" s="157">
        <v>0</v>
      </c>
      <c r="J3301" s="157">
        <v>0</v>
      </c>
      <c r="K3301" s="157">
        <v>1</v>
      </c>
      <c r="L3301" s="157">
        <v>1</v>
      </c>
    </row>
    <row r="3302" spans="5:12" x14ac:dyDescent="0.2">
      <c r="E3302" s="157" t="s">
        <v>444</v>
      </c>
      <c r="F3302" s="157" t="s">
        <v>29</v>
      </c>
      <c r="G3302" s="157">
        <v>0</v>
      </c>
      <c r="H3302" s="157">
        <v>1</v>
      </c>
      <c r="I3302" s="157">
        <v>0</v>
      </c>
      <c r="J3302" s="157">
        <v>1</v>
      </c>
      <c r="K3302" s="157">
        <v>0</v>
      </c>
      <c r="L3302" s="157">
        <v>1</v>
      </c>
    </row>
    <row r="3303" spans="5:12" x14ac:dyDescent="0.2">
      <c r="E3303" s="157" t="s">
        <v>443</v>
      </c>
      <c r="F3303" s="157" t="s">
        <v>53</v>
      </c>
      <c r="G3303" s="157">
        <v>0</v>
      </c>
      <c r="H3303" s="157">
        <v>1</v>
      </c>
      <c r="I3303" s="157">
        <v>0</v>
      </c>
      <c r="J3303" s="157">
        <v>0</v>
      </c>
      <c r="K3303" s="157">
        <v>1</v>
      </c>
      <c r="L3303" s="157">
        <v>1</v>
      </c>
    </row>
    <row r="3304" spans="5:12" x14ac:dyDescent="0.2">
      <c r="E3304" s="157" t="s">
        <v>442</v>
      </c>
      <c r="F3304" s="157" t="s">
        <v>87</v>
      </c>
      <c r="G3304" s="157">
        <v>1</v>
      </c>
      <c r="H3304" s="157">
        <v>0</v>
      </c>
      <c r="I3304" s="157">
        <v>0</v>
      </c>
      <c r="J3304" s="157">
        <v>0</v>
      </c>
      <c r="K3304" s="157">
        <v>1</v>
      </c>
      <c r="L3304" s="157">
        <v>1</v>
      </c>
    </row>
    <row r="3305" spans="5:12" x14ac:dyDescent="0.2">
      <c r="E3305" s="157" t="s">
        <v>441</v>
      </c>
      <c r="F3305" s="157" t="s">
        <v>87</v>
      </c>
      <c r="G3305" s="157">
        <v>1</v>
      </c>
      <c r="H3305" s="157">
        <v>0</v>
      </c>
      <c r="I3305" s="157">
        <v>0</v>
      </c>
      <c r="J3305" s="157">
        <v>1</v>
      </c>
      <c r="K3305" s="157">
        <v>0</v>
      </c>
      <c r="L3305" s="157">
        <v>1</v>
      </c>
    </row>
    <row r="3306" spans="5:12" x14ac:dyDescent="0.2">
      <c r="E3306" s="157" t="s">
        <v>440</v>
      </c>
      <c r="F3306" s="157" t="s">
        <v>55</v>
      </c>
      <c r="G3306" s="157">
        <v>0</v>
      </c>
      <c r="H3306" s="157">
        <v>1</v>
      </c>
      <c r="I3306" s="157">
        <v>0</v>
      </c>
      <c r="J3306" s="157">
        <v>0</v>
      </c>
      <c r="K3306" s="157">
        <v>1</v>
      </c>
      <c r="L3306" s="157">
        <v>1</v>
      </c>
    </row>
    <row r="3307" spans="5:12" x14ac:dyDescent="0.2">
      <c r="E3307" s="157" t="s">
        <v>439</v>
      </c>
      <c r="F3307" s="157" t="s">
        <v>16</v>
      </c>
      <c r="G3307" s="157">
        <v>0</v>
      </c>
      <c r="H3307" s="157">
        <v>1</v>
      </c>
      <c r="I3307" s="157">
        <v>0</v>
      </c>
      <c r="J3307" s="157">
        <v>0</v>
      </c>
      <c r="K3307" s="157">
        <v>1</v>
      </c>
      <c r="L3307" s="157">
        <v>1</v>
      </c>
    </row>
    <row r="3308" spans="5:12" x14ac:dyDescent="0.2">
      <c r="E3308" s="157" t="s">
        <v>438</v>
      </c>
      <c r="F3308" s="157" t="s">
        <v>131</v>
      </c>
      <c r="G3308" s="157">
        <v>0</v>
      </c>
      <c r="H3308" s="157">
        <v>1</v>
      </c>
      <c r="I3308" s="157">
        <v>0</v>
      </c>
      <c r="J3308" s="157">
        <v>1</v>
      </c>
      <c r="K3308" s="157">
        <v>0</v>
      </c>
      <c r="L3308" s="157">
        <v>1</v>
      </c>
    </row>
    <row r="3309" spans="5:12" x14ac:dyDescent="0.2">
      <c r="E3309" s="157" t="s">
        <v>437</v>
      </c>
      <c r="F3309" s="157" t="s">
        <v>94</v>
      </c>
      <c r="G3309" s="157">
        <v>0</v>
      </c>
      <c r="H3309" s="157">
        <v>1</v>
      </c>
      <c r="I3309" s="157">
        <v>0</v>
      </c>
      <c r="J3309" s="157">
        <v>0</v>
      </c>
      <c r="K3309" s="157">
        <v>1</v>
      </c>
      <c r="L3309" s="157">
        <v>1</v>
      </c>
    </row>
    <row r="3310" spans="5:12" x14ac:dyDescent="0.2">
      <c r="E3310" s="157" t="s">
        <v>436</v>
      </c>
      <c r="F3310" s="157" t="s">
        <v>77</v>
      </c>
      <c r="G3310" s="157">
        <v>0</v>
      </c>
      <c r="H3310" s="157">
        <v>2</v>
      </c>
      <c r="I3310" s="157">
        <v>0</v>
      </c>
      <c r="J3310" s="157">
        <v>0</v>
      </c>
      <c r="K3310" s="157">
        <v>2</v>
      </c>
      <c r="L3310" s="157">
        <v>2</v>
      </c>
    </row>
    <row r="3311" spans="5:12" x14ac:dyDescent="0.2">
      <c r="E3311" s="157" t="s">
        <v>435</v>
      </c>
      <c r="F3311" s="157" t="s">
        <v>53</v>
      </c>
      <c r="G3311" s="157">
        <v>0</v>
      </c>
      <c r="H3311" s="157">
        <v>1</v>
      </c>
      <c r="I3311" s="157">
        <v>0</v>
      </c>
      <c r="J3311" s="157">
        <v>0</v>
      </c>
      <c r="K3311" s="157">
        <v>1</v>
      </c>
      <c r="L3311" s="157">
        <v>1</v>
      </c>
    </row>
    <row r="3312" spans="5:12" x14ac:dyDescent="0.2">
      <c r="E3312" s="157" t="s">
        <v>434</v>
      </c>
      <c r="F3312" s="157" t="s">
        <v>14</v>
      </c>
      <c r="G3312" s="157">
        <v>1</v>
      </c>
      <c r="H3312" s="157">
        <v>2</v>
      </c>
      <c r="I3312" s="157">
        <v>0</v>
      </c>
      <c r="J3312" s="157">
        <v>1</v>
      </c>
      <c r="K3312" s="157">
        <v>2</v>
      </c>
      <c r="L3312" s="157">
        <v>3</v>
      </c>
    </row>
    <row r="3313" spans="5:12" x14ac:dyDescent="0.2">
      <c r="E3313" s="157" t="s">
        <v>433</v>
      </c>
      <c r="F3313" s="157" t="s">
        <v>29</v>
      </c>
      <c r="G3313" s="157">
        <v>0</v>
      </c>
      <c r="H3313" s="157">
        <v>9</v>
      </c>
      <c r="I3313" s="157">
        <v>0</v>
      </c>
      <c r="J3313" s="157">
        <v>2</v>
      </c>
      <c r="K3313" s="157">
        <v>7</v>
      </c>
      <c r="L3313" s="157">
        <v>9</v>
      </c>
    </row>
    <row r="3314" spans="5:12" x14ac:dyDescent="0.2">
      <c r="E3314" s="157" t="s">
        <v>432</v>
      </c>
      <c r="F3314" s="157" t="s">
        <v>67</v>
      </c>
      <c r="G3314" s="157">
        <v>1</v>
      </c>
      <c r="H3314" s="157">
        <v>1</v>
      </c>
      <c r="I3314" s="157">
        <v>0</v>
      </c>
      <c r="J3314" s="157">
        <v>0</v>
      </c>
      <c r="K3314" s="157">
        <v>2</v>
      </c>
      <c r="L3314" s="157">
        <v>2</v>
      </c>
    </row>
    <row r="3315" spans="5:12" x14ac:dyDescent="0.2">
      <c r="E3315" s="157" t="s">
        <v>431</v>
      </c>
      <c r="F3315" s="157" t="s">
        <v>58</v>
      </c>
      <c r="G3315" s="157">
        <v>1</v>
      </c>
      <c r="H3315" s="157">
        <v>0</v>
      </c>
      <c r="I3315" s="157">
        <v>0</v>
      </c>
      <c r="J3315" s="157">
        <v>1</v>
      </c>
      <c r="K3315" s="157">
        <v>0</v>
      </c>
      <c r="L3315" s="157">
        <v>1</v>
      </c>
    </row>
    <row r="3316" spans="5:12" x14ac:dyDescent="0.2">
      <c r="E3316" s="157" t="s">
        <v>430</v>
      </c>
      <c r="F3316" s="157" t="s">
        <v>18</v>
      </c>
      <c r="G3316" s="157">
        <v>0</v>
      </c>
      <c r="H3316" s="157">
        <v>1</v>
      </c>
      <c r="I3316" s="157">
        <v>0</v>
      </c>
      <c r="J3316" s="157">
        <v>1</v>
      </c>
      <c r="K3316" s="157">
        <v>0</v>
      </c>
      <c r="L3316" s="157">
        <v>1</v>
      </c>
    </row>
    <row r="3317" spans="5:12" x14ac:dyDescent="0.2">
      <c r="E3317" s="157" t="s">
        <v>429</v>
      </c>
      <c r="F3317" s="157" t="s">
        <v>39</v>
      </c>
      <c r="G3317" s="157">
        <v>0</v>
      </c>
      <c r="H3317" s="157">
        <v>1</v>
      </c>
      <c r="I3317" s="157">
        <v>0</v>
      </c>
      <c r="J3317" s="157">
        <v>1</v>
      </c>
      <c r="K3317" s="157">
        <v>0</v>
      </c>
      <c r="L3317" s="157">
        <v>1</v>
      </c>
    </row>
    <row r="3318" spans="5:12" x14ac:dyDescent="0.2">
      <c r="E3318" s="157" t="s">
        <v>428</v>
      </c>
      <c r="F3318" s="157" t="s">
        <v>20</v>
      </c>
      <c r="G3318" s="157">
        <v>0</v>
      </c>
      <c r="H3318" s="157">
        <v>2</v>
      </c>
      <c r="I3318" s="157">
        <v>0</v>
      </c>
      <c r="J3318" s="157">
        <v>0</v>
      </c>
      <c r="K3318" s="157">
        <v>2</v>
      </c>
      <c r="L3318" s="157">
        <v>2</v>
      </c>
    </row>
    <row r="3319" spans="5:12" x14ac:dyDescent="0.2">
      <c r="E3319" s="157" t="s">
        <v>427</v>
      </c>
      <c r="F3319" s="157" t="s">
        <v>20</v>
      </c>
      <c r="G3319" s="157">
        <v>0</v>
      </c>
      <c r="H3319" s="157">
        <v>1</v>
      </c>
      <c r="I3319" s="157">
        <v>0</v>
      </c>
      <c r="J3319" s="157">
        <v>0</v>
      </c>
      <c r="K3319" s="157">
        <v>1</v>
      </c>
      <c r="L3319" s="157">
        <v>1</v>
      </c>
    </row>
    <row r="3320" spans="5:12" x14ac:dyDescent="0.2">
      <c r="E3320" s="157" t="s">
        <v>426</v>
      </c>
      <c r="F3320" s="157" t="s">
        <v>14</v>
      </c>
      <c r="G3320" s="157">
        <v>1</v>
      </c>
      <c r="H3320" s="157">
        <v>0</v>
      </c>
      <c r="I3320" s="157">
        <v>0</v>
      </c>
      <c r="J3320" s="157">
        <v>1</v>
      </c>
      <c r="K3320" s="157">
        <v>0</v>
      </c>
      <c r="L3320" s="157">
        <v>1</v>
      </c>
    </row>
    <row r="3321" spans="5:12" x14ac:dyDescent="0.2">
      <c r="E3321" s="157" t="s">
        <v>425</v>
      </c>
      <c r="F3321" s="157" t="s">
        <v>131</v>
      </c>
      <c r="G3321" s="157">
        <v>1</v>
      </c>
      <c r="H3321" s="157">
        <v>0</v>
      </c>
      <c r="I3321" s="157">
        <v>0</v>
      </c>
      <c r="J3321" s="157">
        <v>0</v>
      </c>
      <c r="K3321" s="157">
        <v>1</v>
      </c>
      <c r="L3321" s="157">
        <v>1</v>
      </c>
    </row>
    <row r="3322" spans="5:12" x14ac:dyDescent="0.2">
      <c r="E3322" s="157" t="s">
        <v>424</v>
      </c>
      <c r="F3322" s="157" t="s">
        <v>67</v>
      </c>
      <c r="G3322" s="157">
        <v>1</v>
      </c>
      <c r="H3322" s="157">
        <v>1</v>
      </c>
      <c r="I3322" s="157">
        <v>0</v>
      </c>
      <c r="J3322" s="157">
        <v>0</v>
      </c>
      <c r="K3322" s="157">
        <v>2</v>
      </c>
      <c r="L3322" s="157">
        <v>2</v>
      </c>
    </row>
    <row r="3323" spans="5:12" x14ac:dyDescent="0.2">
      <c r="E3323" s="157" t="s">
        <v>423</v>
      </c>
      <c r="F3323" s="157" t="s">
        <v>14</v>
      </c>
      <c r="G3323" s="157">
        <v>1</v>
      </c>
      <c r="H3323" s="157">
        <v>0</v>
      </c>
      <c r="I3323" s="157">
        <v>0</v>
      </c>
      <c r="J3323" s="157">
        <v>0</v>
      </c>
      <c r="K3323" s="157">
        <v>1</v>
      </c>
      <c r="L3323" s="157">
        <v>1</v>
      </c>
    </row>
    <row r="3324" spans="5:12" x14ac:dyDescent="0.2">
      <c r="E3324" s="157" t="s">
        <v>422</v>
      </c>
      <c r="F3324" s="157" t="s">
        <v>16</v>
      </c>
      <c r="G3324" s="157">
        <v>0</v>
      </c>
      <c r="H3324" s="157">
        <v>1</v>
      </c>
      <c r="I3324" s="157">
        <v>0</v>
      </c>
      <c r="J3324" s="157">
        <v>0</v>
      </c>
      <c r="K3324" s="157">
        <v>1</v>
      </c>
      <c r="L3324" s="157">
        <v>1</v>
      </c>
    </row>
    <row r="3325" spans="5:12" x14ac:dyDescent="0.2">
      <c r="E3325" s="157" t="s">
        <v>421</v>
      </c>
      <c r="F3325" s="157" t="s">
        <v>55</v>
      </c>
      <c r="G3325" s="157">
        <v>0</v>
      </c>
      <c r="H3325" s="157">
        <v>1</v>
      </c>
      <c r="I3325" s="157">
        <v>0</v>
      </c>
      <c r="J3325" s="157">
        <v>0</v>
      </c>
      <c r="K3325" s="157">
        <v>1</v>
      </c>
      <c r="L3325" s="157">
        <v>1</v>
      </c>
    </row>
    <row r="3326" spans="5:12" x14ac:dyDescent="0.2">
      <c r="E3326" s="157" t="s">
        <v>420</v>
      </c>
      <c r="F3326" s="157" t="s">
        <v>33</v>
      </c>
      <c r="G3326" s="157">
        <v>0</v>
      </c>
      <c r="H3326" s="157">
        <v>1</v>
      </c>
      <c r="I3326" s="157">
        <v>0</v>
      </c>
      <c r="J3326" s="157">
        <v>0</v>
      </c>
      <c r="K3326" s="157">
        <v>1</v>
      </c>
      <c r="L3326" s="157">
        <v>1</v>
      </c>
    </row>
    <row r="3327" spans="5:12" x14ac:dyDescent="0.2">
      <c r="E3327" s="157" t="s">
        <v>419</v>
      </c>
      <c r="F3327" s="157" t="s">
        <v>125</v>
      </c>
      <c r="G3327" s="157">
        <v>0</v>
      </c>
      <c r="H3327" s="157">
        <v>1</v>
      </c>
      <c r="I3327" s="157">
        <v>0</v>
      </c>
      <c r="J3327" s="157">
        <v>0</v>
      </c>
      <c r="K3327" s="157">
        <v>1</v>
      </c>
      <c r="L3327" s="157">
        <v>1</v>
      </c>
    </row>
    <row r="3328" spans="5:12" x14ac:dyDescent="0.2">
      <c r="E3328" s="157" t="s">
        <v>418</v>
      </c>
      <c r="F3328" s="157" t="s">
        <v>80</v>
      </c>
      <c r="G3328" s="157">
        <v>0</v>
      </c>
      <c r="H3328" s="157">
        <v>2</v>
      </c>
      <c r="I3328" s="157">
        <v>0</v>
      </c>
      <c r="J3328" s="157">
        <v>2</v>
      </c>
      <c r="K3328" s="157">
        <v>0</v>
      </c>
      <c r="L3328" s="157">
        <v>2</v>
      </c>
    </row>
    <row r="3329" spans="4:12" x14ac:dyDescent="0.2">
      <c r="E3329" s="157" t="s">
        <v>417</v>
      </c>
      <c r="F3329" s="157" t="s">
        <v>16</v>
      </c>
      <c r="G3329" s="157">
        <v>1</v>
      </c>
      <c r="H3329" s="157">
        <v>0</v>
      </c>
      <c r="I3329" s="157">
        <v>0</v>
      </c>
      <c r="J3329" s="157">
        <v>0</v>
      </c>
      <c r="K3329" s="157">
        <v>1</v>
      </c>
      <c r="L3329" s="157">
        <v>1</v>
      </c>
    </row>
    <row r="3330" spans="4:12" x14ac:dyDescent="0.2">
      <c r="E3330" s="157" t="s">
        <v>416</v>
      </c>
      <c r="F3330" s="157" t="s">
        <v>20</v>
      </c>
      <c r="G3330" s="157">
        <v>1</v>
      </c>
      <c r="H3330" s="157">
        <v>0</v>
      </c>
      <c r="I3330" s="157">
        <v>0</v>
      </c>
      <c r="J3330" s="157">
        <v>0</v>
      </c>
      <c r="K3330" s="157">
        <v>1</v>
      </c>
      <c r="L3330" s="157">
        <v>1</v>
      </c>
    </row>
    <row r="3331" spans="4:12" x14ac:dyDescent="0.2">
      <c r="E3331" s="157" t="s">
        <v>415</v>
      </c>
      <c r="F3331" s="157" t="s">
        <v>16</v>
      </c>
      <c r="G3331" s="157">
        <v>1</v>
      </c>
      <c r="H3331" s="157">
        <v>1</v>
      </c>
      <c r="I3331" s="157">
        <v>0</v>
      </c>
      <c r="J3331" s="157">
        <v>0</v>
      </c>
      <c r="K3331" s="157">
        <v>2</v>
      </c>
      <c r="L3331" s="157">
        <v>2</v>
      </c>
    </row>
    <row r="3332" spans="4:12" x14ac:dyDescent="0.2">
      <c r="E3332" s="157" t="s">
        <v>414</v>
      </c>
      <c r="F3332" s="157" t="s">
        <v>29</v>
      </c>
      <c r="G3332" s="157">
        <v>0</v>
      </c>
      <c r="H3332" s="157">
        <v>3</v>
      </c>
      <c r="I3332" s="157">
        <v>0</v>
      </c>
      <c r="J3332" s="157">
        <v>0</v>
      </c>
      <c r="K3332" s="157">
        <v>3</v>
      </c>
      <c r="L3332" s="157">
        <v>3</v>
      </c>
    </row>
    <row r="3333" spans="4:12" x14ac:dyDescent="0.2">
      <c r="E3333" s="157" t="s">
        <v>413</v>
      </c>
      <c r="F3333" s="157" t="s">
        <v>16</v>
      </c>
      <c r="G3333" s="157">
        <v>0</v>
      </c>
      <c r="H3333" s="157">
        <v>1</v>
      </c>
      <c r="I3333" s="157">
        <v>0</v>
      </c>
      <c r="J3333" s="157">
        <v>0</v>
      </c>
      <c r="K3333" s="157">
        <v>1</v>
      </c>
      <c r="L3333" s="157">
        <v>1</v>
      </c>
    </row>
    <row r="3334" spans="4:12" x14ac:dyDescent="0.2">
      <c r="E3334" s="157" t="s">
        <v>412</v>
      </c>
      <c r="F3334" s="157" t="s">
        <v>14</v>
      </c>
      <c r="G3334" s="157">
        <v>1</v>
      </c>
      <c r="H3334" s="157">
        <v>0</v>
      </c>
      <c r="I3334" s="157">
        <v>0</v>
      </c>
      <c r="J3334" s="157">
        <v>0</v>
      </c>
      <c r="K3334" s="157">
        <v>1</v>
      </c>
      <c r="L3334" s="157">
        <v>1</v>
      </c>
    </row>
    <row r="3335" spans="4:12" x14ac:dyDescent="0.2">
      <c r="E3335" s="157" t="s">
        <v>411</v>
      </c>
      <c r="F3335" s="157" t="s">
        <v>29</v>
      </c>
      <c r="G3335" s="157">
        <v>0</v>
      </c>
      <c r="H3335" s="157">
        <v>2</v>
      </c>
      <c r="I3335" s="157">
        <v>0</v>
      </c>
      <c r="J3335" s="157">
        <v>1</v>
      </c>
      <c r="K3335" s="157">
        <v>1</v>
      </c>
      <c r="L3335" s="157">
        <v>2</v>
      </c>
    </row>
    <row r="3336" spans="4:12" x14ac:dyDescent="0.2">
      <c r="E3336" s="157" t="s">
        <v>410</v>
      </c>
      <c r="F3336" s="157" t="s">
        <v>20</v>
      </c>
      <c r="G3336" s="157">
        <v>1</v>
      </c>
      <c r="H3336" s="157">
        <v>0</v>
      </c>
      <c r="I3336" s="157">
        <v>0</v>
      </c>
      <c r="J3336" s="157">
        <v>1</v>
      </c>
      <c r="K3336" s="157">
        <v>0</v>
      </c>
      <c r="L3336" s="157">
        <v>1</v>
      </c>
    </row>
    <row r="3337" spans="4:12" x14ac:dyDescent="0.2">
      <c r="E3337" s="157" t="s">
        <v>409</v>
      </c>
      <c r="F3337" s="157" t="s">
        <v>18</v>
      </c>
      <c r="G3337" s="157">
        <v>1</v>
      </c>
      <c r="H3337" s="157">
        <v>0</v>
      </c>
      <c r="I3337" s="157">
        <v>1</v>
      </c>
      <c r="J3337" s="157">
        <v>0</v>
      </c>
      <c r="K3337" s="157">
        <v>0</v>
      </c>
      <c r="L3337" s="157">
        <v>1</v>
      </c>
    </row>
    <row r="3338" spans="4:12" x14ac:dyDescent="0.2">
      <c r="D3338" s="157" t="s">
        <v>128</v>
      </c>
      <c r="E3338" s="157" t="s">
        <v>128</v>
      </c>
      <c r="F3338" s="157" t="s">
        <v>67</v>
      </c>
      <c r="G3338" s="157">
        <v>4</v>
      </c>
      <c r="H3338" s="157">
        <v>1</v>
      </c>
      <c r="I3338" s="157">
        <v>0</v>
      </c>
      <c r="J3338" s="157">
        <v>3</v>
      </c>
      <c r="K3338" s="157">
        <v>2</v>
      </c>
      <c r="L3338" s="157">
        <v>5</v>
      </c>
    </row>
    <row r="3339" spans="4:12" x14ac:dyDescent="0.2">
      <c r="E3339" s="157" t="s">
        <v>408</v>
      </c>
      <c r="F3339" s="157" t="s">
        <v>29</v>
      </c>
      <c r="G3339" s="157">
        <v>0</v>
      </c>
      <c r="H3339" s="157">
        <v>2</v>
      </c>
      <c r="I3339" s="157">
        <v>0</v>
      </c>
      <c r="J3339" s="157">
        <v>0</v>
      </c>
      <c r="K3339" s="157">
        <v>2</v>
      </c>
      <c r="L3339" s="157">
        <v>2</v>
      </c>
    </row>
    <row r="3340" spans="4:12" x14ac:dyDescent="0.2">
      <c r="E3340" s="157" t="s">
        <v>407</v>
      </c>
      <c r="F3340" s="157" t="s">
        <v>16</v>
      </c>
      <c r="G3340" s="157">
        <v>1</v>
      </c>
      <c r="H3340" s="157">
        <v>2</v>
      </c>
      <c r="I3340" s="157">
        <v>1</v>
      </c>
      <c r="J3340" s="157">
        <v>1</v>
      </c>
      <c r="K3340" s="157">
        <v>1</v>
      </c>
      <c r="L3340" s="157">
        <v>3</v>
      </c>
    </row>
    <row r="3341" spans="4:12" x14ac:dyDescent="0.2">
      <c r="E3341" s="157" t="s">
        <v>406</v>
      </c>
      <c r="F3341" s="157" t="s">
        <v>14</v>
      </c>
      <c r="G3341" s="157">
        <v>4</v>
      </c>
      <c r="H3341" s="157">
        <v>3</v>
      </c>
      <c r="I3341" s="157">
        <v>1</v>
      </c>
      <c r="J3341" s="157">
        <v>4</v>
      </c>
      <c r="K3341" s="157">
        <v>2</v>
      </c>
      <c r="L3341" s="157">
        <v>7</v>
      </c>
    </row>
    <row r="3342" spans="4:12" x14ac:dyDescent="0.2">
      <c r="E3342" s="157" t="s">
        <v>405</v>
      </c>
      <c r="F3342" s="157" t="s">
        <v>39</v>
      </c>
      <c r="G3342" s="157">
        <v>0</v>
      </c>
      <c r="H3342" s="157">
        <v>1</v>
      </c>
      <c r="I3342" s="157">
        <v>0</v>
      </c>
      <c r="J3342" s="157">
        <v>1</v>
      </c>
      <c r="K3342" s="157">
        <v>0</v>
      </c>
      <c r="L3342" s="157">
        <v>1</v>
      </c>
    </row>
    <row r="3343" spans="4:12" x14ac:dyDescent="0.2">
      <c r="E3343" s="157" t="s">
        <v>404</v>
      </c>
      <c r="F3343" s="157" t="s">
        <v>94</v>
      </c>
      <c r="G3343" s="157">
        <v>0</v>
      </c>
      <c r="H3343" s="157">
        <v>1</v>
      </c>
      <c r="I3343" s="157">
        <v>0</v>
      </c>
      <c r="J3343" s="157">
        <v>0</v>
      </c>
      <c r="K3343" s="157">
        <v>1</v>
      </c>
      <c r="L3343" s="157">
        <v>1</v>
      </c>
    </row>
    <row r="3344" spans="4:12" x14ac:dyDescent="0.2">
      <c r="E3344" s="157" t="s">
        <v>403</v>
      </c>
      <c r="F3344" s="157" t="s">
        <v>35</v>
      </c>
      <c r="G3344" s="157">
        <v>0</v>
      </c>
      <c r="H3344" s="157">
        <v>2</v>
      </c>
      <c r="I3344" s="157">
        <v>0</v>
      </c>
      <c r="J3344" s="157">
        <v>1</v>
      </c>
      <c r="K3344" s="157">
        <v>1</v>
      </c>
      <c r="L3344" s="157">
        <v>2</v>
      </c>
    </row>
    <row r="3345" spans="5:12" x14ac:dyDescent="0.2">
      <c r="E3345" s="157" t="s">
        <v>402</v>
      </c>
      <c r="F3345" s="157" t="s">
        <v>33</v>
      </c>
      <c r="G3345" s="157">
        <v>0</v>
      </c>
      <c r="H3345" s="157">
        <v>2</v>
      </c>
      <c r="I3345" s="157">
        <v>0</v>
      </c>
      <c r="J3345" s="157">
        <v>0</v>
      </c>
      <c r="K3345" s="157">
        <v>2</v>
      </c>
      <c r="L3345" s="157">
        <v>2</v>
      </c>
    </row>
    <row r="3346" spans="5:12" x14ac:dyDescent="0.2">
      <c r="E3346" s="157" t="s">
        <v>401</v>
      </c>
      <c r="F3346" s="157" t="s">
        <v>58</v>
      </c>
      <c r="G3346" s="157">
        <v>0</v>
      </c>
      <c r="H3346" s="157">
        <v>1</v>
      </c>
      <c r="I3346" s="157">
        <v>0</v>
      </c>
      <c r="J3346" s="157">
        <v>1</v>
      </c>
      <c r="K3346" s="157">
        <v>0</v>
      </c>
      <c r="L3346" s="157">
        <v>1</v>
      </c>
    </row>
    <row r="3347" spans="5:12" x14ac:dyDescent="0.2">
      <c r="E3347" s="157" t="s">
        <v>400</v>
      </c>
      <c r="F3347" s="157" t="s">
        <v>20</v>
      </c>
      <c r="G3347" s="157">
        <v>0</v>
      </c>
      <c r="H3347" s="157">
        <v>1</v>
      </c>
      <c r="I3347" s="157">
        <v>0</v>
      </c>
      <c r="J3347" s="157">
        <v>0</v>
      </c>
      <c r="K3347" s="157">
        <v>1</v>
      </c>
      <c r="L3347" s="157">
        <v>1</v>
      </c>
    </row>
    <row r="3348" spans="5:12" x14ac:dyDescent="0.2">
      <c r="E3348" s="157" t="s">
        <v>399</v>
      </c>
      <c r="F3348" s="157" t="s">
        <v>16</v>
      </c>
      <c r="G3348" s="157">
        <v>0</v>
      </c>
      <c r="H3348" s="157">
        <v>1</v>
      </c>
      <c r="I3348" s="157">
        <v>0</v>
      </c>
      <c r="J3348" s="157">
        <v>0</v>
      </c>
      <c r="K3348" s="157">
        <v>1</v>
      </c>
      <c r="L3348" s="157">
        <v>1</v>
      </c>
    </row>
    <row r="3349" spans="5:12" x14ac:dyDescent="0.2">
      <c r="E3349" s="157" t="s">
        <v>398</v>
      </c>
      <c r="F3349" s="157" t="s">
        <v>131</v>
      </c>
      <c r="G3349" s="157">
        <v>0</v>
      </c>
      <c r="H3349" s="157">
        <v>2</v>
      </c>
      <c r="I3349" s="157">
        <v>0</v>
      </c>
      <c r="J3349" s="157">
        <v>2</v>
      </c>
      <c r="K3349" s="157">
        <v>0</v>
      </c>
      <c r="L3349" s="157">
        <v>2</v>
      </c>
    </row>
    <row r="3350" spans="5:12" x14ac:dyDescent="0.2">
      <c r="E3350" s="157" t="s">
        <v>397</v>
      </c>
      <c r="F3350" s="157" t="s">
        <v>39</v>
      </c>
      <c r="G3350" s="157">
        <v>0</v>
      </c>
      <c r="H3350" s="157">
        <v>1</v>
      </c>
      <c r="I3350" s="157">
        <v>0</v>
      </c>
      <c r="J3350" s="157">
        <v>1</v>
      </c>
      <c r="K3350" s="157">
        <v>0</v>
      </c>
      <c r="L3350" s="157">
        <v>1</v>
      </c>
    </row>
    <row r="3351" spans="5:12" x14ac:dyDescent="0.2">
      <c r="E3351" s="157" t="s">
        <v>396</v>
      </c>
      <c r="F3351" s="157" t="s">
        <v>48</v>
      </c>
      <c r="G3351" s="157">
        <v>1</v>
      </c>
      <c r="H3351" s="157">
        <v>0</v>
      </c>
      <c r="I3351" s="157">
        <v>0</v>
      </c>
      <c r="J3351" s="157">
        <v>0</v>
      </c>
      <c r="K3351" s="157">
        <v>1</v>
      </c>
      <c r="L3351" s="157">
        <v>1</v>
      </c>
    </row>
    <row r="3352" spans="5:12" x14ac:dyDescent="0.2">
      <c r="E3352" s="157" t="s">
        <v>395</v>
      </c>
      <c r="F3352" s="157" t="s">
        <v>14</v>
      </c>
      <c r="G3352" s="157">
        <v>1</v>
      </c>
      <c r="H3352" s="157">
        <v>1</v>
      </c>
      <c r="I3352" s="157">
        <v>0</v>
      </c>
      <c r="J3352" s="157">
        <v>0</v>
      </c>
      <c r="K3352" s="157">
        <v>2</v>
      </c>
      <c r="L3352" s="157">
        <v>2</v>
      </c>
    </row>
    <row r="3353" spans="5:12" x14ac:dyDescent="0.2">
      <c r="E3353" s="157" t="s">
        <v>394</v>
      </c>
      <c r="F3353" s="157" t="s">
        <v>16</v>
      </c>
      <c r="G3353" s="157">
        <v>1</v>
      </c>
      <c r="H3353" s="157">
        <v>0</v>
      </c>
      <c r="I3353" s="157">
        <v>0</v>
      </c>
      <c r="J3353" s="157">
        <v>0</v>
      </c>
      <c r="K3353" s="157">
        <v>1</v>
      </c>
      <c r="L3353" s="157">
        <v>1</v>
      </c>
    </row>
    <row r="3354" spans="5:12" x14ac:dyDescent="0.2">
      <c r="E3354" s="157" t="s">
        <v>393</v>
      </c>
      <c r="F3354" s="157" t="s">
        <v>14</v>
      </c>
      <c r="G3354" s="157">
        <v>4</v>
      </c>
      <c r="H3354" s="157">
        <v>3</v>
      </c>
      <c r="I3354" s="157">
        <v>1</v>
      </c>
      <c r="J3354" s="157">
        <v>4</v>
      </c>
      <c r="K3354" s="157">
        <v>2</v>
      </c>
      <c r="L3354" s="157">
        <v>7</v>
      </c>
    </row>
    <row r="3355" spans="5:12" x14ac:dyDescent="0.2">
      <c r="E3355" s="157" t="s">
        <v>392</v>
      </c>
      <c r="F3355" s="157" t="s">
        <v>94</v>
      </c>
      <c r="G3355" s="157">
        <v>0</v>
      </c>
      <c r="H3355" s="157">
        <v>1</v>
      </c>
      <c r="I3355" s="157">
        <v>0</v>
      </c>
      <c r="J3355" s="157">
        <v>1</v>
      </c>
      <c r="K3355" s="157">
        <v>0</v>
      </c>
      <c r="L3355" s="157">
        <v>1</v>
      </c>
    </row>
    <row r="3356" spans="5:12" x14ac:dyDescent="0.2">
      <c r="E3356" s="157" t="s">
        <v>391</v>
      </c>
      <c r="F3356" s="157" t="s">
        <v>29</v>
      </c>
      <c r="G3356" s="157">
        <v>1</v>
      </c>
      <c r="H3356" s="157">
        <v>0</v>
      </c>
      <c r="I3356" s="157">
        <v>0</v>
      </c>
      <c r="J3356" s="157">
        <v>0</v>
      </c>
      <c r="K3356" s="157">
        <v>1</v>
      </c>
      <c r="L3356" s="157">
        <v>1</v>
      </c>
    </row>
    <row r="3357" spans="5:12" x14ac:dyDescent="0.2">
      <c r="E3357" s="157" t="s">
        <v>390</v>
      </c>
      <c r="F3357" s="157" t="s">
        <v>35</v>
      </c>
      <c r="G3357" s="157">
        <v>0</v>
      </c>
      <c r="H3357" s="157">
        <v>3</v>
      </c>
      <c r="I3357" s="157">
        <v>0</v>
      </c>
      <c r="J3357" s="157">
        <v>3</v>
      </c>
      <c r="K3357" s="157">
        <v>0</v>
      </c>
      <c r="L3357" s="157">
        <v>3</v>
      </c>
    </row>
    <row r="3358" spans="5:12" x14ac:dyDescent="0.2">
      <c r="E3358" s="157" t="s">
        <v>389</v>
      </c>
      <c r="F3358" s="157" t="s">
        <v>131</v>
      </c>
      <c r="G3358" s="157">
        <v>0</v>
      </c>
      <c r="H3358" s="157">
        <v>1</v>
      </c>
      <c r="I3358" s="157">
        <v>0</v>
      </c>
      <c r="J3358" s="157">
        <v>1</v>
      </c>
      <c r="K3358" s="157">
        <v>0</v>
      </c>
      <c r="L3358" s="157">
        <v>1</v>
      </c>
    </row>
    <row r="3359" spans="5:12" x14ac:dyDescent="0.2">
      <c r="E3359" s="157" t="s">
        <v>388</v>
      </c>
      <c r="F3359" s="157" t="s">
        <v>18</v>
      </c>
      <c r="G3359" s="157">
        <v>0</v>
      </c>
      <c r="H3359" s="157">
        <v>9</v>
      </c>
      <c r="I3359" s="157">
        <v>0</v>
      </c>
      <c r="J3359" s="157">
        <v>0</v>
      </c>
      <c r="K3359" s="157">
        <v>9</v>
      </c>
      <c r="L3359" s="157">
        <v>9</v>
      </c>
    </row>
    <row r="3360" spans="5:12" x14ac:dyDescent="0.2">
      <c r="E3360" s="157" t="s">
        <v>387</v>
      </c>
      <c r="F3360" s="157" t="s">
        <v>14</v>
      </c>
      <c r="G3360" s="157">
        <v>1</v>
      </c>
      <c r="H3360" s="157">
        <v>0</v>
      </c>
      <c r="I3360" s="157">
        <v>0</v>
      </c>
      <c r="J3360" s="157">
        <v>1</v>
      </c>
      <c r="K3360" s="157">
        <v>0</v>
      </c>
      <c r="L3360" s="157">
        <v>1</v>
      </c>
    </row>
    <row r="3361" spans="5:12" x14ac:dyDescent="0.2">
      <c r="E3361" s="157" t="s">
        <v>386</v>
      </c>
      <c r="F3361" s="157" t="s">
        <v>53</v>
      </c>
      <c r="G3361" s="157">
        <v>0</v>
      </c>
      <c r="H3361" s="157">
        <v>1</v>
      </c>
      <c r="I3361" s="157">
        <v>0</v>
      </c>
      <c r="J3361" s="157">
        <v>1</v>
      </c>
      <c r="K3361" s="157">
        <v>0</v>
      </c>
      <c r="L3361" s="157">
        <v>1</v>
      </c>
    </row>
    <row r="3362" spans="5:12" x14ac:dyDescent="0.2">
      <c r="E3362" s="157" t="s">
        <v>385</v>
      </c>
      <c r="F3362" s="157" t="s">
        <v>58</v>
      </c>
      <c r="G3362" s="157">
        <v>0</v>
      </c>
      <c r="H3362" s="157">
        <v>1</v>
      </c>
      <c r="I3362" s="157">
        <v>0</v>
      </c>
      <c r="J3362" s="157">
        <v>0</v>
      </c>
      <c r="K3362" s="157">
        <v>1</v>
      </c>
      <c r="L3362" s="157">
        <v>1</v>
      </c>
    </row>
    <row r="3363" spans="5:12" x14ac:dyDescent="0.2">
      <c r="E3363" s="157" t="s">
        <v>384</v>
      </c>
      <c r="F3363" s="157" t="s">
        <v>94</v>
      </c>
      <c r="G3363" s="157">
        <v>2</v>
      </c>
      <c r="H3363" s="157">
        <v>0</v>
      </c>
      <c r="I3363" s="157">
        <v>0</v>
      </c>
      <c r="J3363" s="157">
        <v>2</v>
      </c>
      <c r="K3363" s="157">
        <v>0</v>
      </c>
      <c r="L3363" s="157">
        <v>2</v>
      </c>
    </row>
    <row r="3364" spans="5:12" x14ac:dyDescent="0.2">
      <c r="E3364" s="157" t="s">
        <v>383</v>
      </c>
      <c r="F3364" s="157" t="s">
        <v>14</v>
      </c>
      <c r="G3364" s="157">
        <v>0</v>
      </c>
      <c r="H3364" s="157">
        <v>2</v>
      </c>
      <c r="I3364" s="157">
        <v>0</v>
      </c>
      <c r="J3364" s="157">
        <v>1</v>
      </c>
      <c r="K3364" s="157">
        <v>1</v>
      </c>
      <c r="L3364" s="157">
        <v>2</v>
      </c>
    </row>
    <row r="3365" spans="5:12" x14ac:dyDescent="0.2">
      <c r="E3365" s="157" t="s">
        <v>382</v>
      </c>
      <c r="F3365" s="157" t="s">
        <v>29</v>
      </c>
      <c r="G3365" s="157">
        <v>0</v>
      </c>
      <c r="H3365" s="157">
        <v>1</v>
      </c>
      <c r="I3365" s="157">
        <v>0</v>
      </c>
      <c r="J3365" s="157">
        <v>0</v>
      </c>
      <c r="K3365" s="157">
        <v>1</v>
      </c>
      <c r="L3365" s="157">
        <v>1</v>
      </c>
    </row>
    <row r="3366" spans="5:12" x14ac:dyDescent="0.2">
      <c r="E3366" s="157" t="s">
        <v>381</v>
      </c>
      <c r="F3366" s="157" t="s">
        <v>29</v>
      </c>
      <c r="G3366" s="157">
        <v>0</v>
      </c>
      <c r="H3366" s="157">
        <v>2</v>
      </c>
      <c r="I3366" s="157">
        <v>0</v>
      </c>
      <c r="J3366" s="157">
        <v>0</v>
      </c>
      <c r="K3366" s="157">
        <v>2</v>
      </c>
      <c r="L3366" s="157">
        <v>2</v>
      </c>
    </row>
    <row r="3367" spans="5:12" x14ac:dyDescent="0.2">
      <c r="E3367" s="157" t="s">
        <v>380</v>
      </c>
      <c r="F3367" s="157" t="s">
        <v>29</v>
      </c>
      <c r="G3367" s="157">
        <v>0</v>
      </c>
      <c r="H3367" s="157">
        <v>2</v>
      </c>
      <c r="I3367" s="157">
        <v>0</v>
      </c>
      <c r="J3367" s="157">
        <v>0</v>
      </c>
      <c r="K3367" s="157">
        <v>2</v>
      </c>
      <c r="L3367" s="157">
        <v>2</v>
      </c>
    </row>
    <row r="3368" spans="5:12" x14ac:dyDescent="0.2">
      <c r="E3368" s="157" t="s">
        <v>379</v>
      </c>
      <c r="F3368" s="157" t="s">
        <v>20</v>
      </c>
      <c r="G3368" s="157">
        <v>0</v>
      </c>
      <c r="H3368" s="157">
        <v>1</v>
      </c>
      <c r="I3368" s="157">
        <v>0</v>
      </c>
      <c r="J3368" s="157">
        <v>0</v>
      </c>
      <c r="K3368" s="157">
        <v>1</v>
      </c>
      <c r="L3368" s="157">
        <v>1</v>
      </c>
    </row>
    <row r="3369" spans="5:12" x14ac:dyDescent="0.2">
      <c r="E3369" s="157" t="s">
        <v>378</v>
      </c>
      <c r="F3369" s="157" t="s">
        <v>16</v>
      </c>
      <c r="G3369" s="157">
        <v>0</v>
      </c>
      <c r="H3369" s="157">
        <v>2</v>
      </c>
      <c r="I3369" s="157">
        <v>1</v>
      </c>
      <c r="J3369" s="157">
        <v>0</v>
      </c>
      <c r="K3369" s="157">
        <v>1</v>
      </c>
      <c r="L3369" s="157">
        <v>2</v>
      </c>
    </row>
    <row r="3370" spans="5:12" x14ac:dyDescent="0.2">
      <c r="E3370" s="157" t="s">
        <v>377</v>
      </c>
      <c r="F3370" s="157" t="s">
        <v>16</v>
      </c>
      <c r="G3370" s="157">
        <v>1</v>
      </c>
      <c r="H3370" s="157">
        <v>0</v>
      </c>
      <c r="I3370" s="157">
        <v>0</v>
      </c>
      <c r="J3370" s="157">
        <v>1</v>
      </c>
      <c r="K3370" s="157">
        <v>0</v>
      </c>
      <c r="L3370" s="157">
        <v>1</v>
      </c>
    </row>
    <row r="3371" spans="5:12" x14ac:dyDescent="0.2">
      <c r="E3371" s="157" t="s">
        <v>376</v>
      </c>
      <c r="F3371" s="157" t="s">
        <v>16</v>
      </c>
      <c r="G3371" s="157">
        <v>0</v>
      </c>
      <c r="H3371" s="157">
        <v>1</v>
      </c>
      <c r="I3371" s="157">
        <v>0</v>
      </c>
      <c r="J3371" s="157">
        <v>0</v>
      </c>
      <c r="K3371" s="157">
        <v>1</v>
      </c>
      <c r="L3371" s="157">
        <v>1</v>
      </c>
    </row>
    <row r="3372" spans="5:12" x14ac:dyDescent="0.2">
      <c r="E3372" s="157" t="s">
        <v>375</v>
      </c>
      <c r="F3372" s="157" t="s">
        <v>18</v>
      </c>
      <c r="G3372" s="157">
        <v>0</v>
      </c>
      <c r="H3372" s="157">
        <v>2</v>
      </c>
      <c r="I3372" s="157">
        <v>0</v>
      </c>
      <c r="J3372" s="157">
        <v>0</v>
      </c>
      <c r="K3372" s="157">
        <v>2</v>
      </c>
      <c r="L3372" s="157">
        <v>2</v>
      </c>
    </row>
    <row r="3373" spans="5:12" x14ac:dyDescent="0.2">
      <c r="E3373" s="157" t="s">
        <v>374</v>
      </c>
      <c r="F3373" s="157" t="s">
        <v>16</v>
      </c>
      <c r="G3373" s="157">
        <v>1</v>
      </c>
      <c r="H3373" s="157">
        <v>2</v>
      </c>
      <c r="I3373" s="157">
        <v>1</v>
      </c>
      <c r="J3373" s="157">
        <v>1</v>
      </c>
      <c r="K3373" s="157">
        <v>1</v>
      </c>
      <c r="L3373" s="157">
        <v>3</v>
      </c>
    </row>
    <row r="3374" spans="5:12" x14ac:dyDescent="0.2">
      <c r="E3374" s="157" t="s">
        <v>373</v>
      </c>
      <c r="F3374" s="157" t="s">
        <v>48</v>
      </c>
      <c r="G3374" s="157">
        <v>1</v>
      </c>
      <c r="H3374" s="157">
        <v>5</v>
      </c>
      <c r="I3374" s="157">
        <v>0</v>
      </c>
      <c r="J3374" s="157">
        <v>2</v>
      </c>
      <c r="K3374" s="157">
        <v>4</v>
      </c>
      <c r="L3374" s="157">
        <v>6</v>
      </c>
    </row>
    <row r="3375" spans="5:12" x14ac:dyDescent="0.2">
      <c r="E3375" s="157" t="s">
        <v>372</v>
      </c>
      <c r="F3375" s="157" t="s">
        <v>80</v>
      </c>
      <c r="G3375" s="157">
        <v>0</v>
      </c>
      <c r="H3375" s="157">
        <v>1</v>
      </c>
      <c r="I3375" s="157">
        <v>0</v>
      </c>
      <c r="J3375" s="157">
        <v>1</v>
      </c>
      <c r="K3375" s="157">
        <v>0</v>
      </c>
      <c r="L3375" s="157">
        <v>1</v>
      </c>
    </row>
    <row r="3376" spans="5:12" x14ac:dyDescent="0.2">
      <c r="E3376" s="157" t="s">
        <v>371</v>
      </c>
      <c r="F3376" s="157" t="s">
        <v>48</v>
      </c>
      <c r="G3376" s="157">
        <v>0</v>
      </c>
      <c r="H3376" s="157">
        <v>1</v>
      </c>
      <c r="I3376" s="157">
        <v>1</v>
      </c>
      <c r="J3376" s="157">
        <v>0</v>
      </c>
      <c r="K3376" s="157">
        <v>0</v>
      </c>
      <c r="L3376" s="157">
        <v>1</v>
      </c>
    </row>
    <row r="3377" spans="5:12" x14ac:dyDescent="0.2">
      <c r="E3377" s="157" t="s">
        <v>370</v>
      </c>
      <c r="F3377" s="157" t="s">
        <v>77</v>
      </c>
      <c r="G3377" s="157">
        <v>0</v>
      </c>
      <c r="H3377" s="157">
        <v>6</v>
      </c>
      <c r="I3377" s="157">
        <v>0</v>
      </c>
      <c r="J3377" s="157">
        <v>0</v>
      </c>
      <c r="K3377" s="157">
        <v>6</v>
      </c>
      <c r="L3377" s="157">
        <v>6</v>
      </c>
    </row>
    <row r="3378" spans="5:12" x14ac:dyDescent="0.2">
      <c r="E3378" s="157" t="s">
        <v>369</v>
      </c>
      <c r="F3378" s="157" t="s">
        <v>24</v>
      </c>
      <c r="G3378" s="157">
        <v>0</v>
      </c>
      <c r="H3378" s="157">
        <v>1</v>
      </c>
      <c r="I3378" s="157">
        <v>0</v>
      </c>
      <c r="J3378" s="157">
        <v>1</v>
      </c>
      <c r="K3378" s="157">
        <v>0</v>
      </c>
      <c r="L3378" s="157">
        <v>1</v>
      </c>
    </row>
    <row r="3379" spans="5:12" x14ac:dyDescent="0.2">
      <c r="E3379" s="157" t="s">
        <v>368</v>
      </c>
      <c r="F3379" s="157" t="s">
        <v>77</v>
      </c>
      <c r="G3379" s="157">
        <v>3</v>
      </c>
      <c r="H3379" s="157">
        <v>0</v>
      </c>
      <c r="I3379" s="157">
        <v>1</v>
      </c>
      <c r="J3379" s="157">
        <v>0</v>
      </c>
      <c r="K3379" s="157">
        <v>2</v>
      </c>
      <c r="L3379" s="157">
        <v>3</v>
      </c>
    </row>
    <row r="3380" spans="5:12" x14ac:dyDescent="0.2">
      <c r="E3380" s="157" t="s">
        <v>367</v>
      </c>
      <c r="F3380" s="157" t="s">
        <v>69</v>
      </c>
      <c r="G3380" s="157">
        <v>0</v>
      </c>
      <c r="H3380" s="157">
        <v>1</v>
      </c>
      <c r="I3380" s="157">
        <v>0</v>
      </c>
      <c r="J3380" s="157">
        <v>0</v>
      </c>
      <c r="K3380" s="157">
        <v>1</v>
      </c>
      <c r="L3380" s="157">
        <v>1</v>
      </c>
    </row>
    <row r="3381" spans="5:12" x14ac:dyDescent="0.2">
      <c r="E3381" s="157" t="s">
        <v>366</v>
      </c>
      <c r="F3381" s="157" t="s">
        <v>94</v>
      </c>
      <c r="G3381" s="157">
        <v>0</v>
      </c>
      <c r="H3381" s="157">
        <v>23</v>
      </c>
      <c r="I3381" s="157">
        <v>0</v>
      </c>
      <c r="J3381" s="157">
        <v>19</v>
      </c>
      <c r="K3381" s="157">
        <v>4</v>
      </c>
      <c r="L3381" s="157">
        <v>23</v>
      </c>
    </row>
    <row r="3382" spans="5:12" x14ac:dyDescent="0.2">
      <c r="E3382" s="157" t="s">
        <v>365</v>
      </c>
      <c r="F3382" s="157" t="s">
        <v>18</v>
      </c>
      <c r="G3382" s="157">
        <v>0</v>
      </c>
      <c r="H3382" s="157">
        <v>1</v>
      </c>
      <c r="I3382" s="157">
        <v>0</v>
      </c>
      <c r="J3382" s="157">
        <v>1</v>
      </c>
      <c r="K3382" s="157">
        <v>0</v>
      </c>
      <c r="L3382" s="157">
        <v>1</v>
      </c>
    </row>
    <row r="3383" spans="5:12" x14ac:dyDescent="0.2">
      <c r="E3383" s="157" t="s">
        <v>364</v>
      </c>
      <c r="F3383" s="157" t="s">
        <v>29</v>
      </c>
      <c r="G3383" s="157">
        <v>0</v>
      </c>
      <c r="H3383" s="157">
        <v>1</v>
      </c>
      <c r="I3383" s="157">
        <v>0</v>
      </c>
      <c r="J3383" s="157">
        <v>0</v>
      </c>
      <c r="K3383" s="157">
        <v>1</v>
      </c>
      <c r="L3383" s="157">
        <v>1</v>
      </c>
    </row>
    <row r="3384" spans="5:12" x14ac:dyDescent="0.2">
      <c r="E3384" s="157" t="s">
        <v>363</v>
      </c>
      <c r="F3384" s="157" t="s">
        <v>80</v>
      </c>
      <c r="G3384" s="157">
        <v>1</v>
      </c>
      <c r="H3384" s="157">
        <v>0</v>
      </c>
      <c r="I3384" s="157">
        <v>0</v>
      </c>
      <c r="J3384" s="157">
        <v>0</v>
      </c>
      <c r="K3384" s="157">
        <v>1</v>
      </c>
      <c r="L3384" s="157">
        <v>1</v>
      </c>
    </row>
    <row r="3385" spans="5:12" x14ac:dyDescent="0.2">
      <c r="E3385" s="157" t="s">
        <v>362</v>
      </c>
      <c r="F3385" s="157" t="s">
        <v>58</v>
      </c>
      <c r="G3385" s="157">
        <v>1</v>
      </c>
      <c r="H3385" s="157">
        <v>0</v>
      </c>
      <c r="I3385" s="157">
        <v>1</v>
      </c>
      <c r="J3385" s="157">
        <v>0</v>
      </c>
      <c r="K3385" s="157">
        <v>0</v>
      </c>
      <c r="L3385" s="157">
        <v>1</v>
      </c>
    </row>
    <row r="3386" spans="5:12" x14ac:dyDescent="0.2">
      <c r="E3386" s="157" t="s">
        <v>361</v>
      </c>
      <c r="F3386" s="157" t="s">
        <v>94</v>
      </c>
      <c r="G3386" s="157">
        <v>1</v>
      </c>
      <c r="H3386" s="157">
        <v>0</v>
      </c>
      <c r="I3386" s="157">
        <v>0</v>
      </c>
      <c r="J3386" s="157">
        <v>0</v>
      </c>
      <c r="K3386" s="157">
        <v>1</v>
      </c>
      <c r="L3386" s="157">
        <v>1</v>
      </c>
    </row>
    <row r="3387" spans="5:12" x14ac:dyDescent="0.2">
      <c r="E3387" s="157" t="s">
        <v>360</v>
      </c>
      <c r="F3387" s="157" t="s">
        <v>58</v>
      </c>
      <c r="G3387" s="157">
        <v>2</v>
      </c>
      <c r="H3387" s="157">
        <v>0</v>
      </c>
      <c r="I3387" s="157">
        <v>1</v>
      </c>
      <c r="J3387" s="157">
        <v>0</v>
      </c>
      <c r="K3387" s="157">
        <v>1</v>
      </c>
      <c r="L3387" s="157">
        <v>2</v>
      </c>
    </row>
    <row r="3388" spans="5:12" x14ac:dyDescent="0.2">
      <c r="E3388" s="157" t="s">
        <v>359</v>
      </c>
      <c r="F3388" s="157" t="s">
        <v>16</v>
      </c>
      <c r="G3388" s="157">
        <v>0</v>
      </c>
      <c r="H3388" s="157">
        <v>4</v>
      </c>
      <c r="I3388" s="157">
        <v>0</v>
      </c>
      <c r="J3388" s="157">
        <v>0</v>
      </c>
      <c r="K3388" s="157">
        <v>4</v>
      </c>
      <c r="L3388" s="157">
        <v>4</v>
      </c>
    </row>
    <row r="3389" spans="5:12" x14ac:dyDescent="0.2">
      <c r="E3389" s="157" t="s">
        <v>358</v>
      </c>
      <c r="F3389" s="157" t="s">
        <v>16</v>
      </c>
      <c r="G3389" s="157">
        <v>0</v>
      </c>
      <c r="H3389" s="157">
        <v>1</v>
      </c>
      <c r="I3389" s="157">
        <v>1</v>
      </c>
      <c r="J3389" s="157">
        <v>0</v>
      </c>
      <c r="K3389" s="157">
        <v>0</v>
      </c>
      <c r="L3389" s="157">
        <v>1</v>
      </c>
    </row>
    <row r="3390" spans="5:12" x14ac:dyDescent="0.2">
      <c r="E3390" s="157" t="s">
        <v>357</v>
      </c>
      <c r="F3390" s="157" t="s">
        <v>24</v>
      </c>
      <c r="G3390" s="157">
        <v>0</v>
      </c>
      <c r="H3390" s="157">
        <v>1</v>
      </c>
      <c r="I3390" s="157">
        <v>0</v>
      </c>
      <c r="J3390" s="157">
        <v>1</v>
      </c>
      <c r="K3390" s="157">
        <v>0</v>
      </c>
      <c r="L3390" s="157">
        <v>1</v>
      </c>
    </row>
    <row r="3391" spans="5:12" x14ac:dyDescent="0.2">
      <c r="E3391" s="157" t="s">
        <v>356</v>
      </c>
      <c r="F3391" s="157" t="s">
        <v>29</v>
      </c>
      <c r="G3391" s="157">
        <v>0</v>
      </c>
      <c r="H3391" s="157">
        <v>2</v>
      </c>
      <c r="I3391" s="157">
        <v>0</v>
      </c>
      <c r="J3391" s="157">
        <v>0</v>
      </c>
      <c r="K3391" s="157">
        <v>2</v>
      </c>
      <c r="L3391" s="157">
        <v>2</v>
      </c>
    </row>
    <row r="3392" spans="5:12" x14ac:dyDescent="0.2">
      <c r="E3392" s="157" t="s">
        <v>355</v>
      </c>
      <c r="F3392" s="157" t="s">
        <v>58</v>
      </c>
      <c r="G3392" s="157">
        <v>0</v>
      </c>
      <c r="H3392" s="157">
        <v>3</v>
      </c>
      <c r="I3392" s="157">
        <v>1</v>
      </c>
      <c r="J3392" s="157">
        <v>2</v>
      </c>
      <c r="K3392" s="157">
        <v>0</v>
      </c>
      <c r="L3392" s="157">
        <v>3</v>
      </c>
    </row>
    <row r="3393" spans="5:12" x14ac:dyDescent="0.2">
      <c r="E3393" s="157" t="s">
        <v>354</v>
      </c>
      <c r="F3393" s="157" t="s">
        <v>16</v>
      </c>
      <c r="G3393" s="157">
        <v>0</v>
      </c>
      <c r="H3393" s="157">
        <v>1</v>
      </c>
      <c r="I3393" s="157">
        <v>0</v>
      </c>
      <c r="J3393" s="157">
        <v>1</v>
      </c>
      <c r="K3393" s="157">
        <v>0</v>
      </c>
      <c r="L3393" s="157">
        <v>1</v>
      </c>
    </row>
    <row r="3394" spans="5:12" x14ac:dyDescent="0.2">
      <c r="E3394" s="157" t="s">
        <v>353</v>
      </c>
      <c r="F3394" s="157" t="s">
        <v>80</v>
      </c>
      <c r="G3394" s="157">
        <v>1</v>
      </c>
      <c r="H3394" s="157">
        <v>3</v>
      </c>
      <c r="I3394" s="157">
        <v>0</v>
      </c>
      <c r="J3394" s="157">
        <v>0</v>
      </c>
      <c r="K3394" s="157">
        <v>4</v>
      </c>
      <c r="L3394" s="157">
        <v>4</v>
      </c>
    </row>
    <row r="3395" spans="5:12" x14ac:dyDescent="0.2">
      <c r="E3395" s="157" t="s">
        <v>352</v>
      </c>
      <c r="F3395" s="157" t="s">
        <v>14</v>
      </c>
      <c r="G3395" s="157">
        <v>1</v>
      </c>
      <c r="H3395" s="157">
        <v>0</v>
      </c>
      <c r="I3395" s="157">
        <v>0</v>
      </c>
      <c r="J3395" s="157">
        <v>0</v>
      </c>
      <c r="K3395" s="157">
        <v>1</v>
      </c>
      <c r="L3395" s="157">
        <v>1</v>
      </c>
    </row>
    <row r="3396" spans="5:12" x14ac:dyDescent="0.2">
      <c r="E3396" s="157" t="s">
        <v>351</v>
      </c>
      <c r="F3396" s="157" t="s">
        <v>16</v>
      </c>
      <c r="G3396" s="157">
        <v>0</v>
      </c>
      <c r="H3396" s="157">
        <v>1</v>
      </c>
      <c r="I3396" s="157">
        <v>1</v>
      </c>
      <c r="J3396" s="157">
        <v>0</v>
      </c>
      <c r="K3396" s="157">
        <v>0</v>
      </c>
      <c r="L3396" s="157">
        <v>1</v>
      </c>
    </row>
    <row r="3397" spans="5:12" x14ac:dyDescent="0.2">
      <c r="E3397" s="157" t="s">
        <v>350</v>
      </c>
      <c r="F3397" s="157" t="s">
        <v>55</v>
      </c>
      <c r="G3397" s="157">
        <v>1</v>
      </c>
      <c r="H3397" s="157">
        <v>0</v>
      </c>
      <c r="I3397" s="157">
        <v>0</v>
      </c>
      <c r="J3397" s="157">
        <v>0</v>
      </c>
      <c r="K3397" s="157">
        <v>1</v>
      </c>
      <c r="L3397" s="157">
        <v>1</v>
      </c>
    </row>
    <row r="3398" spans="5:12" x14ac:dyDescent="0.2">
      <c r="E3398" s="157" t="s">
        <v>349</v>
      </c>
      <c r="F3398" s="157" t="s">
        <v>16</v>
      </c>
      <c r="G3398" s="157">
        <v>0</v>
      </c>
      <c r="H3398" s="157">
        <v>1</v>
      </c>
      <c r="I3398" s="157">
        <v>0</v>
      </c>
      <c r="J3398" s="157">
        <v>1</v>
      </c>
      <c r="K3398" s="157">
        <v>0</v>
      </c>
      <c r="L3398" s="157">
        <v>1</v>
      </c>
    </row>
    <row r="3399" spans="5:12" x14ac:dyDescent="0.2">
      <c r="E3399" s="157" t="s">
        <v>348</v>
      </c>
      <c r="F3399" s="157" t="s">
        <v>53</v>
      </c>
      <c r="G3399" s="157">
        <v>0</v>
      </c>
      <c r="H3399" s="157">
        <v>1</v>
      </c>
      <c r="I3399" s="157">
        <v>0</v>
      </c>
      <c r="J3399" s="157">
        <v>0</v>
      </c>
      <c r="K3399" s="157">
        <v>1</v>
      </c>
      <c r="L3399" s="157">
        <v>1</v>
      </c>
    </row>
    <row r="3400" spans="5:12" x14ac:dyDescent="0.2">
      <c r="E3400" s="157" t="s">
        <v>347</v>
      </c>
      <c r="F3400" s="157" t="s">
        <v>80</v>
      </c>
      <c r="G3400" s="157">
        <v>0</v>
      </c>
      <c r="H3400" s="157">
        <v>1</v>
      </c>
      <c r="I3400" s="157">
        <v>0</v>
      </c>
      <c r="J3400" s="157">
        <v>1</v>
      </c>
      <c r="K3400" s="157">
        <v>0</v>
      </c>
      <c r="L3400" s="157">
        <v>1</v>
      </c>
    </row>
    <row r="3401" spans="5:12" x14ac:dyDescent="0.2">
      <c r="E3401" s="157" t="s">
        <v>346</v>
      </c>
      <c r="F3401" s="157" t="s">
        <v>48</v>
      </c>
      <c r="G3401" s="157">
        <v>0</v>
      </c>
      <c r="H3401" s="157">
        <v>1</v>
      </c>
      <c r="I3401" s="157">
        <v>1</v>
      </c>
      <c r="J3401" s="157">
        <v>0</v>
      </c>
      <c r="K3401" s="157">
        <v>0</v>
      </c>
      <c r="L3401" s="157">
        <v>1</v>
      </c>
    </row>
    <row r="3402" spans="5:12" x14ac:dyDescent="0.2">
      <c r="E3402" s="157" t="s">
        <v>345</v>
      </c>
      <c r="F3402" s="157" t="s">
        <v>87</v>
      </c>
      <c r="G3402" s="157">
        <v>0</v>
      </c>
      <c r="H3402" s="157">
        <v>1</v>
      </c>
      <c r="I3402" s="157">
        <v>0</v>
      </c>
      <c r="J3402" s="157">
        <v>1</v>
      </c>
      <c r="K3402" s="157">
        <v>0</v>
      </c>
      <c r="L3402" s="157">
        <v>1</v>
      </c>
    </row>
    <row r="3403" spans="5:12" x14ac:dyDescent="0.2">
      <c r="E3403" s="157" t="s">
        <v>344</v>
      </c>
      <c r="F3403" s="157" t="s">
        <v>18</v>
      </c>
      <c r="G3403" s="157">
        <v>6</v>
      </c>
      <c r="H3403" s="157">
        <v>6</v>
      </c>
      <c r="I3403" s="157">
        <v>1</v>
      </c>
      <c r="J3403" s="157">
        <v>0</v>
      </c>
      <c r="K3403" s="157">
        <v>11</v>
      </c>
      <c r="L3403" s="157">
        <v>12</v>
      </c>
    </row>
    <row r="3404" spans="5:12" x14ac:dyDescent="0.2">
      <c r="E3404" s="157" t="s">
        <v>343</v>
      </c>
      <c r="F3404" s="157" t="s">
        <v>18</v>
      </c>
      <c r="G3404" s="157">
        <v>1</v>
      </c>
      <c r="H3404" s="157">
        <v>0</v>
      </c>
      <c r="I3404" s="157">
        <v>1</v>
      </c>
      <c r="J3404" s="157">
        <v>0</v>
      </c>
      <c r="K3404" s="157">
        <v>0</v>
      </c>
      <c r="L3404" s="157">
        <v>1</v>
      </c>
    </row>
    <row r="3405" spans="5:12" x14ac:dyDescent="0.2">
      <c r="E3405" s="157" t="s">
        <v>342</v>
      </c>
      <c r="F3405" s="157" t="s">
        <v>39</v>
      </c>
      <c r="G3405" s="157">
        <v>0</v>
      </c>
      <c r="H3405" s="157">
        <v>1</v>
      </c>
      <c r="I3405" s="157">
        <v>1</v>
      </c>
      <c r="J3405" s="157">
        <v>0</v>
      </c>
      <c r="K3405" s="157">
        <v>0</v>
      </c>
      <c r="L3405" s="157">
        <v>1</v>
      </c>
    </row>
    <row r="3406" spans="5:12" x14ac:dyDescent="0.2">
      <c r="E3406" s="157" t="s">
        <v>341</v>
      </c>
      <c r="F3406" s="157" t="s">
        <v>80</v>
      </c>
      <c r="G3406" s="157">
        <v>1</v>
      </c>
      <c r="H3406" s="157">
        <v>0</v>
      </c>
      <c r="I3406" s="157">
        <v>0</v>
      </c>
      <c r="J3406" s="157">
        <v>0</v>
      </c>
      <c r="K3406" s="157">
        <v>1</v>
      </c>
      <c r="L3406" s="157">
        <v>1</v>
      </c>
    </row>
    <row r="3407" spans="5:12" x14ac:dyDescent="0.2">
      <c r="E3407" s="157" t="s">
        <v>340</v>
      </c>
      <c r="F3407" s="157" t="s">
        <v>39</v>
      </c>
      <c r="G3407" s="157">
        <v>0</v>
      </c>
      <c r="H3407" s="157">
        <v>1</v>
      </c>
      <c r="I3407" s="157">
        <v>1</v>
      </c>
      <c r="J3407" s="157">
        <v>0</v>
      </c>
      <c r="K3407" s="157">
        <v>0</v>
      </c>
      <c r="L3407" s="157">
        <v>1</v>
      </c>
    </row>
    <row r="3408" spans="5:12" x14ac:dyDescent="0.2">
      <c r="E3408" s="157" t="s">
        <v>339</v>
      </c>
      <c r="F3408" s="157" t="s">
        <v>94</v>
      </c>
      <c r="G3408" s="157">
        <v>0</v>
      </c>
      <c r="H3408" s="157">
        <v>1</v>
      </c>
      <c r="I3408" s="157">
        <v>0</v>
      </c>
      <c r="J3408" s="157">
        <v>1</v>
      </c>
      <c r="K3408" s="157">
        <v>0</v>
      </c>
      <c r="L3408" s="157">
        <v>1</v>
      </c>
    </row>
    <row r="3409" spans="5:12" x14ac:dyDescent="0.2">
      <c r="E3409" s="157" t="s">
        <v>338</v>
      </c>
      <c r="F3409" s="157" t="s">
        <v>53</v>
      </c>
      <c r="G3409" s="157">
        <v>0</v>
      </c>
      <c r="H3409" s="157">
        <v>1</v>
      </c>
      <c r="I3409" s="157">
        <v>0</v>
      </c>
      <c r="J3409" s="157">
        <v>1</v>
      </c>
      <c r="K3409" s="157">
        <v>0</v>
      </c>
      <c r="L3409" s="157">
        <v>1</v>
      </c>
    </row>
    <row r="3410" spans="5:12" x14ac:dyDescent="0.2">
      <c r="E3410" s="157" t="s">
        <v>337</v>
      </c>
      <c r="F3410" s="157" t="s">
        <v>18</v>
      </c>
      <c r="G3410" s="157">
        <v>1</v>
      </c>
      <c r="H3410" s="157">
        <v>0</v>
      </c>
      <c r="I3410" s="157">
        <v>1</v>
      </c>
      <c r="J3410" s="157">
        <v>0</v>
      </c>
      <c r="K3410" s="157">
        <v>0</v>
      </c>
      <c r="L3410" s="157">
        <v>1</v>
      </c>
    </row>
    <row r="3411" spans="5:12" x14ac:dyDescent="0.2">
      <c r="E3411" s="157" t="s">
        <v>336</v>
      </c>
      <c r="F3411" s="157" t="s">
        <v>33</v>
      </c>
      <c r="G3411" s="157">
        <v>0</v>
      </c>
      <c r="H3411" s="157">
        <v>1</v>
      </c>
      <c r="I3411" s="157">
        <v>0</v>
      </c>
      <c r="J3411" s="157">
        <v>0</v>
      </c>
      <c r="K3411" s="157">
        <v>1</v>
      </c>
      <c r="L3411" s="157">
        <v>1</v>
      </c>
    </row>
    <row r="3412" spans="5:12" x14ac:dyDescent="0.2">
      <c r="E3412" s="157" t="s">
        <v>335</v>
      </c>
      <c r="F3412" s="157" t="s">
        <v>20</v>
      </c>
      <c r="G3412" s="157">
        <v>0</v>
      </c>
      <c r="H3412" s="157">
        <v>2</v>
      </c>
      <c r="I3412" s="157">
        <v>0</v>
      </c>
      <c r="J3412" s="157">
        <v>0</v>
      </c>
      <c r="K3412" s="157">
        <v>2</v>
      </c>
      <c r="L3412" s="157">
        <v>2</v>
      </c>
    </row>
    <row r="3413" spans="5:12" x14ac:dyDescent="0.2">
      <c r="E3413" s="157" t="s">
        <v>334</v>
      </c>
      <c r="F3413" s="157" t="s">
        <v>20</v>
      </c>
      <c r="G3413" s="157">
        <v>0</v>
      </c>
      <c r="H3413" s="157">
        <v>2</v>
      </c>
      <c r="I3413" s="157">
        <v>0</v>
      </c>
      <c r="J3413" s="157">
        <v>0</v>
      </c>
      <c r="K3413" s="157">
        <v>2</v>
      </c>
      <c r="L3413" s="157">
        <v>2</v>
      </c>
    </row>
    <row r="3414" spans="5:12" x14ac:dyDescent="0.2">
      <c r="E3414" s="157" t="s">
        <v>333</v>
      </c>
      <c r="F3414" s="157" t="s">
        <v>33</v>
      </c>
      <c r="G3414" s="157">
        <v>0</v>
      </c>
      <c r="H3414" s="157">
        <v>1</v>
      </c>
      <c r="I3414" s="157">
        <v>0</v>
      </c>
      <c r="J3414" s="157">
        <v>0</v>
      </c>
      <c r="K3414" s="157">
        <v>1</v>
      </c>
      <c r="L3414" s="157">
        <v>1</v>
      </c>
    </row>
    <row r="3415" spans="5:12" x14ac:dyDescent="0.2">
      <c r="E3415" s="157" t="s">
        <v>332</v>
      </c>
      <c r="F3415" s="157" t="s">
        <v>20</v>
      </c>
      <c r="G3415" s="157">
        <v>0</v>
      </c>
      <c r="H3415" s="157">
        <v>2</v>
      </c>
      <c r="I3415" s="157">
        <v>0</v>
      </c>
      <c r="J3415" s="157">
        <v>0</v>
      </c>
      <c r="K3415" s="157">
        <v>2</v>
      </c>
      <c r="L3415" s="157">
        <v>2</v>
      </c>
    </row>
    <row r="3416" spans="5:12" x14ac:dyDescent="0.2">
      <c r="E3416" s="157" t="s">
        <v>331</v>
      </c>
      <c r="F3416" s="157" t="s">
        <v>58</v>
      </c>
      <c r="G3416" s="157">
        <v>0</v>
      </c>
      <c r="H3416" s="157">
        <v>12</v>
      </c>
      <c r="I3416" s="157">
        <v>0</v>
      </c>
      <c r="J3416" s="157">
        <v>8</v>
      </c>
      <c r="K3416" s="157">
        <v>4</v>
      </c>
      <c r="L3416" s="157">
        <v>12</v>
      </c>
    </row>
    <row r="3417" spans="5:12" x14ac:dyDescent="0.2">
      <c r="E3417" s="157" t="s">
        <v>330</v>
      </c>
      <c r="F3417" s="157" t="s">
        <v>58</v>
      </c>
      <c r="G3417" s="157">
        <v>0</v>
      </c>
      <c r="H3417" s="157">
        <v>12</v>
      </c>
      <c r="I3417" s="157">
        <v>0</v>
      </c>
      <c r="J3417" s="157">
        <v>8</v>
      </c>
      <c r="K3417" s="157">
        <v>4</v>
      </c>
      <c r="L3417" s="157">
        <v>12</v>
      </c>
    </row>
    <row r="3418" spans="5:12" x14ac:dyDescent="0.2">
      <c r="E3418" s="157" t="s">
        <v>329</v>
      </c>
      <c r="F3418" s="157" t="s">
        <v>14</v>
      </c>
      <c r="G3418" s="157">
        <v>0</v>
      </c>
      <c r="H3418" s="157">
        <v>3</v>
      </c>
      <c r="I3418" s="157">
        <v>0</v>
      </c>
      <c r="J3418" s="157">
        <v>0</v>
      </c>
      <c r="K3418" s="157">
        <v>3</v>
      </c>
      <c r="L3418" s="157">
        <v>3</v>
      </c>
    </row>
    <row r="3419" spans="5:12" x14ac:dyDescent="0.2">
      <c r="E3419" s="157" t="s">
        <v>328</v>
      </c>
      <c r="F3419" s="157" t="s">
        <v>55</v>
      </c>
      <c r="G3419" s="157">
        <v>0</v>
      </c>
      <c r="H3419" s="157">
        <v>1</v>
      </c>
      <c r="I3419" s="157">
        <v>0</v>
      </c>
      <c r="J3419" s="157">
        <v>0</v>
      </c>
      <c r="K3419" s="157">
        <v>1</v>
      </c>
      <c r="L3419" s="157">
        <v>1</v>
      </c>
    </row>
    <row r="3420" spans="5:12" x14ac:dyDescent="0.2">
      <c r="E3420" s="157" t="s">
        <v>327</v>
      </c>
      <c r="F3420" s="157" t="s">
        <v>77</v>
      </c>
      <c r="G3420" s="157">
        <v>1</v>
      </c>
      <c r="H3420" s="157">
        <v>0</v>
      </c>
      <c r="I3420" s="157">
        <v>0</v>
      </c>
      <c r="J3420" s="157">
        <v>1</v>
      </c>
      <c r="K3420" s="157">
        <v>0</v>
      </c>
      <c r="L3420" s="157">
        <v>1</v>
      </c>
    </row>
    <row r="3421" spans="5:12" x14ac:dyDescent="0.2">
      <c r="E3421" s="157" t="s">
        <v>326</v>
      </c>
      <c r="F3421" s="157" t="s">
        <v>77</v>
      </c>
      <c r="G3421" s="157">
        <v>1</v>
      </c>
      <c r="H3421" s="157">
        <v>0</v>
      </c>
      <c r="I3421" s="157">
        <v>0</v>
      </c>
      <c r="J3421" s="157">
        <v>1</v>
      </c>
      <c r="K3421" s="157">
        <v>0</v>
      </c>
      <c r="L3421" s="157">
        <v>1</v>
      </c>
    </row>
    <row r="3422" spans="5:12" x14ac:dyDescent="0.2">
      <c r="E3422" s="157" t="s">
        <v>325</v>
      </c>
      <c r="F3422" s="157" t="s">
        <v>77</v>
      </c>
      <c r="G3422" s="157">
        <v>0</v>
      </c>
      <c r="H3422" s="157">
        <v>1</v>
      </c>
      <c r="I3422" s="157">
        <v>0</v>
      </c>
      <c r="J3422" s="157">
        <v>0</v>
      </c>
      <c r="K3422" s="157">
        <v>1</v>
      </c>
      <c r="L3422" s="157">
        <v>1</v>
      </c>
    </row>
    <row r="3423" spans="5:12" x14ac:dyDescent="0.2">
      <c r="E3423" s="157" t="s">
        <v>324</v>
      </c>
      <c r="F3423" s="157" t="s">
        <v>77</v>
      </c>
      <c r="G3423" s="157">
        <v>0</v>
      </c>
      <c r="H3423" s="157">
        <v>1</v>
      </c>
      <c r="I3423" s="157">
        <v>0</v>
      </c>
      <c r="J3423" s="157">
        <v>0</v>
      </c>
      <c r="K3423" s="157">
        <v>1</v>
      </c>
      <c r="L3423" s="157">
        <v>1</v>
      </c>
    </row>
    <row r="3424" spans="5:12" x14ac:dyDescent="0.2">
      <c r="E3424" s="157" t="s">
        <v>323</v>
      </c>
      <c r="F3424" s="157" t="s">
        <v>94</v>
      </c>
      <c r="G3424" s="157">
        <v>2</v>
      </c>
      <c r="H3424" s="157">
        <v>0</v>
      </c>
      <c r="I3424" s="157">
        <v>1</v>
      </c>
      <c r="J3424" s="157">
        <v>0</v>
      </c>
      <c r="K3424" s="157">
        <v>1</v>
      </c>
      <c r="L3424" s="157">
        <v>2</v>
      </c>
    </row>
    <row r="3425" spans="5:12" x14ac:dyDescent="0.2">
      <c r="E3425" s="157" t="s">
        <v>322</v>
      </c>
      <c r="F3425" s="157" t="s">
        <v>14</v>
      </c>
      <c r="G3425" s="157">
        <v>0</v>
      </c>
      <c r="H3425" s="157">
        <v>1</v>
      </c>
      <c r="I3425" s="157">
        <v>0</v>
      </c>
      <c r="J3425" s="157">
        <v>0</v>
      </c>
      <c r="K3425" s="157">
        <v>1</v>
      </c>
      <c r="L3425" s="157">
        <v>1</v>
      </c>
    </row>
    <row r="3426" spans="5:12" x14ac:dyDescent="0.2">
      <c r="E3426" s="157" t="s">
        <v>321</v>
      </c>
      <c r="F3426" s="157" t="s">
        <v>58</v>
      </c>
      <c r="G3426" s="157">
        <v>0</v>
      </c>
      <c r="H3426" s="157">
        <v>1</v>
      </c>
      <c r="I3426" s="157">
        <v>0</v>
      </c>
      <c r="J3426" s="157">
        <v>0</v>
      </c>
      <c r="K3426" s="157">
        <v>1</v>
      </c>
      <c r="L3426" s="157">
        <v>1</v>
      </c>
    </row>
    <row r="3427" spans="5:12" x14ac:dyDescent="0.2">
      <c r="E3427" s="157" t="s">
        <v>320</v>
      </c>
      <c r="F3427" s="157" t="s">
        <v>18</v>
      </c>
      <c r="G3427" s="157">
        <v>2</v>
      </c>
      <c r="H3427" s="157">
        <v>8</v>
      </c>
      <c r="I3427" s="157">
        <v>0</v>
      </c>
      <c r="J3427" s="157">
        <v>2</v>
      </c>
      <c r="K3427" s="157">
        <v>8</v>
      </c>
      <c r="L3427" s="157">
        <v>10</v>
      </c>
    </row>
    <row r="3428" spans="5:12" x14ac:dyDescent="0.2">
      <c r="E3428" s="157" t="s">
        <v>319</v>
      </c>
      <c r="F3428" s="157" t="s">
        <v>18</v>
      </c>
      <c r="G3428" s="157">
        <v>0</v>
      </c>
      <c r="H3428" s="157">
        <v>2</v>
      </c>
      <c r="I3428" s="157">
        <v>0</v>
      </c>
      <c r="J3428" s="157">
        <v>1</v>
      </c>
      <c r="K3428" s="157">
        <v>1</v>
      </c>
      <c r="L3428" s="157">
        <v>2</v>
      </c>
    </row>
    <row r="3429" spans="5:12" x14ac:dyDescent="0.2">
      <c r="E3429" s="157" t="s">
        <v>318</v>
      </c>
      <c r="F3429" s="157" t="s">
        <v>77</v>
      </c>
      <c r="G3429" s="157">
        <v>0</v>
      </c>
      <c r="H3429" s="157">
        <v>2</v>
      </c>
      <c r="I3429" s="157">
        <v>0</v>
      </c>
      <c r="J3429" s="157">
        <v>1</v>
      </c>
      <c r="K3429" s="157">
        <v>1</v>
      </c>
      <c r="L3429" s="157">
        <v>2</v>
      </c>
    </row>
    <row r="3430" spans="5:12" x14ac:dyDescent="0.2">
      <c r="E3430" s="157" t="s">
        <v>317</v>
      </c>
      <c r="F3430" s="157" t="s">
        <v>131</v>
      </c>
      <c r="G3430" s="157">
        <v>0</v>
      </c>
      <c r="H3430" s="157">
        <v>2</v>
      </c>
      <c r="I3430" s="157">
        <v>0</v>
      </c>
      <c r="J3430" s="157">
        <v>0</v>
      </c>
      <c r="K3430" s="157">
        <v>2</v>
      </c>
      <c r="L3430" s="157">
        <v>2</v>
      </c>
    </row>
    <row r="3431" spans="5:12" x14ac:dyDescent="0.2">
      <c r="E3431" s="157" t="s">
        <v>316</v>
      </c>
      <c r="F3431" s="157" t="s">
        <v>53</v>
      </c>
      <c r="G3431" s="157">
        <v>0</v>
      </c>
      <c r="H3431" s="157">
        <v>1</v>
      </c>
      <c r="I3431" s="157">
        <v>0</v>
      </c>
      <c r="J3431" s="157">
        <v>1</v>
      </c>
      <c r="K3431" s="157">
        <v>0</v>
      </c>
      <c r="L3431" s="157">
        <v>1</v>
      </c>
    </row>
    <row r="3432" spans="5:12" x14ac:dyDescent="0.2">
      <c r="E3432" s="157" t="s">
        <v>315</v>
      </c>
      <c r="F3432" s="157" t="s">
        <v>53</v>
      </c>
      <c r="G3432" s="157">
        <v>0</v>
      </c>
      <c r="H3432" s="157">
        <v>1</v>
      </c>
      <c r="I3432" s="157">
        <v>0</v>
      </c>
      <c r="J3432" s="157">
        <v>0</v>
      </c>
      <c r="K3432" s="157">
        <v>1</v>
      </c>
      <c r="L3432" s="157">
        <v>1</v>
      </c>
    </row>
    <row r="3433" spans="5:12" x14ac:dyDescent="0.2">
      <c r="E3433" s="157" t="s">
        <v>314</v>
      </c>
      <c r="F3433" s="157" t="s">
        <v>125</v>
      </c>
      <c r="G3433" s="157">
        <v>0</v>
      </c>
      <c r="H3433" s="157">
        <v>4</v>
      </c>
      <c r="I3433" s="157">
        <v>0</v>
      </c>
      <c r="J3433" s="157">
        <v>1</v>
      </c>
      <c r="K3433" s="157">
        <v>3</v>
      </c>
      <c r="L3433" s="157">
        <v>4</v>
      </c>
    </row>
    <row r="3434" spans="5:12" x14ac:dyDescent="0.2">
      <c r="E3434" s="157" t="s">
        <v>313</v>
      </c>
      <c r="F3434" s="157" t="s">
        <v>125</v>
      </c>
      <c r="G3434" s="157">
        <v>0</v>
      </c>
      <c r="H3434" s="157">
        <v>4</v>
      </c>
      <c r="I3434" s="157">
        <v>0</v>
      </c>
      <c r="J3434" s="157">
        <v>1</v>
      </c>
      <c r="K3434" s="157">
        <v>3</v>
      </c>
      <c r="L3434" s="157">
        <v>4</v>
      </c>
    </row>
    <row r="3435" spans="5:12" x14ac:dyDescent="0.2">
      <c r="E3435" s="157" t="s">
        <v>312</v>
      </c>
      <c r="F3435" s="157" t="s">
        <v>16</v>
      </c>
      <c r="G3435" s="157">
        <v>0</v>
      </c>
      <c r="H3435" s="157">
        <v>1</v>
      </c>
      <c r="I3435" s="157">
        <v>0</v>
      </c>
      <c r="J3435" s="157">
        <v>0</v>
      </c>
      <c r="K3435" s="157">
        <v>1</v>
      </c>
      <c r="L3435" s="157">
        <v>1</v>
      </c>
    </row>
    <row r="3436" spans="5:12" x14ac:dyDescent="0.2">
      <c r="E3436" s="157" t="s">
        <v>311</v>
      </c>
      <c r="F3436" s="157" t="s">
        <v>16</v>
      </c>
      <c r="G3436" s="157">
        <v>0</v>
      </c>
      <c r="H3436" s="157">
        <v>1</v>
      </c>
      <c r="I3436" s="157">
        <v>0</v>
      </c>
      <c r="J3436" s="157">
        <v>0</v>
      </c>
      <c r="K3436" s="157">
        <v>1</v>
      </c>
      <c r="L3436" s="157">
        <v>1</v>
      </c>
    </row>
    <row r="3437" spans="5:12" x14ac:dyDescent="0.2">
      <c r="E3437" s="157" t="s">
        <v>310</v>
      </c>
      <c r="F3437" s="157" t="s">
        <v>48</v>
      </c>
      <c r="G3437" s="157">
        <v>0</v>
      </c>
      <c r="H3437" s="157">
        <v>6</v>
      </c>
      <c r="I3437" s="157">
        <v>0</v>
      </c>
      <c r="J3437" s="157">
        <v>0</v>
      </c>
      <c r="K3437" s="157">
        <v>6</v>
      </c>
      <c r="L3437" s="157">
        <v>6</v>
      </c>
    </row>
    <row r="3438" spans="5:12" x14ac:dyDescent="0.2">
      <c r="E3438" s="157" t="s">
        <v>309</v>
      </c>
      <c r="F3438" s="157" t="s">
        <v>48</v>
      </c>
      <c r="G3438" s="157">
        <v>0</v>
      </c>
      <c r="H3438" s="157">
        <v>7</v>
      </c>
      <c r="I3438" s="157">
        <v>0</v>
      </c>
      <c r="J3438" s="157">
        <v>0</v>
      </c>
      <c r="K3438" s="157">
        <v>7</v>
      </c>
      <c r="L3438" s="157">
        <v>7</v>
      </c>
    </row>
    <row r="3439" spans="5:12" x14ac:dyDescent="0.2">
      <c r="E3439" s="157" t="s">
        <v>308</v>
      </c>
      <c r="F3439" s="157" t="s">
        <v>131</v>
      </c>
      <c r="G3439" s="157">
        <v>1</v>
      </c>
      <c r="H3439" s="157">
        <v>0</v>
      </c>
      <c r="I3439" s="157">
        <v>0</v>
      </c>
      <c r="J3439" s="157">
        <v>0</v>
      </c>
      <c r="K3439" s="157">
        <v>1</v>
      </c>
      <c r="L3439" s="157">
        <v>1</v>
      </c>
    </row>
    <row r="3440" spans="5:12" x14ac:dyDescent="0.2">
      <c r="E3440" s="157" t="s">
        <v>307</v>
      </c>
      <c r="F3440" s="157" t="s">
        <v>48</v>
      </c>
      <c r="G3440" s="157">
        <v>0</v>
      </c>
      <c r="H3440" s="157">
        <v>7</v>
      </c>
      <c r="I3440" s="157">
        <v>0</v>
      </c>
      <c r="J3440" s="157">
        <v>0</v>
      </c>
      <c r="K3440" s="157">
        <v>7</v>
      </c>
      <c r="L3440" s="157">
        <v>7</v>
      </c>
    </row>
    <row r="3441" spans="5:12" x14ac:dyDescent="0.2">
      <c r="E3441" s="157" t="s">
        <v>306</v>
      </c>
      <c r="F3441" s="157" t="s">
        <v>18</v>
      </c>
      <c r="G3441" s="157">
        <v>0</v>
      </c>
      <c r="H3441" s="157">
        <v>2</v>
      </c>
      <c r="I3441" s="157">
        <v>0</v>
      </c>
      <c r="J3441" s="157">
        <v>1</v>
      </c>
      <c r="K3441" s="157">
        <v>1</v>
      </c>
      <c r="L3441" s="157">
        <v>2</v>
      </c>
    </row>
    <row r="3442" spans="5:12" x14ac:dyDescent="0.2">
      <c r="E3442" s="157" t="s">
        <v>305</v>
      </c>
      <c r="F3442" s="157" t="s">
        <v>53</v>
      </c>
      <c r="G3442" s="157">
        <v>0</v>
      </c>
      <c r="H3442" s="157">
        <v>2</v>
      </c>
      <c r="I3442" s="157">
        <v>0</v>
      </c>
      <c r="J3442" s="157">
        <v>2</v>
      </c>
      <c r="K3442" s="157">
        <v>0</v>
      </c>
      <c r="L3442" s="157">
        <v>2</v>
      </c>
    </row>
    <row r="3443" spans="5:12" x14ac:dyDescent="0.2">
      <c r="E3443" s="157" t="s">
        <v>304</v>
      </c>
      <c r="F3443" s="157" t="s">
        <v>20</v>
      </c>
      <c r="G3443" s="157">
        <v>1</v>
      </c>
      <c r="H3443" s="157">
        <v>1</v>
      </c>
      <c r="I3443" s="157">
        <v>0</v>
      </c>
      <c r="J3443" s="157">
        <v>1</v>
      </c>
      <c r="K3443" s="157">
        <v>1</v>
      </c>
      <c r="L3443" s="157">
        <v>2</v>
      </c>
    </row>
    <row r="3444" spans="5:12" x14ac:dyDescent="0.2">
      <c r="E3444" s="157" t="s">
        <v>303</v>
      </c>
      <c r="F3444" s="157" t="s">
        <v>14</v>
      </c>
      <c r="G3444" s="157">
        <v>0</v>
      </c>
      <c r="H3444" s="157">
        <v>1</v>
      </c>
      <c r="I3444" s="157">
        <v>0</v>
      </c>
      <c r="J3444" s="157">
        <v>0</v>
      </c>
      <c r="K3444" s="157">
        <v>1</v>
      </c>
      <c r="L3444" s="157">
        <v>1</v>
      </c>
    </row>
    <row r="3445" spans="5:12" x14ac:dyDescent="0.2">
      <c r="E3445" s="157" t="s">
        <v>302</v>
      </c>
      <c r="F3445" s="157" t="s">
        <v>20</v>
      </c>
      <c r="G3445" s="157">
        <v>2</v>
      </c>
      <c r="H3445" s="157">
        <v>0</v>
      </c>
      <c r="I3445" s="157">
        <v>0</v>
      </c>
      <c r="J3445" s="157">
        <v>2</v>
      </c>
      <c r="K3445" s="157">
        <v>0</v>
      </c>
      <c r="L3445" s="157">
        <v>2</v>
      </c>
    </row>
    <row r="3446" spans="5:12" x14ac:dyDescent="0.2">
      <c r="E3446" s="157" t="s">
        <v>301</v>
      </c>
      <c r="F3446" s="157" t="s">
        <v>87</v>
      </c>
      <c r="G3446" s="157">
        <v>0</v>
      </c>
      <c r="H3446" s="157">
        <v>2</v>
      </c>
      <c r="I3446" s="157">
        <v>0</v>
      </c>
      <c r="J3446" s="157">
        <v>2</v>
      </c>
      <c r="K3446" s="157">
        <v>0</v>
      </c>
      <c r="L3446" s="157">
        <v>2</v>
      </c>
    </row>
    <row r="3447" spans="5:12" x14ac:dyDescent="0.2">
      <c r="E3447" s="157" t="s">
        <v>300</v>
      </c>
      <c r="F3447" s="157" t="s">
        <v>55</v>
      </c>
      <c r="G3447" s="157">
        <v>1</v>
      </c>
      <c r="H3447" s="157">
        <v>1</v>
      </c>
      <c r="I3447" s="157">
        <v>0</v>
      </c>
      <c r="J3447" s="157">
        <v>0</v>
      </c>
      <c r="K3447" s="157">
        <v>2</v>
      </c>
      <c r="L3447" s="157">
        <v>2</v>
      </c>
    </row>
    <row r="3448" spans="5:12" x14ac:dyDescent="0.2">
      <c r="E3448" s="157" t="s">
        <v>299</v>
      </c>
      <c r="F3448" s="157" t="s">
        <v>29</v>
      </c>
      <c r="G3448" s="157">
        <v>0</v>
      </c>
      <c r="H3448" s="157">
        <v>2</v>
      </c>
      <c r="I3448" s="157">
        <v>0</v>
      </c>
      <c r="J3448" s="157">
        <v>0</v>
      </c>
      <c r="K3448" s="157">
        <v>2</v>
      </c>
      <c r="L3448" s="157">
        <v>2</v>
      </c>
    </row>
    <row r="3449" spans="5:12" x14ac:dyDescent="0.2">
      <c r="E3449" s="157" t="s">
        <v>298</v>
      </c>
      <c r="F3449" s="157" t="s">
        <v>67</v>
      </c>
      <c r="G3449" s="157">
        <v>0</v>
      </c>
      <c r="H3449" s="157">
        <v>1</v>
      </c>
      <c r="I3449" s="157">
        <v>1</v>
      </c>
      <c r="J3449" s="157">
        <v>0</v>
      </c>
      <c r="K3449" s="157">
        <v>0</v>
      </c>
      <c r="L3449" s="157">
        <v>1</v>
      </c>
    </row>
    <row r="3450" spans="5:12" x14ac:dyDescent="0.2">
      <c r="E3450" s="157" t="s">
        <v>297</v>
      </c>
      <c r="F3450" s="157" t="s">
        <v>58</v>
      </c>
      <c r="G3450" s="157">
        <v>0</v>
      </c>
      <c r="H3450" s="157">
        <v>1</v>
      </c>
      <c r="I3450" s="157">
        <v>0</v>
      </c>
      <c r="J3450" s="157">
        <v>1</v>
      </c>
      <c r="K3450" s="157">
        <v>0</v>
      </c>
      <c r="L3450" s="157">
        <v>1</v>
      </c>
    </row>
    <row r="3451" spans="5:12" x14ac:dyDescent="0.2">
      <c r="E3451" s="157" t="s">
        <v>296</v>
      </c>
      <c r="F3451" s="157" t="s">
        <v>29</v>
      </c>
      <c r="G3451" s="157">
        <v>4</v>
      </c>
      <c r="H3451" s="157">
        <v>3</v>
      </c>
      <c r="I3451" s="157">
        <v>0</v>
      </c>
      <c r="J3451" s="157">
        <v>3</v>
      </c>
      <c r="K3451" s="157">
        <v>4</v>
      </c>
      <c r="L3451" s="157">
        <v>7</v>
      </c>
    </row>
    <row r="3452" spans="5:12" x14ac:dyDescent="0.2">
      <c r="E3452" s="157" t="s">
        <v>295</v>
      </c>
      <c r="F3452" s="157" t="s">
        <v>29</v>
      </c>
      <c r="G3452" s="157">
        <v>4</v>
      </c>
      <c r="H3452" s="157">
        <v>3</v>
      </c>
      <c r="I3452" s="157">
        <v>0</v>
      </c>
      <c r="J3452" s="157">
        <v>3</v>
      </c>
      <c r="K3452" s="157">
        <v>4</v>
      </c>
      <c r="L3452" s="157">
        <v>7</v>
      </c>
    </row>
    <row r="3453" spans="5:12" x14ac:dyDescent="0.2">
      <c r="E3453" s="157" t="s">
        <v>294</v>
      </c>
      <c r="F3453" s="157" t="s">
        <v>24</v>
      </c>
      <c r="G3453" s="157">
        <v>2</v>
      </c>
      <c r="H3453" s="157">
        <v>0</v>
      </c>
      <c r="I3453" s="157">
        <v>1</v>
      </c>
      <c r="J3453" s="157">
        <v>0</v>
      </c>
      <c r="K3453" s="157">
        <v>1</v>
      </c>
      <c r="L3453" s="157">
        <v>2</v>
      </c>
    </row>
    <row r="3454" spans="5:12" x14ac:dyDescent="0.2">
      <c r="E3454" s="157" t="s">
        <v>293</v>
      </c>
      <c r="F3454" s="157" t="s">
        <v>20</v>
      </c>
      <c r="G3454" s="157">
        <v>0</v>
      </c>
      <c r="H3454" s="157">
        <v>1</v>
      </c>
      <c r="I3454" s="157">
        <v>0</v>
      </c>
      <c r="J3454" s="157">
        <v>1</v>
      </c>
      <c r="K3454" s="157">
        <v>0</v>
      </c>
      <c r="L3454" s="157">
        <v>1</v>
      </c>
    </row>
    <row r="3455" spans="5:12" x14ac:dyDescent="0.2">
      <c r="E3455" s="157" t="s">
        <v>292</v>
      </c>
      <c r="F3455" s="157" t="s">
        <v>22</v>
      </c>
      <c r="G3455" s="157">
        <v>0</v>
      </c>
      <c r="H3455" s="157">
        <v>1</v>
      </c>
      <c r="I3455" s="157">
        <v>0</v>
      </c>
      <c r="J3455" s="157">
        <v>0</v>
      </c>
      <c r="K3455" s="157">
        <v>1</v>
      </c>
      <c r="L3455" s="157">
        <v>1</v>
      </c>
    </row>
    <row r="3456" spans="5:12" x14ac:dyDescent="0.2">
      <c r="E3456" s="157" t="s">
        <v>291</v>
      </c>
      <c r="F3456" s="157" t="s">
        <v>94</v>
      </c>
      <c r="G3456" s="157">
        <v>2</v>
      </c>
      <c r="H3456" s="157">
        <v>0</v>
      </c>
      <c r="I3456" s="157">
        <v>1</v>
      </c>
      <c r="J3456" s="157">
        <v>0</v>
      </c>
      <c r="K3456" s="157">
        <v>1</v>
      </c>
      <c r="L3456" s="157">
        <v>2</v>
      </c>
    </row>
    <row r="3457" spans="4:12" x14ac:dyDescent="0.2">
      <c r="E3457" s="157" t="s">
        <v>290</v>
      </c>
      <c r="F3457" s="157" t="s">
        <v>69</v>
      </c>
      <c r="G3457" s="157">
        <v>1</v>
      </c>
      <c r="H3457" s="157">
        <v>0</v>
      </c>
      <c r="I3457" s="157">
        <v>0</v>
      </c>
      <c r="J3457" s="157">
        <v>1</v>
      </c>
      <c r="K3457" s="157">
        <v>0</v>
      </c>
      <c r="L3457" s="157">
        <v>1</v>
      </c>
    </row>
    <row r="3458" spans="4:12" x14ac:dyDescent="0.2">
      <c r="E3458" s="157" t="s">
        <v>289</v>
      </c>
      <c r="F3458" s="157" t="s">
        <v>48</v>
      </c>
      <c r="G3458" s="157">
        <v>0</v>
      </c>
      <c r="H3458" s="157">
        <v>2</v>
      </c>
      <c r="I3458" s="157">
        <v>0</v>
      </c>
      <c r="J3458" s="157">
        <v>2</v>
      </c>
      <c r="K3458" s="157">
        <v>0</v>
      </c>
      <c r="L3458" s="157">
        <v>2</v>
      </c>
    </row>
    <row r="3459" spans="4:12" x14ac:dyDescent="0.2">
      <c r="E3459" s="157" t="s">
        <v>288</v>
      </c>
      <c r="F3459" s="157" t="s">
        <v>131</v>
      </c>
      <c r="G3459" s="157">
        <v>0</v>
      </c>
      <c r="H3459" s="157">
        <v>2</v>
      </c>
      <c r="I3459" s="157">
        <v>0</v>
      </c>
      <c r="J3459" s="157">
        <v>2</v>
      </c>
      <c r="K3459" s="157">
        <v>0</v>
      </c>
      <c r="L3459" s="157">
        <v>2</v>
      </c>
    </row>
    <row r="3460" spans="4:12" x14ac:dyDescent="0.2">
      <c r="E3460" s="157" t="s">
        <v>287</v>
      </c>
      <c r="F3460" s="157" t="s">
        <v>29</v>
      </c>
      <c r="G3460" s="157">
        <v>0</v>
      </c>
      <c r="H3460" s="157">
        <v>1</v>
      </c>
      <c r="I3460" s="157">
        <v>0</v>
      </c>
      <c r="J3460" s="157">
        <v>0</v>
      </c>
      <c r="K3460" s="157">
        <v>1</v>
      </c>
      <c r="L3460" s="157">
        <v>1</v>
      </c>
    </row>
    <row r="3461" spans="4:12" x14ac:dyDescent="0.2">
      <c r="E3461" s="157" t="s">
        <v>286</v>
      </c>
      <c r="F3461" s="157" t="s">
        <v>16</v>
      </c>
      <c r="G3461" s="157">
        <v>0</v>
      </c>
      <c r="H3461" s="157">
        <v>1</v>
      </c>
      <c r="I3461" s="157">
        <v>0</v>
      </c>
      <c r="J3461" s="157">
        <v>0</v>
      </c>
      <c r="K3461" s="157">
        <v>1</v>
      </c>
      <c r="L3461" s="157">
        <v>1</v>
      </c>
    </row>
    <row r="3462" spans="4:12" x14ac:dyDescent="0.2">
      <c r="D3462" s="157" t="s">
        <v>129</v>
      </c>
      <c r="E3462" s="157" t="s">
        <v>129</v>
      </c>
      <c r="F3462" s="157" t="s">
        <v>14</v>
      </c>
      <c r="G3462" s="157">
        <v>1</v>
      </c>
      <c r="H3462" s="157">
        <v>1</v>
      </c>
      <c r="I3462" s="157">
        <v>1</v>
      </c>
      <c r="J3462" s="157">
        <v>0</v>
      </c>
      <c r="K3462" s="157">
        <v>1</v>
      </c>
      <c r="L3462" s="157">
        <v>2</v>
      </c>
    </row>
    <row r="3463" spans="4:12" x14ac:dyDescent="0.2">
      <c r="E3463" s="157" t="s">
        <v>285</v>
      </c>
      <c r="F3463" s="157" t="s">
        <v>20</v>
      </c>
      <c r="G3463" s="157">
        <v>1</v>
      </c>
      <c r="H3463" s="157">
        <v>1</v>
      </c>
      <c r="I3463" s="157">
        <v>0</v>
      </c>
      <c r="J3463" s="157">
        <v>1</v>
      </c>
      <c r="K3463" s="157">
        <v>1</v>
      </c>
      <c r="L3463" s="157">
        <v>2</v>
      </c>
    </row>
    <row r="3464" spans="4:12" x14ac:dyDescent="0.2">
      <c r="D3464" s="157" t="s">
        <v>130</v>
      </c>
      <c r="E3464" s="157" t="s">
        <v>130</v>
      </c>
      <c r="F3464" s="157" t="s">
        <v>131</v>
      </c>
      <c r="G3464" s="157">
        <v>1</v>
      </c>
      <c r="H3464" s="157">
        <v>2</v>
      </c>
      <c r="I3464" s="157">
        <v>0</v>
      </c>
      <c r="J3464" s="157">
        <v>0</v>
      </c>
      <c r="K3464" s="157">
        <v>3</v>
      </c>
      <c r="L3464" s="157">
        <v>3</v>
      </c>
    </row>
    <row r="3465" spans="4:12" x14ac:dyDescent="0.2">
      <c r="E3465" s="157" t="s">
        <v>284</v>
      </c>
      <c r="F3465" s="157" t="s">
        <v>39</v>
      </c>
      <c r="G3465" s="157">
        <v>1</v>
      </c>
      <c r="H3465" s="157">
        <v>0</v>
      </c>
      <c r="I3465" s="157">
        <v>0</v>
      </c>
      <c r="J3465" s="157">
        <v>0</v>
      </c>
      <c r="K3465" s="157">
        <v>1</v>
      </c>
      <c r="L3465" s="157">
        <v>1</v>
      </c>
    </row>
    <row r="3466" spans="4:12" x14ac:dyDescent="0.2">
      <c r="E3466" s="157" t="s">
        <v>283</v>
      </c>
      <c r="F3466" s="157" t="s">
        <v>80</v>
      </c>
      <c r="G3466" s="157">
        <v>1</v>
      </c>
      <c r="H3466" s="157">
        <v>0</v>
      </c>
      <c r="I3466" s="157">
        <v>0</v>
      </c>
      <c r="J3466" s="157">
        <v>0</v>
      </c>
      <c r="K3466" s="157">
        <v>1</v>
      </c>
      <c r="L3466" s="157">
        <v>1</v>
      </c>
    </row>
    <row r="3467" spans="4:12" x14ac:dyDescent="0.2">
      <c r="E3467" s="157" t="s">
        <v>282</v>
      </c>
      <c r="F3467" s="157" t="s">
        <v>80</v>
      </c>
      <c r="G3467" s="157">
        <v>1</v>
      </c>
      <c r="H3467" s="157">
        <v>0</v>
      </c>
      <c r="I3467" s="157">
        <v>0</v>
      </c>
      <c r="J3467" s="157">
        <v>1</v>
      </c>
      <c r="K3467" s="157">
        <v>0</v>
      </c>
      <c r="L3467" s="157">
        <v>1</v>
      </c>
    </row>
    <row r="3468" spans="4:12" x14ac:dyDescent="0.2">
      <c r="E3468" s="157" t="s">
        <v>281</v>
      </c>
      <c r="F3468" s="157" t="s">
        <v>55</v>
      </c>
      <c r="G3468" s="157">
        <v>0</v>
      </c>
      <c r="H3468" s="157">
        <v>1</v>
      </c>
      <c r="I3468" s="157">
        <v>0</v>
      </c>
      <c r="J3468" s="157">
        <v>1</v>
      </c>
      <c r="K3468" s="157">
        <v>0</v>
      </c>
      <c r="L3468" s="157">
        <v>1</v>
      </c>
    </row>
    <row r="3469" spans="4:12" x14ac:dyDescent="0.2">
      <c r="E3469" s="157" t="s">
        <v>280</v>
      </c>
      <c r="F3469" s="157" t="s">
        <v>33</v>
      </c>
      <c r="G3469" s="157">
        <v>0</v>
      </c>
      <c r="H3469" s="157">
        <v>1</v>
      </c>
      <c r="I3469" s="157">
        <v>0</v>
      </c>
      <c r="J3469" s="157">
        <v>0</v>
      </c>
      <c r="K3469" s="157">
        <v>1</v>
      </c>
      <c r="L3469" s="157">
        <v>1</v>
      </c>
    </row>
    <row r="3470" spans="4:12" x14ac:dyDescent="0.2">
      <c r="E3470" s="157" t="s">
        <v>279</v>
      </c>
      <c r="F3470" s="157" t="s">
        <v>16</v>
      </c>
      <c r="G3470" s="157">
        <v>0</v>
      </c>
      <c r="H3470" s="157">
        <v>2</v>
      </c>
      <c r="I3470" s="157">
        <v>1</v>
      </c>
      <c r="J3470" s="157">
        <v>0</v>
      </c>
      <c r="K3470" s="157">
        <v>1</v>
      </c>
      <c r="L3470" s="157">
        <v>2</v>
      </c>
    </row>
    <row r="3471" spans="4:12" x14ac:dyDescent="0.2">
      <c r="E3471" s="157" t="s">
        <v>278</v>
      </c>
      <c r="F3471" s="157" t="s">
        <v>58</v>
      </c>
      <c r="G3471" s="157">
        <v>1</v>
      </c>
      <c r="H3471" s="157">
        <v>0</v>
      </c>
      <c r="I3471" s="157">
        <v>0</v>
      </c>
      <c r="J3471" s="157">
        <v>1</v>
      </c>
      <c r="K3471" s="157">
        <v>0</v>
      </c>
      <c r="L3471" s="157">
        <v>1</v>
      </c>
    </row>
    <row r="3472" spans="4:12" x14ac:dyDescent="0.2">
      <c r="E3472" s="157" t="s">
        <v>277</v>
      </c>
      <c r="F3472" s="157" t="s">
        <v>53</v>
      </c>
      <c r="G3472" s="157">
        <v>1</v>
      </c>
      <c r="H3472" s="157">
        <v>0</v>
      </c>
      <c r="I3472" s="157">
        <v>0</v>
      </c>
      <c r="J3472" s="157">
        <v>0</v>
      </c>
      <c r="K3472" s="157">
        <v>1</v>
      </c>
      <c r="L3472" s="157">
        <v>1</v>
      </c>
    </row>
    <row r="3473" spans="5:12" x14ac:dyDescent="0.2">
      <c r="E3473" s="157" t="s">
        <v>276</v>
      </c>
      <c r="F3473" s="157" t="s">
        <v>55</v>
      </c>
      <c r="G3473" s="157">
        <v>1</v>
      </c>
      <c r="H3473" s="157">
        <v>1</v>
      </c>
      <c r="I3473" s="157">
        <v>0</v>
      </c>
      <c r="J3473" s="157">
        <v>0</v>
      </c>
      <c r="K3473" s="157">
        <v>2</v>
      </c>
      <c r="L3473" s="157">
        <v>2</v>
      </c>
    </row>
    <row r="3474" spans="5:12" x14ac:dyDescent="0.2">
      <c r="E3474" s="157" t="s">
        <v>275</v>
      </c>
      <c r="F3474" s="157" t="s">
        <v>58</v>
      </c>
      <c r="G3474" s="157">
        <v>0</v>
      </c>
      <c r="H3474" s="157">
        <v>3</v>
      </c>
      <c r="I3474" s="157">
        <v>1</v>
      </c>
      <c r="J3474" s="157">
        <v>2</v>
      </c>
      <c r="K3474" s="157">
        <v>0</v>
      </c>
      <c r="L3474" s="157">
        <v>3</v>
      </c>
    </row>
    <row r="3475" spans="5:12" x14ac:dyDescent="0.2">
      <c r="E3475" s="157" t="s">
        <v>274</v>
      </c>
      <c r="F3475" s="157" t="s">
        <v>33</v>
      </c>
      <c r="G3475" s="157">
        <v>0</v>
      </c>
      <c r="H3475" s="157">
        <v>1</v>
      </c>
      <c r="I3475" s="157">
        <v>0</v>
      </c>
      <c r="J3475" s="157">
        <v>0</v>
      </c>
      <c r="K3475" s="157">
        <v>1</v>
      </c>
      <c r="L3475" s="157">
        <v>1</v>
      </c>
    </row>
    <row r="3476" spans="5:12" x14ac:dyDescent="0.2">
      <c r="E3476" s="157" t="s">
        <v>273</v>
      </c>
      <c r="F3476" s="157" t="s">
        <v>16</v>
      </c>
      <c r="G3476" s="157">
        <v>0</v>
      </c>
      <c r="H3476" s="157">
        <v>1</v>
      </c>
      <c r="I3476" s="157">
        <v>1</v>
      </c>
      <c r="J3476" s="157">
        <v>0</v>
      </c>
      <c r="K3476" s="157">
        <v>0</v>
      </c>
      <c r="L3476" s="157">
        <v>1</v>
      </c>
    </row>
    <row r="3477" spans="5:12" x14ac:dyDescent="0.2">
      <c r="E3477" s="157" t="s">
        <v>272</v>
      </c>
      <c r="F3477" s="157" t="s">
        <v>58</v>
      </c>
      <c r="G3477" s="157">
        <v>2</v>
      </c>
      <c r="H3477" s="157">
        <v>12</v>
      </c>
      <c r="I3477" s="157">
        <v>0</v>
      </c>
      <c r="J3477" s="157">
        <v>7</v>
      </c>
      <c r="K3477" s="157">
        <v>7</v>
      </c>
      <c r="L3477" s="157">
        <v>14</v>
      </c>
    </row>
    <row r="3478" spans="5:12" x14ac:dyDescent="0.2">
      <c r="E3478" s="157" t="s">
        <v>271</v>
      </c>
      <c r="F3478" s="157" t="s">
        <v>58</v>
      </c>
      <c r="G3478" s="157">
        <v>1</v>
      </c>
      <c r="H3478" s="157">
        <v>12</v>
      </c>
      <c r="I3478" s="157">
        <v>0</v>
      </c>
      <c r="J3478" s="157">
        <v>6</v>
      </c>
      <c r="K3478" s="157">
        <v>7</v>
      </c>
      <c r="L3478" s="157">
        <v>13</v>
      </c>
    </row>
    <row r="3479" spans="5:12" x14ac:dyDescent="0.2">
      <c r="E3479" s="157" t="s">
        <v>270</v>
      </c>
      <c r="F3479" s="157" t="s">
        <v>18</v>
      </c>
      <c r="G3479" s="157">
        <v>2</v>
      </c>
      <c r="H3479" s="157">
        <v>0</v>
      </c>
      <c r="I3479" s="157">
        <v>1</v>
      </c>
      <c r="J3479" s="157">
        <v>0</v>
      </c>
      <c r="K3479" s="157">
        <v>1</v>
      </c>
      <c r="L3479" s="157">
        <v>2</v>
      </c>
    </row>
    <row r="3480" spans="5:12" x14ac:dyDescent="0.2">
      <c r="E3480" s="157" t="s">
        <v>269</v>
      </c>
      <c r="F3480" s="157" t="s">
        <v>131</v>
      </c>
      <c r="G3480" s="157">
        <v>0</v>
      </c>
      <c r="H3480" s="157">
        <v>2</v>
      </c>
      <c r="I3480" s="157">
        <v>0</v>
      </c>
      <c r="J3480" s="157">
        <v>0</v>
      </c>
      <c r="K3480" s="157">
        <v>2</v>
      </c>
      <c r="L3480" s="157">
        <v>2</v>
      </c>
    </row>
    <row r="3481" spans="5:12" x14ac:dyDescent="0.2">
      <c r="E3481" s="157" t="s">
        <v>268</v>
      </c>
      <c r="F3481" s="157" t="s">
        <v>48</v>
      </c>
      <c r="G3481" s="157">
        <v>0</v>
      </c>
      <c r="H3481" s="157">
        <v>1</v>
      </c>
      <c r="I3481" s="157">
        <v>0</v>
      </c>
      <c r="J3481" s="157">
        <v>1</v>
      </c>
      <c r="K3481" s="157">
        <v>0</v>
      </c>
      <c r="L3481" s="157">
        <v>1</v>
      </c>
    </row>
    <row r="3482" spans="5:12" x14ac:dyDescent="0.2">
      <c r="E3482" s="157" t="s">
        <v>267</v>
      </c>
      <c r="F3482" s="157" t="s">
        <v>58</v>
      </c>
      <c r="G3482" s="157">
        <v>0</v>
      </c>
      <c r="H3482" s="157">
        <v>1</v>
      </c>
      <c r="I3482" s="157">
        <v>0</v>
      </c>
      <c r="J3482" s="157">
        <v>0</v>
      </c>
      <c r="K3482" s="157">
        <v>1</v>
      </c>
      <c r="L3482" s="157">
        <v>1</v>
      </c>
    </row>
    <row r="3483" spans="5:12" x14ac:dyDescent="0.2">
      <c r="E3483" s="157" t="s">
        <v>266</v>
      </c>
      <c r="F3483" s="157" t="s">
        <v>53</v>
      </c>
      <c r="G3483" s="157">
        <v>0</v>
      </c>
      <c r="H3483" s="157">
        <v>1</v>
      </c>
      <c r="I3483" s="157">
        <v>0</v>
      </c>
      <c r="J3483" s="157">
        <v>1</v>
      </c>
      <c r="K3483" s="157">
        <v>0</v>
      </c>
      <c r="L3483" s="157">
        <v>1</v>
      </c>
    </row>
    <row r="3484" spans="5:12" x14ac:dyDescent="0.2">
      <c r="E3484" s="157" t="s">
        <v>265</v>
      </c>
      <c r="F3484" s="157" t="s">
        <v>53</v>
      </c>
      <c r="G3484" s="157">
        <v>0</v>
      </c>
      <c r="H3484" s="157">
        <v>1</v>
      </c>
      <c r="I3484" s="157">
        <v>0</v>
      </c>
      <c r="J3484" s="157">
        <v>0</v>
      </c>
      <c r="K3484" s="157">
        <v>1</v>
      </c>
      <c r="L3484" s="157">
        <v>1</v>
      </c>
    </row>
    <row r="3485" spans="5:12" x14ac:dyDescent="0.2">
      <c r="E3485" s="157" t="s">
        <v>264</v>
      </c>
      <c r="F3485" s="157" t="s">
        <v>20</v>
      </c>
      <c r="G3485" s="157">
        <v>0</v>
      </c>
      <c r="H3485" s="157">
        <v>1</v>
      </c>
      <c r="I3485" s="157">
        <v>0</v>
      </c>
      <c r="J3485" s="157">
        <v>0</v>
      </c>
      <c r="K3485" s="157">
        <v>1</v>
      </c>
      <c r="L3485" s="157">
        <v>1</v>
      </c>
    </row>
    <row r="3486" spans="5:12" x14ac:dyDescent="0.2">
      <c r="E3486" s="157" t="s">
        <v>263</v>
      </c>
      <c r="F3486" s="157" t="s">
        <v>20</v>
      </c>
      <c r="G3486" s="157">
        <v>0</v>
      </c>
      <c r="H3486" s="157">
        <v>5</v>
      </c>
      <c r="I3486" s="157">
        <v>0</v>
      </c>
      <c r="J3486" s="157">
        <v>2</v>
      </c>
      <c r="K3486" s="157">
        <v>3</v>
      </c>
      <c r="L3486" s="157">
        <v>5</v>
      </c>
    </row>
    <row r="3487" spans="5:12" x14ac:dyDescent="0.2">
      <c r="E3487" s="157" t="s">
        <v>262</v>
      </c>
      <c r="F3487" s="157" t="s">
        <v>14</v>
      </c>
      <c r="G3487" s="157">
        <v>0</v>
      </c>
      <c r="H3487" s="157">
        <v>1</v>
      </c>
      <c r="I3487" s="157">
        <v>0</v>
      </c>
      <c r="J3487" s="157">
        <v>0</v>
      </c>
      <c r="K3487" s="157">
        <v>1</v>
      </c>
      <c r="L3487" s="157">
        <v>1</v>
      </c>
    </row>
    <row r="3488" spans="5:12" x14ac:dyDescent="0.2">
      <c r="E3488" s="157" t="s">
        <v>261</v>
      </c>
      <c r="F3488" s="157" t="s">
        <v>16</v>
      </c>
      <c r="G3488" s="157">
        <v>0</v>
      </c>
      <c r="H3488" s="157">
        <v>1</v>
      </c>
      <c r="I3488" s="157">
        <v>0</v>
      </c>
      <c r="J3488" s="157">
        <v>0</v>
      </c>
      <c r="K3488" s="157">
        <v>1</v>
      </c>
      <c r="L3488" s="157">
        <v>1</v>
      </c>
    </row>
    <row r="3489" spans="5:12" x14ac:dyDescent="0.2">
      <c r="E3489" s="157" t="s">
        <v>260</v>
      </c>
      <c r="F3489" s="157" t="s">
        <v>55</v>
      </c>
      <c r="G3489" s="157">
        <v>1</v>
      </c>
      <c r="H3489" s="157">
        <v>0</v>
      </c>
      <c r="I3489" s="157">
        <v>0</v>
      </c>
      <c r="J3489" s="157">
        <v>1</v>
      </c>
      <c r="K3489" s="157">
        <v>0</v>
      </c>
      <c r="L3489" s="157">
        <v>1</v>
      </c>
    </row>
    <row r="3490" spans="5:12" x14ac:dyDescent="0.2">
      <c r="E3490" s="157" t="s">
        <v>259</v>
      </c>
      <c r="F3490" s="157" t="s">
        <v>16</v>
      </c>
      <c r="G3490" s="157">
        <v>1</v>
      </c>
      <c r="H3490" s="157">
        <v>0</v>
      </c>
      <c r="I3490" s="157">
        <v>0</v>
      </c>
      <c r="J3490" s="157">
        <v>0</v>
      </c>
      <c r="K3490" s="157">
        <v>1</v>
      </c>
      <c r="L3490" s="157">
        <v>1</v>
      </c>
    </row>
    <row r="3491" spans="5:12" x14ac:dyDescent="0.2">
      <c r="E3491" s="157" t="s">
        <v>258</v>
      </c>
      <c r="F3491" s="157" t="s">
        <v>16</v>
      </c>
      <c r="G3491" s="157">
        <v>1</v>
      </c>
      <c r="H3491" s="157">
        <v>0</v>
      </c>
      <c r="I3491" s="157">
        <v>0</v>
      </c>
      <c r="J3491" s="157">
        <v>0</v>
      </c>
      <c r="K3491" s="157">
        <v>1</v>
      </c>
      <c r="L3491" s="157">
        <v>1</v>
      </c>
    </row>
    <row r="3492" spans="5:12" x14ac:dyDescent="0.2">
      <c r="E3492" s="157" t="s">
        <v>257</v>
      </c>
      <c r="F3492" s="157" t="s">
        <v>20</v>
      </c>
      <c r="G3492" s="157">
        <v>0</v>
      </c>
      <c r="H3492" s="157">
        <v>11</v>
      </c>
      <c r="I3492" s="157">
        <v>0</v>
      </c>
      <c r="J3492" s="157">
        <v>8</v>
      </c>
      <c r="K3492" s="157">
        <v>3</v>
      </c>
      <c r="L3492" s="157">
        <v>11</v>
      </c>
    </row>
    <row r="3493" spans="5:12" x14ac:dyDescent="0.2">
      <c r="E3493" s="157" t="s">
        <v>256</v>
      </c>
      <c r="F3493" s="157" t="s">
        <v>18</v>
      </c>
      <c r="G3493" s="157">
        <v>0</v>
      </c>
      <c r="H3493" s="157">
        <v>2</v>
      </c>
      <c r="I3493" s="157">
        <v>0</v>
      </c>
      <c r="J3493" s="157">
        <v>0</v>
      </c>
      <c r="K3493" s="157">
        <v>2</v>
      </c>
      <c r="L3493" s="157">
        <v>2</v>
      </c>
    </row>
    <row r="3494" spans="5:12" x14ac:dyDescent="0.2">
      <c r="E3494" s="157" t="s">
        <v>255</v>
      </c>
      <c r="F3494" s="157" t="s">
        <v>48</v>
      </c>
      <c r="G3494" s="157">
        <v>0</v>
      </c>
      <c r="H3494" s="157">
        <v>1</v>
      </c>
      <c r="I3494" s="157">
        <v>0</v>
      </c>
      <c r="J3494" s="157">
        <v>0</v>
      </c>
      <c r="K3494" s="157">
        <v>1</v>
      </c>
      <c r="L3494" s="157">
        <v>1</v>
      </c>
    </row>
    <row r="3495" spans="5:12" x14ac:dyDescent="0.2">
      <c r="E3495" s="157" t="s">
        <v>254</v>
      </c>
      <c r="F3495" s="157" t="s">
        <v>48</v>
      </c>
      <c r="G3495" s="157">
        <v>0</v>
      </c>
      <c r="H3495" s="157">
        <v>1</v>
      </c>
      <c r="I3495" s="157">
        <v>0</v>
      </c>
      <c r="J3495" s="157">
        <v>1</v>
      </c>
      <c r="K3495" s="157">
        <v>0</v>
      </c>
      <c r="L3495" s="157">
        <v>1</v>
      </c>
    </row>
    <row r="3496" spans="5:12" x14ac:dyDescent="0.2">
      <c r="E3496" s="157" t="s">
        <v>253</v>
      </c>
      <c r="F3496" s="157" t="s">
        <v>67</v>
      </c>
      <c r="G3496" s="157">
        <v>1</v>
      </c>
      <c r="H3496" s="157">
        <v>0</v>
      </c>
      <c r="I3496" s="157">
        <v>0</v>
      </c>
      <c r="J3496" s="157">
        <v>1</v>
      </c>
      <c r="K3496" s="157">
        <v>0</v>
      </c>
      <c r="L3496" s="157">
        <v>1</v>
      </c>
    </row>
    <row r="3497" spans="5:12" x14ac:dyDescent="0.2">
      <c r="E3497" s="157" t="s">
        <v>252</v>
      </c>
      <c r="F3497" s="157" t="s">
        <v>67</v>
      </c>
      <c r="G3497" s="157">
        <v>1</v>
      </c>
      <c r="H3497" s="157">
        <v>0</v>
      </c>
      <c r="I3497" s="157">
        <v>0</v>
      </c>
      <c r="J3497" s="157">
        <v>1</v>
      </c>
      <c r="K3497" s="157">
        <v>0</v>
      </c>
      <c r="L3497" s="157">
        <v>1</v>
      </c>
    </row>
    <row r="3498" spans="5:12" x14ac:dyDescent="0.2">
      <c r="E3498" s="157" t="s">
        <v>251</v>
      </c>
      <c r="F3498" s="157" t="s">
        <v>33</v>
      </c>
      <c r="G3498" s="157">
        <v>0</v>
      </c>
      <c r="H3498" s="157">
        <v>3</v>
      </c>
      <c r="I3498" s="157">
        <v>0</v>
      </c>
      <c r="J3498" s="157">
        <v>0</v>
      </c>
      <c r="K3498" s="157">
        <v>3</v>
      </c>
      <c r="L3498" s="157">
        <v>3</v>
      </c>
    </row>
    <row r="3499" spans="5:12" x14ac:dyDescent="0.2">
      <c r="E3499" s="157" t="s">
        <v>250</v>
      </c>
      <c r="F3499" s="157" t="s">
        <v>67</v>
      </c>
      <c r="G3499" s="157">
        <v>1</v>
      </c>
      <c r="H3499" s="157">
        <v>0</v>
      </c>
      <c r="I3499" s="157">
        <v>0</v>
      </c>
      <c r="J3499" s="157">
        <v>0</v>
      </c>
      <c r="K3499" s="157">
        <v>1</v>
      </c>
      <c r="L3499" s="157">
        <v>1</v>
      </c>
    </row>
    <row r="3500" spans="5:12" x14ac:dyDescent="0.2">
      <c r="E3500" s="157" t="s">
        <v>249</v>
      </c>
      <c r="F3500" s="157" t="s">
        <v>55</v>
      </c>
      <c r="G3500" s="157">
        <v>1</v>
      </c>
      <c r="H3500" s="157">
        <v>0</v>
      </c>
      <c r="I3500" s="157">
        <v>0</v>
      </c>
      <c r="J3500" s="157">
        <v>0</v>
      </c>
      <c r="K3500" s="157">
        <v>1</v>
      </c>
      <c r="L3500" s="157">
        <v>1</v>
      </c>
    </row>
    <row r="3501" spans="5:12" x14ac:dyDescent="0.2">
      <c r="E3501" s="157" t="s">
        <v>248</v>
      </c>
      <c r="F3501" s="157" t="s">
        <v>18</v>
      </c>
      <c r="G3501" s="157">
        <v>0</v>
      </c>
      <c r="H3501" s="157">
        <v>4</v>
      </c>
      <c r="I3501" s="157">
        <v>0</v>
      </c>
      <c r="J3501" s="157">
        <v>1</v>
      </c>
      <c r="K3501" s="157">
        <v>3</v>
      </c>
      <c r="L3501" s="157">
        <v>4</v>
      </c>
    </row>
    <row r="3502" spans="5:12" x14ac:dyDescent="0.2">
      <c r="E3502" s="157" t="s">
        <v>247</v>
      </c>
      <c r="F3502" s="157" t="s">
        <v>16</v>
      </c>
      <c r="G3502" s="157">
        <v>1</v>
      </c>
      <c r="H3502" s="157">
        <v>0</v>
      </c>
      <c r="I3502" s="157">
        <v>0</v>
      </c>
      <c r="J3502" s="157">
        <v>0</v>
      </c>
      <c r="K3502" s="157">
        <v>1</v>
      </c>
      <c r="L3502" s="157">
        <v>1</v>
      </c>
    </row>
    <row r="3503" spans="5:12" x14ac:dyDescent="0.2">
      <c r="E3503" s="157" t="s">
        <v>246</v>
      </c>
      <c r="F3503" s="157" t="s">
        <v>87</v>
      </c>
      <c r="G3503" s="157">
        <v>1</v>
      </c>
      <c r="H3503" s="157">
        <v>0</v>
      </c>
      <c r="I3503" s="157">
        <v>0</v>
      </c>
      <c r="J3503" s="157">
        <v>1</v>
      </c>
      <c r="K3503" s="157">
        <v>0</v>
      </c>
      <c r="L3503" s="157">
        <v>1</v>
      </c>
    </row>
    <row r="3504" spans="5:12" x14ac:dyDescent="0.2">
      <c r="E3504" s="157" t="s">
        <v>245</v>
      </c>
      <c r="F3504" s="157" t="s">
        <v>33</v>
      </c>
      <c r="G3504" s="157">
        <v>0</v>
      </c>
      <c r="H3504" s="157">
        <v>1</v>
      </c>
      <c r="I3504" s="157">
        <v>0</v>
      </c>
      <c r="J3504" s="157">
        <v>1</v>
      </c>
      <c r="K3504" s="157">
        <v>0</v>
      </c>
      <c r="L3504" s="157">
        <v>1</v>
      </c>
    </row>
    <row r="3505" spans="5:12" x14ac:dyDescent="0.2">
      <c r="E3505" s="157" t="s">
        <v>244</v>
      </c>
      <c r="F3505" s="157" t="s">
        <v>33</v>
      </c>
      <c r="G3505" s="157">
        <v>1</v>
      </c>
      <c r="H3505" s="157">
        <v>0</v>
      </c>
      <c r="I3505" s="157">
        <v>0</v>
      </c>
      <c r="J3505" s="157">
        <v>0</v>
      </c>
      <c r="K3505" s="157">
        <v>1</v>
      </c>
      <c r="L3505" s="157">
        <v>1</v>
      </c>
    </row>
    <row r="3506" spans="5:12" x14ac:dyDescent="0.2">
      <c r="E3506" s="157" t="s">
        <v>243</v>
      </c>
      <c r="F3506" s="157" t="s">
        <v>29</v>
      </c>
      <c r="G3506" s="157">
        <v>0</v>
      </c>
      <c r="H3506" s="157">
        <v>3</v>
      </c>
      <c r="I3506" s="157">
        <v>0</v>
      </c>
      <c r="J3506" s="157">
        <v>2</v>
      </c>
      <c r="K3506" s="157">
        <v>1</v>
      </c>
      <c r="L3506" s="157">
        <v>3</v>
      </c>
    </row>
    <row r="3507" spans="5:12" x14ac:dyDescent="0.2">
      <c r="E3507" s="157" t="s">
        <v>242</v>
      </c>
      <c r="F3507" s="157" t="s">
        <v>67</v>
      </c>
      <c r="G3507" s="157">
        <v>0</v>
      </c>
      <c r="H3507" s="157">
        <v>2</v>
      </c>
      <c r="I3507" s="157">
        <v>1</v>
      </c>
      <c r="J3507" s="157">
        <v>0</v>
      </c>
      <c r="K3507" s="157">
        <v>1</v>
      </c>
      <c r="L3507" s="157">
        <v>2</v>
      </c>
    </row>
    <row r="3508" spans="5:12" x14ac:dyDescent="0.2">
      <c r="E3508" s="157" t="s">
        <v>241</v>
      </c>
      <c r="F3508" s="157" t="s">
        <v>77</v>
      </c>
      <c r="G3508" s="157">
        <v>1</v>
      </c>
      <c r="H3508" s="157">
        <v>5</v>
      </c>
      <c r="I3508" s="157">
        <v>0</v>
      </c>
      <c r="J3508" s="157">
        <v>0</v>
      </c>
      <c r="K3508" s="157">
        <v>6</v>
      </c>
      <c r="L3508" s="157">
        <v>6</v>
      </c>
    </row>
    <row r="3509" spans="5:12" x14ac:dyDescent="0.2">
      <c r="E3509" s="157" t="s">
        <v>240</v>
      </c>
      <c r="F3509" s="157" t="s">
        <v>24</v>
      </c>
      <c r="G3509" s="157">
        <v>0</v>
      </c>
      <c r="H3509" s="157">
        <v>3</v>
      </c>
      <c r="I3509" s="157">
        <v>0</v>
      </c>
      <c r="J3509" s="157">
        <v>0</v>
      </c>
      <c r="K3509" s="157">
        <v>3</v>
      </c>
      <c r="L3509" s="157">
        <v>3</v>
      </c>
    </row>
    <row r="3510" spans="5:12" x14ac:dyDescent="0.2">
      <c r="E3510" s="157" t="s">
        <v>239</v>
      </c>
      <c r="F3510" s="157" t="s">
        <v>24</v>
      </c>
      <c r="G3510" s="157">
        <v>0</v>
      </c>
      <c r="H3510" s="157">
        <v>1</v>
      </c>
      <c r="I3510" s="157">
        <v>0</v>
      </c>
      <c r="J3510" s="157">
        <v>1</v>
      </c>
      <c r="K3510" s="157">
        <v>0</v>
      </c>
      <c r="L3510" s="157">
        <v>1</v>
      </c>
    </row>
    <row r="3511" spans="5:12" x14ac:dyDescent="0.2">
      <c r="E3511" s="157" t="s">
        <v>238</v>
      </c>
      <c r="F3511" s="157" t="s">
        <v>58</v>
      </c>
      <c r="G3511" s="157">
        <v>0</v>
      </c>
      <c r="H3511" s="157">
        <v>1</v>
      </c>
      <c r="I3511" s="157">
        <v>0</v>
      </c>
      <c r="J3511" s="157">
        <v>1</v>
      </c>
      <c r="K3511" s="157">
        <v>0</v>
      </c>
      <c r="L3511" s="157">
        <v>1</v>
      </c>
    </row>
    <row r="3512" spans="5:12" x14ac:dyDescent="0.2">
      <c r="E3512" s="157" t="s">
        <v>237</v>
      </c>
      <c r="F3512" s="157" t="s">
        <v>67</v>
      </c>
      <c r="G3512" s="157">
        <v>0</v>
      </c>
      <c r="H3512" s="157">
        <v>3</v>
      </c>
      <c r="I3512" s="157">
        <v>0</v>
      </c>
      <c r="J3512" s="157">
        <v>3</v>
      </c>
      <c r="K3512" s="157">
        <v>0</v>
      </c>
      <c r="L3512" s="157">
        <v>3</v>
      </c>
    </row>
    <row r="3513" spans="5:12" x14ac:dyDescent="0.2">
      <c r="E3513" s="157" t="s">
        <v>236</v>
      </c>
      <c r="F3513" s="157" t="s">
        <v>67</v>
      </c>
      <c r="G3513" s="157">
        <v>0</v>
      </c>
      <c r="H3513" s="157">
        <v>1</v>
      </c>
      <c r="I3513" s="157">
        <v>0</v>
      </c>
      <c r="J3513" s="157">
        <v>1</v>
      </c>
      <c r="K3513" s="157">
        <v>0</v>
      </c>
      <c r="L3513" s="157">
        <v>1</v>
      </c>
    </row>
    <row r="3514" spans="5:12" x14ac:dyDescent="0.2">
      <c r="E3514" s="157" t="s">
        <v>235</v>
      </c>
      <c r="F3514" s="157" t="s">
        <v>80</v>
      </c>
      <c r="G3514" s="157">
        <v>2</v>
      </c>
      <c r="H3514" s="157">
        <v>0</v>
      </c>
      <c r="I3514" s="157">
        <v>0</v>
      </c>
      <c r="J3514" s="157">
        <v>1</v>
      </c>
      <c r="K3514" s="157">
        <v>1</v>
      </c>
      <c r="L3514" s="157">
        <v>2</v>
      </c>
    </row>
    <row r="3515" spans="5:12" x14ac:dyDescent="0.2">
      <c r="E3515" s="157" t="s">
        <v>234</v>
      </c>
      <c r="F3515" s="157" t="s">
        <v>125</v>
      </c>
      <c r="G3515" s="157">
        <v>0</v>
      </c>
      <c r="H3515" s="157">
        <v>1</v>
      </c>
      <c r="I3515" s="157">
        <v>0</v>
      </c>
      <c r="J3515" s="157">
        <v>1</v>
      </c>
      <c r="K3515" s="157">
        <v>0</v>
      </c>
      <c r="L3515" s="157">
        <v>1</v>
      </c>
    </row>
    <row r="3516" spans="5:12" x14ac:dyDescent="0.2">
      <c r="E3516" s="157" t="s">
        <v>233</v>
      </c>
      <c r="F3516" s="157" t="s">
        <v>33</v>
      </c>
      <c r="G3516" s="157">
        <v>1</v>
      </c>
      <c r="H3516" s="157">
        <v>1</v>
      </c>
      <c r="I3516" s="157">
        <v>0</v>
      </c>
      <c r="J3516" s="157">
        <v>0</v>
      </c>
      <c r="K3516" s="157">
        <v>2</v>
      </c>
      <c r="L3516" s="157">
        <v>2</v>
      </c>
    </row>
    <row r="3517" spans="5:12" x14ac:dyDescent="0.2">
      <c r="E3517" s="157" t="s">
        <v>232</v>
      </c>
      <c r="F3517" s="157" t="s">
        <v>29</v>
      </c>
      <c r="G3517" s="157">
        <v>3</v>
      </c>
      <c r="H3517" s="157">
        <v>0</v>
      </c>
      <c r="I3517" s="157">
        <v>0</v>
      </c>
      <c r="J3517" s="157">
        <v>3</v>
      </c>
      <c r="K3517" s="157">
        <v>0</v>
      </c>
      <c r="L3517" s="157">
        <v>3</v>
      </c>
    </row>
    <row r="3518" spans="5:12" x14ac:dyDescent="0.2">
      <c r="E3518" s="157" t="s">
        <v>231</v>
      </c>
      <c r="F3518" s="157" t="s">
        <v>18</v>
      </c>
      <c r="G3518" s="157">
        <v>0</v>
      </c>
      <c r="H3518" s="157">
        <v>2</v>
      </c>
      <c r="I3518" s="157">
        <v>0</v>
      </c>
      <c r="J3518" s="157">
        <v>0</v>
      </c>
      <c r="K3518" s="157">
        <v>2</v>
      </c>
      <c r="L3518" s="157">
        <v>2</v>
      </c>
    </row>
    <row r="3519" spans="5:12" x14ac:dyDescent="0.2">
      <c r="E3519" s="157" t="s">
        <v>230</v>
      </c>
      <c r="F3519" s="157" t="s">
        <v>48</v>
      </c>
      <c r="G3519" s="157">
        <v>0</v>
      </c>
      <c r="H3519" s="157">
        <v>7</v>
      </c>
      <c r="I3519" s="157">
        <v>0</v>
      </c>
      <c r="J3519" s="157">
        <v>0</v>
      </c>
      <c r="K3519" s="157">
        <v>7</v>
      </c>
      <c r="L3519" s="157">
        <v>7</v>
      </c>
    </row>
    <row r="3520" spans="5:12" x14ac:dyDescent="0.2">
      <c r="E3520" s="157" t="s">
        <v>229</v>
      </c>
      <c r="F3520" s="157" t="s">
        <v>131</v>
      </c>
      <c r="G3520" s="157">
        <v>0</v>
      </c>
      <c r="H3520" s="157">
        <v>1</v>
      </c>
      <c r="I3520" s="157">
        <v>0</v>
      </c>
      <c r="J3520" s="157">
        <v>0</v>
      </c>
      <c r="K3520" s="157">
        <v>1</v>
      </c>
      <c r="L3520" s="157">
        <v>1</v>
      </c>
    </row>
    <row r="3521" spans="5:12" x14ac:dyDescent="0.2">
      <c r="E3521" s="157" t="s">
        <v>228</v>
      </c>
      <c r="F3521" s="157" t="s">
        <v>131</v>
      </c>
      <c r="G3521" s="157">
        <v>0</v>
      </c>
      <c r="H3521" s="157">
        <v>2</v>
      </c>
      <c r="I3521" s="157">
        <v>0</v>
      </c>
      <c r="J3521" s="157">
        <v>2</v>
      </c>
      <c r="K3521" s="157">
        <v>0</v>
      </c>
      <c r="L3521" s="157">
        <v>2</v>
      </c>
    </row>
    <row r="3522" spans="5:12" x14ac:dyDescent="0.2">
      <c r="E3522" s="157" t="s">
        <v>227</v>
      </c>
      <c r="F3522" s="157" t="s">
        <v>125</v>
      </c>
      <c r="G3522" s="157">
        <v>0</v>
      </c>
      <c r="H3522" s="157">
        <v>1</v>
      </c>
      <c r="I3522" s="157">
        <v>0</v>
      </c>
      <c r="J3522" s="157">
        <v>0</v>
      </c>
      <c r="K3522" s="157">
        <v>1</v>
      </c>
      <c r="L3522" s="157">
        <v>1</v>
      </c>
    </row>
    <row r="3523" spans="5:12" x14ac:dyDescent="0.2">
      <c r="E3523" s="157" t="s">
        <v>226</v>
      </c>
      <c r="F3523" s="157" t="s">
        <v>18</v>
      </c>
      <c r="G3523" s="157">
        <v>0</v>
      </c>
      <c r="H3523" s="157">
        <v>1</v>
      </c>
      <c r="I3523" s="157">
        <v>0</v>
      </c>
      <c r="J3523" s="157">
        <v>0</v>
      </c>
      <c r="K3523" s="157">
        <v>1</v>
      </c>
      <c r="L3523" s="157">
        <v>1</v>
      </c>
    </row>
    <row r="3524" spans="5:12" x14ac:dyDescent="0.2">
      <c r="E3524" s="157" t="s">
        <v>225</v>
      </c>
      <c r="F3524" s="157" t="s">
        <v>20</v>
      </c>
      <c r="G3524" s="157">
        <v>0</v>
      </c>
      <c r="H3524" s="157">
        <v>43</v>
      </c>
      <c r="I3524" s="157">
        <v>0</v>
      </c>
      <c r="J3524" s="157">
        <v>29</v>
      </c>
      <c r="K3524" s="157">
        <v>14</v>
      </c>
      <c r="L3524" s="157">
        <v>43</v>
      </c>
    </row>
    <row r="3525" spans="5:12" x14ac:dyDescent="0.2">
      <c r="E3525" s="157" t="s">
        <v>224</v>
      </c>
      <c r="F3525" s="157" t="s">
        <v>55</v>
      </c>
      <c r="G3525" s="157">
        <v>0</v>
      </c>
      <c r="H3525" s="157">
        <v>1</v>
      </c>
      <c r="I3525" s="157">
        <v>0</v>
      </c>
      <c r="J3525" s="157">
        <v>1</v>
      </c>
      <c r="K3525" s="157">
        <v>0</v>
      </c>
      <c r="L3525" s="157">
        <v>1</v>
      </c>
    </row>
    <row r="3526" spans="5:12" x14ac:dyDescent="0.2">
      <c r="E3526" s="157" t="s">
        <v>223</v>
      </c>
      <c r="F3526" s="157" t="s">
        <v>29</v>
      </c>
      <c r="G3526" s="157">
        <v>0</v>
      </c>
      <c r="H3526" s="157">
        <v>1</v>
      </c>
      <c r="I3526" s="157">
        <v>0</v>
      </c>
      <c r="J3526" s="157">
        <v>0</v>
      </c>
      <c r="K3526" s="157">
        <v>1</v>
      </c>
      <c r="L3526" s="157">
        <v>1</v>
      </c>
    </row>
    <row r="3527" spans="5:12" x14ac:dyDescent="0.2">
      <c r="E3527" s="157" t="s">
        <v>222</v>
      </c>
      <c r="F3527" s="157" t="s">
        <v>80</v>
      </c>
      <c r="G3527" s="157">
        <v>0</v>
      </c>
      <c r="H3527" s="157">
        <v>1</v>
      </c>
      <c r="I3527" s="157">
        <v>0</v>
      </c>
      <c r="J3527" s="157">
        <v>1</v>
      </c>
      <c r="K3527" s="157">
        <v>0</v>
      </c>
      <c r="L3527" s="157">
        <v>1</v>
      </c>
    </row>
    <row r="3528" spans="5:12" x14ac:dyDescent="0.2">
      <c r="E3528" s="157" t="s">
        <v>221</v>
      </c>
      <c r="F3528" s="157" t="s">
        <v>16</v>
      </c>
      <c r="G3528" s="157">
        <v>0</v>
      </c>
      <c r="H3528" s="157">
        <v>1</v>
      </c>
      <c r="I3528" s="157">
        <v>0</v>
      </c>
      <c r="J3528" s="157">
        <v>1</v>
      </c>
      <c r="K3528" s="157">
        <v>0</v>
      </c>
      <c r="L3528" s="157">
        <v>1</v>
      </c>
    </row>
    <row r="3529" spans="5:12" x14ac:dyDescent="0.2">
      <c r="E3529" s="157" t="s">
        <v>220</v>
      </c>
      <c r="F3529" s="157" t="s">
        <v>35</v>
      </c>
      <c r="G3529" s="157">
        <v>0</v>
      </c>
      <c r="H3529" s="157">
        <v>1</v>
      </c>
      <c r="I3529" s="157">
        <v>0</v>
      </c>
      <c r="J3529" s="157">
        <v>1</v>
      </c>
      <c r="K3529" s="157">
        <v>0</v>
      </c>
      <c r="L3529" s="157">
        <v>1</v>
      </c>
    </row>
    <row r="3530" spans="5:12" x14ac:dyDescent="0.2">
      <c r="E3530" s="157" t="s">
        <v>219</v>
      </c>
      <c r="F3530" s="157" t="s">
        <v>22</v>
      </c>
      <c r="G3530" s="157">
        <v>0</v>
      </c>
      <c r="H3530" s="157">
        <v>1</v>
      </c>
      <c r="I3530" s="157">
        <v>0</v>
      </c>
      <c r="J3530" s="157">
        <v>1</v>
      </c>
      <c r="K3530" s="157">
        <v>0</v>
      </c>
      <c r="L3530" s="157">
        <v>1</v>
      </c>
    </row>
    <row r="3531" spans="5:12" x14ac:dyDescent="0.2">
      <c r="E3531" s="157" t="s">
        <v>218</v>
      </c>
      <c r="F3531" s="157" t="s">
        <v>77</v>
      </c>
      <c r="G3531" s="157">
        <v>3</v>
      </c>
      <c r="H3531" s="157">
        <v>0</v>
      </c>
      <c r="I3531" s="157">
        <v>1</v>
      </c>
      <c r="J3531" s="157">
        <v>0</v>
      </c>
      <c r="K3531" s="157">
        <v>2</v>
      </c>
      <c r="L3531" s="157">
        <v>3</v>
      </c>
    </row>
    <row r="3532" spans="5:12" x14ac:dyDescent="0.2">
      <c r="E3532" s="157" t="s">
        <v>217</v>
      </c>
      <c r="F3532" s="157" t="s">
        <v>53</v>
      </c>
      <c r="G3532" s="157">
        <v>1</v>
      </c>
      <c r="H3532" s="157">
        <v>0</v>
      </c>
      <c r="I3532" s="157">
        <v>0</v>
      </c>
      <c r="J3532" s="157">
        <v>0</v>
      </c>
      <c r="K3532" s="157">
        <v>1</v>
      </c>
      <c r="L3532" s="157">
        <v>1</v>
      </c>
    </row>
    <row r="3533" spans="5:12" x14ac:dyDescent="0.2">
      <c r="E3533" s="157" t="s">
        <v>216</v>
      </c>
      <c r="F3533" s="157" t="s">
        <v>20</v>
      </c>
      <c r="G3533" s="157">
        <v>0</v>
      </c>
      <c r="H3533" s="157">
        <v>1</v>
      </c>
      <c r="I3533" s="157">
        <v>0</v>
      </c>
      <c r="J3533" s="157">
        <v>0</v>
      </c>
      <c r="K3533" s="157">
        <v>1</v>
      </c>
      <c r="L3533" s="157">
        <v>1</v>
      </c>
    </row>
    <row r="3534" spans="5:12" x14ac:dyDescent="0.2">
      <c r="E3534" s="157" t="s">
        <v>215</v>
      </c>
      <c r="F3534" s="157" t="s">
        <v>58</v>
      </c>
      <c r="G3534" s="157">
        <v>0</v>
      </c>
      <c r="H3534" s="157">
        <v>1</v>
      </c>
      <c r="I3534" s="157">
        <v>0</v>
      </c>
      <c r="J3534" s="157">
        <v>0</v>
      </c>
      <c r="K3534" s="157">
        <v>1</v>
      </c>
      <c r="L3534" s="157">
        <v>1</v>
      </c>
    </row>
    <row r="3535" spans="5:12" x14ac:dyDescent="0.2">
      <c r="E3535" s="157" t="s">
        <v>214</v>
      </c>
      <c r="F3535" s="157" t="s">
        <v>80</v>
      </c>
      <c r="G3535" s="157">
        <v>1</v>
      </c>
      <c r="H3535" s="157">
        <v>0</v>
      </c>
      <c r="I3535" s="157">
        <v>0</v>
      </c>
      <c r="J3535" s="157">
        <v>0</v>
      </c>
      <c r="K3535" s="157">
        <v>1</v>
      </c>
      <c r="L3535" s="157">
        <v>1</v>
      </c>
    </row>
    <row r="3536" spans="5:12" x14ac:dyDescent="0.2">
      <c r="E3536" s="157" t="s">
        <v>213</v>
      </c>
      <c r="F3536" s="157" t="s">
        <v>58</v>
      </c>
      <c r="G3536" s="157">
        <v>0</v>
      </c>
      <c r="H3536" s="157">
        <v>1</v>
      </c>
      <c r="I3536" s="157">
        <v>0</v>
      </c>
      <c r="J3536" s="157">
        <v>1</v>
      </c>
      <c r="K3536" s="157">
        <v>0</v>
      </c>
      <c r="L3536" s="157">
        <v>1</v>
      </c>
    </row>
    <row r="3537" spans="5:12" x14ac:dyDescent="0.2">
      <c r="E3537" s="157" t="s">
        <v>212</v>
      </c>
      <c r="F3537" s="157" t="s">
        <v>29</v>
      </c>
      <c r="G3537" s="157">
        <v>0</v>
      </c>
      <c r="H3537" s="157">
        <v>3</v>
      </c>
      <c r="I3537" s="157">
        <v>0</v>
      </c>
      <c r="J3537" s="157">
        <v>2</v>
      </c>
      <c r="K3537" s="157">
        <v>1</v>
      </c>
      <c r="L3537" s="157">
        <v>3</v>
      </c>
    </row>
    <row r="3538" spans="5:12" x14ac:dyDescent="0.2">
      <c r="E3538" s="157" t="s">
        <v>211</v>
      </c>
      <c r="F3538" s="157" t="s">
        <v>48</v>
      </c>
      <c r="G3538" s="157">
        <v>0</v>
      </c>
      <c r="H3538" s="157">
        <v>1</v>
      </c>
      <c r="I3538" s="157">
        <v>0</v>
      </c>
      <c r="J3538" s="157">
        <v>0</v>
      </c>
      <c r="K3538" s="157">
        <v>1</v>
      </c>
      <c r="L3538" s="157">
        <v>1</v>
      </c>
    </row>
    <row r="3539" spans="5:12" x14ac:dyDescent="0.2">
      <c r="E3539" s="157" t="s">
        <v>210</v>
      </c>
      <c r="F3539" s="157" t="s">
        <v>18</v>
      </c>
      <c r="G3539" s="157">
        <v>1</v>
      </c>
      <c r="H3539" s="157">
        <v>0</v>
      </c>
      <c r="I3539" s="157">
        <v>0</v>
      </c>
      <c r="J3539" s="157">
        <v>0</v>
      </c>
      <c r="K3539" s="157">
        <v>1</v>
      </c>
      <c r="L3539" s="157">
        <v>1</v>
      </c>
    </row>
    <row r="3540" spans="5:12" x14ac:dyDescent="0.2">
      <c r="E3540" s="157" t="s">
        <v>209</v>
      </c>
      <c r="F3540" s="157" t="s">
        <v>33</v>
      </c>
      <c r="G3540" s="157">
        <v>1</v>
      </c>
      <c r="H3540" s="157">
        <v>1</v>
      </c>
      <c r="I3540" s="157">
        <v>0</v>
      </c>
      <c r="J3540" s="157">
        <v>1</v>
      </c>
      <c r="K3540" s="157">
        <v>1</v>
      </c>
      <c r="L3540" s="157">
        <v>2</v>
      </c>
    </row>
    <row r="3541" spans="5:12" x14ac:dyDescent="0.2">
      <c r="E3541" s="157" t="s">
        <v>208</v>
      </c>
      <c r="F3541" s="157" t="s">
        <v>24</v>
      </c>
      <c r="G3541" s="157">
        <v>2</v>
      </c>
      <c r="H3541" s="157">
        <v>2</v>
      </c>
      <c r="I3541" s="157">
        <v>0</v>
      </c>
      <c r="J3541" s="157">
        <v>3</v>
      </c>
      <c r="K3541" s="157">
        <v>1</v>
      </c>
      <c r="L3541" s="157">
        <v>4</v>
      </c>
    </row>
    <row r="3542" spans="5:12" x14ac:dyDescent="0.2">
      <c r="E3542" s="157" t="s">
        <v>207</v>
      </c>
      <c r="F3542" s="157" t="s">
        <v>14</v>
      </c>
      <c r="G3542" s="157">
        <v>0</v>
      </c>
      <c r="H3542" s="157">
        <v>2</v>
      </c>
      <c r="I3542" s="157">
        <v>0</v>
      </c>
      <c r="J3542" s="157">
        <v>2</v>
      </c>
      <c r="K3542" s="157">
        <v>0</v>
      </c>
      <c r="L3542" s="157">
        <v>2</v>
      </c>
    </row>
    <row r="3543" spans="5:12" x14ac:dyDescent="0.2">
      <c r="E3543" s="157" t="s">
        <v>206</v>
      </c>
      <c r="F3543" s="157" t="s">
        <v>18</v>
      </c>
      <c r="G3543" s="157">
        <v>0</v>
      </c>
      <c r="H3543" s="157">
        <v>2</v>
      </c>
      <c r="I3543" s="157">
        <v>0</v>
      </c>
      <c r="J3543" s="157">
        <v>1</v>
      </c>
      <c r="K3543" s="157">
        <v>1</v>
      </c>
      <c r="L3543" s="157">
        <v>2</v>
      </c>
    </row>
    <row r="3544" spans="5:12" x14ac:dyDescent="0.2">
      <c r="E3544" s="157" t="s">
        <v>205</v>
      </c>
      <c r="F3544" s="157" t="s">
        <v>48</v>
      </c>
      <c r="G3544" s="157">
        <v>0</v>
      </c>
      <c r="H3544" s="157">
        <v>1</v>
      </c>
      <c r="I3544" s="157">
        <v>0</v>
      </c>
      <c r="J3544" s="157">
        <v>0</v>
      </c>
      <c r="K3544" s="157">
        <v>1</v>
      </c>
      <c r="L3544" s="157">
        <v>1</v>
      </c>
    </row>
    <row r="3545" spans="5:12" x14ac:dyDescent="0.2">
      <c r="E3545" s="157" t="s">
        <v>204</v>
      </c>
      <c r="F3545" s="157" t="s">
        <v>67</v>
      </c>
      <c r="G3545" s="157">
        <v>1</v>
      </c>
      <c r="H3545" s="157">
        <v>0</v>
      </c>
      <c r="I3545" s="157">
        <v>0</v>
      </c>
      <c r="J3545" s="157">
        <v>1</v>
      </c>
      <c r="K3545" s="157">
        <v>0</v>
      </c>
      <c r="L3545" s="157">
        <v>1</v>
      </c>
    </row>
    <row r="3546" spans="5:12" x14ac:dyDescent="0.2">
      <c r="E3546" s="157" t="s">
        <v>203</v>
      </c>
      <c r="F3546" s="157" t="s">
        <v>80</v>
      </c>
      <c r="G3546" s="157">
        <v>0</v>
      </c>
      <c r="H3546" s="157">
        <v>1</v>
      </c>
      <c r="I3546" s="157">
        <v>0</v>
      </c>
      <c r="J3546" s="157">
        <v>0</v>
      </c>
      <c r="K3546" s="157">
        <v>1</v>
      </c>
      <c r="L3546" s="157">
        <v>1</v>
      </c>
    </row>
    <row r="3547" spans="5:12" x14ac:dyDescent="0.2">
      <c r="E3547" s="157" t="s">
        <v>202</v>
      </c>
      <c r="F3547" s="157" t="s">
        <v>18</v>
      </c>
      <c r="G3547" s="157">
        <v>0</v>
      </c>
      <c r="H3547" s="157">
        <v>2</v>
      </c>
      <c r="I3547" s="157">
        <v>0</v>
      </c>
      <c r="J3547" s="157">
        <v>0</v>
      </c>
      <c r="K3547" s="157">
        <v>2</v>
      </c>
      <c r="L3547" s="157">
        <v>2</v>
      </c>
    </row>
    <row r="3548" spans="5:12" x14ac:dyDescent="0.2">
      <c r="E3548" s="157" t="s">
        <v>201</v>
      </c>
      <c r="F3548" s="157" t="s">
        <v>14</v>
      </c>
      <c r="G3548" s="157">
        <v>1</v>
      </c>
      <c r="H3548" s="157">
        <v>1</v>
      </c>
      <c r="I3548" s="157">
        <v>0</v>
      </c>
      <c r="J3548" s="157">
        <v>0</v>
      </c>
      <c r="K3548" s="157">
        <v>2</v>
      </c>
      <c r="L3548" s="157">
        <v>2</v>
      </c>
    </row>
    <row r="3549" spans="5:12" x14ac:dyDescent="0.2">
      <c r="E3549" s="157" t="s">
        <v>200</v>
      </c>
      <c r="F3549" s="157" t="s">
        <v>58</v>
      </c>
      <c r="G3549" s="157">
        <v>2</v>
      </c>
      <c r="H3549" s="157">
        <v>2</v>
      </c>
      <c r="I3549" s="157">
        <v>0</v>
      </c>
      <c r="J3549" s="157">
        <v>2</v>
      </c>
      <c r="K3549" s="157">
        <v>2</v>
      </c>
      <c r="L3549" s="157">
        <v>4</v>
      </c>
    </row>
    <row r="3550" spans="5:12" x14ac:dyDescent="0.2">
      <c r="E3550" s="157" t="s">
        <v>199</v>
      </c>
      <c r="F3550" s="157" t="s">
        <v>58</v>
      </c>
      <c r="G3550" s="157">
        <v>0</v>
      </c>
      <c r="H3550" s="157">
        <v>1</v>
      </c>
      <c r="I3550" s="157">
        <v>0</v>
      </c>
      <c r="J3550" s="157">
        <v>1</v>
      </c>
      <c r="K3550" s="157">
        <v>0</v>
      </c>
      <c r="L3550" s="157">
        <v>1</v>
      </c>
    </row>
    <row r="3551" spans="5:12" x14ac:dyDescent="0.2">
      <c r="E3551" s="157" t="s">
        <v>198</v>
      </c>
      <c r="F3551" s="157" t="s">
        <v>58</v>
      </c>
      <c r="G3551" s="157">
        <v>1</v>
      </c>
      <c r="H3551" s="157">
        <v>0</v>
      </c>
      <c r="I3551" s="157">
        <v>1</v>
      </c>
      <c r="J3551" s="157">
        <v>0</v>
      </c>
      <c r="K3551" s="157">
        <v>0</v>
      </c>
      <c r="L3551" s="157">
        <v>1</v>
      </c>
    </row>
    <row r="3552" spans="5:12" x14ac:dyDescent="0.2">
      <c r="E3552" s="157" t="s">
        <v>197</v>
      </c>
      <c r="F3552" s="157" t="s">
        <v>58</v>
      </c>
      <c r="G3552" s="157">
        <v>1</v>
      </c>
      <c r="H3552" s="157">
        <v>0</v>
      </c>
      <c r="I3552" s="157">
        <v>1</v>
      </c>
      <c r="J3552" s="157">
        <v>0</v>
      </c>
      <c r="K3552" s="157">
        <v>0</v>
      </c>
      <c r="L3552" s="157">
        <v>1</v>
      </c>
    </row>
    <row r="3553" spans="4:12" x14ac:dyDescent="0.2">
      <c r="E3553" s="157" t="s">
        <v>196</v>
      </c>
      <c r="F3553" s="157" t="s">
        <v>29</v>
      </c>
      <c r="G3553" s="157">
        <v>0</v>
      </c>
      <c r="H3553" s="157">
        <v>1</v>
      </c>
      <c r="I3553" s="157">
        <v>0</v>
      </c>
      <c r="J3553" s="157">
        <v>1</v>
      </c>
      <c r="K3553" s="157">
        <v>0</v>
      </c>
      <c r="L3553" s="157">
        <v>1</v>
      </c>
    </row>
    <row r="3554" spans="4:12" x14ac:dyDescent="0.2">
      <c r="E3554" s="157" t="s">
        <v>195</v>
      </c>
      <c r="F3554" s="157" t="s">
        <v>58</v>
      </c>
      <c r="G3554" s="157">
        <v>0</v>
      </c>
      <c r="H3554" s="157">
        <v>1</v>
      </c>
      <c r="I3554" s="157">
        <v>0</v>
      </c>
      <c r="J3554" s="157">
        <v>1</v>
      </c>
      <c r="K3554" s="157">
        <v>0</v>
      </c>
      <c r="L3554" s="157">
        <v>1</v>
      </c>
    </row>
    <row r="3555" spans="4:12" x14ac:dyDescent="0.2">
      <c r="E3555" s="157" t="s">
        <v>194</v>
      </c>
      <c r="F3555" s="157" t="s">
        <v>16</v>
      </c>
      <c r="G3555" s="157">
        <v>0</v>
      </c>
      <c r="H3555" s="157">
        <v>1</v>
      </c>
      <c r="I3555" s="157">
        <v>1</v>
      </c>
      <c r="J3555" s="157">
        <v>0</v>
      </c>
      <c r="K3555" s="157">
        <v>0</v>
      </c>
      <c r="L3555" s="157">
        <v>1</v>
      </c>
    </row>
    <row r="3556" spans="4:12" x14ac:dyDescent="0.2">
      <c r="E3556" s="157" t="s">
        <v>193</v>
      </c>
      <c r="F3556" s="157" t="s">
        <v>18</v>
      </c>
      <c r="G3556" s="157">
        <v>1</v>
      </c>
      <c r="H3556" s="157">
        <v>0</v>
      </c>
      <c r="I3556" s="157">
        <v>1</v>
      </c>
      <c r="J3556" s="157">
        <v>0</v>
      </c>
      <c r="K3556" s="157">
        <v>0</v>
      </c>
      <c r="L3556" s="157">
        <v>1</v>
      </c>
    </row>
    <row r="3557" spans="4:12" x14ac:dyDescent="0.2">
      <c r="D3557" s="157" t="s">
        <v>132</v>
      </c>
      <c r="E3557" s="157" t="s">
        <v>132</v>
      </c>
      <c r="F3557" s="157" t="s">
        <v>67</v>
      </c>
      <c r="G3557" s="157">
        <v>0</v>
      </c>
      <c r="H3557" s="157">
        <v>1</v>
      </c>
      <c r="I3557" s="157">
        <v>1</v>
      </c>
      <c r="J3557" s="157">
        <v>0</v>
      </c>
      <c r="K3557" s="157">
        <v>0</v>
      </c>
      <c r="L3557" s="157">
        <v>1</v>
      </c>
    </row>
    <row r="3558" spans="4:12" x14ac:dyDescent="0.2">
      <c r="E3558" s="157" t="s">
        <v>192</v>
      </c>
      <c r="F3558" s="157" t="s">
        <v>48</v>
      </c>
      <c r="G3558" s="157">
        <v>0</v>
      </c>
      <c r="H3558" s="157">
        <v>1</v>
      </c>
      <c r="I3558" s="157">
        <v>0</v>
      </c>
      <c r="J3558" s="157">
        <v>1</v>
      </c>
      <c r="K3558" s="157">
        <v>0</v>
      </c>
      <c r="L3558" s="157">
        <v>1</v>
      </c>
    </row>
    <row r="3559" spans="4:12" x14ac:dyDescent="0.2">
      <c r="E3559" s="157" t="s">
        <v>191</v>
      </c>
      <c r="F3559" s="157" t="s">
        <v>14</v>
      </c>
      <c r="G3559" s="157">
        <v>0</v>
      </c>
      <c r="H3559" s="157">
        <v>2</v>
      </c>
      <c r="I3559" s="157">
        <v>0</v>
      </c>
      <c r="J3559" s="157">
        <v>0</v>
      </c>
      <c r="K3559" s="157">
        <v>2</v>
      </c>
      <c r="L3559" s="157">
        <v>2</v>
      </c>
    </row>
    <row r="3560" spans="4:12" x14ac:dyDescent="0.2">
      <c r="E3560" s="157" t="s">
        <v>190</v>
      </c>
      <c r="F3560" s="157" t="s">
        <v>77</v>
      </c>
      <c r="G3560" s="157">
        <v>3</v>
      </c>
      <c r="H3560" s="157">
        <v>0</v>
      </c>
      <c r="I3560" s="157">
        <v>1</v>
      </c>
      <c r="J3560" s="157">
        <v>0</v>
      </c>
      <c r="K3560" s="157">
        <v>2</v>
      </c>
      <c r="L3560" s="157">
        <v>3</v>
      </c>
    </row>
    <row r="3561" spans="4:12" x14ac:dyDescent="0.2">
      <c r="E3561" s="157" t="s">
        <v>189</v>
      </c>
      <c r="F3561" s="157" t="s">
        <v>29</v>
      </c>
      <c r="G3561" s="157">
        <v>0</v>
      </c>
      <c r="H3561" s="157">
        <v>9</v>
      </c>
      <c r="I3561" s="157">
        <v>0</v>
      </c>
      <c r="J3561" s="157">
        <v>2</v>
      </c>
      <c r="K3561" s="157">
        <v>7</v>
      </c>
      <c r="L3561" s="157">
        <v>9</v>
      </c>
    </row>
    <row r="3562" spans="4:12" x14ac:dyDescent="0.2">
      <c r="E3562" s="157" t="s">
        <v>188</v>
      </c>
      <c r="F3562" s="157" t="s">
        <v>58</v>
      </c>
      <c r="G3562" s="157">
        <v>1</v>
      </c>
      <c r="H3562" s="157">
        <v>1</v>
      </c>
      <c r="I3562" s="157">
        <v>0</v>
      </c>
      <c r="J3562" s="157">
        <v>0</v>
      </c>
      <c r="K3562" s="157">
        <v>2</v>
      </c>
      <c r="L3562" s="157">
        <v>2</v>
      </c>
    </row>
    <row r="3563" spans="4:12" x14ac:dyDescent="0.2">
      <c r="E3563" s="157" t="s">
        <v>187</v>
      </c>
      <c r="F3563" s="157" t="s">
        <v>58</v>
      </c>
      <c r="G3563" s="157">
        <v>1</v>
      </c>
      <c r="H3563" s="157">
        <v>0</v>
      </c>
      <c r="I3563" s="157">
        <v>0</v>
      </c>
      <c r="J3563" s="157">
        <v>1</v>
      </c>
      <c r="K3563" s="157">
        <v>0</v>
      </c>
      <c r="L3563" s="157">
        <v>1</v>
      </c>
    </row>
    <row r="3564" spans="4:12" x14ac:dyDescent="0.2">
      <c r="E3564" s="157" t="s">
        <v>186</v>
      </c>
      <c r="F3564" s="157" t="s">
        <v>29</v>
      </c>
      <c r="G3564" s="157">
        <v>0</v>
      </c>
      <c r="H3564" s="157">
        <v>1</v>
      </c>
      <c r="I3564" s="157">
        <v>0</v>
      </c>
      <c r="J3564" s="157">
        <v>1</v>
      </c>
      <c r="K3564" s="157">
        <v>0</v>
      </c>
      <c r="L3564" s="157">
        <v>1</v>
      </c>
    </row>
    <row r="3565" spans="4:12" x14ac:dyDescent="0.2">
      <c r="E3565" s="157" t="s">
        <v>185</v>
      </c>
      <c r="F3565" s="157" t="s">
        <v>16</v>
      </c>
      <c r="G3565" s="157">
        <v>0</v>
      </c>
      <c r="H3565" s="157">
        <v>3</v>
      </c>
      <c r="I3565" s="157">
        <v>0</v>
      </c>
      <c r="J3565" s="157">
        <v>0</v>
      </c>
      <c r="K3565" s="157">
        <v>3</v>
      </c>
      <c r="L3565" s="157">
        <v>3</v>
      </c>
    </row>
    <row r="3566" spans="4:12" x14ac:dyDescent="0.2">
      <c r="E3566" s="157" t="s">
        <v>184</v>
      </c>
      <c r="F3566" s="157" t="s">
        <v>58</v>
      </c>
      <c r="G3566" s="157">
        <v>0</v>
      </c>
      <c r="H3566" s="157">
        <v>1</v>
      </c>
      <c r="I3566" s="157">
        <v>0</v>
      </c>
      <c r="J3566" s="157">
        <v>0</v>
      </c>
      <c r="K3566" s="157">
        <v>1</v>
      </c>
      <c r="L3566" s="157">
        <v>1</v>
      </c>
    </row>
    <row r="3567" spans="4:12" x14ac:dyDescent="0.2">
      <c r="E3567" s="157" t="s">
        <v>183</v>
      </c>
      <c r="F3567" s="157" t="s">
        <v>33</v>
      </c>
      <c r="G3567" s="157">
        <v>0</v>
      </c>
      <c r="H3567" s="157">
        <v>3</v>
      </c>
      <c r="I3567" s="157">
        <v>0</v>
      </c>
      <c r="J3567" s="157">
        <v>2</v>
      </c>
      <c r="K3567" s="157">
        <v>1</v>
      </c>
      <c r="L3567" s="157">
        <v>3</v>
      </c>
    </row>
    <row r="3568" spans="4:12" x14ac:dyDescent="0.2">
      <c r="E3568" s="157" t="s">
        <v>182</v>
      </c>
      <c r="F3568" s="157" t="s">
        <v>16</v>
      </c>
      <c r="G3568" s="157">
        <v>0</v>
      </c>
      <c r="H3568" s="157">
        <v>1</v>
      </c>
      <c r="I3568" s="157">
        <v>0</v>
      </c>
      <c r="J3568" s="157">
        <v>0</v>
      </c>
      <c r="K3568" s="157">
        <v>1</v>
      </c>
      <c r="L3568" s="157">
        <v>1</v>
      </c>
    </row>
    <row r="3569" spans="5:12" x14ac:dyDescent="0.2">
      <c r="E3569" s="157" t="s">
        <v>181</v>
      </c>
      <c r="F3569" s="157" t="s">
        <v>94</v>
      </c>
      <c r="G3569" s="157">
        <v>2</v>
      </c>
      <c r="H3569" s="157">
        <v>0</v>
      </c>
      <c r="I3569" s="157">
        <v>1</v>
      </c>
      <c r="J3569" s="157">
        <v>0</v>
      </c>
      <c r="K3569" s="157">
        <v>1</v>
      </c>
      <c r="L3569" s="157">
        <v>2</v>
      </c>
    </row>
    <row r="3570" spans="5:12" x14ac:dyDescent="0.2">
      <c r="E3570" s="157" t="s">
        <v>180</v>
      </c>
      <c r="F3570" s="157" t="s">
        <v>18</v>
      </c>
      <c r="G3570" s="157">
        <v>0</v>
      </c>
      <c r="H3570" s="157">
        <v>1</v>
      </c>
      <c r="I3570" s="157">
        <v>0</v>
      </c>
      <c r="J3570" s="157">
        <v>0</v>
      </c>
      <c r="K3570" s="157">
        <v>1</v>
      </c>
      <c r="L3570" s="157">
        <v>1</v>
      </c>
    </row>
    <row r="3571" spans="5:12" x14ac:dyDescent="0.2">
      <c r="E3571" s="157" t="s">
        <v>179</v>
      </c>
      <c r="F3571" s="157" t="s">
        <v>20</v>
      </c>
      <c r="G3571" s="157">
        <v>0</v>
      </c>
      <c r="H3571" s="157">
        <v>11</v>
      </c>
      <c r="I3571" s="157">
        <v>0</v>
      </c>
      <c r="J3571" s="157">
        <v>8</v>
      </c>
      <c r="K3571" s="157">
        <v>3</v>
      </c>
      <c r="L3571" s="157">
        <v>11</v>
      </c>
    </row>
    <row r="3572" spans="5:12" x14ac:dyDescent="0.2">
      <c r="E3572" s="157" t="s">
        <v>178</v>
      </c>
      <c r="F3572" s="157" t="s">
        <v>16</v>
      </c>
      <c r="G3572" s="157">
        <v>1</v>
      </c>
      <c r="H3572" s="157">
        <v>4</v>
      </c>
      <c r="I3572" s="157">
        <v>1</v>
      </c>
      <c r="J3572" s="157">
        <v>0</v>
      </c>
      <c r="K3572" s="157">
        <v>4</v>
      </c>
      <c r="L3572" s="157">
        <v>5</v>
      </c>
    </row>
    <row r="3573" spans="5:12" x14ac:dyDescent="0.2">
      <c r="E3573" s="157" t="s">
        <v>177</v>
      </c>
      <c r="F3573" s="157" t="s">
        <v>58</v>
      </c>
      <c r="G3573" s="157">
        <v>0</v>
      </c>
      <c r="H3573" s="157">
        <v>2</v>
      </c>
      <c r="I3573" s="157">
        <v>0</v>
      </c>
      <c r="J3573" s="157">
        <v>2</v>
      </c>
      <c r="K3573" s="157">
        <v>0</v>
      </c>
      <c r="L3573" s="157">
        <v>2</v>
      </c>
    </row>
    <row r="3574" spans="5:12" x14ac:dyDescent="0.2">
      <c r="E3574" s="157" t="s">
        <v>176</v>
      </c>
      <c r="F3574" s="157" t="s">
        <v>14</v>
      </c>
      <c r="G3574" s="157">
        <v>1</v>
      </c>
      <c r="H3574" s="157">
        <v>11</v>
      </c>
      <c r="I3574" s="157">
        <v>0</v>
      </c>
      <c r="J3574" s="157">
        <v>5</v>
      </c>
      <c r="K3574" s="157">
        <v>7</v>
      </c>
      <c r="L3574" s="157">
        <v>12</v>
      </c>
    </row>
    <row r="3575" spans="5:12" x14ac:dyDescent="0.2">
      <c r="E3575" s="157" t="s">
        <v>175</v>
      </c>
      <c r="F3575" s="157" t="s">
        <v>58</v>
      </c>
      <c r="G3575" s="157">
        <v>0</v>
      </c>
      <c r="H3575" s="157">
        <v>3</v>
      </c>
      <c r="I3575" s="157">
        <v>0</v>
      </c>
      <c r="J3575" s="157">
        <v>2</v>
      </c>
      <c r="K3575" s="157">
        <v>1</v>
      </c>
      <c r="L3575" s="157">
        <v>3</v>
      </c>
    </row>
    <row r="3576" spans="5:12" x14ac:dyDescent="0.2">
      <c r="E3576" s="157" t="s">
        <v>174</v>
      </c>
      <c r="F3576" s="157" t="s">
        <v>67</v>
      </c>
      <c r="G3576" s="157">
        <v>0</v>
      </c>
      <c r="H3576" s="157">
        <v>1</v>
      </c>
      <c r="I3576" s="157">
        <v>0</v>
      </c>
      <c r="J3576" s="157">
        <v>1</v>
      </c>
      <c r="K3576" s="157">
        <v>0</v>
      </c>
      <c r="L3576" s="157">
        <v>1</v>
      </c>
    </row>
    <row r="3577" spans="5:12" x14ac:dyDescent="0.2">
      <c r="E3577" s="157" t="s">
        <v>173</v>
      </c>
      <c r="F3577" s="157" t="s">
        <v>16</v>
      </c>
      <c r="G3577" s="157">
        <v>4</v>
      </c>
      <c r="H3577" s="157">
        <v>0</v>
      </c>
      <c r="I3577" s="157">
        <v>0</v>
      </c>
      <c r="J3577" s="157">
        <v>2</v>
      </c>
      <c r="K3577" s="157">
        <v>2</v>
      </c>
      <c r="L3577" s="157">
        <v>4</v>
      </c>
    </row>
    <row r="3578" spans="5:12" x14ac:dyDescent="0.2">
      <c r="E3578" s="157" t="s">
        <v>172</v>
      </c>
      <c r="F3578" s="157" t="s">
        <v>67</v>
      </c>
      <c r="G3578" s="157">
        <v>1</v>
      </c>
      <c r="H3578" s="157">
        <v>2</v>
      </c>
      <c r="I3578" s="157">
        <v>0</v>
      </c>
      <c r="J3578" s="157">
        <v>0</v>
      </c>
      <c r="K3578" s="157">
        <v>3</v>
      </c>
      <c r="L3578" s="157">
        <v>3</v>
      </c>
    </row>
    <row r="3579" spans="5:12" x14ac:dyDescent="0.2">
      <c r="E3579" s="157" t="s">
        <v>171</v>
      </c>
      <c r="F3579" s="157" t="s">
        <v>67</v>
      </c>
      <c r="G3579" s="157">
        <v>1</v>
      </c>
      <c r="H3579" s="157">
        <v>0</v>
      </c>
      <c r="I3579" s="157">
        <v>0</v>
      </c>
      <c r="J3579" s="157">
        <v>1</v>
      </c>
      <c r="K3579" s="157">
        <v>0</v>
      </c>
      <c r="L3579" s="157">
        <v>1</v>
      </c>
    </row>
    <row r="3580" spans="5:12" x14ac:dyDescent="0.2">
      <c r="E3580" s="157" t="s">
        <v>170</v>
      </c>
      <c r="F3580" s="157" t="s">
        <v>16</v>
      </c>
      <c r="G3580" s="157">
        <v>0</v>
      </c>
      <c r="H3580" s="157">
        <v>1</v>
      </c>
      <c r="I3580" s="157">
        <v>0</v>
      </c>
      <c r="J3580" s="157">
        <v>0</v>
      </c>
      <c r="K3580" s="157">
        <v>1</v>
      </c>
      <c r="L3580" s="157">
        <v>1</v>
      </c>
    </row>
    <row r="3581" spans="5:12" x14ac:dyDescent="0.2">
      <c r="E3581" s="157" t="s">
        <v>169</v>
      </c>
      <c r="F3581" s="157" t="s">
        <v>58</v>
      </c>
      <c r="G3581" s="157">
        <v>0</v>
      </c>
      <c r="H3581" s="157">
        <v>1</v>
      </c>
      <c r="I3581" s="157">
        <v>0</v>
      </c>
      <c r="J3581" s="157">
        <v>0</v>
      </c>
      <c r="K3581" s="157">
        <v>1</v>
      </c>
      <c r="L3581" s="157">
        <v>1</v>
      </c>
    </row>
    <row r="3582" spans="5:12" x14ac:dyDescent="0.2">
      <c r="E3582" s="157" t="s">
        <v>168</v>
      </c>
      <c r="F3582" s="157" t="s">
        <v>67</v>
      </c>
      <c r="G3582" s="157">
        <v>1</v>
      </c>
      <c r="H3582" s="157">
        <v>0</v>
      </c>
      <c r="I3582" s="157">
        <v>0</v>
      </c>
      <c r="J3582" s="157">
        <v>0</v>
      </c>
      <c r="K3582" s="157">
        <v>1</v>
      </c>
      <c r="L3582" s="157">
        <v>1</v>
      </c>
    </row>
    <row r="3583" spans="5:12" x14ac:dyDescent="0.2">
      <c r="E3583" s="157" t="s">
        <v>167</v>
      </c>
      <c r="F3583" s="157" t="s">
        <v>67</v>
      </c>
      <c r="G3583" s="157">
        <v>1</v>
      </c>
      <c r="H3583" s="157">
        <v>0</v>
      </c>
      <c r="I3583" s="157">
        <v>0</v>
      </c>
      <c r="J3583" s="157">
        <v>0</v>
      </c>
      <c r="K3583" s="157">
        <v>1</v>
      </c>
      <c r="L3583" s="157">
        <v>1</v>
      </c>
    </row>
    <row r="3584" spans="5:12" x14ac:dyDescent="0.2">
      <c r="E3584" s="157" t="s">
        <v>166</v>
      </c>
      <c r="F3584" s="157" t="s">
        <v>77</v>
      </c>
      <c r="G3584" s="157">
        <v>0</v>
      </c>
      <c r="H3584" s="157">
        <v>3</v>
      </c>
      <c r="I3584" s="157">
        <v>0</v>
      </c>
      <c r="J3584" s="157">
        <v>0</v>
      </c>
      <c r="K3584" s="157">
        <v>3</v>
      </c>
      <c r="L3584" s="157">
        <v>3</v>
      </c>
    </row>
    <row r="3585" spans="5:12" x14ac:dyDescent="0.2">
      <c r="E3585" s="157" t="s">
        <v>165</v>
      </c>
      <c r="F3585" s="157" t="s">
        <v>67</v>
      </c>
      <c r="G3585" s="157">
        <v>1</v>
      </c>
      <c r="H3585" s="157">
        <v>0</v>
      </c>
      <c r="I3585" s="157">
        <v>0</v>
      </c>
      <c r="J3585" s="157">
        <v>0</v>
      </c>
      <c r="K3585" s="157">
        <v>1</v>
      </c>
      <c r="L3585" s="157">
        <v>1</v>
      </c>
    </row>
    <row r="3586" spans="5:12" x14ac:dyDescent="0.2">
      <c r="E3586" s="157" t="s">
        <v>164</v>
      </c>
      <c r="F3586" s="157" t="s">
        <v>16</v>
      </c>
      <c r="G3586" s="157">
        <v>1</v>
      </c>
      <c r="H3586" s="157">
        <v>0</v>
      </c>
      <c r="I3586" s="157">
        <v>0</v>
      </c>
      <c r="J3586" s="157">
        <v>0</v>
      </c>
      <c r="K3586" s="157">
        <v>1</v>
      </c>
      <c r="L3586" s="157">
        <v>1</v>
      </c>
    </row>
    <row r="3587" spans="5:12" x14ac:dyDescent="0.2">
      <c r="E3587" s="157" t="s">
        <v>163</v>
      </c>
      <c r="F3587" s="157" t="s">
        <v>16</v>
      </c>
      <c r="G3587" s="157">
        <v>1</v>
      </c>
      <c r="H3587" s="157">
        <v>0</v>
      </c>
      <c r="I3587" s="157">
        <v>0</v>
      </c>
      <c r="J3587" s="157">
        <v>0</v>
      </c>
      <c r="K3587" s="157">
        <v>1</v>
      </c>
      <c r="L3587" s="157">
        <v>1</v>
      </c>
    </row>
    <row r="3588" spans="5:12" x14ac:dyDescent="0.2">
      <c r="E3588" s="157" t="s">
        <v>162</v>
      </c>
      <c r="F3588" s="157" t="s">
        <v>58</v>
      </c>
      <c r="G3588" s="157">
        <v>0</v>
      </c>
      <c r="H3588" s="157">
        <v>1</v>
      </c>
      <c r="I3588" s="157">
        <v>0</v>
      </c>
      <c r="J3588" s="157">
        <v>1</v>
      </c>
      <c r="K3588" s="157">
        <v>0</v>
      </c>
      <c r="L3588" s="157">
        <v>1</v>
      </c>
    </row>
    <row r="3589" spans="5:12" x14ac:dyDescent="0.2">
      <c r="E3589" s="157" t="s">
        <v>161</v>
      </c>
      <c r="F3589" s="157" t="s">
        <v>69</v>
      </c>
      <c r="G3589" s="157">
        <v>0</v>
      </c>
      <c r="H3589" s="157">
        <v>1</v>
      </c>
      <c r="I3589" s="157">
        <v>0</v>
      </c>
      <c r="J3589" s="157">
        <v>0</v>
      </c>
      <c r="K3589" s="157">
        <v>1</v>
      </c>
      <c r="L3589" s="157">
        <v>1</v>
      </c>
    </row>
    <row r="3590" spans="5:12" x14ac:dyDescent="0.2">
      <c r="E3590" s="157" t="s">
        <v>160</v>
      </c>
      <c r="F3590" s="157" t="s">
        <v>67</v>
      </c>
      <c r="G3590" s="157">
        <v>1</v>
      </c>
      <c r="H3590" s="157">
        <v>0</v>
      </c>
      <c r="I3590" s="157">
        <v>0</v>
      </c>
      <c r="J3590" s="157">
        <v>0</v>
      </c>
      <c r="K3590" s="157">
        <v>1</v>
      </c>
      <c r="L3590" s="157">
        <v>1</v>
      </c>
    </row>
    <row r="3591" spans="5:12" x14ac:dyDescent="0.2">
      <c r="E3591" s="157" t="s">
        <v>159</v>
      </c>
      <c r="F3591" s="157" t="s">
        <v>16</v>
      </c>
      <c r="G3591" s="157">
        <v>0</v>
      </c>
      <c r="H3591" s="157">
        <v>2</v>
      </c>
      <c r="I3591" s="157">
        <v>0</v>
      </c>
      <c r="J3591" s="157">
        <v>1</v>
      </c>
      <c r="K3591" s="157">
        <v>1</v>
      </c>
      <c r="L3591" s="157">
        <v>2</v>
      </c>
    </row>
    <row r="3592" spans="5:12" x14ac:dyDescent="0.2">
      <c r="E3592" s="157" t="s">
        <v>158</v>
      </c>
      <c r="F3592" s="157" t="s">
        <v>53</v>
      </c>
      <c r="G3592" s="157">
        <v>0</v>
      </c>
      <c r="H3592" s="157">
        <v>1</v>
      </c>
      <c r="I3592" s="157">
        <v>0</v>
      </c>
      <c r="J3592" s="157">
        <v>1</v>
      </c>
      <c r="K3592" s="157">
        <v>0</v>
      </c>
      <c r="L3592" s="157">
        <v>1</v>
      </c>
    </row>
    <row r="3593" spans="5:12" x14ac:dyDescent="0.2">
      <c r="E3593" s="157" t="s">
        <v>157</v>
      </c>
      <c r="F3593" s="157" t="s">
        <v>16</v>
      </c>
      <c r="G3593" s="157">
        <v>0</v>
      </c>
      <c r="H3593" s="157">
        <v>1</v>
      </c>
      <c r="I3593" s="157">
        <v>0</v>
      </c>
      <c r="J3593" s="157">
        <v>1</v>
      </c>
      <c r="K3593" s="157">
        <v>0</v>
      </c>
      <c r="L3593" s="157">
        <v>1</v>
      </c>
    </row>
    <row r="3594" spans="5:12" x14ac:dyDescent="0.2">
      <c r="E3594" s="157" t="s">
        <v>156</v>
      </c>
      <c r="F3594" s="157" t="s">
        <v>33</v>
      </c>
      <c r="G3594" s="157">
        <v>0</v>
      </c>
      <c r="H3594" s="157">
        <v>1</v>
      </c>
      <c r="I3594" s="157">
        <v>0</v>
      </c>
      <c r="J3594" s="157">
        <v>1</v>
      </c>
      <c r="K3594" s="157">
        <v>0</v>
      </c>
      <c r="L3594" s="157">
        <v>1</v>
      </c>
    </row>
    <row r="3595" spans="5:12" x14ac:dyDescent="0.2">
      <c r="E3595" s="157" t="s">
        <v>155</v>
      </c>
      <c r="F3595" s="157" t="s">
        <v>94</v>
      </c>
      <c r="G3595" s="157">
        <v>0</v>
      </c>
      <c r="H3595" s="157">
        <v>1</v>
      </c>
      <c r="I3595" s="157">
        <v>0</v>
      </c>
      <c r="J3595" s="157">
        <v>0</v>
      </c>
      <c r="K3595" s="157">
        <v>1</v>
      </c>
      <c r="L3595" s="157">
        <v>1</v>
      </c>
    </row>
    <row r="3596" spans="5:12" x14ac:dyDescent="0.2">
      <c r="E3596" s="157" t="s">
        <v>154</v>
      </c>
      <c r="F3596" s="157" t="s">
        <v>55</v>
      </c>
      <c r="G3596" s="157">
        <v>0</v>
      </c>
      <c r="H3596" s="157">
        <v>1</v>
      </c>
      <c r="I3596" s="157">
        <v>0</v>
      </c>
      <c r="J3596" s="157">
        <v>1</v>
      </c>
      <c r="K3596" s="157">
        <v>0</v>
      </c>
      <c r="L3596" s="157">
        <v>1</v>
      </c>
    </row>
    <row r="3597" spans="5:12" x14ac:dyDescent="0.2">
      <c r="E3597" s="157" t="s">
        <v>153</v>
      </c>
      <c r="F3597" s="157" t="s">
        <v>18</v>
      </c>
      <c r="G3597" s="157">
        <v>0</v>
      </c>
      <c r="H3597" s="157">
        <v>1</v>
      </c>
      <c r="I3597" s="157">
        <v>0</v>
      </c>
      <c r="J3597" s="157">
        <v>0</v>
      </c>
      <c r="K3597" s="157">
        <v>1</v>
      </c>
      <c r="L3597" s="157">
        <v>1</v>
      </c>
    </row>
    <row r="3598" spans="5:12" x14ac:dyDescent="0.2">
      <c r="E3598" s="157" t="s">
        <v>152</v>
      </c>
      <c r="F3598" s="157" t="s">
        <v>16</v>
      </c>
      <c r="G3598" s="157">
        <v>0</v>
      </c>
      <c r="H3598" s="157">
        <v>1</v>
      </c>
      <c r="I3598" s="157">
        <v>0</v>
      </c>
      <c r="J3598" s="157">
        <v>0</v>
      </c>
      <c r="K3598" s="157">
        <v>1</v>
      </c>
      <c r="L3598" s="157">
        <v>1</v>
      </c>
    </row>
    <row r="3599" spans="5:12" x14ac:dyDescent="0.2">
      <c r="E3599" s="157" t="s">
        <v>151</v>
      </c>
      <c r="F3599" s="157" t="s">
        <v>67</v>
      </c>
      <c r="G3599" s="157">
        <v>1</v>
      </c>
      <c r="H3599" s="157">
        <v>1</v>
      </c>
      <c r="I3599" s="157">
        <v>0</v>
      </c>
      <c r="J3599" s="157">
        <v>0</v>
      </c>
      <c r="K3599" s="157">
        <v>2</v>
      </c>
      <c r="L3599" s="157">
        <v>2</v>
      </c>
    </row>
    <row r="3600" spans="5:12" x14ac:dyDescent="0.2">
      <c r="E3600" s="157" t="s">
        <v>150</v>
      </c>
      <c r="F3600" s="157" t="s">
        <v>58</v>
      </c>
      <c r="G3600" s="157">
        <v>0</v>
      </c>
      <c r="H3600" s="157">
        <v>2</v>
      </c>
      <c r="I3600" s="157">
        <v>0</v>
      </c>
      <c r="J3600" s="157">
        <v>2</v>
      </c>
      <c r="K3600" s="157">
        <v>0</v>
      </c>
      <c r="L3600" s="157">
        <v>2</v>
      </c>
    </row>
    <row r="3601" spans="5:12" x14ac:dyDescent="0.2">
      <c r="E3601" s="157" t="s">
        <v>149</v>
      </c>
      <c r="F3601" s="157" t="s">
        <v>58</v>
      </c>
      <c r="G3601" s="157">
        <v>0</v>
      </c>
      <c r="H3601" s="157">
        <v>2</v>
      </c>
      <c r="I3601" s="157">
        <v>0</v>
      </c>
      <c r="J3601" s="157">
        <v>2</v>
      </c>
      <c r="K3601" s="157">
        <v>0</v>
      </c>
      <c r="L3601" s="157">
        <v>2</v>
      </c>
    </row>
    <row r="3602" spans="5:12" x14ac:dyDescent="0.2">
      <c r="E3602" s="157" t="s">
        <v>148</v>
      </c>
      <c r="F3602" s="157" t="s">
        <v>131</v>
      </c>
      <c r="G3602" s="157">
        <v>2</v>
      </c>
      <c r="H3602" s="157">
        <v>3</v>
      </c>
      <c r="I3602" s="157">
        <v>0</v>
      </c>
      <c r="J3602" s="157">
        <v>2</v>
      </c>
      <c r="K3602" s="157">
        <v>3</v>
      </c>
      <c r="L3602" s="157">
        <v>5</v>
      </c>
    </row>
    <row r="3603" spans="5:12" x14ac:dyDescent="0.2">
      <c r="E3603" s="157" t="s">
        <v>147</v>
      </c>
      <c r="F3603" s="157" t="s">
        <v>125</v>
      </c>
      <c r="G3603" s="157">
        <v>0</v>
      </c>
      <c r="H3603" s="157">
        <v>1</v>
      </c>
      <c r="I3603" s="157">
        <v>0</v>
      </c>
      <c r="J3603" s="157">
        <v>0</v>
      </c>
      <c r="K3603" s="157">
        <v>1</v>
      </c>
      <c r="L3603" s="157">
        <v>1</v>
      </c>
    </row>
    <row r="3604" spans="5:12" x14ac:dyDescent="0.2">
      <c r="E3604" s="157" t="s">
        <v>146</v>
      </c>
      <c r="F3604" s="157" t="s">
        <v>14</v>
      </c>
      <c r="G3604" s="157">
        <v>4</v>
      </c>
      <c r="H3604" s="157">
        <v>15</v>
      </c>
      <c r="I3604" s="157">
        <v>0</v>
      </c>
      <c r="J3604" s="157">
        <v>10</v>
      </c>
      <c r="K3604" s="157">
        <v>9</v>
      </c>
      <c r="L3604" s="157">
        <v>19</v>
      </c>
    </row>
    <row r="3605" spans="5:12" x14ac:dyDescent="0.2">
      <c r="E3605" s="157" t="s">
        <v>145</v>
      </c>
      <c r="F3605" s="157" t="s">
        <v>35</v>
      </c>
      <c r="G3605" s="157">
        <v>0</v>
      </c>
      <c r="H3605" s="157">
        <v>5</v>
      </c>
      <c r="I3605" s="157">
        <v>0</v>
      </c>
      <c r="J3605" s="157">
        <v>2</v>
      </c>
      <c r="K3605" s="157">
        <v>3</v>
      </c>
      <c r="L3605" s="157">
        <v>5</v>
      </c>
    </row>
    <row r="3606" spans="5:12" x14ac:dyDescent="0.2">
      <c r="E3606" s="157" t="s">
        <v>144</v>
      </c>
      <c r="F3606" s="157" t="s">
        <v>14</v>
      </c>
      <c r="G3606" s="157">
        <v>4</v>
      </c>
      <c r="H3606" s="157">
        <v>15</v>
      </c>
      <c r="I3606" s="157">
        <v>0</v>
      </c>
      <c r="J3606" s="157">
        <v>10</v>
      </c>
      <c r="K3606" s="157">
        <v>9</v>
      </c>
      <c r="L3606" s="157">
        <v>19</v>
      </c>
    </row>
    <row r="3607" spans="5:12" x14ac:dyDescent="0.2">
      <c r="E3607" s="157" t="s">
        <v>143</v>
      </c>
      <c r="F3607" s="157" t="s">
        <v>58</v>
      </c>
      <c r="G3607" s="157">
        <v>0</v>
      </c>
      <c r="H3607" s="157">
        <v>1</v>
      </c>
      <c r="I3607" s="157">
        <v>0</v>
      </c>
      <c r="J3607" s="157">
        <v>1</v>
      </c>
      <c r="K3607" s="157">
        <v>0</v>
      </c>
      <c r="L3607" s="157">
        <v>1</v>
      </c>
    </row>
    <row r="3608" spans="5:12" x14ac:dyDescent="0.2">
      <c r="E3608" s="157" t="s">
        <v>142</v>
      </c>
      <c r="F3608" s="157" t="s">
        <v>16</v>
      </c>
      <c r="G3608" s="157">
        <v>0</v>
      </c>
      <c r="H3608" s="157">
        <v>1</v>
      </c>
      <c r="I3608" s="157">
        <v>0</v>
      </c>
      <c r="J3608" s="157">
        <v>0</v>
      </c>
      <c r="K3608" s="157">
        <v>1</v>
      </c>
      <c r="L3608" s="157">
        <v>1</v>
      </c>
    </row>
    <row r="3609" spans="5:12" x14ac:dyDescent="0.2">
      <c r="E3609" s="157" t="s">
        <v>141</v>
      </c>
      <c r="F3609" s="157" t="s">
        <v>33</v>
      </c>
      <c r="G3609" s="157">
        <v>1</v>
      </c>
      <c r="H3609" s="157">
        <v>1</v>
      </c>
      <c r="I3609" s="157">
        <v>0</v>
      </c>
      <c r="J3609" s="157">
        <v>0</v>
      </c>
      <c r="K3609" s="157">
        <v>2</v>
      </c>
      <c r="L3609" s="157">
        <v>2</v>
      </c>
    </row>
    <row r="3610" spans="5:12" x14ac:dyDescent="0.2">
      <c r="E3610" s="157" t="s">
        <v>140</v>
      </c>
      <c r="F3610" s="157" t="s">
        <v>14</v>
      </c>
      <c r="G3610" s="157">
        <v>0</v>
      </c>
      <c r="H3610" s="157">
        <v>1</v>
      </c>
      <c r="I3610" s="157">
        <v>0</v>
      </c>
      <c r="J3610" s="157">
        <v>1</v>
      </c>
      <c r="K3610" s="157">
        <v>0</v>
      </c>
      <c r="L3610" s="157">
        <v>1</v>
      </c>
    </row>
    <row r="3611" spans="5:12" x14ac:dyDescent="0.2">
      <c r="E3611" s="157" t="s">
        <v>139</v>
      </c>
      <c r="F3611" s="157" t="s">
        <v>16</v>
      </c>
      <c r="G3611" s="157">
        <v>0</v>
      </c>
      <c r="H3611" s="157">
        <v>1</v>
      </c>
      <c r="I3611" s="157">
        <v>0</v>
      </c>
      <c r="J3611" s="157">
        <v>0</v>
      </c>
      <c r="K3611" s="157">
        <v>1</v>
      </c>
      <c r="L3611" s="157">
        <v>1</v>
      </c>
    </row>
    <row r="3612" spans="5:12" x14ac:dyDescent="0.2">
      <c r="E3612" s="157" t="s">
        <v>138</v>
      </c>
      <c r="F3612" s="157" t="s">
        <v>16</v>
      </c>
      <c r="G3612" s="157">
        <v>1</v>
      </c>
      <c r="H3612" s="157">
        <v>3</v>
      </c>
      <c r="I3612" s="157">
        <v>1</v>
      </c>
      <c r="J3612" s="157">
        <v>0</v>
      </c>
      <c r="K3612" s="157">
        <v>3</v>
      </c>
      <c r="L3612" s="157">
        <v>4</v>
      </c>
    </row>
    <row r="3613" spans="5:12" x14ac:dyDescent="0.2">
      <c r="E3613" s="157" t="s">
        <v>137</v>
      </c>
      <c r="F3613" s="157" t="s">
        <v>16</v>
      </c>
      <c r="G3613" s="157">
        <v>0</v>
      </c>
      <c r="H3613" s="157">
        <v>1</v>
      </c>
      <c r="I3613" s="157">
        <v>0</v>
      </c>
      <c r="J3613" s="157">
        <v>0</v>
      </c>
      <c r="K3613" s="157">
        <v>1</v>
      </c>
      <c r="L3613" s="157">
        <v>1</v>
      </c>
    </row>
    <row r="3614" spans="5:12" x14ac:dyDescent="0.2">
      <c r="E3614" s="157" t="s">
        <v>136</v>
      </c>
      <c r="F3614" s="157" t="s">
        <v>94</v>
      </c>
      <c r="G3614" s="157">
        <v>1</v>
      </c>
      <c r="H3614" s="157">
        <v>0</v>
      </c>
      <c r="I3614" s="157">
        <v>0</v>
      </c>
      <c r="J3614" s="157">
        <v>1</v>
      </c>
      <c r="K3614" s="157">
        <v>0</v>
      </c>
      <c r="L3614" s="157">
        <v>1</v>
      </c>
    </row>
    <row r="3615" spans="5:12" x14ac:dyDescent="0.2">
      <c r="E3615" s="157" t="s">
        <v>135</v>
      </c>
      <c r="F3615" s="157" t="s">
        <v>20</v>
      </c>
      <c r="G3615" s="157">
        <v>0</v>
      </c>
      <c r="H3615" s="157">
        <v>1</v>
      </c>
      <c r="I3615" s="157">
        <v>0</v>
      </c>
      <c r="J3615" s="157">
        <v>0</v>
      </c>
      <c r="K3615" s="157">
        <v>1</v>
      </c>
      <c r="L3615" s="157">
        <v>1</v>
      </c>
    </row>
    <row r="3616" spans="5:12" x14ac:dyDescent="0.2">
      <c r="E3616" s="157" t="s">
        <v>134</v>
      </c>
      <c r="F3616" s="157" t="s">
        <v>94</v>
      </c>
      <c r="G3616" s="157">
        <v>0</v>
      </c>
      <c r="H3616" s="157">
        <v>1</v>
      </c>
      <c r="I3616" s="157">
        <v>0</v>
      </c>
      <c r="J3616" s="157">
        <v>1</v>
      </c>
      <c r="K3616" s="157">
        <v>0</v>
      </c>
      <c r="L3616" s="157">
        <v>1</v>
      </c>
    </row>
    <row r="3617" spans="1:12" x14ac:dyDescent="0.2">
      <c r="E3617" s="157" t="s">
        <v>133</v>
      </c>
      <c r="F3617" s="157" t="s">
        <v>69</v>
      </c>
      <c r="G3617" s="157">
        <v>0</v>
      </c>
      <c r="H3617" s="157">
        <v>1</v>
      </c>
      <c r="I3617" s="157">
        <v>0</v>
      </c>
      <c r="J3617" s="157">
        <v>1</v>
      </c>
      <c r="K3617" s="157">
        <v>0</v>
      </c>
      <c r="L3617" s="157">
        <v>1</v>
      </c>
    </row>
    <row r="3618" spans="1:12" x14ac:dyDescent="0.2">
      <c r="E3618" s="161">
        <v>44816</v>
      </c>
      <c r="F3618" s="157" t="s">
        <v>14</v>
      </c>
      <c r="G3618" s="157">
        <v>0</v>
      </c>
      <c r="H3618" s="157">
        <v>1</v>
      </c>
      <c r="I3618" s="157">
        <v>0</v>
      </c>
      <c r="J3618" s="157">
        <v>0</v>
      </c>
      <c r="K3618" s="157">
        <v>1</v>
      </c>
      <c r="L3618" s="157">
        <v>1</v>
      </c>
    </row>
    <row r="3619" spans="1:12" x14ac:dyDescent="0.2">
      <c r="E3619" s="161">
        <v>44809</v>
      </c>
      <c r="F3619" s="157" t="s">
        <v>77</v>
      </c>
      <c r="G3619" s="157">
        <v>0</v>
      </c>
      <c r="H3619" s="157">
        <v>6</v>
      </c>
      <c r="I3619" s="157">
        <v>0</v>
      </c>
      <c r="J3619" s="157">
        <v>0</v>
      </c>
      <c r="K3619" s="157">
        <v>6</v>
      </c>
      <c r="L3619" s="157">
        <v>6</v>
      </c>
    </row>
    <row r="3620" spans="1:12" x14ac:dyDescent="0.2">
      <c r="E3620" s="161">
        <v>44806</v>
      </c>
      <c r="F3620" s="157" t="s">
        <v>58</v>
      </c>
      <c r="G3620" s="157">
        <v>1</v>
      </c>
      <c r="H3620" s="157">
        <v>0</v>
      </c>
      <c r="I3620" s="157">
        <v>0</v>
      </c>
      <c r="J3620" s="157">
        <v>0</v>
      </c>
      <c r="K3620" s="157">
        <v>1</v>
      </c>
      <c r="L3620" s="157">
        <v>1</v>
      </c>
    </row>
    <row r="3621" spans="1:12" x14ac:dyDescent="0.2">
      <c r="E3621" s="161">
        <v>44628</v>
      </c>
      <c r="F3621" s="157" t="s">
        <v>48</v>
      </c>
      <c r="G3621" s="157">
        <v>0</v>
      </c>
      <c r="H3621" s="157">
        <v>1</v>
      </c>
      <c r="I3621" s="157">
        <v>0</v>
      </c>
      <c r="J3621" s="157">
        <v>1</v>
      </c>
      <c r="K3621" s="157">
        <v>0</v>
      </c>
      <c r="L3621" s="157">
        <v>1</v>
      </c>
    </row>
    <row r="3622" spans="1:12" x14ac:dyDescent="0.2">
      <c r="E3622" s="161">
        <v>44626</v>
      </c>
      <c r="F3622" s="157" t="s">
        <v>24</v>
      </c>
      <c r="G3622" s="157">
        <v>2</v>
      </c>
      <c r="H3622" s="157">
        <v>0</v>
      </c>
      <c r="I3622" s="157">
        <v>1</v>
      </c>
      <c r="J3622" s="157">
        <v>0</v>
      </c>
      <c r="K3622" s="157">
        <v>1</v>
      </c>
      <c r="L3622" s="157">
        <v>2</v>
      </c>
    </row>
    <row r="3623" spans="1:12" x14ac:dyDescent="0.2">
      <c r="E3623" s="161">
        <v>44624</v>
      </c>
      <c r="F3623" s="157" t="s">
        <v>58</v>
      </c>
      <c r="G3623" s="157">
        <v>0</v>
      </c>
      <c r="H3623" s="157">
        <v>1</v>
      </c>
      <c r="I3623" s="157">
        <v>0</v>
      </c>
      <c r="J3623" s="157">
        <v>1</v>
      </c>
      <c r="K3623" s="157">
        <v>0</v>
      </c>
      <c r="L3623" s="157">
        <v>1</v>
      </c>
    </row>
    <row r="3624" spans="1:12" x14ac:dyDescent="0.2">
      <c r="A3624" s="157" t="s">
        <v>126</v>
      </c>
      <c r="D3624" s="157" t="s">
        <v>126</v>
      </c>
      <c r="F3624" s="157" t="s">
        <v>14</v>
      </c>
      <c r="G3624" s="157">
        <v>3</v>
      </c>
      <c r="H3624" s="157">
        <v>3</v>
      </c>
      <c r="I3624" s="157">
        <v>1</v>
      </c>
      <c r="J3624" s="157">
        <v>1</v>
      </c>
      <c r="K3624" s="157">
        <v>4</v>
      </c>
      <c r="L3624" s="157">
        <v>6</v>
      </c>
    </row>
    <row r="3625" spans="1:12" x14ac:dyDescent="0.2">
      <c r="C3625" s="164" t="s">
        <v>82</v>
      </c>
      <c r="D3625" s="157" t="s">
        <v>82</v>
      </c>
      <c r="F3625" s="157" t="s">
        <v>14</v>
      </c>
      <c r="G3625" s="157">
        <v>0</v>
      </c>
      <c r="H3625" s="157">
        <v>2</v>
      </c>
      <c r="I3625" s="157">
        <v>0</v>
      </c>
      <c r="J3625" s="157">
        <v>1</v>
      </c>
      <c r="K3625" s="157">
        <v>1</v>
      </c>
      <c r="L3625" s="157">
        <v>2</v>
      </c>
    </row>
    <row r="3626" spans="1:12" x14ac:dyDescent="0.2">
      <c r="C3626" s="164" t="s">
        <v>61</v>
      </c>
      <c r="D3626" s="157" t="s">
        <v>61</v>
      </c>
      <c r="F3626" s="157" t="s">
        <v>29</v>
      </c>
      <c r="G3626" s="157">
        <v>1</v>
      </c>
      <c r="H3626" s="157">
        <v>0</v>
      </c>
      <c r="I3626" s="157">
        <v>0</v>
      </c>
      <c r="J3626" s="157">
        <v>0</v>
      </c>
      <c r="K3626" s="157">
        <v>1</v>
      </c>
      <c r="L3626" s="157">
        <v>1</v>
      </c>
    </row>
    <row r="3627" spans="1:12" x14ac:dyDescent="0.2">
      <c r="A3627" s="157" t="s">
        <v>52</v>
      </c>
      <c r="C3627" s="164" t="s">
        <v>52</v>
      </c>
      <c r="D3627" s="157" t="s">
        <v>52</v>
      </c>
      <c r="F3627" s="157" t="s">
        <v>53</v>
      </c>
      <c r="G3627" s="157">
        <v>0</v>
      </c>
      <c r="H3627" s="157">
        <v>1</v>
      </c>
      <c r="I3627" s="157">
        <v>0</v>
      </c>
      <c r="J3627" s="157">
        <v>1</v>
      </c>
      <c r="K3627" s="157">
        <v>0</v>
      </c>
      <c r="L3627" s="157">
        <v>1</v>
      </c>
    </row>
    <row r="3628" spans="1:12" x14ac:dyDescent="0.2">
      <c r="C3628" s="164" t="s">
        <v>50</v>
      </c>
      <c r="D3628" s="157" t="s">
        <v>50</v>
      </c>
      <c r="F3628" s="157" t="s">
        <v>18</v>
      </c>
      <c r="G3628" s="157">
        <v>0</v>
      </c>
      <c r="H3628" s="157">
        <v>8</v>
      </c>
      <c r="I3628" s="157">
        <v>0</v>
      </c>
      <c r="J3628" s="157">
        <v>0</v>
      </c>
      <c r="K3628" s="157">
        <v>8</v>
      </c>
      <c r="L3628" s="157">
        <v>8</v>
      </c>
    </row>
    <row r="3629" spans="1:12" x14ac:dyDescent="0.2">
      <c r="C3629" s="164" t="s">
        <v>46</v>
      </c>
      <c r="D3629" s="157" t="s">
        <v>46</v>
      </c>
      <c r="F3629" s="157" t="s">
        <v>24</v>
      </c>
      <c r="G3629" s="157">
        <v>1</v>
      </c>
      <c r="H3629" s="157">
        <v>0</v>
      </c>
      <c r="I3629" s="157">
        <v>0</v>
      </c>
      <c r="J3629" s="157">
        <v>0</v>
      </c>
      <c r="K3629" s="157">
        <v>1</v>
      </c>
      <c r="L3629" s="157">
        <v>1</v>
      </c>
    </row>
    <row r="3630" spans="1:12" x14ac:dyDescent="0.2">
      <c r="C3630" s="164" t="s">
        <v>30</v>
      </c>
      <c r="D3630" s="157" t="s">
        <v>30</v>
      </c>
      <c r="F3630" s="157" t="s">
        <v>16</v>
      </c>
      <c r="G3630" s="157">
        <v>0</v>
      </c>
      <c r="H3630" s="157">
        <v>1</v>
      </c>
      <c r="I3630" s="157">
        <v>0</v>
      </c>
      <c r="J3630" s="157">
        <v>1</v>
      </c>
      <c r="K3630" s="157">
        <v>0</v>
      </c>
      <c r="L3630" s="157">
        <v>1</v>
      </c>
    </row>
    <row r="3631" spans="1:12" x14ac:dyDescent="0.2">
      <c r="C3631" s="164" t="s">
        <v>26</v>
      </c>
      <c r="D3631" s="157" t="s">
        <v>26</v>
      </c>
      <c r="F3631" s="157" t="s">
        <v>18</v>
      </c>
      <c r="G3631" s="157">
        <v>0</v>
      </c>
      <c r="H3631" s="157">
        <v>1</v>
      </c>
      <c r="I3631" s="157">
        <v>0</v>
      </c>
      <c r="J3631" s="157">
        <v>1</v>
      </c>
      <c r="K3631" s="157">
        <v>0</v>
      </c>
      <c r="L3631" s="157">
        <v>1</v>
      </c>
    </row>
    <row r="3632" spans="1:12" x14ac:dyDescent="0.2">
      <c r="A3632" s="157" t="s">
        <v>99</v>
      </c>
      <c r="D3632" s="157" t="s">
        <v>99</v>
      </c>
      <c r="F3632" s="157" t="s">
        <v>16</v>
      </c>
      <c r="G3632" s="157">
        <v>0</v>
      </c>
      <c r="H3632" s="157">
        <v>1</v>
      </c>
      <c r="I3632" s="157">
        <v>0</v>
      </c>
      <c r="J3632" s="157">
        <v>0</v>
      </c>
      <c r="K3632" s="157">
        <v>1</v>
      </c>
      <c r="L3632" s="157">
        <v>1</v>
      </c>
    </row>
    <row r="3633" spans="1:12" x14ac:dyDescent="0.2">
      <c r="C3633" s="164" t="s">
        <v>17</v>
      </c>
      <c r="D3633" s="157" t="s">
        <v>17</v>
      </c>
      <c r="F3633" s="157" t="s">
        <v>18</v>
      </c>
      <c r="G3633" s="157">
        <v>0</v>
      </c>
      <c r="H3633" s="157">
        <v>9</v>
      </c>
      <c r="I3633" s="157">
        <v>0</v>
      </c>
      <c r="J3633" s="157">
        <v>0</v>
      </c>
      <c r="K3633" s="157">
        <v>9</v>
      </c>
      <c r="L3633" s="157">
        <v>9</v>
      </c>
    </row>
    <row r="3634" spans="1:12" x14ac:dyDescent="0.2">
      <c r="A3634" s="157" t="s">
        <v>93</v>
      </c>
      <c r="D3634" s="157" t="s">
        <v>93</v>
      </c>
      <c r="F3634" s="157" t="s">
        <v>94</v>
      </c>
      <c r="G3634" s="157">
        <v>1</v>
      </c>
      <c r="H3634" s="157">
        <v>0</v>
      </c>
      <c r="I3634" s="157">
        <v>0</v>
      </c>
      <c r="J3634" s="157">
        <v>0</v>
      </c>
      <c r="K3634" s="157">
        <v>1</v>
      </c>
      <c r="L3634" s="157">
        <v>1</v>
      </c>
    </row>
    <row r="3635" spans="1:12" x14ac:dyDescent="0.2">
      <c r="A3635" s="157" t="s">
        <v>3885</v>
      </c>
      <c r="F3635" s="157" t="s">
        <v>39</v>
      </c>
      <c r="G3635" s="157">
        <v>0</v>
      </c>
      <c r="H3635" s="157">
        <v>1</v>
      </c>
      <c r="I3635" s="157">
        <v>1</v>
      </c>
      <c r="J3635" s="157">
        <v>0</v>
      </c>
      <c r="K3635" s="157">
        <v>0</v>
      </c>
      <c r="L3635" s="157">
        <v>1</v>
      </c>
    </row>
    <row r="3636" spans="1:12" x14ac:dyDescent="0.2">
      <c r="A3636" s="157" t="s">
        <v>3884</v>
      </c>
      <c r="F3636" s="157" t="s">
        <v>58</v>
      </c>
      <c r="G3636" s="157">
        <v>0</v>
      </c>
      <c r="H3636" s="157">
        <v>1</v>
      </c>
      <c r="I3636" s="157">
        <v>0</v>
      </c>
      <c r="J3636" s="157">
        <v>0</v>
      </c>
      <c r="K3636" s="157">
        <v>1</v>
      </c>
      <c r="L3636" s="157">
        <v>1</v>
      </c>
    </row>
    <row r="3637" spans="1:12" x14ac:dyDescent="0.2">
      <c r="A3637" s="157" t="s">
        <v>3883</v>
      </c>
      <c r="F3637" s="157" t="s">
        <v>16</v>
      </c>
      <c r="G3637" s="157">
        <v>0</v>
      </c>
      <c r="H3637" s="157">
        <v>2</v>
      </c>
      <c r="I3637" s="157">
        <v>0</v>
      </c>
      <c r="J3637" s="157">
        <v>1</v>
      </c>
      <c r="K3637" s="157">
        <v>1</v>
      </c>
      <c r="L3637" s="157">
        <v>2</v>
      </c>
    </row>
    <row r="3638" spans="1:12" x14ac:dyDescent="0.2">
      <c r="A3638" s="157" t="s">
        <v>91</v>
      </c>
      <c r="C3638" s="164" t="s">
        <v>91</v>
      </c>
      <c r="F3638" s="157" t="s">
        <v>14</v>
      </c>
      <c r="G3638" s="157">
        <v>0</v>
      </c>
      <c r="H3638" s="157">
        <v>1</v>
      </c>
      <c r="I3638" s="157">
        <v>0</v>
      </c>
      <c r="J3638" s="157">
        <v>0</v>
      </c>
      <c r="K3638" s="157">
        <v>1</v>
      </c>
      <c r="L3638" s="157">
        <v>1</v>
      </c>
    </row>
    <row r="3639" spans="1:12" x14ac:dyDescent="0.2">
      <c r="A3639" s="157" t="s">
        <v>3882</v>
      </c>
      <c r="F3639" s="157" t="s">
        <v>14</v>
      </c>
      <c r="G3639" s="157">
        <v>4</v>
      </c>
      <c r="H3639" s="157">
        <v>3</v>
      </c>
      <c r="I3639" s="157">
        <v>2</v>
      </c>
      <c r="J3639" s="157">
        <v>1</v>
      </c>
      <c r="K3639" s="157">
        <v>4</v>
      </c>
      <c r="L3639" s="157">
        <v>7</v>
      </c>
    </row>
    <row r="3640" spans="1:12" x14ac:dyDescent="0.2">
      <c r="A3640" s="157" t="s">
        <v>3881</v>
      </c>
      <c r="F3640" s="157" t="s">
        <v>16</v>
      </c>
      <c r="G3640" s="157">
        <v>1</v>
      </c>
      <c r="H3640" s="157">
        <v>0</v>
      </c>
      <c r="I3640" s="157">
        <v>0</v>
      </c>
      <c r="J3640" s="157">
        <v>0</v>
      </c>
      <c r="K3640" s="157">
        <v>1</v>
      </c>
      <c r="L3640" s="157">
        <v>1</v>
      </c>
    </row>
    <row r="3641" spans="1:12" x14ac:dyDescent="0.2">
      <c r="A3641" s="157" t="s">
        <v>3880</v>
      </c>
      <c r="F3641" s="157" t="s">
        <v>131</v>
      </c>
      <c r="G3641" s="157">
        <v>0</v>
      </c>
      <c r="H3641" s="157">
        <v>1</v>
      </c>
      <c r="I3641" s="157">
        <v>0</v>
      </c>
      <c r="J3641" s="157">
        <v>1</v>
      </c>
      <c r="K3641" s="157">
        <v>0</v>
      </c>
      <c r="L3641" s="157">
        <v>1</v>
      </c>
    </row>
    <row r="3642" spans="1:12" x14ac:dyDescent="0.2">
      <c r="A3642" s="157" t="s">
        <v>3879</v>
      </c>
      <c r="F3642" s="157" t="s">
        <v>14</v>
      </c>
      <c r="G3642" s="157">
        <v>4</v>
      </c>
      <c r="H3642" s="157">
        <v>3</v>
      </c>
      <c r="I3642" s="157">
        <v>2</v>
      </c>
      <c r="J3642" s="157">
        <v>1</v>
      </c>
      <c r="K3642" s="157">
        <v>4</v>
      </c>
      <c r="L3642" s="157">
        <v>7</v>
      </c>
    </row>
    <row r="3643" spans="1:12" x14ac:dyDescent="0.2">
      <c r="A3643" s="157" t="s">
        <v>3878</v>
      </c>
      <c r="F3643" s="157" t="s">
        <v>33</v>
      </c>
      <c r="G3643" s="157">
        <v>4</v>
      </c>
      <c r="H3643" s="157">
        <v>2</v>
      </c>
      <c r="I3643" s="157">
        <v>0</v>
      </c>
      <c r="J3643" s="157">
        <v>3</v>
      </c>
      <c r="K3643" s="157">
        <v>3</v>
      </c>
      <c r="L3643" s="157">
        <v>6</v>
      </c>
    </row>
    <row r="3644" spans="1:12" x14ac:dyDescent="0.2">
      <c r="A3644" s="157" t="s">
        <v>3877</v>
      </c>
      <c r="F3644" s="157" t="s">
        <v>29</v>
      </c>
      <c r="G3644" s="157">
        <v>0</v>
      </c>
      <c r="H3644" s="157">
        <v>2</v>
      </c>
      <c r="I3644" s="157">
        <v>0</v>
      </c>
      <c r="J3644" s="157">
        <v>0</v>
      </c>
      <c r="K3644" s="157">
        <v>2</v>
      </c>
      <c r="L3644" s="157">
        <v>2</v>
      </c>
    </row>
    <row r="3645" spans="1:12" x14ac:dyDescent="0.2">
      <c r="A3645" s="157" t="s">
        <v>3876</v>
      </c>
      <c r="F3645" s="157" t="s">
        <v>16</v>
      </c>
      <c r="G3645" s="157">
        <v>0</v>
      </c>
      <c r="H3645" s="157">
        <v>2</v>
      </c>
      <c r="I3645" s="157">
        <v>0</v>
      </c>
      <c r="J3645" s="157">
        <v>1</v>
      </c>
      <c r="K3645" s="157">
        <v>1</v>
      </c>
      <c r="L3645" s="157">
        <v>2</v>
      </c>
    </row>
    <row r="3646" spans="1:12" x14ac:dyDescent="0.2">
      <c r="A3646" s="157" t="s">
        <v>3875</v>
      </c>
      <c r="F3646" s="157" t="s">
        <v>94</v>
      </c>
      <c r="G3646" s="157">
        <v>0</v>
      </c>
      <c r="H3646" s="157">
        <v>1</v>
      </c>
      <c r="I3646" s="157">
        <v>0</v>
      </c>
      <c r="J3646" s="157">
        <v>1</v>
      </c>
      <c r="K3646" s="157">
        <v>0</v>
      </c>
      <c r="L3646" s="157">
        <v>1</v>
      </c>
    </row>
    <row r="3647" spans="1:12" x14ac:dyDescent="0.2">
      <c r="A3647" s="157" t="s">
        <v>3874</v>
      </c>
      <c r="F3647" s="157" t="s">
        <v>53</v>
      </c>
      <c r="G3647" s="157">
        <v>0</v>
      </c>
      <c r="H3647" s="157">
        <v>2</v>
      </c>
      <c r="I3647" s="157">
        <v>0</v>
      </c>
      <c r="J3647" s="157">
        <v>1</v>
      </c>
      <c r="K3647" s="157">
        <v>1</v>
      </c>
      <c r="L3647" s="157">
        <v>2</v>
      </c>
    </row>
    <row r="3648" spans="1:12" x14ac:dyDescent="0.2">
      <c r="A3648" s="157" t="s">
        <v>3873</v>
      </c>
      <c r="F3648" s="157" t="s">
        <v>131</v>
      </c>
      <c r="G3648" s="157">
        <v>0</v>
      </c>
      <c r="H3648" s="157">
        <v>1</v>
      </c>
      <c r="I3648" s="157">
        <v>0</v>
      </c>
      <c r="J3648" s="157">
        <v>1</v>
      </c>
      <c r="K3648" s="157">
        <v>0</v>
      </c>
      <c r="L3648" s="157">
        <v>1</v>
      </c>
    </row>
    <row r="3649" spans="1:12" x14ac:dyDescent="0.2">
      <c r="A3649" s="157" t="s">
        <v>3872</v>
      </c>
      <c r="F3649" s="157" t="s">
        <v>14</v>
      </c>
      <c r="G3649" s="157">
        <v>0</v>
      </c>
      <c r="H3649" s="157">
        <v>3</v>
      </c>
      <c r="I3649" s="157">
        <v>1</v>
      </c>
      <c r="J3649" s="157">
        <v>1</v>
      </c>
      <c r="K3649" s="157">
        <v>1</v>
      </c>
      <c r="L3649" s="157">
        <v>3</v>
      </c>
    </row>
    <row r="3650" spans="1:12" x14ac:dyDescent="0.2">
      <c r="A3650" s="157" t="s">
        <v>86</v>
      </c>
      <c r="C3650" s="164" t="s">
        <v>86</v>
      </c>
      <c r="F3650" s="157" t="s">
        <v>87</v>
      </c>
      <c r="G3650" s="157">
        <v>1</v>
      </c>
      <c r="H3650" s="157">
        <v>0</v>
      </c>
      <c r="I3650" s="157">
        <v>0</v>
      </c>
      <c r="J3650" s="157">
        <v>0</v>
      </c>
      <c r="K3650" s="157">
        <v>1</v>
      </c>
      <c r="L3650" s="157">
        <v>1</v>
      </c>
    </row>
    <row r="3651" spans="1:12" x14ac:dyDescent="0.2">
      <c r="A3651" s="157" t="s">
        <v>3871</v>
      </c>
      <c r="F3651" s="157" t="s">
        <v>14</v>
      </c>
      <c r="G3651" s="157">
        <v>0</v>
      </c>
      <c r="H3651" s="157">
        <v>1</v>
      </c>
      <c r="I3651" s="157">
        <v>0</v>
      </c>
      <c r="J3651" s="157">
        <v>0</v>
      </c>
      <c r="K3651" s="157">
        <v>1</v>
      </c>
      <c r="L3651" s="157">
        <v>1</v>
      </c>
    </row>
    <row r="3652" spans="1:12" x14ac:dyDescent="0.2">
      <c r="A3652" s="157" t="s">
        <v>3870</v>
      </c>
      <c r="F3652" s="157" t="s">
        <v>14</v>
      </c>
      <c r="G3652" s="157">
        <v>0</v>
      </c>
      <c r="H3652" s="157">
        <v>4</v>
      </c>
      <c r="I3652" s="157">
        <v>1</v>
      </c>
      <c r="J3652" s="157">
        <v>2</v>
      </c>
      <c r="K3652" s="157">
        <v>1</v>
      </c>
      <c r="L3652" s="157">
        <v>4</v>
      </c>
    </row>
    <row r="3653" spans="1:12" x14ac:dyDescent="0.2">
      <c r="A3653" s="157" t="s">
        <v>3869</v>
      </c>
      <c r="F3653" s="157" t="s">
        <v>24</v>
      </c>
      <c r="G3653" s="157">
        <v>0</v>
      </c>
      <c r="H3653" s="157">
        <v>1</v>
      </c>
      <c r="I3653" s="157">
        <v>0</v>
      </c>
      <c r="J3653" s="157">
        <v>0</v>
      </c>
      <c r="K3653" s="157">
        <v>1</v>
      </c>
      <c r="L3653" s="157">
        <v>1</v>
      </c>
    </row>
    <row r="3654" spans="1:12" x14ac:dyDescent="0.2">
      <c r="A3654" s="157" t="s">
        <v>3868</v>
      </c>
      <c r="F3654" s="157" t="s">
        <v>14</v>
      </c>
      <c r="G3654" s="157">
        <v>0</v>
      </c>
      <c r="H3654" s="157">
        <v>1</v>
      </c>
      <c r="I3654" s="157">
        <v>0</v>
      </c>
      <c r="J3654" s="157">
        <v>1</v>
      </c>
      <c r="K3654" s="157">
        <v>0</v>
      </c>
      <c r="L3654" s="157">
        <v>1</v>
      </c>
    </row>
    <row r="3655" spans="1:12" x14ac:dyDescent="0.2">
      <c r="A3655" s="157" t="s">
        <v>3867</v>
      </c>
      <c r="F3655" s="157" t="s">
        <v>58</v>
      </c>
      <c r="G3655" s="157">
        <v>1</v>
      </c>
      <c r="H3655" s="157">
        <v>0</v>
      </c>
      <c r="I3655" s="157">
        <v>0</v>
      </c>
      <c r="J3655" s="157">
        <v>0</v>
      </c>
      <c r="K3655" s="157">
        <v>1</v>
      </c>
      <c r="L3655" s="157">
        <v>1</v>
      </c>
    </row>
    <row r="3656" spans="1:12" x14ac:dyDescent="0.2">
      <c r="A3656" s="157" t="s">
        <v>3866</v>
      </c>
      <c r="F3656" s="157" t="s">
        <v>58</v>
      </c>
      <c r="G3656" s="157">
        <v>1</v>
      </c>
      <c r="H3656" s="157">
        <v>0</v>
      </c>
      <c r="I3656" s="157">
        <v>1</v>
      </c>
      <c r="J3656" s="157">
        <v>0</v>
      </c>
      <c r="K3656" s="157">
        <v>0</v>
      </c>
      <c r="L3656" s="157">
        <v>1</v>
      </c>
    </row>
    <row r="3657" spans="1:12" x14ac:dyDescent="0.2">
      <c r="A3657" s="157" t="s">
        <v>3865</v>
      </c>
      <c r="F3657" s="157" t="s">
        <v>14</v>
      </c>
      <c r="G3657" s="157">
        <v>0</v>
      </c>
      <c r="H3657" s="157">
        <v>1</v>
      </c>
      <c r="I3657" s="157">
        <v>0</v>
      </c>
      <c r="J3657" s="157">
        <v>0</v>
      </c>
      <c r="K3657" s="157">
        <v>1</v>
      </c>
      <c r="L3657" s="157">
        <v>1</v>
      </c>
    </row>
    <row r="3658" spans="1:12" x14ac:dyDescent="0.2">
      <c r="A3658" s="157" t="s">
        <v>3864</v>
      </c>
      <c r="F3658" s="157" t="s">
        <v>29</v>
      </c>
      <c r="G3658" s="157">
        <v>0</v>
      </c>
      <c r="H3658" s="157">
        <v>2</v>
      </c>
      <c r="I3658" s="157">
        <v>0</v>
      </c>
      <c r="J3658" s="157">
        <v>0</v>
      </c>
      <c r="K3658" s="157">
        <v>2</v>
      </c>
      <c r="L3658" s="157">
        <v>2</v>
      </c>
    </row>
    <row r="3659" spans="1:12" x14ac:dyDescent="0.2">
      <c r="A3659" s="157" t="s">
        <v>3863</v>
      </c>
      <c r="F3659" s="157" t="s">
        <v>131</v>
      </c>
      <c r="G3659" s="157">
        <v>0</v>
      </c>
      <c r="H3659" s="157">
        <v>1</v>
      </c>
      <c r="I3659" s="157">
        <v>0</v>
      </c>
      <c r="J3659" s="157">
        <v>0</v>
      </c>
      <c r="K3659" s="157">
        <v>1</v>
      </c>
      <c r="L3659" s="157">
        <v>1</v>
      </c>
    </row>
    <row r="3660" spans="1:12" x14ac:dyDescent="0.2">
      <c r="A3660" s="157" t="s">
        <v>3862</v>
      </c>
      <c r="F3660" s="157" t="s">
        <v>14</v>
      </c>
      <c r="G3660" s="157">
        <v>2</v>
      </c>
      <c r="H3660" s="157">
        <v>2</v>
      </c>
      <c r="I3660" s="157">
        <v>0</v>
      </c>
      <c r="J3660" s="157">
        <v>3</v>
      </c>
      <c r="K3660" s="157">
        <v>1</v>
      </c>
      <c r="L3660" s="157">
        <v>4</v>
      </c>
    </row>
    <row r="3661" spans="1:12" x14ac:dyDescent="0.2">
      <c r="A3661" s="157" t="s">
        <v>3861</v>
      </c>
      <c r="F3661" s="157" t="s">
        <v>14</v>
      </c>
      <c r="G3661" s="157">
        <v>4</v>
      </c>
      <c r="H3661" s="157">
        <v>3</v>
      </c>
      <c r="I3661" s="157">
        <v>2</v>
      </c>
      <c r="J3661" s="157">
        <v>1</v>
      </c>
      <c r="K3661" s="157">
        <v>4</v>
      </c>
      <c r="L3661" s="157">
        <v>7</v>
      </c>
    </row>
    <row r="3662" spans="1:12" x14ac:dyDescent="0.2">
      <c r="A3662" s="157" t="s">
        <v>3860</v>
      </c>
      <c r="F3662" s="157" t="s">
        <v>94</v>
      </c>
      <c r="G3662" s="157">
        <v>0</v>
      </c>
      <c r="H3662" s="157">
        <v>1</v>
      </c>
      <c r="I3662" s="157">
        <v>0</v>
      </c>
      <c r="J3662" s="157">
        <v>0</v>
      </c>
      <c r="K3662" s="157">
        <v>1</v>
      </c>
      <c r="L3662" s="157">
        <v>1</v>
      </c>
    </row>
    <row r="3663" spans="1:12" x14ac:dyDescent="0.2">
      <c r="A3663" s="157" t="s">
        <v>3859</v>
      </c>
      <c r="F3663" s="157" t="s">
        <v>18</v>
      </c>
      <c r="G3663" s="157">
        <v>0</v>
      </c>
      <c r="H3663" s="157">
        <v>10</v>
      </c>
      <c r="I3663" s="157">
        <v>0</v>
      </c>
      <c r="J3663" s="157">
        <v>5</v>
      </c>
      <c r="K3663" s="157">
        <v>5</v>
      </c>
      <c r="L3663" s="157">
        <v>10</v>
      </c>
    </row>
    <row r="3664" spans="1:12" x14ac:dyDescent="0.2">
      <c r="A3664" s="157" t="s">
        <v>3858</v>
      </c>
      <c r="F3664" s="157" t="s">
        <v>67</v>
      </c>
      <c r="G3664" s="157">
        <v>0</v>
      </c>
      <c r="H3664" s="157">
        <v>1</v>
      </c>
      <c r="I3664" s="157">
        <v>0</v>
      </c>
      <c r="J3664" s="157">
        <v>1</v>
      </c>
      <c r="K3664" s="157">
        <v>0</v>
      </c>
      <c r="L3664" s="157">
        <v>1</v>
      </c>
    </row>
    <row r="3665" spans="1:12" x14ac:dyDescent="0.2">
      <c r="A3665" s="157" t="s">
        <v>3857</v>
      </c>
      <c r="F3665" s="157" t="s">
        <v>53</v>
      </c>
      <c r="G3665" s="157">
        <v>1</v>
      </c>
      <c r="H3665" s="157">
        <v>0</v>
      </c>
      <c r="I3665" s="157">
        <v>0</v>
      </c>
      <c r="J3665" s="157">
        <v>1</v>
      </c>
      <c r="K3665" s="157">
        <v>0</v>
      </c>
      <c r="L3665" s="157">
        <v>1</v>
      </c>
    </row>
    <row r="3666" spans="1:12" x14ac:dyDescent="0.2">
      <c r="A3666" s="157" t="s">
        <v>3856</v>
      </c>
      <c r="F3666" s="157" t="s">
        <v>58</v>
      </c>
      <c r="G3666" s="157">
        <v>0</v>
      </c>
      <c r="H3666" s="157">
        <v>1</v>
      </c>
      <c r="I3666" s="157">
        <v>0</v>
      </c>
      <c r="J3666" s="157">
        <v>1</v>
      </c>
      <c r="K3666" s="157">
        <v>0</v>
      </c>
      <c r="L3666" s="157">
        <v>1</v>
      </c>
    </row>
    <row r="3667" spans="1:12" x14ac:dyDescent="0.2">
      <c r="A3667" s="157" t="s">
        <v>3855</v>
      </c>
      <c r="F3667" s="157" t="s">
        <v>48</v>
      </c>
      <c r="G3667" s="157">
        <v>0</v>
      </c>
      <c r="H3667" s="157">
        <v>1</v>
      </c>
      <c r="I3667" s="157">
        <v>0</v>
      </c>
      <c r="J3667" s="157">
        <v>1</v>
      </c>
      <c r="K3667" s="157">
        <v>0</v>
      </c>
      <c r="L3667" s="157">
        <v>1</v>
      </c>
    </row>
    <row r="3668" spans="1:12" x14ac:dyDescent="0.2">
      <c r="A3668" s="157" t="s">
        <v>3854</v>
      </c>
      <c r="F3668" s="157" t="s">
        <v>16</v>
      </c>
      <c r="G3668" s="157">
        <v>0</v>
      </c>
      <c r="H3668" s="157">
        <v>1</v>
      </c>
      <c r="I3668" s="157">
        <v>0</v>
      </c>
      <c r="J3668" s="157">
        <v>0</v>
      </c>
      <c r="K3668" s="157">
        <v>1</v>
      </c>
      <c r="L3668" s="157">
        <v>1</v>
      </c>
    </row>
    <row r="3669" spans="1:12" x14ac:dyDescent="0.2">
      <c r="A3669" s="157" t="s">
        <v>3853</v>
      </c>
      <c r="F3669" s="157" t="s">
        <v>14</v>
      </c>
      <c r="G3669" s="157">
        <v>0</v>
      </c>
      <c r="H3669" s="157">
        <v>1</v>
      </c>
      <c r="I3669" s="157">
        <v>0</v>
      </c>
      <c r="J3669" s="157">
        <v>0</v>
      </c>
      <c r="K3669" s="157">
        <v>1</v>
      </c>
      <c r="L3669" s="157">
        <v>1</v>
      </c>
    </row>
    <row r="3670" spans="1:12" x14ac:dyDescent="0.2">
      <c r="A3670" s="157" t="s">
        <v>3852</v>
      </c>
      <c r="F3670" s="157" t="s">
        <v>16</v>
      </c>
      <c r="G3670" s="157">
        <v>0</v>
      </c>
      <c r="H3670" s="157">
        <v>2</v>
      </c>
      <c r="I3670" s="157">
        <v>0</v>
      </c>
      <c r="J3670" s="157">
        <v>1</v>
      </c>
      <c r="K3670" s="157">
        <v>1</v>
      </c>
      <c r="L3670" s="157">
        <v>2</v>
      </c>
    </row>
    <row r="3671" spans="1:12" x14ac:dyDescent="0.2">
      <c r="A3671" s="157" t="s">
        <v>3851</v>
      </c>
      <c r="F3671" s="157" t="s">
        <v>80</v>
      </c>
      <c r="G3671" s="157">
        <v>4</v>
      </c>
      <c r="H3671" s="157">
        <v>3</v>
      </c>
      <c r="I3671" s="157">
        <v>0</v>
      </c>
      <c r="J3671" s="157">
        <v>2</v>
      </c>
      <c r="K3671" s="157">
        <v>5</v>
      </c>
      <c r="L3671" s="157">
        <v>7</v>
      </c>
    </row>
    <row r="3672" spans="1:12" x14ac:dyDescent="0.2">
      <c r="A3672" s="157" t="s">
        <v>3850</v>
      </c>
      <c r="F3672" s="157" t="s">
        <v>48</v>
      </c>
      <c r="G3672" s="157">
        <v>14</v>
      </c>
      <c r="H3672" s="157">
        <v>4</v>
      </c>
      <c r="I3672" s="157">
        <v>0</v>
      </c>
      <c r="J3672" s="157">
        <v>10</v>
      </c>
      <c r="K3672" s="157">
        <v>8</v>
      </c>
      <c r="L3672" s="157">
        <v>18</v>
      </c>
    </row>
    <row r="3673" spans="1:12" x14ac:dyDescent="0.2">
      <c r="A3673" s="157" t="s">
        <v>3849</v>
      </c>
      <c r="F3673" s="157" t="s">
        <v>16</v>
      </c>
      <c r="G3673" s="157">
        <v>0</v>
      </c>
      <c r="H3673" s="157">
        <v>1</v>
      </c>
      <c r="I3673" s="157">
        <v>0</v>
      </c>
      <c r="J3673" s="157">
        <v>0</v>
      </c>
      <c r="K3673" s="157">
        <v>1</v>
      </c>
      <c r="L3673" s="157">
        <v>1</v>
      </c>
    </row>
    <row r="3674" spans="1:12" x14ac:dyDescent="0.2">
      <c r="A3674" s="157" t="s">
        <v>3848</v>
      </c>
      <c r="F3674" s="157" t="s">
        <v>16</v>
      </c>
      <c r="G3674" s="157">
        <v>1</v>
      </c>
      <c r="H3674" s="157">
        <v>0</v>
      </c>
      <c r="I3674" s="157">
        <v>0</v>
      </c>
      <c r="J3674" s="157">
        <v>0</v>
      </c>
      <c r="K3674" s="157">
        <v>1</v>
      </c>
      <c r="L3674" s="157">
        <v>1</v>
      </c>
    </row>
    <row r="3675" spans="1:12" x14ac:dyDescent="0.2">
      <c r="A3675" s="157" t="s">
        <v>3847</v>
      </c>
      <c r="F3675" s="157" t="s">
        <v>39</v>
      </c>
      <c r="G3675" s="157">
        <v>0</v>
      </c>
      <c r="H3675" s="157">
        <v>1</v>
      </c>
      <c r="I3675" s="157">
        <v>0</v>
      </c>
      <c r="J3675" s="157">
        <v>1</v>
      </c>
      <c r="K3675" s="157">
        <v>0</v>
      </c>
      <c r="L3675" s="157">
        <v>1</v>
      </c>
    </row>
    <row r="3676" spans="1:12" x14ac:dyDescent="0.2">
      <c r="A3676" s="157" t="s">
        <v>3846</v>
      </c>
      <c r="F3676" s="157" t="s">
        <v>39</v>
      </c>
      <c r="G3676" s="157">
        <v>0</v>
      </c>
      <c r="H3676" s="157">
        <v>1</v>
      </c>
      <c r="I3676" s="157">
        <v>0</v>
      </c>
      <c r="J3676" s="157">
        <v>1</v>
      </c>
      <c r="K3676" s="157">
        <v>0</v>
      </c>
      <c r="L3676" s="157">
        <v>1</v>
      </c>
    </row>
    <row r="3677" spans="1:12" x14ac:dyDescent="0.2">
      <c r="A3677" s="157" t="s">
        <v>3845</v>
      </c>
      <c r="F3677" s="157" t="s">
        <v>16</v>
      </c>
      <c r="G3677" s="157">
        <v>0</v>
      </c>
      <c r="H3677" s="157">
        <v>1</v>
      </c>
      <c r="I3677" s="157">
        <v>0</v>
      </c>
      <c r="J3677" s="157">
        <v>0</v>
      </c>
      <c r="K3677" s="157">
        <v>1</v>
      </c>
      <c r="L3677" s="157">
        <v>1</v>
      </c>
    </row>
    <row r="3678" spans="1:12" x14ac:dyDescent="0.2">
      <c r="A3678" s="157" t="s">
        <v>3844</v>
      </c>
      <c r="F3678" s="157" t="s">
        <v>35</v>
      </c>
      <c r="G3678" s="157">
        <v>2</v>
      </c>
      <c r="H3678" s="157">
        <v>0</v>
      </c>
      <c r="I3678" s="157">
        <v>0</v>
      </c>
      <c r="J3678" s="157">
        <v>1</v>
      </c>
      <c r="K3678" s="157">
        <v>1</v>
      </c>
      <c r="L3678" s="157">
        <v>2</v>
      </c>
    </row>
    <row r="3679" spans="1:12" x14ac:dyDescent="0.2">
      <c r="A3679" s="157" t="s">
        <v>3843</v>
      </c>
      <c r="F3679" s="157" t="s">
        <v>53</v>
      </c>
      <c r="G3679" s="157">
        <v>0</v>
      </c>
      <c r="H3679" s="157">
        <v>1</v>
      </c>
      <c r="I3679" s="157">
        <v>0</v>
      </c>
      <c r="J3679" s="157">
        <v>0</v>
      </c>
      <c r="K3679" s="157">
        <v>1</v>
      </c>
      <c r="L3679" s="157">
        <v>1</v>
      </c>
    </row>
    <row r="3680" spans="1:12" x14ac:dyDescent="0.2">
      <c r="A3680" s="157" t="s">
        <v>3842</v>
      </c>
      <c r="F3680" s="157" t="s">
        <v>67</v>
      </c>
      <c r="G3680" s="157">
        <v>0</v>
      </c>
      <c r="H3680" s="157">
        <v>2</v>
      </c>
      <c r="I3680" s="157">
        <v>0</v>
      </c>
      <c r="J3680" s="157">
        <v>2</v>
      </c>
      <c r="K3680" s="157">
        <v>0</v>
      </c>
      <c r="L3680" s="157">
        <v>2</v>
      </c>
    </row>
    <row r="3681" spans="1:12" x14ac:dyDescent="0.2">
      <c r="A3681" s="157" t="s">
        <v>3841</v>
      </c>
      <c r="F3681" s="157" t="s">
        <v>53</v>
      </c>
      <c r="G3681" s="157">
        <v>0</v>
      </c>
      <c r="H3681" s="157">
        <v>1</v>
      </c>
      <c r="I3681" s="157">
        <v>0</v>
      </c>
      <c r="J3681" s="157">
        <v>1</v>
      </c>
      <c r="K3681" s="157">
        <v>0</v>
      </c>
      <c r="L3681" s="157">
        <v>1</v>
      </c>
    </row>
    <row r="3682" spans="1:12" x14ac:dyDescent="0.2">
      <c r="A3682" s="157" t="s">
        <v>3840</v>
      </c>
      <c r="F3682" s="157" t="s">
        <v>39</v>
      </c>
      <c r="G3682" s="157">
        <v>0</v>
      </c>
      <c r="H3682" s="157">
        <v>1</v>
      </c>
      <c r="I3682" s="157">
        <v>1</v>
      </c>
      <c r="J3682" s="157">
        <v>0</v>
      </c>
      <c r="K3682" s="157">
        <v>0</v>
      </c>
      <c r="L3682" s="157">
        <v>1</v>
      </c>
    </row>
    <row r="3683" spans="1:12" x14ac:dyDescent="0.2">
      <c r="A3683" s="157" t="s">
        <v>3839</v>
      </c>
      <c r="F3683" s="157" t="s">
        <v>14</v>
      </c>
      <c r="G3683" s="157">
        <v>4</v>
      </c>
      <c r="H3683" s="157">
        <v>3</v>
      </c>
      <c r="I3683" s="157">
        <v>2</v>
      </c>
      <c r="J3683" s="157">
        <v>1</v>
      </c>
      <c r="K3683" s="157">
        <v>4</v>
      </c>
      <c r="L3683" s="157">
        <v>7</v>
      </c>
    </row>
    <row r="3684" spans="1:12" x14ac:dyDescent="0.2">
      <c r="A3684" s="157" t="s">
        <v>3838</v>
      </c>
      <c r="F3684" s="157" t="s">
        <v>48</v>
      </c>
      <c r="G3684" s="157">
        <v>0</v>
      </c>
      <c r="H3684" s="157">
        <v>1</v>
      </c>
      <c r="I3684" s="157">
        <v>0</v>
      </c>
      <c r="J3684" s="157">
        <v>1</v>
      </c>
      <c r="K3684" s="157">
        <v>0</v>
      </c>
      <c r="L3684" s="157">
        <v>1</v>
      </c>
    </row>
    <row r="3685" spans="1:12" x14ac:dyDescent="0.2">
      <c r="A3685" s="157" t="s">
        <v>3837</v>
      </c>
      <c r="F3685" s="157" t="s">
        <v>29</v>
      </c>
      <c r="G3685" s="157">
        <v>0</v>
      </c>
      <c r="H3685" s="157">
        <v>2</v>
      </c>
      <c r="I3685" s="157">
        <v>0</v>
      </c>
      <c r="J3685" s="157">
        <v>0</v>
      </c>
      <c r="K3685" s="157">
        <v>2</v>
      </c>
      <c r="L3685" s="157">
        <v>2</v>
      </c>
    </row>
    <row r="3686" spans="1:12" x14ac:dyDescent="0.2">
      <c r="A3686" s="157" t="s">
        <v>3836</v>
      </c>
      <c r="F3686" s="157" t="s">
        <v>16</v>
      </c>
      <c r="G3686" s="157">
        <v>0</v>
      </c>
      <c r="H3686" s="157">
        <v>1</v>
      </c>
      <c r="I3686" s="157">
        <v>0</v>
      </c>
      <c r="J3686" s="157">
        <v>0</v>
      </c>
      <c r="K3686" s="157">
        <v>1</v>
      </c>
      <c r="L3686" s="157">
        <v>1</v>
      </c>
    </row>
    <row r="3687" spans="1:12" x14ac:dyDescent="0.2">
      <c r="A3687" s="157" t="s">
        <v>3835</v>
      </c>
      <c r="F3687" s="157" t="s">
        <v>33</v>
      </c>
      <c r="G3687" s="157">
        <v>0</v>
      </c>
      <c r="H3687" s="157">
        <v>1</v>
      </c>
      <c r="I3687" s="157">
        <v>0</v>
      </c>
      <c r="J3687" s="157">
        <v>0</v>
      </c>
      <c r="K3687" s="157">
        <v>1</v>
      </c>
      <c r="L3687" s="157">
        <v>1</v>
      </c>
    </row>
    <row r="3688" spans="1:12" x14ac:dyDescent="0.2">
      <c r="A3688" s="157" t="s">
        <v>3834</v>
      </c>
      <c r="F3688" s="157" t="s">
        <v>87</v>
      </c>
      <c r="G3688" s="157">
        <v>5</v>
      </c>
      <c r="H3688" s="157">
        <v>3</v>
      </c>
      <c r="I3688" s="157">
        <v>0</v>
      </c>
      <c r="J3688" s="157">
        <v>3</v>
      </c>
      <c r="K3688" s="157">
        <v>5</v>
      </c>
      <c r="L3688" s="157">
        <v>8</v>
      </c>
    </row>
    <row r="3689" spans="1:12" x14ac:dyDescent="0.2">
      <c r="A3689" s="157" t="s">
        <v>3833</v>
      </c>
      <c r="F3689" s="157" t="s">
        <v>14</v>
      </c>
      <c r="G3689" s="157">
        <v>0</v>
      </c>
      <c r="H3689" s="157">
        <v>1</v>
      </c>
      <c r="I3689" s="157">
        <v>0</v>
      </c>
      <c r="J3689" s="157">
        <v>0</v>
      </c>
      <c r="K3689" s="157">
        <v>1</v>
      </c>
      <c r="L3689" s="157">
        <v>1</v>
      </c>
    </row>
    <row r="3690" spans="1:12" x14ac:dyDescent="0.2">
      <c r="A3690" s="157" t="s">
        <v>3832</v>
      </c>
      <c r="F3690" s="157" t="s">
        <v>14</v>
      </c>
      <c r="G3690" s="157">
        <v>0</v>
      </c>
      <c r="H3690" s="157">
        <v>1</v>
      </c>
      <c r="I3690" s="157">
        <v>0</v>
      </c>
      <c r="J3690" s="157">
        <v>0</v>
      </c>
      <c r="K3690" s="157">
        <v>1</v>
      </c>
      <c r="L3690" s="157">
        <v>1</v>
      </c>
    </row>
    <row r="3691" spans="1:12" x14ac:dyDescent="0.2">
      <c r="A3691" s="157" t="s">
        <v>3831</v>
      </c>
      <c r="F3691" s="157" t="s">
        <v>16</v>
      </c>
      <c r="G3691" s="157">
        <v>0</v>
      </c>
      <c r="H3691" s="157">
        <v>1</v>
      </c>
      <c r="I3691" s="157">
        <v>0</v>
      </c>
      <c r="J3691" s="157">
        <v>0</v>
      </c>
      <c r="K3691" s="157">
        <v>1</v>
      </c>
      <c r="L3691" s="157">
        <v>1</v>
      </c>
    </row>
    <row r="3692" spans="1:12" x14ac:dyDescent="0.2">
      <c r="A3692" s="157" t="s">
        <v>3830</v>
      </c>
      <c r="F3692" s="157" t="s">
        <v>14</v>
      </c>
      <c r="G3692" s="157">
        <v>4</v>
      </c>
      <c r="H3692" s="157">
        <v>3</v>
      </c>
      <c r="I3692" s="157">
        <v>2</v>
      </c>
      <c r="J3692" s="157">
        <v>1</v>
      </c>
      <c r="K3692" s="157">
        <v>4</v>
      </c>
      <c r="L3692" s="157">
        <v>7</v>
      </c>
    </row>
    <row r="3693" spans="1:12" x14ac:dyDescent="0.2">
      <c r="A3693" s="157" t="s">
        <v>3829</v>
      </c>
      <c r="F3693" s="157" t="s">
        <v>18</v>
      </c>
      <c r="G3693" s="157">
        <v>0</v>
      </c>
      <c r="H3693" s="157">
        <v>1</v>
      </c>
      <c r="I3693" s="157">
        <v>0</v>
      </c>
      <c r="J3693" s="157">
        <v>0</v>
      </c>
      <c r="K3693" s="157">
        <v>1</v>
      </c>
      <c r="L3693" s="157">
        <v>1</v>
      </c>
    </row>
    <row r="3694" spans="1:12" x14ac:dyDescent="0.2">
      <c r="A3694" s="157" t="s">
        <v>3828</v>
      </c>
      <c r="F3694" s="157" t="s">
        <v>14</v>
      </c>
      <c r="G3694" s="157">
        <v>0</v>
      </c>
      <c r="H3694" s="157">
        <v>1</v>
      </c>
      <c r="I3694" s="157">
        <v>0</v>
      </c>
      <c r="J3694" s="157">
        <v>0</v>
      </c>
      <c r="K3694" s="157">
        <v>1</v>
      </c>
      <c r="L3694" s="157">
        <v>1</v>
      </c>
    </row>
    <row r="3695" spans="1:12" x14ac:dyDescent="0.2">
      <c r="A3695" s="157" t="s">
        <v>3827</v>
      </c>
      <c r="F3695" s="157" t="s">
        <v>18</v>
      </c>
      <c r="G3695" s="157">
        <v>0</v>
      </c>
      <c r="H3695" s="157">
        <v>2</v>
      </c>
      <c r="I3695" s="157">
        <v>0</v>
      </c>
      <c r="J3695" s="157">
        <v>1</v>
      </c>
      <c r="K3695" s="157">
        <v>1</v>
      </c>
      <c r="L3695" s="157">
        <v>2</v>
      </c>
    </row>
    <row r="3696" spans="1:12" x14ac:dyDescent="0.2">
      <c r="A3696" s="157" t="s">
        <v>3826</v>
      </c>
      <c r="F3696" s="157" t="s">
        <v>16</v>
      </c>
      <c r="G3696" s="157">
        <v>0</v>
      </c>
      <c r="H3696" s="157">
        <v>1</v>
      </c>
      <c r="I3696" s="157">
        <v>0</v>
      </c>
      <c r="J3696" s="157">
        <v>0</v>
      </c>
      <c r="K3696" s="157">
        <v>1</v>
      </c>
      <c r="L3696" s="157">
        <v>1</v>
      </c>
    </row>
    <row r="3697" spans="1:12" x14ac:dyDescent="0.2">
      <c r="A3697" s="157" t="s">
        <v>3825</v>
      </c>
      <c r="F3697" s="157" t="s">
        <v>29</v>
      </c>
      <c r="G3697" s="157">
        <v>1</v>
      </c>
      <c r="H3697" s="157">
        <v>1</v>
      </c>
      <c r="I3697" s="157">
        <v>0</v>
      </c>
      <c r="J3697" s="157">
        <v>1</v>
      </c>
      <c r="K3697" s="157">
        <v>1</v>
      </c>
      <c r="L3697" s="157">
        <v>2</v>
      </c>
    </row>
    <row r="3698" spans="1:12" x14ac:dyDescent="0.2">
      <c r="A3698" s="157" t="s">
        <v>3824</v>
      </c>
      <c r="F3698" s="157" t="s">
        <v>18</v>
      </c>
      <c r="G3698" s="157">
        <v>0</v>
      </c>
      <c r="H3698" s="157">
        <v>2</v>
      </c>
      <c r="I3698" s="157">
        <v>0</v>
      </c>
      <c r="J3698" s="157">
        <v>1</v>
      </c>
      <c r="K3698" s="157">
        <v>1</v>
      </c>
      <c r="L3698" s="157">
        <v>2</v>
      </c>
    </row>
    <row r="3699" spans="1:12" x14ac:dyDescent="0.2">
      <c r="A3699" s="157" t="s">
        <v>3823</v>
      </c>
      <c r="F3699" s="157" t="s">
        <v>14</v>
      </c>
      <c r="G3699" s="157">
        <v>4</v>
      </c>
      <c r="H3699" s="157">
        <v>3</v>
      </c>
      <c r="I3699" s="157">
        <v>2</v>
      </c>
      <c r="J3699" s="157">
        <v>1</v>
      </c>
      <c r="K3699" s="157">
        <v>4</v>
      </c>
      <c r="L3699" s="157">
        <v>7</v>
      </c>
    </row>
    <row r="3700" spans="1:12" x14ac:dyDescent="0.2">
      <c r="A3700" s="157" t="s">
        <v>3822</v>
      </c>
      <c r="F3700" s="157" t="s">
        <v>33</v>
      </c>
      <c r="G3700" s="157">
        <v>2</v>
      </c>
      <c r="H3700" s="157">
        <v>0</v>
      </c>
      <c r="I3700" s="157">
        <v>0</v>
      </c>
      <c r="J3700" s="157">
        <v>0</v>
      </c>
      <c r="K3700" s="157">
        <v>2</v>
      </c>
      <c r="L3700" s="157">
        <v>2</v>
      </c>
    </row>
    <row r="3701" spans="1:12" x14ac:dyDescent="0.2">
      <c r="A3701" s="157" t="s">
        <v>3821</v>
      </c>
      <c r="F3701" s="157" t="s">
        <v>87</v>
      </c>
      <c r="G3701" s="157">
        <v>0</v>
      </c>
      <c r="H3701" s="157">
        <v>1</v>
      </c>
      <c r="I3701" s="157">
        <v>0</v>
      </c>
      <c r="J3701" s="157">
        <v>0</v>
      </c>
      <c r="K3701" s="157">
        <v>1</v>
      </c>
      <c r="L3701" s="157">
        <v>1</v>
      </c>
    </row>
    <row r="3702" spans="1:12" x14ac:dyDescent="0.2">
      <c r="A3702" s="157" t="s">
        <v>3820</v>
      </c>
      <c r="F3702" s="157" t="s">
        <v>14</v>
      </c>
      <c r="G3702" s="157">
        <v>0</v>
      </c>
      <c r="H3702" s="157">
        <v>1</v>
      </c>
      <c r="I3702" s="157">
        <v>0</v>
      </c>
      <c r="J3702" s="157">
        <v>0</v>
      </c>
      <c r="K3702" s="157">
        <v>1</v>
      </c>
      <c r="L3702" s="157">
        <v>1</v>
      </c>
    </row>
    <row r="3703" spans="1:12" x14ac:dyDescent="0.2">
      <c r="A3703" s="157" t="s">
        <v>3819</v>
      </c>
      <c r="F3703" s="157" t="s">
        <v>87</v>
      </c>
      <c r="G3703" s="157">
        <v>0</v>
      </c>
      <c r="H3703" s="157">
        <v>1</v>
      </c>
      <c r="I3703" s="157">
        <v>0</v>
      </c>
      <c r="J3703" s="157">
        <v>1</v>
      </c>
      <c r="K3703" s="157">
        <v>0</v>
      </c>
      <c r="L3703" s="157">
        <v>1</v>
      </c>
    </row>
    <row r="3704" spans="1:12" x14ac:dyDescent="0.2">
      <c r="A3704" s="157" t="s">
        <v>3818</v>
      </c>
      <c r="F3704" s="157" t="s">
        <v>87</v>
      </c>
      <c r="G3704" s="157">
        <v>0</v>
      </c>
      <c r="H3704" s="157">
        <v>1</v>
      </c>
      <c r="I3704" s="157">
        <v>0</v>
      </c>
      <c r="J3704" s="157">
        <v>1</v>
      </c>
      <c r="K3704" s="157">
        <v>0</v>
      </c>
      <c r="L3704" s="157">
        <v>1</v>
      </c>
    </row>
    <row r="3705" spans="1:12" x14ac:dyDescent="0.2">
      <c r="A3705" s="157" t="s">
        <v>3817</v>
      </c>
      <c r="F3705" s="157" t="s">
        <v>87</v>
      </c>
      <c r="G3705" s="157">
        <v>0</v>
      </c>
      <c r="H3705" s="157">
        <v>1</v>
      </c>
      <c r="I3705" s="157">
        <v>0</v>
      </c>
      <c r="J3705" s="157">
        <v>1</v>
      </c>
      <c r="K3705" s="157">
        <v>0</v>
      </c>
      <c r="L3705" s="157">
        <v>1</v>
      </c>
    </row>
    <row r="3706" spans="1:12" x14ac:dyDescent="0.2">
      <c r="A3706" s="157" t="s">
        <v>3816</v>
      </c>
      <c r="F3706" s="157" t="s">
        <v>35</v>
      </c>
      <c r="G3706" s="157">
        <v>1</v>
      </c>
      <c r="H3706" s="157">
        <v>0</v>
      </c>
      <c r="I3706" s="157">
        <v>0</v>
      </c>
      <c r="J3706" s="157">
        <v>0</v>
      </c>
      <c r="K3706" s="157">
        <v>1</v>
      </c>
      <c r="L3706" s="157">
        <v>1</v>
      </c>
    </row>
    <row r="3707" spans="1:12" x14ac:dyDescent="0.2">
      <c r="A3707" s="157" t="s">
        <v>3815</v>
      </c>
      <c r="F3707" s="157" t="s">
        <v>94</v>
      </c>
      <c r="G3707" s="157">
        <v>0</v>
      </c>
      <c r="H3707" s="157">
        <v>1</v>
      </c>
      <c r="I3707" s="157">
        <v>0</v>
      </c>
      <c r="J3707" s="157">
        <v>0</v>
      </c>
      <c r="K3707" s="157">
        <v>1</v>
      </c>
      <c r="L3707" s="157">
        <v>1</v>
      </c>
    </row>
    <row r="3708" spans="1:12" x14ac:dyDescent="0.2">
      <c r="A3708" s="157" t="s">
        <v>3814</v>
      </c>
      <c r="F3708" s="157" t="s">
        <v>18</v>
      </c>
      <c r="G3708" s="157">
        <v>0</v>
      </c>
      <c r="H3708" s="157">
        <v>2</v>
      </c>
      <c r="I3708" s="157">
        <v>0</v>
      </c>
      <c r="J3708" s="157">
        <v>0</v>
      </c>
      <c r="K3708" s="157">
        <v>2</v>
      </c>
      <c r="L3708" s="157">
        <v>2</v>
      </c>
    </row>
    <row r="3709" spans="1:12" x14ac:dyDescent="0.2">
      <c r="A3709" s="157" t="s">
        <v>3813</v>
      </c>
      <c r="F3709" s="157" t="s">
        <v>14</v>
      </c>
      <c r="G3709" s="157">
        <v>4</v>
      </c>
      <c r="H3709" s="157">
        <v>3</v>
      </c>
      <c r="I3709" s="157">
        <v>2</v>
      </c>
      <c r="J3709" s="157">
        <v>1</v>
      </c>
      <c r="K3709" s="157">
        <v>4</v>
      </c>
      <c r="L3709" s="157">
        <v>7</v>
      </c>
    </row>
    <row r="3710" spans="1:12" x14ac:dyDescent="0.2">
      <c r="A3710" s="157" t="s">
        <v>3812</v>
      </c>
      <c r="F3710" s="157" t="s">
        <v>24</v>
      </c>
      <c r="G3710" s="157">
        <v>0</v>
      </c>
      <c r="H3710" s="157">
        <v>2</v>
      </c>
      <c r="I3710" s="157">
        <v>0</v>
      </c>
      <c r="J3710" s="157">
        <v>2</v>
      </c>
      <c r="K3710" s="157">
        <v>0</v>
      </c>
      <c r="L3710" s="157">
        <v>2</v>
      </c>
    </row>
    <row r="3711" spans="1:12" x14ac:dyDescent="0.2">
      <c r="A3711" s="157" t="s">
        <v>3811</v>
      </c>
      <c r="F3711" s="157" t="s">
        <v>14</v>
      </c>
      <c r="G3711" s="157">
        <v>0</v>
      </c>
      <c r="H3711" s="157">
        <v>1</v>
      </c>
      <c r="I3711" s="157">
        <v>0</v>
      </c>
      <c r="J3711" s="157">
        <v>0</v>
      </c>
      <c r="K3711" s="157">
        <v>1</v>
      </c>
      <c r="L3711" s="157">
        <v>1</v>
      </c>
    </row>
    <row r="3712" spans="1:12" x14ac:dyDescent="0.2">
      <c r="A3712" s="157" t="s">
        <v>3810</v>
      </c>
      <c r="F3712" s="157" t="s">
        <v>14</v>
      </c>
      <c r="G3712" s="157">
        <v>4</v>
      </c>
      <c r="H3712" s="157">
        <v>3</v>
      </c>
      <c r="I3712" s="157">
        <v>2</v>
      </c>
      <c r="J3712" s="157">
        <v>1</v>
      </c>
      <c r="K3712" s="157">
        <v>4</v>
      </c>
      <c r="L3712" s="157">
        <v>7</v>
      </c>
    </row>
    <row r="3713" spans="1:12" x14ac:dyDescent="0.2">
      <c r="A3713" s="157" t="s">
        <v>56</v>
      </c>
      <c r="C3713" s="164" t="s">
        <v>56</v>
      </c>
      <c r="F3713" s="157" t="s">
        <v>20</v>
      </c>
      <c r="G3713" s="157">
        <v>0</v>
      </c>
      <c r="H3713" s="157">
        <v>1</v>
      </c>
      <c r="I3713" s="157">
        <v>0</v>
      </c>
      <c r="J3713" s="157">
        <v>1</v>
      </c>
      <c r="K3713" s="157">
        <v>0</v>
      </c>
      <c r="L3713" s="157">
        <v>1</v>
      </c>
    </row>
    <row r="3714" spans="1:12" x14ac:dyDescent="0.2">
      <c r="A3714" s="157" t="s">
        <v>3809</v>
      </c>
      <c r="F3714" s="157" t="s">
        <v>24</v>
      </c>
      <c r="G3714" s="157">
        <v>1</v>
      </c>
      <c r="H3714" s="157">
        <v>0</v>
      </c>
      <c r="I3714" s="157">
        <v>0</v>
      </c>
      <c r="J3714" s="157">
        <v>1</v>
      </c>
      <c r="K3714" s="157">
        <v>0</v>
      </c>
      <c r="L3714" s="157">
        <v>1</v>
      </c>
    </row>
    <row r="3715" spans="1:12" x14ac:dyDescent="0.2">
      <c r="A3715" s="157" t="s">
        <v>3808</v>
      </c>
      <c r="F3715" s="157" t="s">
        <v>55</v>
      </c>
      <c r="G3715" s="157">
        <v>0</v>
      </c>
      <c r="H3715" s="157">
        <v>1</v>
      </c>
      <c r="I3715" s="157">
        <v>0</v>
      </c>
      <c r="J3715" s="157">
        <v>0</v>
      </c>
      <c r="K3715" s="157">
        <v>1</v>
      </c>
      <c r="L3715" s="157">
        <v>1</v>
      </c>
    </row>
    <row r="3716" spans="1:12" x14ac:dyDescent="0.2">
      <c r="A3716" s="157" t="s">
        <v>3807</v>
      </c>
      <c r="F3716" s="157" t="s">
        <v>58</v>
      </c>
      <c r="G3716" s="157">
        <v>0</v>
      </c>
      <c r="H3716" s="157">
        <v>1</v>
      </c>
      <c r="I3716" s="157">
        <v>0</v>
      </c>
      <c r="J3716" s="157">
        <v>0</v>
      </c>
      <c r="K3716" s="157">
        <v>1</v>
      </c>
      <c r="L3716" s="157">
        <v>1</v>
      </c>
    </row>
    <row r="3717" spans="1:12" x14ac:dyDescent="0.2">
      <c r="A3717" s="157" t="s">
        <v>3806</v>
      </c>
      <c r="F3717" s="157" t="s">
        <v>20</v>
      </c>
      <c r="G3717" s="157">
        <v>0</v>
      </c>
      <c r="H3717" s="157">
        <v>1</v>
      </c>
      <c r="I3717" s="157">
        <v>0</v>
      </c>
      <c r="J3717" s="157">
        <v>1</v>
      </c>
      <c r="K3717" s="157">
        <v>0</v>
      </c>
      <c r="L3717" s="157">
        <v>1</v>
      </c>
    </row>
    <row r="3718" spans="1:12" x14ac:dyDescent="0.2">
      <c r="A3718" s="157" t="s">
        <v>3805</v>
      </c>
      <c r="F3718" s="157" t="s">
        <v>33</v>
      </c>
      <c r="G3718" s="157">
        <v>1</v>
      </c>
      <c r="H3718" s="157">
        <v>1</v>
      </c>
      <c r="I3718" s="157">
        <v>0</v>
      </c>
      <c r="J3718" s="157">
        <v>0</v>
      </c>
      <c r="K3718" s="157">
        <v>2</v>
      </c>
      <c r="L3718" s="157">
        <v>2</v>
      </c>
    </row>
    <row r="3719" spans="1:12" x14ac:dyDescent="0.2">
      <c r="A3719" s="157" t="s">
        <v>3804</v>
      </c>
      <c r="F3719" s="157" t="s">
        <v>33</v>
      </c>
      <c r="G3719" s="157">
        <v>16</v>
      </c>
      <c r="H3719" s="157">
        <v>0</v>
      </c>
      <c r="I3719" s="157">
        <v>0</v>
      </c>
      <c r="J3719" s="157">
        <v>12</v>
      </c>
      <c r="K3719" s="157">
        <v>4</v>
      </c>
      <c r="L3719" s="157">
        <v>16</v>
      </c>
    </row>
    <row r="3720" spans="1:12" x14ac:dyDescent="0.2">
      <c r="A3720" s="157" t="s">
        <v>3803</v>
      </c>
      <c r="F3720" s="157" t="s">
        <v>58</v>
      </c>
      <c r="G3720" s="157">
        <v>0</v>
      </c>
      <c r="H3720" s="157">
        <v>2</v>
      </c>
      <c r="I3720" s="157">
        <v>0</v>
      </c>
      <c r="J3720" s="157">
        <v>2</v>
      </c>
      <c r="K3720" s="157">
        <v>0</v>
      </c>
      <c r="L3720" s="157">
        <v>2</v>
      </c>
    </row>
    <row r="3721" spans="1:12" x14ac:dyDescent="0.2">
      <c r="A3721" s="157" t="s">
        <v>3802</v>
      </c>
      <c r="F3721" s="157" t="s">
        <v>39</v>
      </c>
      <c r="G3721" s="157">
        <v>5</v>
      </c>
      <c r="H3721" s="157">
        <v>1</v>
      </c>
      <c r="I3721" s="157">
        <v>0</v>
      </c>
      <c r="J3721" s="157">
        <v>4</v>
      </c>
      <c r="K3721" s="157">
        <v>2</v>
      </c>
      <c r="L3721" s="157">
        <v>6</v>
      </c>
    </row>
    <row r="3722" spans="1:12" x14ac:dyDescent="0.2">
      <c r="A3722" s="157" t="s">
        <v>3801</v>
      </c>
      <c r="F3722" s="157" t="s">
        <v>67</v>
      </c>
      <c r="G3722" s="157">
        <v>1</v>
      </c>
      <c r="H3722" s="157">
        <v>1</v>
      </c>
      <c r="I3722" s="157">
        <v>0</v>
      </c>
      <c r="J3722" s="157">
        <v>2</v>
      </c>
      <c r="K3722" s="157">
        <v>0</v>
      </c>
      <c r="L3722" s="157">
        <v>2</v>
      </c>
    </row>
    <row r="3723" spans="1:12" x14ac:dyDescent="0.2">
      <c r="A3723" s="157" t="s">
        <v>49</v>
      </c>
      <c r="C3723" s="164" t="s">
        <v>49</v>
      </c>
      <c r="F3723" s="157" t="s">
        <v>14</v>
      </c>
      <c r="G3723" s="157">
        <v>4</v>
      </c>
      <c r="H3723" s="157">
        <v>3</v>
      </c>
      <c r="I3723" s="157">
        <v>2</v>
      </c>
      <c r="J3723" s="157">
        <v>1</v>
      </c>
      <c r="K3723" s="157">
        <v>4</v>
      </c>
      <c r="L3723" s="157">
        <v>7</v>
      </c>
    </row>
    <row r="3724" spans="1:12" x14ac:dyDescent="0.2">
      <c r="A3724" s="157" t="s">
        <v>3800</v>
      </c>
      <c r="F3724" s="157" t="s">
        <v>14</v>
      </c>
      <c r="G3724" s="157">
        <v>0</v>
      </c>
      <c r="H3724" s="157">
        <v>1</v>
      </c>
      <c r="I3724" s="157">
        <v>0</v>
      </c>
      <c r="J3724" s="157">
        <v>0</v>
      </c>
      <c r="K3724" s="157">
        <v>1</v>
      </c>
      <c r="L3724" s="157">
        <v>1</v>
      </c>
    </row>
    <row r="3725" spans="1:12" x14ac:dyDescent="0.2">
      <c r="A3725" s="157" t="s">
        <v>3799</v>
      </c>
      <c r="F3725" s="157" t="s">
        <v>87</v>
      </c>
      <c r="G3725" s="157">
        <v>53</v>
      </c>
      <c r="H3725" s="157">
        <v>9</v>
      </c>
      <c r="I3725" s="157">
        <v>0</v>
      </c>
      <c r="J3725" s="157">
        <v>21</v>
      </c>
      <c r="K3725" s="157">
        <v>41</v>
      </c>
      <c r="L3725" s="157">
        <v>62</v>
      </c>
    </row>
    <row r="3726" spans="1:12" x14ac:dyDescent="0.2">
      <c r="A3726" s="157" t="s">
        <v>3798</v>
      </c>
      <c r="F3726" s="157" t="s">
        <v>87</v>
      </c>
      <c r="G3726" s="157">
        <v>1</v>
      </c>
      <c r="H3726" s="157">
        <v>0</v>
      </c>
      <c r="I3726" s="157">
        <v>0</v>
      </c>
      <c r="J3726" s="157">
        <v>0</v>
      </c>
      <c r="K3726" s="157">
        <v>1</v>
      </c>
      <c r="L3726" s="157">
        <v>1</v>
      </c>
    </row>
    <row r="3727" spans="1:12" x14ac:dyDescent="0.2">
      <c r="A3727" s="157" t="s">
        <v>3797</v>
      </c>
      <c r="F3727" s="157" t="s">
        <v>131</v>
      </c>
      <c r="G3727" s="157">
        <v>2</v>
      </c>
      <c r="H3727" s="157">
        <v>1</v>
      </c>
      <c r="I3727" s="157">
        <v>0</v>
      </c>
      <c r="J3727" s="157">
        <v>2</v>
      </c>
      <c r="K3727" s="157">
        <v>1</v>
      </c>
      <c r="L3727" s="157">
        <v>3</v>
      </c>
    </row>
    <row r="3728" spans="1:12" x14ac:dyDescent="0.2">
      <c r="A3728" s="157" t="s">
        <v>3796</v>
      </c>
      <c r="F3728" s="157" t="s">
        <v>87</v>
      </c>
      <c r="G3728" s="157">
        <v>0</v>
      </c>
      <c r="H3728" s="157">
        <v>1</v>
      </c>
      <c r="I3728" s="157">
        <v>0</v>
      </c>
      <c r="J3728" s="157">
        <v>1</v>
      </c>
      <c r="K3728" s="157">
        <v>0</v>
      </c>
      <c r="L3728" s="157">
        <v>1</v>
      </c>
    </row>
    <row r="3729" spans="1:12" x14ac:dyDescent="0.2">
      <c r="A3729" s="157" t="s">
        <v>3795</v>
      </c>
      <c r="F3729" s="157" t="s">
        <v>14</v>
      </c>
      <c r="G3729" s="157">
        <v>0</v>
      </c>
      <c r="H3729" s="157">
        <v>2</v>
      </c>
      <c r="I3729" s="157">
        <v>0</v>
      </c>
      <c r="J3729" s="157">
        <v>1</v>
      </c>
      <c r="K3729" s="157">
        <v>1</v>
      </c>
      <c r="L3729" s="157">
        <v>2</v>
      </c>
    </row>
    <row r="3730" spans="1:12" x14ac:dyDescent="0.2">
      <c r="A3730" s="157" t="s">
        <v>3794</v>
      </c>
      <c r="F3730" s="157" t="s">
        <v>29</v>
      </c>
      <c r="G3730" s="157">
        <v>0</v>
      </c>
      <c r="H3730" s="157">
        <v>2</v>
      </c>
      <c r="I3730" s="157">
        <v>0</v>
      </c>
      <c r="J3730" s="157">
        <v>0</v>
      </c>
      <c r="K3730" s="157">
        <v>2</v>
      </c>
      <c r="L3730" s="157">
        <v>2</v>
      </c>
    </row>
    <row r="3731" spans="1:12" x14ac:dyDescent="0.2">
      <c r="A3731" s="157" t="s">
        <v>3793</v>
      </c>
      <c r="F3731" s="157" t="s">
        <v>14</v>
      </c>
      <c r="G3731" s="157">
        <v>4</v>
      </c>
      <c r="H3731" s="157">
        <v>3</v>
      </c>
      <c r="I3731" s="157">
        <v>2</v>
      </c>
      <c r="J3731" s="157">
        <v>1</v>
      </c>
      <c r="K3731" s="157">
        <v>4</v>
      </c>
      <c r="L3731" s="157">
        <v>7</v>
      </c>
    </row>
    <row r="3732" spans="1:12" x14ac:dyDescent="0.2">
      <c r="A3732" s="157" t="s">
        <v>3792</v>
      </c>
      <c r="F3732" s="157" t="s">
        <v>29</v>
      </c>
      <c r="G3732" s="157">
        <v>0</v>
      </c>
      <c r="H3732" s="157">
        <v>2</v>
      </c>
      <c r="I3732" s="157">
        <v>0</v>
      </c>
      <c r="J3732" s="157">
        <v>0</v>
      </c>
      <c r="K3732" s="157">
        <v>2</v>
      </c>
      <c r="L3732" s="157">
        <v>2</v>
      </c>
    </row>
    <row r="3733" spans="1:12" x14ac:dyDescent="0.2">
      <c r="A3733" s="157" t="s">
        <v>3791</v>
      </c>
      <c r="F3733" s="157" t="s">
        <v>16</v>
      </c>
      <c r="G3733" s="157">
        <v>0</v>
      </c>
      <c r="H3733" s="157">
        <v>1</v>
      </c>
      <c r="I3733" s="157">
        <v>0</v>
      </c>
      <c r="J3733" s="157">
        <v>0</v>
      </c>
      <c r="K3733" s="157">
        <v>1</v>
      </c>
      <c r="L3733" s="157">
        <v>1</v>
      </c>
    </row>
    <row r="3734" spans="1:12" x14ac:dyDescent="0.2">
      <c r="A3734" s="157" t="s">
        <v>3790</v>
      </c>
      <c r="F3734" s="157" t="s">
        <v>35</v>
      </c>
      <c r="G3734" s="157">
        <v>0</v>
      </c>
      <c r="H3734" s="157">
        <v>1</v>
      </c>
      <c r="I3734" s="157">
        <v>0</v>
      </c>
      <c r="J3734" s="157">
        <v>1</v>
      </c>
      <c r="K3734" s="157">
        <v>0</v>
      </c>
      <c r="L3734" s="157">
        <v>1</v>
      </c>
    </row>
    <row r="3735" spans="1:12" x14ac:dyDescent="0.2">
      <c r="A3735" s="157" t="s">
        <v>3789</v>
      </c>
      <c r="F3735" s="157" t="s">
        <v>29</v>
      </c>
      <c r="G3735" s="157">
        <v>0</v>
      </c>
      <c r="H3735" s="157">
        <v>2</v>
      </c>
      <c r="I3735" s="157">
        <v>0</v>
      </c>
      <c r="J3735" s="157">
        <v>0</v>
      </c>
      <c r="K3735" s="157">
        <v>2</v>
      </c>
      <c r="L3735" s="157">
        <v>2</v>
      </c>
    </row>
    <row r="3736" spans="1:12" x14ac:dyDescent="0.2">
      <c r="A3736" s="157" t="s">
        <v>3788</v>
      </c>
      <c r="F3736" s="157" t="s">
        <v>14</v>
      </c>
      <c r="G3736" s="157">
        <v>0</v>
      </c>
      <c r="H3736" s="157">
        <v>1</v>
      </c>
      <c r="I3736" s="157">
        <v>0</v>
      </c>
      <c r="J3736" s="157">
        <v>0</v>
      </c>
      <c r="K3736" s="157">
        <v>1</v>
      </c>
      <c r="L3736" s="157">
        <v>1</v>
      </c>
    </row>
    <row r="3737" spans="1:12" x14ac:dyDescent="0.2">
      <c r="A3737" s="157" t="s">
        <v>3787</v>
      </c>
      <c r="F3737" s="157" t="s">
        <v>29</v>
      </c>
      <c r="G3737" s="157">
        <v>0</v>
      </c>
      <c r="H3737" s="157">
        <v>1</v>
      </c>
      <c r="I3737" s="157">
        <v>0</v>
      </c>
      <c r="J3737" s="157">
        <v>0</v>
      </c>
      <c r="K3737" s="157">
        <v>1</v>
      </c>
      <c r="L3737" s="157">
        <v>1</v>
      </c>
    </row>
    <row r="3738" spans="1:12" x14ac:dyDescent="0.2">
      <c r="A3738" s="157" t="s">
        <v>3786</v>
      </c>
      <c r="F3738" s="157" t="s">
        <v>14</v>
      </c>
      <c r="G3738" s="157">
        <v>1</v>
      </c>
      <c r="H3738" s="157">
        <v>0</v>
      </c>
      <c r="I3738" s="157">
        <v>0</v>
      </c>
      <c r="J3738" s="157">
        <v>0</v>
      </c>
      <c r="K3738" s="157">
        <v>1</v>
      </c>
      <c r="L3738" s="157">
        <v>1</v>
      </c>
    </row>
    <row r="3739" spans="1:12" x14ac:dyDescent="0.2">
      <c r="A3739" s="157" t="s">
        <v>3785</v>
      </c>
      <c r="F3739" s="157" t="s">
        <v>55</v>
      </c>
      <c r="G3739" s="157">
        <v>1</v>
      </c>
      <c r="H3739" s="157">
        <v>0</v>
      </c>
      <c r="I3739" s="157">
        <v>0</v>
      </c>
      <c r="J3739" s="157">
        <v>0</v>
      </c>
      <c r="K3739" s="157">
        <v>1</v>
      </c>
      <c r="L3739" s="157">
        <v>1</v>
      </c>
    </row>
    <row r="3740" spans="1:12" x14ac:dyDescent="0.2">
      <c r="A3740" s="157" t="s">
        <v>3784</v>
      </c>
      <c r="F3740" s="157" t="s">
        <v>14</v>
      </c>
      <c r="G3740" s="157">
        <v>0</v>
      </c>
      <c r="H3740" s="157">
        <v>1</v>
      </c>
      <c r="I3740" s="157">
        <v>0</v>
      </c>
      <c r="J3740" s="157">
        <v>0</v>
      </c>
      <c r="K3740" s="157">
        <v>1</v>
      </c>
      <c r="L3740" s="157">
        <v>1</v>
      </c>
    </row>
    <row r="3741" spans="1:12" x14ac:dyDescent="0.2">
      <c r="A3741" s="157" t="s">
        <v>3783</v>
      </c>
      <c r="F3741" s="157" t="s">
        <v>48</v>
      </c>
      <c r="G3741" s="157">
        <v>2</v>
      </c>
      <c r="H3741" s="157">
        <v>0</v>
      </c>
      <c r="I3741" s="157">
        <v>0</v>
      </c>
      <c r="J3741" s="157">
        <v>2</v>
      </c>
      <c r="K3741" s="157">
        <v>0</v>
      </c>
      <c r="L3741" s="157">
        <v>2</v>
      </c>
    </row>
    <row r="3742" spans="1:12" x14ac:dyDescent="0.2">
      <c r="A3742" s="157" t="s">
        <v>3782</v>
      </c>
      <c r="F3742" s="157" t="s">
        <v>53</v>
      </c>
      <c r="G3742" s="157">
        <v>0</v>
      </c>
      <c r="H3742" s="157">
        <v>1</v>
      </c>
      <c r="I3742" s="157">
        <v>0</v>
      </c>
      <c r="J3742" s="157">
        <v>1</v>
      </c>
      <c r="K3742" s="157">
        <v>0</v>
      </c>
      <c r="L3742" s="157">
        <v>1</v>
      </c>
    </row>
    <row r="3743" spans="1:12" x14ac:dyDescent="0.2">
      <c r="A3743" s="157" t="s">
        <v>3781</v>
      </c>
      <c r="F3743" s="157" t="s">
        <v>87</v>
      </c>
      <c r="G3743" s="157">
        <v>1</v>
      </c>
      <c r="H3743" s="157">
        <v>2</v>
      </c>
      <c r="I3743" s="157">
        <v>1</v>
      </c>
      <c r="J3743" s="157">
        <v>2</v>
      </c>
      <c r="K3743" s="157">
        <v>0</v>
      </c>
      <c r="L3743" s="157">
        <v>3</v>
      </c>
    </row>
    <row r="3744" spans="1:12" x14ac:dyDescent="0.2">
      <c r="A3744" s="157" t="s">
        <v>3780</v>
      </c>
      <c r="F3744" s="157" t="s">
        <v>87</v>
      </c>
      <c r="G3744" s="157">
        <v>17</v>
      </c>
      <c r="H3744" s="157">
        <v>9</v>
      </c>
      <c r="I3744" s="157">
        <v>1</v>
      </c>
      <c r="J3744" s="157">
        <v>16</v>
      </c>
      <c r="K3744" s="157">
        <v>9</v>
      </c>
      <c r="L3744" s="157">
        <v>26</v>
      </c>
    </row>
    <row r="3745" spans="1:12" x14ac:dyDescent="0.2">
      <c r="A3745" s="157" t="s">
        <v>3779</v>
      </c>
      <c r="F3745" s="157" t="s">
        <v>35</v>
      </c>
      <c r="G3745" s="157">
        <v>0</v>
      </c>
      <c r="H3745" s="157">
        <v>3</v>
      </c>
      <c r="I3745" s="157">
        <v>0</v>
      </c>
      <c r="J3745" s="157">
        <v>3</v>
      </c>
      <c r="K3745" s="157">
        <v>0</v>
      </c>
      <c r="L3745" s="157">
        <v>3</v>
      </c>
    </row>
    <row r="3746" spans="1:12" x14ac:dyDescent="0.2">
      <c r="A3746" s="157" t="s">
        <v>3778</v>
      </c>
      <c r="F3746" s="157" t="s">
        <v>39</v>
      </c>
      <c r="G3746" s="157">
        <v>0</v>
      </c>
      <c r="H3746" s="157">
        <v>2</v>
      </c>
      <c r="I3746" s="157">
        <v>1</v>
      </c>
      <c r="J3746" s="157">
        <v>0</v>
      </c>
      <c r="K3746" s="157">
        <v>1</v>
      </c>
      <c r="L3746" s="157">
        <v>2</v>
      </c>
    </row>
    <row r="3747" spans="1:12" x14ac:dyDescent="0.2">
      <c r="A3747" s="157" t="s">
        <v>3777</v>
      </c>
      <c r="F3747" s="157" t="s">
        <v>14</v>
      </c>
      <c r="G3747" s="157">
        <v>1</v>
      </c>
      <c r="H3747" s="157">
        <v>0</v>
      </c>
      <c r="I3747" s="157">
        <v>0</v>
      </c>
      <c r="J3747" s="157">
        <v>0</v>
      </c>
      <c r="K3747" s="157">
        <v>1</v>
      </c>
      <c r="L3747" s="157">
        <v>1</v>
      </c>
    </row>
    <row r="3748" spans="1:12" x14ac:dyDescent="0.2">
      <c r="A3748" s="157" t="s">
        <v>3776</v>
      </c>
      <c r="F3748" s="157" t="s">
        <v>58</v>
      </c>
      <c r="G3748" s="157">
        <v>1</v>
      </c>
      <c r="H3748" s="157">
        <v>0</v>
      </c>
      <c r="I3748" s="157">
        <v>1</v>
      </c>
      <c r="J3748" s="157">
        <v>0</v>
      </c>
      <c r="K3748" s="157">
        <v>0</v>
      </c>
      <c r="L3748" s="157">
        <v>1</v>
      </c>
    </row>
    <row r="3749" spans="1:12" x14ac:dyDescent="0.2">
      <c r="A3749" s="157" t="s">
        <v>3775</v>
      </c>
      <c r="F3749" s="157" t="s">
        <v>53</v>
      </c>
      <c r="G3749" s="157">
        <v>0</v>
      </c>
      <c r="H3749" s="157">
        <v>1</v>
      </c>
      <c r="I3749" s="157">
        <v>1</v>
      </c>
      <c r="J3749" s="157">
        <v>0</v>
      </c>
      <c r="K3749" s="157">
        <v>0</v>
      </c>
      <c r="L3749" s="157">
        <v>1</v>
      </c>
    </row>
    <row r="3750" spans="1:12" x14ac:dyDescent="0.2">
      <c r="A3750" s="157" t="s">
        <v>3774</v>
      </c>
      <c r="F3750" s="157" t="s">
        <v>29</v>
      </c>
      <c r="G3750" s="157">
        <v>0</v>
      </c>
      <c r="H3750" s="157">
        <v>2</v>
      </c>
      <c r="I3750" s="157">
        <v>0</v>
      </c>
      <c r="J3750" s="157">
        <v>1</v>
      </c>
      <c r="K3750" s="157">
        <v>1</v>
      </c>
      <c r="L3750" s="157">
        <v>2</v>
      </c>
    </row>
    <row r="3751" spans="1:12" x14ac:dyDescent="0.2">
      <c r="A3751" s="157" t="s">
        <v>3773</v>
      </c>
      <c r="F3751" s="157" t="s">
        <v>18</v>
      </c>
      <c r="G3751" s="157">
        <v>0</v>
      </c>
      <c r="H3751" s="157">
        <v>1</v>
      </c>
      <c r="I3751" s="157">
        <v>0</v>
      </c>
      <c r="J3751" s="157">
        <v>0</v>
      </c>
      <c r="K3751" s="157">
        <v>1</v>
      </c>
      <c r="L3751" s="157">
        <v>1</v>
      </c>
    </row>
    <row r="3752" spans="1:12" x14ac:dyDescent="0.2">
      <c r="A3752" s="157" t="s">
        <v>3772</v>
      </c>
      <c r="F3752" s="157" t="s">
        <v>24</v>
      </c>
      <c r="G3752" s="157">
        <v>0</v>
      </c>
      <c r="H3752" s="157">
        <v>1</v>
      </c>
      <c r="I3752" s="157">
        <v>0</v>
      </c>
      <c r="J3752" s="157">
        <v>0</v>
      </c>
      <c r="K3752" s="157">
        <v>1</v>
      </c>
      <c r="L3752" s="157">
        <v>1</v>
      </c>
    </row>
    <row r="3753" spans="1:12" x14ac:dyDescent="0.2">
      <c r="A3753" s="157" t="s">
        <v>3771</v>
      </c>
      <c r="F3753" s="157" t="s">
        <v>14</v>
      </c>
      <c r="G3753" s="157">
        <v>4</v>
      </c>
      <c r="H3753" s="157">
        <v>3</v>
      </c>
      <c r="I3753" s="157">
        <v>2</v>
      </c>
      <c r="J3753" s="157">
        <v>1</v>
      </c>
      <c r="K3753" s="157">
        <v>4</v>
      </c>
      <c r="L3753" s="157">
        <v>7</v>
      </c>
    </row>
    <row r="3754" spans="1:12" x14ac:dyDescent="0.2">
      <c r="A3754" s="157" t="s">
        <v>3770</v>
      </c>
      <c r="F3754" s="157" t="s">
        <v>16</v>
      </c>
      <c r="G3754" s="157">
        <v>0</v>
      </c>
      <c r="H3754" s="157">
        <v>1</v>
      </c>
      <c r="I3754" s="157">
        <v>0</v>
      </c>
      <c r="J3754" s="157">
        <v>0</v>
      </c>
      <c r="K3754" s="157">
        <v>1</v>
      </c>
      <c r="L3754" s="157">
        <v>1</v>
      </c>
    </row>
    <row r="3755" spans="1:12" x14ac:dyDescent="0.2">
      <c r="A3755" s="157" t="s">
        <v>3769</v>
      </c>
      <c r="F3755" s="157" t="s">
        <v>39</v>
      </c>
      <c r="G3755" s="157">
        <v>0</v>
      </c>
      <c r="H3755" s="157">
        <v>1</v>
      </c>
      <c r="I3755" s="157">
        <v>1</v>
      </c>
      <c r="J3755" s="157">
        <v>0</v>
      </c>
      <c r="K3755" s="157">
        <v>0</v>
      </c>
      <c r="L3755" s="157">
        <v>1</v>
      </c>
    </row>
    <row r="3756" spans="1:12" x14ac:dyDescent="0.2">
      <c r="A3756" s="157" t="s">
        <v>3768</v>
      </c>
      <c r="F3756" s="157" t="s">
        <v>33</v>
      </c>
      <c r="G3756" s="157">
        <v>5</v>
      </c>
      <c r="H3756" s="157">
        <v>1</v>
      </c>
      <c r="I3756" s="157">
        <v>0</v>
      </c>
      <c r="J3756" s="157">
        <v>3</v>
      </c>
      <c r="K3756" s="157">
        <v>3</v>
      </c>
      <c r="L3756" s="157">
        <v>6</v>
      </c>
    </row>
    <row r="3757" spans="1:12" x14ac:dyDescent="0.2">
      <c r="A3757" s="157" t="s">
        <v>3767</v>
      </c>
      <c r="F3757" s="157" t="s">
        <v>33</v>
      </c>
      <c r="G3757" s="157">
        <v>1</v>
      </c>
      <c r="H3757" s="157">
        <v>1</v>
      </c>
      <c r="I3757" s="157">
        <v>0</v>
      </c>
      <c r="J3757" s="157">
        <v>0</v>
      </c>
      <c r="K3757" s="157">
        <v>2</v>
      </c>
      <c r="L3757" s="157">
        <v>2</v>
      </c>
    </row>
    <row r="3758" spans="1:12" x14ac:dyDescent="0.2">
      <c r="A3758" s="157" t="s">
        <v>3766</v>
      </c>
      <c r="F3758" s="157" t="s">
        <v>14</v>
      </c>
      <c r="G3758" s="157">
        <v>0</v>
      </c>
      <c r="H3758" s="157">
        <v>1</v>
      </c>
      <c r="I3758" s="157">
        <v>0</v>
      </c>
      <c r="J3758" s="157">
        <v>0</v>
      </c>
      <c r="K3758" s="157">
        <v>1</v>
      </c>
      <c r="L3758" s="157">
        <v>1</v>
      </c>
    </row>
    <row r="3759" spans="1:12" x14ac:dyDescent="0.2">
      <c r="A3759" s="157" t="s">
        <v>3765</v>
      </c>
      <c r="F3759" s="157" t="s">
        <v>94</v>
      </c>
      <c r="G3759" s="157">
        <v>0</v>
      </c>
      <c r="H3759" s="157">
        <v>1</v>
      </c>
      <c r="I3759" s="157">
        <v>0</v>
      </c>
      <c r="J3759" s="157">
        <v>0</v>
      </c>
      <c r="K3759" s="157">
        <v>1</v>
      </c>
      <c r="L3759" s="157">
        <v>1</v>
      </c>
    </row>
    <row r="3760" spans="1:12" x14ac:dyDescent="0.2">
      <c r="A3760" s="157" t="s">
        <v>3764</v>
      </c>
      <c r="F3760" s="157" t="s">
        <v>48</v>
      </c>
      <c r="G3760" s="157">
        <v>0</v>
      </c>
      <c r="H3760" s="157">
        <v>1</v>
      </c>
      <c r="I3760" s="157">
        <v>0</v>
      </c>
      <c r="J3760" s="157">
        <v>1</v>
      </c>
      <c r="K3760" s="157">
        <v>0</v>
      </c>
      <c r="L3760" s="157">
        <v>1</v>
      </c>
    </row>
    <row r="3761" spans="1:12" x14ac:dyDescent="0.2">
      <c r="A3761" s="157" t="s">
        <v>3763</v>
      </c>
      <c r="F3761" s="157" t="s">
        <v>14</v>
      </c>
      <c r="G3761" s="157">
        <v>5</v>
      </c>
      <c r="H3761" s="157">
        <v>0</v>
      </c>
      <c r="I3761" s="157">
        <v>0</v>
      </c>
      <c r="J3761" s="157">
        <v>3</v>
      </c>
      <c r="K3761" s="157">
        <v>2</v>
      </c>
      <c r="L3761" s="157">
        <v>5</v>
      </c>
    </row>
    <row r="3762" spans="1:12" x14ac:dyDescent="0.2">
      <c r="A3762" s="157" t="s">
        <v>3762</v>
      </c>
      <c r="F3762" s="157" t="s">
        <v>48</v>
      </c>
      <c r="G3762" s="157">
        <v>0</v>
      </c>
      <c r="H3762" s="157">
        <v>1</v>
      </c>
      <c r="I3762" s="157">
        <v>0</v>
      </c>
      <c r="J3762" s="157">
        <v>1</v>
      </c>
      <c r="K3762" s="157">
        <v>0</v>
      </c>
      <c r="L3762" s="157">
        <v>1</v>
      </c>
    </row>
    <row r="3763" spans="1:12" x14ac:dyDescent="0.2">
      <c r="A3763" s="157" t="s">
        <v>3761</v>
      </c>
      <c r="F3763" s="157" t="s">
        <v>20</v>
      </c>
      <c r="G3763" s="157">
        <v>0</v>
      </c>
      <c r="H3763" s="157">
        <v>1</v>
      </c>
      <c r="I3763" s="157">
        <v>0</v>
      </c>
      <c r="J3763" s="157">
        <v>1</v>
      </c>
      <c r="K3763" s="157">
        <v>0</v>
      </c>
      <c r="L3763" s="157">
        <v>1</v>
      </c>
    </row>
    <row r="3764" spans="1:12" x14ac:dyDescent="0.2">
      <c r="A3764" s="157" t="s">
        <v>3760</v>
      </c>
      <c r="F3764" s="157" t="s">
        <v>14</v>
      </c>
      <c r="G3764" s="157">
        <v>0</v>
      </c>
      <c r="H3764" s="157">
        <v>1</v>
      </c>
      <c r="I3764" s="157">
        <v>0</v>
      </c>
      <c r="J3764" s="157">
        <v>0</v>
      </c>
      <c r="K3764" s="157">
        <v>1</v>
      </c>
      <c r="L3764" s="157">
        <v>1</v>
      </c>
    </row>
    <row r="3765" spans="1:12" x14ac:dyDescent="0.2">
      <c r="A3765" s="157" t="s">
        <v>3759</v>
      </c>
      <c r="F3765" s="157" t="s">
        <v>14</v>
      </c>
      <c r="G3765" s="157">
        <v>0</v>
      </c>
      <c r="H3765" s="157">
        <v>1</v>
      </c>
      <c r="I3765" s="157">
        <v>0</v>
      </c>
      <c r="J3765" s="157">
        <v>0</v>
      </c>
      <c r="K3765" s="157">
        <v>1</v>
      </c>
      <c r="L3765" s="157">
        <v>1</v>
      </c>
    </row>
    <row r="3766" spans="1:12" x14ac:dyDescent="0.2">
      <c r="A3766" s="157" t="s">
        <v>3758</v>
      </c>
      <c r="F3766" s="157" t="s">
        <v>14</v>
      </c>
      <c r="G3766" s="157">
        <v>0</v>
      </c>
      <c r="H3766" s="157">
        <v>3</v>
      </c>
      <c r="I3766" s="157">
        <v>1</v>
      </c>
      <c r="J3766" s="157">
        <v>1</v>
      </c>
      <c r="K3766" s="157">
        <v>1</v>
      </c>
      <c r="L3766" s="157">
        <v>3</v>
      </c>
    </row>
    <row r="3767" spans="1:12" x14ac:dyDescent="0.2">
      <c r="A3767" s="157" t="s">
        <v>3757</v>
      </c>
      <c r="F3767" s="157" t="s">
        <v>39</v>
      </c>
      <c r="G3767" s="157">
        <v>0</v>
      </c>
      <c r="H3767" s="157">
        <v>1</v>
      </c>
      <c r="I3767" s="157">
        <v>1</v>
      </c>
      <c r="J3767" s="157">
        <v>0</v>
      </c>
      <c r="K3767" s="157">
        <v>0</v>
      </c>
      <c r="L3767" s="157">
        <v>1</v>
      </c>
    </row>
    <row r="3768" spans="1:12" x14ac:dyDescent="0.2">
      <c r="A3768" s="157" t="s">
        <v>3756</v>
      </c>
      <c r="F3768" s="157" t="s">
        <v>87</v>
      </c>
      <c r="G3768" s="157">
        <v>0</v>
      </c>
      <c r="H3768" s="157">
        <v>2</v>
      </c>
      <c r="I3768" s="157">
        <v>0</v>
      </c>
      <c r="J3768" s="157">
        <v>2</v>
      </c>
      <c r="K3768" s="157">
        <v>0</v>
      </c>
      <c r="L3768" s="157">
        <v>2</v>
      </c>
    </row>
    <row r="3769" spans="1:12" x14ac:dyDescent="0.2">
      <c r="A3769" s="157" t="s">
        <v>3755</v>
      </c>
      <c r="F3769" s="157" t="s">
        <v>67</v>
      </c>
      <c r="G3769" s="157">
        <v>1</v>
      </c>
      <c r="H3769" s="157">
        <v>0</v>
      </c>
      <c r="I3769" s="157">
        <v>0</v>
      </c>
      <c r="J3769" s="157">
        <v>0</v>
      </c>
      <c r="K3769" s="157">
        <v>1</v>
      </c>
      <c r="L3769" s="157">
        <v>1</v>
      </c>
    </row>
    <row r="3770" spans="1:12" x14ac:dyDescent="0.2">
      <c r="A3770" s="157" t="s">
        <v>3754</v>
      </c>
      <c r="F3770" s="157" t="s">
        <v>87</v>
      </c>
      <c r="G3770" s="157">
        <v>0</v>
      </c>
      <c r="H3770" s="157">
        <v>1</v>
      </c>
      <c r="I3770" s="157">
        <v>0</v>
      </c>
      <c r="J3770" s="157">
        <v>0</v>
      </c>
      <c r="K3770" s="157">
        <v>1</v>
      </c>
      <c r="L3770" s="157">
        <v>1</v>
      </c>
    </row>
    <row r="3771" spans="1:12" x14ac:dyDescent="0.2">
      <c r="A3771" s="157" t="s">
        <v>3753</v>
      </c>
      <c r="F3771" s="157" t="s">
        <v>29</v>
      </c>
      <c r="G3771" s="157">
        <v>0</v>
      </c>
      <c r="H3771" s="157">
        <v>2</v>
      </c>
      <c r="I3771" s="157">
        <v>0</v>
      </c>
      <c r="J3771" s="157">
        <v>0</v>
      </c>
      <c r="K3771" s="157">
        <v>2</v>
      </c>
      <c r="L3771" s="157">
        <v>2</v>
      </c>
    </row>
    <row r="3772" spans="1:12" x14ac:dyDescent="0.2">
      <c r="A3772" s="157" t="s">
        <v>3752</v>
      </c>
      <c r="F3772" s="157" t="s">
        <v>14</v>
      </c>
      <c r="G3772" s="157">
        <v>0</v>
      </c>
      <c r="H3772" s="157">
        <v>3</v>
      </c>
      <c r="I3772" s="157">
        <v>1</v>
      </c>
      <c r="J3772" s="157">
        <v>1</v>
      </c>
      <c r="K3772" s="157">
        <v>1</v>
      </c>
      <c r="L3772" s="157">
        <v>3</v>
      </c>
    </row>
    <row r="3773" spans="1:12" x14ac:dyDescent="0.2">
      <c r="A3773" s="157" t="s">
        <v>3751</v>
      </c>
      <c r="F3773" s="157" t="s">
        <v>87</v>
      </c>
      <c r="G3773" s="157">
        <v>0</v>
      </c>
      <c r="H3773" s="157">
        <v>2</v>
      </c>
      <c r="I3773" s="157">
        <v>0</v>
      </c>
      <c r="J3773" s="157">
        <v>2</v>
      </c>
      <c r="K3773" s="157">
        <v>0</v>
      </c>
      <c r="L3773" s="157">
        <v>2</v>
      </c>
    </row>
    <row r="3774" spans="1:12" x14ac:dyDescent="0.2">
      <c r="A3774" s="157" t="s">
        <v>3750</v>
      </c>
      <c r="F3774" s="157" t="s">
        <v>14</v>
      </c>
      <c r="G3774" s="157">
        <v>0</v>
      </c>
      <c r="H3774" s="157">
        <v>2</v>
      </c>
      <c r="I3774" s="157">
        <v>0</v>
      </c>
      <c r="J3774" s="157">
        <v>1</v>
      </c>
      <c r="K3774" s="157">
        <v>1</v>
      </c>
      <c r="L3774" s="157">
        <v>2</v>
      </c>
    </row>
    <row r="3775" spans="1:12" x14ac:dyDescent="0.2">
      <c r="A3775" s="157" t="s">
        <v>3749</v>
      </c>
      <c r="F3775" s="157" t="s">
        <v>131</v>
      </c>
      <c r="G3775" s="157">
        <v>0</v>
      </c>
      <c r="H3775" s="157">
        <v>2</v>
      </c>
      <c r="I3775" s="157">
        <v>0</v>
      </c>
      <c r="J3775" s="157">
        <v>0</v>
      </c>
      <c r="K3775" s="157">
        <v>2</v>
      </c>
      <c r="L3775" s="157">
        <v>2</v>
      </c>
    </row>
    <row r="3776" spans="1:12" x14ac:dyDescent="0.2">
      <c r="A3776" s="157" t="s">
        <v>3748</v>
      </c>
      <c r="F3776" s="157" t="s">
        <v>67</v>
      </c>
      <c r="G3776" s="157">
        <v>0</v>
      </c>
      <c r="H3776" s="157">
        <v>1</v>
      </c>
      <c r="I3776" s="157">
        <v>0</v>
      </c>
      <c r="J3776" s="157">
        <v>1</v>
      </c>
      <c r="K3776" s="157">
        <v>0</v>
      </c>
      <c r="L3776" s="157">
        <v>1</v>
      </c>
    </row>
    <row r="3777" spans="1:12" x14ac:dyDescent="0.2">
      <c r="A3777" s="157" t="s">
        <v>3747</v>
      </c>
      <c r="F3777" s="157" t="s">
        <v>16</v>
      </c>
      <c r="G3777" s="157">
        <v>0</v>
      </c>
      <c r="H3777" s="157">
        <v>1</v>
      </c>
      <c r="I3777" s="157">
        <v>0</v>
      </c>
      <c r="J3777" s="157">
        <v>0</v>
      </c>
      <c r="K3777" s="157">
        <v>1</v>
      </c>
      <c r="L3777" s="157">
        <v>1</v>
      </c>
    </row>
    <row r="3778" spans="1:12" x14ac:dyDescent="0.2">
      <c r="A3778" s="157" t="s">
        <v>3746</v>
      </c>
      <c r="F3778" s="157" t="s">
        <v>29</v>
      </c>
      <c r="G3778" s="157">
        <v>0</v>
      </c>
      <c r="H3778" s="157">
        <v>2</v>
      </c>
      <c r="I3778" s="157">
        <v>0</v>
      </c>
      <c r="J3778" s="157">
        <v>0</v>
      </c>
      <c r="K3778" s="157">
        <v>2</v>
      </c>
      <c r="L3778" s="157">
        <v>2</v>
      </c>
    </row>
    <row r="3779" spans="1:12" x14ac:dyDescent="0.2">
      <c r="A3779" s="157" t="s">
        <v>3745</v>
      </c>
      <c r="F3779" s="157" t="s">
        <v>14</v>
      </c>
      <c r="G3779" s="157">
        <v>0</v>
      </c>
      <c r="H3779" s="157">
        <v>1</v>
      </c>
      <c r="I3779" s="157">
        <v>0</v>
      </c>
      <c r="J3779" s="157">
        <v>0</v>
      </c>
      <c r="K3779" s="157">
        <v>1</v>
      </c>
      <c r="L3779" s="157">
        <v>1</v>
      </c>
    </row>
    <row r="3780" spans="1:12" x14ac:dyDescent="0.2">
      <c r="A3780" s="157" t="s">
        <v>3744</v>
      </c>
      <c r="F3780" s="157" t="s">
        <v>14</v>
      </c>
      <c r="G3780" s="157">
        <v>0</v>
      </c>
      <c r="H3780" s="157">
        <v>3</v>
      </c>
      <c r="I3780" s="157">
        <v>1</v>
      </c>
      <c r="J3780" s="157">
        <v>1</v>
      </c>
      <c r="K3780" s="157">
        <v>1</v>
      </c>
      <c r="L3780" s="157">
        <v>3</v>
      </c>
    </row>
    <row r="3781" spans="1:12" x14ac:dyDescent="0.2">
      <c r="A3781" s="157" t="s">
        <v>3743</v>
      </c>
      <c r="F3781" s="157" t="s">
        <v>14</v>
      </c>
      <c r="G3781" s="157">
        <v>0</v>
      </c>
      <c r="H3781" s="157">
        <v>2</v>
      </c>
      <c r="I3781" s="157">
        <v>0</v>
      </c>
      <c r="J3781" s="157">
        <v>1</v>
      </c>
      <c r="K3781" s="157">
        <v>1</v>
      </c>
      <c r="L3781" s="157">
        <v>2</v>
      </c>
    </row>
    <row r="3782" spans="1:12" x14ac:dyDescent="0.2">
      <c r="A3782" s="157" t="s">
        <v>3742</v>
      </c>
      <c r="F3782" s="157" t="s">
        <v>87</v>
      </c>
      <c r="G3782" s="157">
        <v>0</v>
      </c>
      <c r="H3782" s="157">
        <v>2</v>
      </c>
      <c r="I3782" s="157">
        <v>0</v>
      </c>
      <c r="J3782" s="157">
        <v>2</v>
      </c>
      <c r="K3782" s="157">
        <v>0</v>
      </c>
      <c r="L3782" s="157">
        <v>2</v>
      </c>
    </row>
    <row r="3783" spans="1:12" x14ac:dyDescent="0.2">
      <c r="A3783" s="157" t="s">
        <v>3741</v>
      </c>
      <c r="F3783" s="157" t="s">
        <v>14</v>
      </c>
      <c r="G3783" s="157">
        <v>4</v>
      </c>
      <c r="H3783" s="157">
        <v>3</v>
      </c>
      <c r="I3783" s="157">
        <v>2</v>
      </c>
      <c r="J3783" s="157">
        <v>1</v>
      </c>
      <c r="K3783" s="157">
        <v>4</v>
      </c>
      <c r="L3783" s="157">
        <v>7</v>
      </c>
    </row>
    <row r="3784" spans="1:12" x14ac:dyDescent="0.2">
      <c r="A3784" s="157" t="s">
        <v>3740</v>
      </c>
      <c r="F3784" s="157" t="s">
        <v>16</v>
      </c>
      <c r="G3784" s="157">
        <v>0</v>
      </c>
      <c r="H3784" s="157">
        <v>1</v>
      </c>
      <c r="I3784" s="157">
        <v>0</v>
      </c>
      <c r="J3784" s="157">
        <v>0</v>
      </c>
      <c r="K3784" s="157">
        <v>1</v>
      </c>
      <c r="L3784" s="157">
        <v>1</v>
      </c>
    </row>
    <row r="3785" spans="1:12" x14ac:dyDescent="0.2">
      <c r="A3785" s="157" t="s">
        <v>3739</v>
      </c>
      <c r="F3785" s="157" t="s">
        <v>67</v>
      </c>
      <c r="G3785" s="157">
        <v>1</v>
      </c>
      <c r="H3785" s="157">
        <v>1</v>
      </c>
      <c r="I3785" s="157">
        <v>0</v>
      </c>
      <c r="J3785" s="157">
        <v>0</v>
      </c>
      <c r="K3785" s="157">
        <v>2</v>
      </c>
      <c r="L3785" s="157">
        <v>2</v>
      </c>
    </row>
    <row r="3786" spans="1:12" x14ac:dyDescent="0.2">
      <c r="A3786" s="157" t="s">
        <v>3738</v>
      </c>
      <c r="F3786" s="157" t="s">
        <v>14</v>
      </c>
      <c r="G3786" s="157">
        <v>4</v>
      </c>
      <c r="H3786" s="157">
        <v>3</v>
      </c>
      <c r="I3786" s="157">
        <v>2</v>
      </c>
      <c r="J3786" s="157">
        <v>1</v>
      </c>
      <c r="K3786" s="157">
        <v>4</v>
      </c>
      <c r="L3786" s="157">
        <v>7</v>
      </c>
    </row>
    <row r="3787" spans="1:12" x14ac:dyDescent="0.2">
      <c r="A3787" s="157" t="s">
        <v>3737</v>
      </c>
      <c r="F3787" s="157" t="s">
        <v>16</v>
      </c>
      <c r="G3787" s="157">
        <v>0</v>
      </c>
      <c r="H3787" s="157">
        <v>2</v>
      </c>
      <c r="I3787" s="157">
        <v>0</v>
      </c>
      <c r="J3787" s="157">
        <v>1</v>
      </c>
      <c r="K3787" s="157">
        <v>1</v>
      </c>
      <c r="L3787" s="157">
        <v>2</v>
      </c>
    </row>
    <row r="3788" spans="1:12" x14ac:dyDescent="0.2">
      <c r="A3788" s="157" t="s">
        <v>3736</v>
      </c>
      <c r="F3788" s="157" t="s">
        <v>14</v>
      </c>
      <c r="G3788" s="157">
        <v>4</v>
      </c>
      <c r="H3788" s="157">
        <v>3</v>
      </c>
      <c r="I3788" s="157">
        <v>2</v>
      </c>
      <c r="J3788" s="157">
        <v>1</v>
      </c>
      <c r="K3788" s="157">
        <v>4</v>
      </c>
      <c r="L3788" s="157">
        <v>7</v>
      </c>
    </row>
    <row r="3789" spans="1:12" x14ac:dyDescent="0.2">
      <c r="A3789" s="157" t="s">
        <v>3735</v>
      </c>
      <c r="F3789" s="157" t="s">
        <v>29</v>
      </c>
      <c r="G3789" s="157">
        <v>0</v>
      </c>
      <c r="H3789" s="157">
        <v>2</v>
      </c>
      <c r="I3789" s="157">
        <v>0</v>
      </c>
      <c r="J3789" s="157">
        <v>0</v>
      </c>
      <c r="K3789" s="157">
        <v>2</v>
      </c>
      <c r="L3789" s="157">
        <v>2</v>
      </c>
    </row>
    <row r="3790" spans="1:12" x14ac:dyDescent="0.2">
      <c r="A3790" s="157" t="s">
        <v>3734</v>
      </c>
      <c r="F3790" s="157" t="s">
        <v>80</v>
      </c>
      <c r="G3790" s="157">
        <v>0</v>
      </c>
      <c r="H3790" s="157">
        <v>1</v>
      </c>
      <c r="I3790" s="157">
        <v>0</v>
      </c>
      <c r="J3790" s="157">
        <v>1</v>
      </c>
      <c r="K3790" s="157">
        <v>0</v>
      </c>
      <c r="L3790" s="157">
        <v>1</v>
      </c>
    </row>
    <row r="3791" spans="1:12" x14ac:dyDescent="0.2">
      <c r="A3791" s="157" t="s">
        <v>3733</v>
      </c>
      <c r="F3791" s="157" t="s">
        <v>29</v>
      </c>
      <c r="G3791" s="157">
        <v>1</v>
      </c>
      <c r="H3791" s="157">
        <v>1</v>
      </c>
      <c r="I3791" s="157">
        <v>0</v>
      </c>
      <c r="J3791" s="157">
        <v>1</v>
      </c>
      <c r="K3791" s="157">
        <v>1</v>
      </c>
      <c r="L3791" s="157">
        <v>2</v>
      </c>
    </row>
    <row r="3792" spans="1:12" x14ac:dyDescent="0.2">
      <c r="A3792" s="157" t="s">
        <v>3732</v>
      </c>
      <c r="F3792" s="157" t="s">
        <v>39</v>
      </c>
      <c r="G3792" s="157">
        <v>0</v>
      </c>
      <c r="H3792" s="157">
        <v>1</v>
      </c>
      <c r="I3792" s="157">
        <v>1</v>
      </c>
      <c r="J3792" s="157">
        <v>0</v>
      </c>
      <c r="K3792" s="157">
        <v>0</v>
      </c>
      <c r="L3792" s="157">
        <v>1</v>
      </c>
    </row>
    <row r="3793" spans="1:12" x14ac:dyDescent="0.2">
      <c r="A3793" s="157" t="s">
        <v>3731</v>
      </c>
      <c r="F3793" s="157" t="s">
        <v>16</v>
      </c>
      <c r="G3793" s="157">
        <v>0</v>
      </c>
      <c r="H3793" s="157">
        <v>1</v>
      </c>
      <c r="I3793" s="157">
        <v>0</v>
      </c>
      <c r="J3793" s="157">
        <v>0</v>
      </c>
      <c r="K3793" s="157">
        <v>1</v>
      </c>
      <c r="L3793" s="157">
        <v>1</v>
      </c>
    </row>
    <row r="3794" spans="1:12" x14ac:dyDescent="0.2">
      <c r="A3794" s="157" t="s">
        <v>3730</v>
      </c>
      <c r="F3794" s="157" t="s">
        <v>53</v>
      </c>
      <c r="G3794" s="157">
        <v>0</v>
      </c>
      <c r="H3794" s="157">
        <v>1</v>
      </c>
      <c r="I3794" s="157">
        <v>0</v>
      </c>
      <c r="J3794" s="157">
        <v>1</v>
      </c>
      <c r="K3794" s="157">
        <v>0</v>
      </c>
      <c r="L3794" s="157">
        <v>1</v>
      </c>
    </row>
    <row r="3795" spans="1:12" x14ac:dyDescent="0.2">
      <c r="A3795" s="157" t="s">
        <v>3729</v>
      </c>
      <c r="F3795" s="157" t="s">
        <v>39</v>
      </c>
      <c r="G3795" s="157">
        <v>0</v>
      </c>
      <c r="H3795" s="157">
        <v>1</v>
      </c>
      <c r="I3795" s="157">
        <v>1</v>
      </c>
      <c r="J3795" s="157">
        <v>0</v>
      </c>
      <c r="K3795" s="157">
        <v>0</v>
      </c>
      <c r="L3795" s="157">
        <v>1</v>
      </c>
    </row>
    <row r="3796" spans="1:12" x14ac:dyDescent="0.2">
      <c r="A3796" s="157" t="s">
        <v>3728</v>
      </c>
      <c r="F3796" s="157" t="s">
        <v>53</v>
      </c>
      <c r="G3796" s="157">
        <v>0</v>
      </c>
      <c r="H3796" s="157">
        <v>1</v>
      </c>
      <c r="I3796" s="157">
        <v>0</v>
      </c>
      <c r="J3796" s="157">
        <v>1</v>
      </c>
      <c r="K3796" s="157">
        <v>0</v>
      </c>
      <c r="L3796" s="157">
        <v>1</v>
      </c>
    </row>
    <row r="3797" spans="1:12" x14ac:dyDescent="0.2">
      <c r="A3797" s="157" t="s">
        <v>3727</v>
      </c>
      <c r="F3797" s="157" t="s">
        <v>35</v>
      </c>
      <c r="G3797" s="157">
        <v>1</v>
      </c>
      <c r="H3797" s="157">
        <v>0</v>
      </c>
      <c r="I3797" s="157">
        <v>0</v>
      </c>
      <c r="J3797" s="157">
        <v>0</v>
      </c>
      <c r="K3797" s="157">
        <v>1</v>
      </c>
      <c r="L3797" s="157">
        <v>1</v>
      </c>
    </row>
    <row r="3798" spans="1:12" x14ac:dyDescent="0.2">
      <c r="A3798" s="157" t="s">
        <v>3726</v>
      </c>
      <c r="F3798" s="157" t="s">
        <v>87</v>
      </c>
      <c r="G3798" s="157">
        <v>0</v>
      </c>
      <c r="H3798" s="157">
        <v>2</v>
      </c>
      <c r="I3798" s="157">
        <v>0</v>
      </c>
      <c r="J3798" s="157">
        <v>2</v>
      </c>
      <c r="K3798" s="157">
        <v>0</v>
      </c>
      <c r="L3798" s="157">
        <v>2</v>
      </c>
    </row>
    <row r="3799" spans="1:12" x14ac:dyDescent="0.2">
      <c r="A3799" s="157" t="s">
        <v>3725</v>
      </c>
      <c r="F3799" s="157" t="s">
        <v>48</v>
      </c>
      <c r="G3799" s="157">
        <v>0</v>
      </c>
      <c r="H3799" s="157">
        <v>1</v>
      </c>
      <c r="I3799" s="157">
        <v>0</v>
      </c>
      <c r="J3799" s="157">
        <v>1</v>
      </c>
      <c r="K3799" s="157">
        <v>0</v>
      </c>
      <c r="L3799" s="157">
        <v>1</v>
      </c>
    </row>
    <row r="3800" spans="1:12" x14ac:dyDescent="0.2">
      <c r="A3800" s="157" t="s">
        <v>3724</v>
      </c>
      <c r="F3800" s="157" t="s">
        <v>18</v>
      </c>
      <c r="G3800" s="157">
        <v>0</v>
      </c>
      <c r="H3800" s="157">
        <v>1</v>
      </c>
      <c r="I3800" s="157">
        <v>0</v>
      </c>
      <c r="J3800" s="157">
        <v>0</v>
      </c>
      <c r="K3800" s="157">
        <v>1</v>
      </c>
      <c r="L3800" s="157">
        <v>1</v>
      </c>
    </row>
    <row r="3801" spans="1:12" x14ac:dyDescent="0.2">
      <c r="A3801" s="157" t="s">
        <v>3723</v>
      </c>
      <c r="F3801" s="157" t="s">
        <v>20</v>
      </c>
      <c r="G3801" s="157">
        <v>0</v>
      </c>
      <c r="H3801" s="157">
        <v>1</v>
      </c>
      <c r="I3801" s="157">
        <v>0</v>
      </c>
      <c r="J3801" s="157">
        <v>1</v>
      </c>
      <c r="K3801" s="157">
        <v>0</v>
      </c>
      <c r="L3801" s="157">
        <v>1</v>
      </c>
    </row>
    <row r="3802" spans="1:12" x14ac:dyDescent="0.2">
      <c r="A3802" s="157" t="s">
        <v>3722</v>
      </c>
      <c r="F3802" s="157" t="s">
        <v>29</v>
      </c>
      <c r="G3802" s="157">
        <v>0</v>
      </c>
      <c r="H3802" s="157">
        <v>2</v>
      </c>
      <c r="I3802" s="157">
        <v>0</v>
      </c>
      <c r="J3802" s="157">
        <v>0</v>
      </c>
      <c r="K3802" s="157">
        <v>2</v>
      </c>
      <c r="L3802" s="157">
        <v>2</v>
      </c>
    </row>
    <row r="3803" spans="1:12" x14ac:dyDescent="0.2">
      <c r="A3803" s="157" t="s">
        <v>3721</v>
      </c>
      <c r="F3803" s="157" t="s">
        <v>14</v>
      </c>
      <c r="G3803" s="157">
        <v>0</v>
      </c>
      <c r="H3803" s="157">
        <v>1</v>
      </c>
      <c r="I3803" s="157">
        <v>0</v>
      </c>
      <c r="J3803" s="157">
        <v>0</v>
      </c>
      <c r="K3803" s="157">
        <v>1</v>
      </c>
      <c r="L3803" s="157">
        <v>1</v>
      </c>
    </row>
    <row r="3804" spans="1:12" x14ac:dyDescent="0.2">
      <c r="A3804" s="157" t="s">
        <v>3720</v>
      </c>
      <c r="F3804" s="157" t="s">
        <v>14</v>
      </c>
      <c r="G3804" s="157">
        <v>0</v>
      </c>
      <c r="H3804" s="157">
        <v>1</v>
      </c>
      <c r="I3804" s="157">
        <v>0</v>
      </c>
      <c r="J3804" s="157">
        <v>0</v>
      </c>
      <c r="K3804" s="157">
        <v>1</v>
      </c>
      <c r="L3804" s="157">
        <v>1</v>
      </c>
    </row>
    <row r="3805" spans="1:12" x14ac:dyDescent="0.2">
      <c r="A3805" s="157" t="s">
        <v>3719</v>
      </c>
      <c r="F3805" s="157" t="s">
        <v>14</v>
      </c>
      <c r="G3805" s="157">
        <v>0</v>
      </c>
      <c r="H3805" s="157">
        <v>1</v>
      </c>
      <c r="I3805" s="157">
        <v>0</v>
      </c>
      <c r="J3805" s="157">
        <v>0</v>
      </c>
      <c r="K3805" s="157">
        <v>1</v>
      </c>
      <c r="L3805" s="157">
        <v>1</v>
      </c>
    </row>
    <row r="3806" spans="1:12" x14ac:dyDescent="0.2">
      <c r="A3806" s="157" t="s">
        <v>3718</v>
      </c>
      <c r="F3806" s="157" t="s">
        <v>20</v>
      </c>
      <c r="G3806" s="157">
        <v>0</v>
      </c>
      <c r="H3806" s="157">
        <v>1</v>
      </c>
      <c r="I3806" s="157">
        <v>0</v>
      </c>
      <c r="J3806" s="157">
        <v>1</v>
      </c>
      <c r="K3806" s="157">
        <v>0</v>
      </c>
      <c r="L3806" s="157">
        <v>1</v>
      </c>
    </row>
    <row r="3807" spans="1:12" x14ac:dyDescent="0.2">
      <c r="A3807" s="157" t="s">
        <v>3717</v>
      </c>
      <c r="F3807" s="157" t="s">
        <v>35</v>
      </c>
      <c r="G3807" s="157">
        <v>0</v>
      </c>
      <c r="H3807" s="157">
        <v>1</v>
      </c>
      <c r="I3807" s="157">
        <v>0</v>
      </c>
      <c r="J3807" s="157">
        <v>1</v>
      </c>
      <c r="K3807" s="157">
        <v>0</v>
      </c>
      <c r="L3807" s="157">
        <v>1</v>
      </c>
    </row>
    <row r="3808" spans="1:12" x14ac:dyDescent="0.2">
      <c r="A3808" s="157" t="s">
        <v>3716</v>
      </c>
      <c r="F3808" s="157" t="s">
        <v>14</v>
      </c>
      <c r="G3808" s="157">
        <v>4</v>
      </c>
      <c r="H3808" s="157">
        <v>3</v>
      </c>
      <c r="I3808" s="157">
        <v>2</v>
      </c>
      <c r="J3808" s="157">
        <v>1</v>
      </c>
      <c r="K3808" s="157">
        <v>4</v>
      </c>
      <c r="L3808" s="157">
        <v>7</v>
      </c>
    </row>
    <row r="3809" spans="1:12" x14ac:dyDescent="0.2">
      <c r="A3809" s="157" t="s">
        <v>3715</v>
      </c>
      <c r="F3809" s="157" t="s">
        <v>39</v>
      </c>
      <c r="G3809" s="157">
        <v>0</v>
      </c>
      <c r="H3809" s="157">
        <v>1</v>
      </c>
      <c r="I3809" s="157">
        <v>1</v>
      </c>
      <c r="J3809" s="157">
        <v>0</v>
      </c>
      <c r="K3809" s="157">
        <v>0</v>
      </c>
      <c r="L3809" s="157">
        <v>1</v>
      </c>
    </row>
    <row r="3810" spans="1:12" x14ac:dyDescent="0.2">
      <c r="A3810" s="157" t="s">
        <v>3714</v>
      </c>
      <c r="F3810" s="157" t="s">
        <v>39</v>
      </c>
      <c r="G3810" s="157">
        <v>0</v>
      </c>
      <c r="H3810" s="157">
        <v>1</v>
      </c>
      <c r="I3810" s="157">
        <v>0</v>
      </c>
      <c r="J3810" s="157">
        <v>1</v>
      </c>
      <c r="K3810" s="157">
        <v>0</v>
      </c>
      <c r="L3810" s="157">
        <v>1</v>
      </c>
    </row>
    <row r="3811" spans="1:12" x14ac:dyDescent="0.2">
      <c r="B3811" s="157" t="s">
        <v>88</v>
      </c>
      <c r="C3811" s="164" t="s">
        <v>88</v>
      </c>
      <c r="F3811" s="157" t="s">
        <v>20</v>
      </c>
      <c r="G3811" s="157">
        <v>2</v>
      </c>
      <c r="H3811" s="157">
        <v>0</v>
      </c>
      <c r="I3811" s="157">
        <v>0</v>
      </c>
      <c r="J3811" s="157">
        <v>0</v>
      </c>
      <c r="K3811" s="157">
        <v>2</v>
      </c>
      <c r="L3811" s="157">
        <v>2</v>
      </c>
    </row>
    <row r="3812" spans="1:12" x14ac:dyDescent="0.2">
      <c r="B3812" s="157" t="s">
        <v>76</v>
      </c>
      <c r="C3812" s="164" t="s">
        <v>76</v>
      </c>
      <c r="F3812" s="157" t="s">
        <v>77</v>
      </c>
      <c r="G3812" s="157">
        <v>0</v>
      </c>
      <c r="H3812" s="157">
        <v>2</v>
      </c>
      <c r="I3812" s="157">
        <v>0</v>
      </c>
      <c r="J3812" s="157">
        <v>2</v>
      </c>
      <c r="K3812" s="157">
        <v>0</v>
      </c>
      <c r="L3812" s="157">
        <v>2</v>
      </c>
    </row>
    <row r="3813" spans="1:12" x14ac:dyDescent="0.2">
      <c r="C3813" s="164" t="s">
        <v>13</v>
      </c>
      <c r="F3813" s="157" t="s">
        <v>14</v>
      </c>
      <c r="G3813" s="157">
        <v>0</v>
      </c>
      <c r="H3813" s="157">
        <v>1</v>
      </c>
      <c r="I3813" s="157">
        <v>0</v>
      </c>
      <c r="J3813" s="157">
        <v>0</v>
      </c>
      <c r="K3813" s="157">
        <v>1</v>
      </c>
      <c r="L3813" s="157">
        <v>1</v>
      </c>
    </row>
    <row r="3814" spans="1:12" x14ac:dyDescent="0.2">
      <c r="C3814" s="164" t="s">
        <v>15</v>
      </c>
      <c r="F3814" s="157" t="s">
        <v>16</v>
      </c>
      <c r="G3814" s="157">
        <v>0</v>
      </c>
      <c r="H3814" s="157">
        <v>2</v>
      </c>
      <c r="I3814" s="157">
        <v>0</v>
      </c>
      <c r="J3814" s="157">
        <v>0</v>
      </c>
      <c r="K3814" s="157">
        <v>2</v>
      </c>
      <c r="L3814" s="157">
        <v>2</v>
      </c>
    </row>
    <row r="3815" spans="1:12" x14ac:dyDescent="0.2">
      <c r="C3815" s="164" t="s">
        <v>19</v>
      </c>
      <c r="F3815" s="157" t="s">
        <v>20</v>
      </c>
      <c r="G3815" s="157">
        <v>0</v>
      </c>
      <c r="H3815" s="157">
        <v>1</v>
      </c>
      <c r="I3815" s="157">
        <v>0</v>
      </c>
      <c r="J3815" s="157">
        <v>0</v>
      </c>
      <c r="K3815" s="157">
        <v>1</v>
      </c>
      <c r="L3815" s="157">
        <v>1</v>
      </c>
    </row>
    <row r="3816" spans="1:12" x14ac:dyDescent="0.2">
      <c r="C3816" s="164" t="s">
        <v>21</v>
      </c>
      <c r="F3816" s="157" t="s">
        <v>22</v>
      </c>
      <c r="G3816" s="157">
        <v>0</v>
      </c>
      <c r="H3816" s="157">
        <v>4</v>
      </c>
      <c r="I3816" s="157">
        <v>0</v>
      </c>
      <c r="J3816" s="157">
        <v>2</v>
      </c>
      <c r="K3816" s="157">
        <v>2</v>
      </c>
      <c r="L3816" s="157">
        <v>4</v>
      </c>
    </row>
    <row r="3817" spans="1:12" x14ac:dyDescent="0.2">
      <c r="C3817" s="164" t="s">
        <v>23</v>
      </c>
      <c r="F3817" s="157" t="s">
        <v>24</v>
      </c>
      <c r="G3817" s="157">
        <v>0</v>
      </c>
      <c r="H3817" s="157">
        <v>4</v>
      </c>
      <c r="I3817" s="157">
        <v>0</v>
      </c>
      <c r="J3817" s="157">
        <v>0</v>
      </c>
      <c r="K3817" s="157">
        <v>4</v>
      </c>
      <c r="L3817" s="157">
        <v>4</v>
      </c>
    </row>
    <row r="3818" spans="1:12" x14ac:dyDescent="0.2">
      <c r="C3818" s="164" t="s">
        <v>25</v>
      </c>
      <c r="F3818" s="157" t="s">
        <v>16</v>
      </c>
      <c r="G3818" s="157">
        <v>0</v>
      </c>
      <c r="H3818" s="157">
        <v>1</v>
      </c>
      <c r="I3818" s="157">
        <v>0</v>
      </c>
      <c r="J3818" s="157">
        <v>0</v>
      </c>
      <c r="K3818" s="157">
        <v>1</v>
      </c>
      <c r="L3818" s="157">
        <v>1</v>
      </c>
    </row>
    <row r="3819" spans="1:12" x14ac:dyDescent="0.2">
      <c r="C3819" s="164" t="s">
        <v>27</v>
      </c>
      <c r="F3819" s="157" t="s">
        <v>18</v>
      </c>
      <c r="G3819" s="157">
        <v>1</v>
      </c>
      <c r="H3819" s="157">
        <v>0</v>
      </c>
      <c r="I3819" s="157">
        <v>1</v>
      </c>
      <c r="J3819" s="157">
        <v>0</v>
      </c>
      <c r="K3819" s="157">
        <v>0</v>
      </c>
      <c r="L3819" s="157">
        <v>1</v>
      </c>
    </row>
    <row r="3820" spans="1:12" x14ac:dyDescent="0.2">
      <c r="C3820" s="164" t="s">
        <v>28</v>
      </c>
      <c r="F3820" s="157" t="s">
        <v>29</v>
      </c>
      <c r="G3820" s="157">
        <v>2</v>
      </c>
      <c r="H3820" s="157">
        <v>1</v>
      </c>
      <c r="I3820" s="157">
        <v>0</v>
      </c>
      <c r="J3820" s="157">
        <v>1</v>
      </c>
      <c r="K3820" s="157">
        <v>2</v>
      </c>
      <c r="L3820" s="157">
        <v>3</v>
      </c>
    </row>
    <row r="3821" spans="1:12" x14ac:dyDescent="0.2">
      <c r="C3821" s="164" t="s">
        <v>31</v>
      </c>
      <c r="F3821" s="157" t="s">
        <v>29</v>
      </c>
      <c r="G3821" s="157">
        <v>3</v>
      </c>
      <c r="H3821" s="157">
        <v>1</v>
      </c>
      <c r="I3821" s="157">
        <v>0</v>
      </c>
      <c r="J3821" s="157">
        <v>1</v>
      </c>
      <c r="K3821" s="157">
        <v>3</v>
      </c>
      <c r="L3821" s="157">
        <v>4</v>
      </c>
    </row>
    <row r="3822" spans="1:12" x14ac:dyDescent="0.2">
      <c r="C3822" s="164" t="s">
        <v>32</v>
      </c>
      <c r="F3822" s="157" t="s">
        <v>33</v>
      </c>
      <c r="G3822" s="157">
        <v>1</v>
      </c>
      <c r="H3822" s="157">
        <v>1</v>
      </c>
      <c r="I3822" s="157">
        <v>0</v>
      </c>
      <c r="J3822" s="157">
        <v>0</v>
      </c>
      <c r="K3822" s="157">
        <v>2</v>
      </c>
      <c r="L3822" s="157">
        <v>2</v>
      </c>
    </row>
    <row r="3823" spans="1:12" x14ac:dyDescent="0.2">
      <c r="C3823" s="164" t="s">
        <v>34</v>
      </c>
      <c r="F3823" s="157" t="s">
        <v>35</v>
      </c>
      <c r="G3823" s="157">
        <v>0</v>
      </c>
      <c r="H3823" s="157">
        <v>1</v>
      </c>
      <c r="I3823" s="157">
        <v>0</v>
      </c>
      <c r="J3823" s="157">
        <v>0</v>
      </c>
      <c r="K3823" s="157">
        <v>1</v>
      </c>
      <c r="L3823" s="157">
        <v>1</v>
      </c>
    </row>
    <row r="3824" spans="1:12" x14ac:dyDescent="0.2">
      <c r="C3824" s="164" t="s">
        <v>36</v>
      </c>
      <c r="F3824" s="157" t="s">
        <v>33</v>
      </c>
      <c r="G3824" s="157">
        <v>0</v>
      </c>
      <c r="H3824" s="157">
        <v>4</v>
      </c>
      <c r="I3824" s="157">
        <v>0</v>
      </c>
      <c r="J3824" s="157">
        <v>2</v>
      </c>
      <c r="K3824" s="157">
        <v>2</v>
      </c>
      <c r="L3824" s="157">
        <v>4</v>
      </c>
    </row>
    <row r="3825" spans="3:12" x14ac:dyDescent="0.2">
      <c r="C3825" s="164" t="s">
        <v>37</v>
      </c>
      <c r="F3825" s="157" t="s">
        <v>29</v>
      </c>
      <c r="G3825" s="157">
        <v>0</v>
      </c>
      <c r="H3825" s="157">
        <v>9</v>
      </c>
      <c r="I3825" s="157">
        <v>0</v>
      </c>
      <c r="J3825" s="157">
        <v>2</v>
      </c>
      <c r="K3825" s="157">
        <v>7</v>
      </c>
      <c r="L3825" s="157">
        <v>9</v>
      </c>
    </row>
    <row r="3826" spans="3:12" x14ac:dyDescent="0.2">
      <c r="C3826" s="164" t="s">
        <v>38</v>
      </c>
      <c r="F3826" s="157" t="s">
        <v>39</v>
      </c>
      <c r="G3826" s="157">
        <v>1</v>
      </c>
      <c r="H3826" s="157">
        <v>0</v>
      </c>
      <c r="I3826" s="157">
        <v>1</v>
      </c>
      <c r="J3826" s="157">
        <v>0</v>
      </c>
      <c r="K3826" s="157">
        <v>0</v>
      </c>
      <c r="L3826" s="157">
        <v>1</v>
      </c>
    </row>
    <row r="3827" spans="3:12" x14ac:dyDescent="0.2">
      <c r="C3827" s="164" t="s">
        <v>40</v>
      </c>
      <c r="F3827" s="157" t="s">
        <v>39</v>
      </c>
      <c r="G3827" s="157">
        <v>0</v>
      </c>
      <c r="H3827" s="157">
        <v>2</v>
      </c>
      <c r="I3827" s="157">
        <v>2</v>
      </c>
      <c r="J3827" s="157">
        <v>0</v>
      </c>
      <c r="K3827" s="157">
        <v>0</v>
      </c>
      <c r="L3827" s="157">
        <v>2</v>
      </c>
    </row>
    <row r="3828" spans="3:12" x14ac:dyDescent="0.2">
      <c r="C3828" s="164" t="s">
        <v>41</v>
      </c>
      <c r="F3828" s="157" t="s">
        <v>18</v>
      </c>
      <c r="G3828" s="157">
        <v>0</v>
      </c>
      <c r="H3828" s="157">
        <v>1</v>
      </c>
      <c r="I3828" s="157">
        <v>0</v>
      </c>
      <c r="J3828" s="157">
        <v>0</v>
      </c>
      <c r="K3828" s="157">
        <v>1</v>
      </c>
      <c r="L3828" s="157">
        <v>1</v>
      </c>
    </row>
    <row r="3829" spans="3:12" x14ac:dyDescent="0.2">
      <c r="C3829" s="164" t="s">
        <v>42</v>
      </c>
      <c r="F3829" s="157" t="s">
        <v>16</v>
      </c>
      <c r="G3829" s="157">
        <v>0</v>
      </c>
      <c r="H3829" s="157">
        <v>1</v>
      </c>
      <c r="I3829" s="157">
        <v>0</v>
      </c>
      <c r="J3829" s="157">
        <v>0</v>
      </c>
      <c r="K3829" s="157">
        <v>1</v>
      </c>
      <c r="L3829" s="157">
        <v>1</v>
      </c>
    </row>
    <row r="3830" spans="3:12" x14ac:dyDescent="0.2">
      <c r="C3830" s="164" t="s">
        <v>43</v>
      </c>
      <c r="F3830" s="157" t="s">
        <v>29</v>
      </c>
      <c r="G3830" s="157">
        <v>0</v>
      </c>
      <c r="H3830" s="157">
        <v>1</v>
      </c>
      <c r="I3830" s="157">
        <v>0</v>
      </c>
      <c r="J3830" s="157">
        <v>1</v>
      </c>
      <c r="K3830" s="157">
        <v>0</v>
      </c>
      <c r="L3830" s="157">
        <v>1</v>
      </c>
    </row>
    <row r="3831" spans="3:12" x14ac:dyDescent="0.2">
      <c r="C3831" s="164" t="s">
        <v>44</v>
      </c>
      <c r="F3831" s="157" t="s">
        <v>16</v>
      </c>
      <c r="G3831" s="157">
        <v>0</v>
      </c>
      <c r="H3831" s="157">
        <v>1</v>
      </c>
      <c r="I3831" s="157">
        <v>0</v>
      </c>
      <c r="J3831" s="157">
        <v>0</v>
      </c>
      <c r="K3831" s="157">
        <v>1</v>
      </c>
      <c r="L3831" s="157">
        <v>1</v>
      </c>
    </row>
    <row r="3832" spans="3:12" x14ac:dyDescent="0.2">
      <c r="C3832" s="164" t="s">
        <v>45</v>
      </c>
      <c r="F3832" s="157" t="s">
        <v>16</v>
      </c>
      <c r="G3832" s="157">
        <v>0</v>
      </c>
      <c r="H3832" s="157">
        <v>1</v>
      </c>
      <c r="I3832" s="157">
        <v>0</v>
      </c>
      <c r="J3832" s="157">
        <v>0</v>
      </c>
      <c r="K3832" s="157">
        <v>1</v>
      </c>
      <c r="L3832" s="157">
        <v>1</v>
      </c>
    </row>
    <row r="3833" spans="3:12" x14ac:dyDescent="0.2">
      <c r="C3833" s="164" t="s">
        <v>47</v>
      </c>
      <c r="F3833" s="157" t="s">
        <v>48</v>
      </c>
      <c r="G3833" s="157">
        <v>0</v>
      </c>
      <c r="H3833" s="157">
        <v>1</v>
      </c>
      <c r="I3833" s="157">
        <v>1</v>
      </c>
      <c r="J3833" s="157">
        <v>0</v>
      </c>
      <c r="K3833" s="157">
        <v>0</v>
      </c>
      <c r="L3833" s="157">
        <v>1</v>
      </c>
    </row>
    <row r="3834" spans="3:12" x14ac:dyDescent="0.2">
      <c r="C3834" s="164" t="s">
        <v>51</v>
      </c>
      <c r="F3834" s="157" t="s">
        <v>18</v>
      </c>
      <c r="G3834" s="157">
        <v>0</v>
      </c>
      <c r="H3834" s="157">
        <v>2</v>
      </c>
      <c r="I3834" s="157">
        <v>0</v>
      </c>
      <c r="J3834" s="157">
        <v>0</v>
      </c>
      <c r="K3834" s="157">
        <v>2</v>
      </c>
      <c r="L3834" s="157">
        <v>2</v>
      </c>
    </row>
    <row r="3835" spans="3:12" x14ac:dyDescent="0.2">
      <c r="C3835" s="164" t="s">
        <v>54</v>
      </c>
      <c r="F3835" s="157" t="s">
        <v>55</v>
      </c>
      <c r="G3835" s="157">
        <v>0</v>
      </c>
      <c r="H3835" s="157">
        <v>1</v>
      </c>
      <c r="I3835" s="157">
        <v>0</v>
      </c>
      <c r="J3835" s="157">
        <v>1</v>
      </c>
      <c r="K3835" s="157">
        <v>0</v>
      </c>
      <c r="L3835" s="157">
        <v>1</v>
      </c>
    </row>
    <row r="3836" spans="3:12" x14ac:dyDescent="0.2">
      <c r="C3836" s="164" t="s">
        <v>57</v>
      </c>
      <c r="F3836" s="157" t="s">
        <v>58</v>
      </c>
      <c r="G3836" s="157">
        <v>1</v>
      </c>
      <c r="H3836" s="157">
        <v>1</v>
      </c>
      <c r="I3836" s="157">
        <v>1</v>
      </c>
      <c r="J3836" s="157">
        <v>0</v>
      </c>
      <c r="K3836" s="157">
        <v>1</v>
      </c>
      <c r="L3836" s="157">
        <v>2</v>
      </c>
    </row>
    <row r="3837" spans="3:12" x14ac:dyDescent="0.2">
      <c r="C3837" s="164" t="s">
        <v>59</v>
      </c>
      <c r="F3837" s="157" t="s">
        <v>39</v>
      </c>
      <c r="G3837" s="157">
        <v>0</v>
      </c>
      <c r="H3837" s="157">
        <v>1</v>
      </c>
      <c r="I3837" s="157">
        <v>0</v>
      </c>
      <c r="J3837" s="157">
        <v>1</v>
      </c>
      <c r="K3837" s="157">
        <v>0</v>
      </c>
      <c r="L3837" s="157">
        <v>1</v>
      </c>
    </row>
    <row r="3838" spans="3:12" x14ac:dyDescent="0.2">
      <c r="C3838" s="164" t="s">
        <v>60</v>
      </c>
      <c r="F3838" s="157" t="s">
        <v>14</v>
      </c>
      <c r="G3838" s="157">
        <v>0</v>
      </c>
      <c r="H3838" s="157">
        <v>1</v>
      </c>
      <c r="I3838" s="157">
        <v>0</v>
      </c>
      <c r="J3838" s="157">
        <v>0</v>
      </c>
      <c r="K3838" s="157">
        <v>1</v>
      </c>
      <c r="L3838" s="157">
        <v>1</v>
      </c>
    </row>
    <row r="3839" spans="3:12" x14ac:dyDescent="0.2">
      <c r="C3839" s="164" t="s">
        <v>62</v>
      </c>
      <c r="F3839" s="157" t="s">
        <v>16</v>
      </c>
      <c r="G3839" s="157">
        <v>1</v>
      </c>
      <c r="H3839" s="157">
        <v>3</v>
      </c>
      <c r="I3839" s="157">
        <v>0</v>
      </c>
      <c r="J3839" s="157">
        <v>0</v>
      </c>
      <c r="K3839" s="157">
        <v>4</v>
      </c>
      <c r="L3839" s="157">
        <v>4</v>
      </c>
    </row>
    <row r="3840" spans="3:12" x14ac:dyDescent="0.2">
      <c r="C3840" s="164" t="s">
        <v>63</v>
      </c>
      <c r="F3840" s="157" t="s">
        <v>39</v>
      </c>
      <c r="G3840" s="157">
        <v>0</v>
      </c>
      <c r="H3840" s="157">
        <v>1</v>
      </c>
      <c r="I3840" s="157">
        <v>1</v>
      </c>
      <c r="J3840" s="157">
        <v>0</v>
      </c>
      <c r="K3840" s="157">
        <v>0</v>
      </c>
      <c r="L3840" s="157">
        <v>1</v>
      </c>
    </row>
    <row r="3841" spans="3:12" x14ac:dyDescent="0.2">
      <c r="C3841" s="164" t="s">
        <v>64</v>
      </c>
      <c r="F3841" s="157" t="s">
        <v>14</v>
      </c>
      <c r="G3841" s="157">
        <v>0</v>
      </c>
      <c r="H3841" s="157">
        <v>2</v>
      </c>
      <c r="I3841" s="157">
        <v>0</v>
      </c>
      <c r="J3841" s="157">
        <v>1</v>
      </c>
      <c r="K3841" s="157">
        <v>1</v>
      </c>
      <c r="L3841" s="157">
        <v>2</v>
      </c>
    </row>
    <row r="3842" spans="3:12" x14ac:dyDescent="0.2">
      <c r="C3842" s="164" t="s">
        <v>65</v>
      </c>
      <c r="F3842" s="157" t="s">
        <v>33</v>
      </c>
      <c r="G3842" s="157">
        <v>1</v>
      </c>
      <c r="H3842" s="157">
        <v>1</v>
      </c>
      <c r="I3842" s="157">
        <v>0</v>
      </c>
      <c r="J3842" s="157">
        <v>0</v>
      </c>
      <c r="K3842" s="157">
        <v>2</v>
      </c>
      <c r="L3842" s="157">
        <v>2</v>
      </c>
    </row>
    <row r="3843" spans="3:12" x14ac:dyDescent="0.2">
      <c r="C3843" s="164" t="s">
        <v>66</v>
      </c>
      <c r="F3843" s="157" t="s">
        <v>67</v>
      </c>
      <c r="G3843" s="157">
        <v>1</v>
      </c>
      <c r="H3843" s="157">
        <v>0</v>
      </c>
      <c r="I3843" s="157">
        <v>0</v>
      </c>
      <c r="J3843" s="157">
        <v>1</v>
      </c>
      <c r="K3843" s="157">
        <v>0</v>
      </c>
      <c r="L3843" s="157">
        <v>1</v>
      </c>
    </row>
    <row r="3844" spans="3:12" x14ac:dyDescent="0.2">
      <c r="C3844" s="164" t="s">
        <v>68</v>
      </c>
      <c r="F3844" s="157" t="s">
        <v>69</v>
      </c>
      <c r="G3844" s="157">
        <v>0</v>
      </c>
      <c r="H3844" s="157">
        <v>2</v>
      </c>
      <c r="I3844" s="157">
        <v>0</v>
      </c>
      <c r="J3844" s="157">
        <v>2</v>
      </c>
      <c r="K3844" s="157">
        <v>0</v>
      </c>
      <c r="L3844" s="157">
        <v>2</v>
      </c>
    </row>
    <row r="3845" spans="3:12" x14ac:dyDescent="0.2">
      <c r="C3845" s="164" t="s">
        <v>70</v>
      </c>
      <c r="F3845" s="157" t="s">
        <v>29</v>
      </c>
      <c r="G3845" s="157">
        <v>0</v>
      </c>
      <c r="H3845" s="157">
        <v>1</v>
      </c>
      <c r="I3845" s="157">
        <v>0</v>
      </c>
      <c r="J3845" s="157">
        <v>0</v>
      </c>
      <c r="K3845" s="157">
        <v>1</v>
      </c>
      <c r="L3845" s="157">
        <v>1</v>
      </c>
    </row>
    <row r="3846" spans="3:12" x14ac:dyDescent="0.2">
      <c r="C3846" s="164" t="s">
        <v>71</v>
      </c>
      <c r="F3846" s="157" t="s">
        <v>14</v>
      </c>
      <c r="G3846" s="157">
        <v>0</v>
      </c>
      <c r="H3846" s="157">
        <v>5</v>
      </c>
      <c r="I3846" s="157">
        <v>0</v>
      </c>
      <c r="J3846" s="157">
        <v>1</v>
      </c>
      <c r="K3846" s="157">
        <v>4</v>
      </c>
      <c r="L3846" s="157">
        <v>5</v>
      </c>
    </row>
    <row r="3847" spans="3:12" x14ac:dyDescent="0.2">
      <c r="C3847" s="164" t="s">
        <v>72</v>
      </c>
      <c r="F3847" s="157" t="s">
        <v>67</v>
      </c>
      <c r="G3847" s="157">
        <v>1</v>
      </c>
      <c r="H3847" s="157">
        <v>0</v>
      </c>
      <c r="I3847" s="157">
        <v>0</v>
      </c>
      <c r="J3847" s="157">
        <v>1</v>
      </c>
      <c r="K3847" s="157">
        <v>0</v>
      </c>
      <c r="L3847" s="157">
        <v>1</v>
      </c>
    </row>
    <row r="3848" spans="3:12" x14ac:dyDescent="0.2">
      <c r="C3848" s="164" t="s">
        <v>73</v>
      </c>
      <c r="F3848" s="157" t="s">
        <v>18</v>
      </c>
      <c r="G3848" s="157">
        <v>0</v>
      </c>
      <c r="H3848" s="157">
        <v>1</v>
      </c>
      <c r="I3848" s="157">
        <v>0</v>
      </c>
      <c r="J3848" s="157">
        <v>1</v>
      </c>
      <c r="K3848" s="157">
        <v>0</v>
      </c>
      <c r="L3848" s="157">
        <v>1</v>
      </c>
    </row>
    <row r="3849" spans="3:12" x14ac:dyDescent="0.2">
      <c r="C3849" s="164" t="s">
        <v>74</v>
      </c>
      <c r="F3849" s="157" t="s">
        <v>48</v>
      </c>
      <c r="G3849" s="157">
        <v>0</v>
      </c>
      <c r="H3849" s="157">
        <v>1</v>
      </c>
      <c r="I3849" s="157">
        <v>0</v>
      </c>
      <c r="J3849" s="157">
        <v>1</v>
      </c>
      <c r="K3849" s="157">
        <v>0</v>
      </c>
      <c r="L3849" s="157">
        <v>1</v>
      </c>
    </row>
    <row r="3850" spans="3:12" x14ac:dyDescent="0.2">
      <c r="C3850" s="164" t="s">
        <v>75</v>
      </c>
      <c r="F3850" s="157" t="s">
        <v>35</v>
      </c>
      <c r="G3850" s="157">
        <v>0</v>
      </c>
      <c r="H3850" s="157">
        <v>1</v>
      </c>
      <c r="I3850" s="157">
        <v>0</v>
      </c>
      <c r="J3850" s="157">
        <v>0</v>
      </c>
      <c r="K3850" s="157">
        <v>1</v>
      </c>
      <c r="L3850" s="157">
        <v>1</v>
      </c>
    </row>
    <row r="3851" spans="3:12" x14ac:dyDescent="0.2">
      <c r="C3851" s="164" t="s">
        <v>78</v>
      </c>
      <c r="F3851" s="157" t="s">
        <v>18</v>
      </c>
      <c r="G3851" s="157">
        <v>0</v>
      </c>
      <c r="H3851" s="157">
        <v>2</v>
      </c>
      <c r="I3851" s="157">
        <v>0</v>
      </c>
      <c r="J3851" s="157">
        <v>1</v>
      </c>
      <c r="K3851" s="157">
        <v>1</v>
      </c>
      <c r="L3851" s="157">
        <v>2</v>
      </c>
    </row>
    <row r="3852" spans="3:12" x14ac:dyDescent="0.2">
      <c r="C3852" s="164" t="s">
        <v>79</v>
      </c>
      <c r="F3852" s="157" t="s">
        <v>80</v>
      </c>
      <c r="G3852" s="157">
        <v>1</v>
      </c>
      <c r="H3852" s="157">
        <v>0</v>
      </c>
      <c r="I3852" s="157">
        <v>0</v>
      </c>
      <c r="J3852" s="157">
        <v>0</v>
      </c>
      <c r="K3852" s="157">
        <v>1</v>
      </c>
      <c r="L3852" s="157">
        <v>1</v>
      </c>
    </row>
    <row r="3853" spans="3:12" x14ac:dyDescent="0.2">
      <c r="C3853" s="164" t="s">
        <v>81</v>
      </c>
      <c r="F3853" s="157" t="s">
        <v>48</v>
      </c>
      <c r="G3853" s="157">
        <v>0</v>
      </c>
      <c r="H3853" s="157">
        <v>1</v>
      </c>
      <c r="I3853" s="157">
        <v>1</v>
      </c>
      <c r="J3853" s="157">
        <v>0</v>
      </c>
      <c r="K3853" s="157">
        <v>0</v>
      </c>
      <c r="L3853" s="157">
        <v>1</v>
      </c>
    </row>
    <row r="3854" spans="3:12" x14ac:dyDescent="0.2">
      <c r="C3854" s="164" t="s">
        <v>83</v>
      </c>
      <c r="F3854" s="157" t="s">
        <v>67</v>
      </c>
      <c r="G3854" s="157">
        <v>1</v>
      </c>
      <c r="H3854" s="157">
        <v>1</v>
      </c>
      <c r="I3854" s="157">
        <v>0</v>
      </c>
      <c r="J3854" s="157">
        <v>0</v>
      </c>
      <c r="K3854" s="157">
        <v>2</v>
      </c>
      <c r="L3854" s="157">
        <v>2</v>
      </c>
    </row>
    <row r="3855" spans="3:12" x14ac:dyDescent="0.2">
      <c r="C3855" s="164" t="s">
        <v>84</v>
      </c>
      <c r="F3855" s="157" t="s">
        <v>77</v>
      </c>
      <c r="G3855" s="157">
        <v>0</v>
      </c>
      <c r="H3855" s="157">
        <v>1</v>
      </c>
      <c r="I3855" s="157">
        <v>0</v>
      </c>
      <c r="J3855" s="157">
        <v>0</v>
      </c>
      <c r="K3855" s="157">
        <v>1</v>
      </c>
      <c r="L3855" s="157">
        <v>1</v>
      </c>
    </row>
    <row r="3856" spans="3:12" x14ac:dyDescent="0.2">
      <c r="C3856" s="164" t="s">
        <v>85</v>
      </c>
      <c r="F3856" s="157" t="s">
        <v>48</v>
      </c>
      <c r="G3856" s="157">
        <v>0</v>
      </c>
      <c r="H3856" s="157">
        <v>2</v>
      </c>
      <c r="I3856" s="157">
        <v>0</v>
      </c>
      <c r="J3856" s="157">
        <v>2</v>
      </c>
      <c r="K3856" s="157">
        <v>0</v>
      </c>
      <c r="L3856" s="157">
        <v>2</v>
      </c>
    </row>
    <row r="3857" spans="3:12" x14ac:dyDescent="0.2">
      <c r="C3857" s="164" t="s">
        <v>89</v>
      </c>
      <c r="F3857" s="157" t="s">
        <v>67</v>
      </c>
      <c r="G3857" s="157">
        <v>0</v>
      </c>
      <c r="H3857" s="157">
        <v>3</v>
      </c>
      <c r="I3857" s="157">
        <v>0</v>
      </c>
      <c r="J3857" s="157">
        <v>3</v>
      </c>
      <c r="K3857" s="157">
        <v>0</v>
      </c>
      <c r="L3857" s="157">
        <v>3</v>
      </c>
    </row>
    <row r="3858" spans="3:12" x14ac:dyDescent="0.2">
      <c r="C3858" s="164" t="s">
        <v>90</v>
      </c>
      <c r="F3858" s="157" t="s">
        <v>22</v>
      </c>
      <c r="G3858" s="157">
        <v>0</v>
      </c>
      <c r="H3858" s="157">
        <v>1</v>
      </c>
      <c r="I3858" s="157">
        <v>0</v>
      </c>
      <c r="J3858" s="157">
        <v>0</v>
      </c>
      <c r="K3858" s="157">
        <v>1</v>
      </c>
      <c r="L3858" s="157">
        <v>1</v>
      </c>
    </row>
    <row r="3859" spans="3:12" x14ac:dyDescent="0.2">
      <c r="C3859" s="164" t="s">
        <v>92</v>
      </c>
      <c r="F3859" s="157" t="s">
        <v>24</v>
      </c>
      <c r="G3859" s="157">
        <v>0</v>
      </c>
      <c r="H3859" s="157">
        <v>6</v>
      </c>
      <c r="I3859" s="157">
        <v>0</v>
      </c>
      <c r="J3859" s="157">
        <v>4</v>
      </c>
      <c r="K3859" s="157">
        <v>2</v>
      </c>
      <c r="L3859" s="157">
        <v>6</v>
      </c>
    </row>
  </sheetData>
  <sortState ref="A3:L3859">
    <sortCondition descending="1" ref="E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150" workbookViewId="0"/>
  </sheetViews>
  <sheetFormatPr baseColWidth="10" defaultColWidth="11" defaultRowHeight="16" x14ac:dyDescent="0.2"/>
  <cols>
    <col min="1" max="1" width="52.5" customWidth="1"/>
  </cols>
  <sheetData>
    <row r="1" spans="1:12" ht="17" thickBot="1" x14ac:dyDescent="0.25">
      <c r="A1" s="15" t="s">
        <v>8184</v>
      </c>
      <c r="B1" s="15"/>
      <c r="C1" s="15"/>
      <c r="D1" s="15"/>
      <c r="E1" s="15"/>
      <c r="F1" s="15"/>
    </row>
    <row r="2" spans="1:12" ht="17" customHeight="1" thickBot="1" x14ac:dyDescent="0.25">
      <c r="A2" s="29"/>
      <c r="B2" s="238"/>
      <c r="C2" s="238"/>
      <c r="D2" s="238"/>
      <c r="E2" s="238"/>
      <c r="F2" s="238"/>
    </row>
    <row r="3" spans="1:12" ht="36" customHeight="1" thickBot="1" x14ac:dyDescent="0.25">
      <c r="A3" s="31"/>
      <c r="B3" s="30" t="s">
        <v>8093</v>
      </c>
      <c r="C3" s="30" t="s">
        <v>8095</v>
      </c>
      <c r="D3" s="30" t="s">
        <v>8133</v>
      </c>
      <c r="E3" s="30" t="s">
        <v>8134</v>
      </c>
      <c r="F3" s="30" t="s">
        <v>8132</v>
      </c>
    </row>
    <row r="4" spans="1:12" s="35" customFormat="1" x14ac:dyDescent="0.2">
      <c r="A4" s="32" t="s">
        <v>8144</v>
      </c>
      <c r="B4" s="40">
        <v>609.45745999999997</v>
      </c>
      <c r="C4" s="40">
        <v>10.072800000000001</v>
      </c>
      <c r="D4" s="40">
        <f>B4-C4*1.96</f>
        <v>589.71477199999993</v>
      </c>
      <c r="E4" s="40">
        <f>C4+D4*1.96</f>
        <v>1165.9137531199997</v>
      </c>
      <c r="F4" s="43" t="s">
        <v>8108</v>
      </c>
    </row>
    <row r="5" spans="1:12" s="35" customFormat="1" x14ac:dyDescent="0.2">
      <c r="A5" s="96" t="s">
        <v>8145</v>
      </c>
      <c r="B5" s="96">
        <v>-7.9769399999999999</v>
      </c>
      <c r="C5" s="96">
        <v>0.41852</v>
      </c>
      <c r="D5" s="96">
        <f>B5-C5*1.96</f>
        <v>-8.7972391999999999</v>
      </c>
      <c r="E5" s="96">
        <f t="shared" ref="E5:E8" si="0">C5+D5*1.96</f>
        <v>-16.824068831999998</v>
      </c>
      <c r="F5" s="97" t="s">
        <v>8108</v>
      </c>
    </row>
    <row r="6" spans="1:12" s="35" customFormat="1" x14ac:dyDescent="0.2">
      <c r="A6" s="40" t="s">
        <v>8146</v>
      </c>
      <c r="B6" s="40">
        <v>2.8632599999999999</v>
      </c>
      <c r="C6" s="40">
        <v>4.2119400000000002</v>
      </c>
      <c r="D6" s="40">
        <f t="shared" ref="D6:D8" si="1">B6-C6*1.96</f>
        <v>-5.3921423999999991</v>
      </c>
      <c r="E6" s="40">
        <f t="shared" si="0"/>
        <v>-6.3566591039999985</v>
      </c>
      <c r="F6" s="41">
        <v>0.496699</v>
      </c>
    </row>
    <row r="7" spans="1:12" s="35" customFormat="1" x14ac:dyDescent="0.2">
      <c r="A7" s="96" t="s">
        <v>8147</v>
      </c>
      <c r="B7" s="96">
        <v>0.20648</v>
      </c>
      <c r="C7" s="96">
        <v>5.5469999999999998E-2</v>
      </c>
      <c r="D7" s="96">
        <f t="shared" si="1"/>
        <v>9.7758800000000007E-2</v>
      </c>
      <c r="E7" s="96">
        <f t="shared" si="0"/>
        <v>0.247077248</v>
      </c>
      <c r="F7" s="98">
        <v>2.02E-4</v>
      </c>
    </row>
    <row r="8" spans="1:12" s="35" customFormat="1" ht="16" customHeight="1" x14ac:dyDescent="0.2">
      <c r="A8" s="40" t="s">
        <v>8148</v>
      </c>
      <c r="B8" s="40">
        <v>-0.32363999999999998</v>
      </c>
      <c r="C8" s="40">
        <v>0.86146999999999996</v>
      </c>
      <c r="D8" s="40">
        <f t="shared" si="1"/>
        <v>-2.0121211999999997</v>
      </c>
      <c r="E8" s="40">
        <f t="shared" si="0"/>
        <v>-3.0822875519999995</v>
      </c>
      <c r="F8" s="41">
        <v>0.70718400000000003</v>
      </c>
    </row>
    <row r="9" spans="1:12" s="35" customFormat="1" ht="16" customHeight="1" thickBot="1" x14ac:dyDescent="0.25">
      <c r="A9" s="33"/>
      <c r="B9" s="30"/>
      <c r="C9" s="30"/>
      <c r="D9" s="30"/>
      <c r="E9" s="30"/>
      <c r="F9" s="30"/>
    </row>
    <row r="10" spans="1:12" x14ac:dyDescent="0.2">
      <c r="A10" s="15"/>
      <c r="B10" s="15"/>
      <c r="C10" s="15"/>
      <c r="D10" s="15"/>
      <c r="E10" s="15"/>
      <c r="F10" s="15"/>
    </row>
    <row r="11" spans="1:12" x14ac:dyDescent="0.2">
      <c r="A11" s="15"/>
      <c r="B11" s="15"/>
      <c r="C11" s="15"/>
      <c r="D11" s="15"/>
      <c r="E11" s="15"/>
      <c r="F11" s="15"/>
    </row>
    <row r="12" spans="1:12" x14ac:dyDescent="0.2">
      <c r="A12" s="15"/>
      <c r="B12" s="15"/>
      <c r="C12" s="15"/>
      <c r="D12" s="66"/>
      <c r="E12" s="15"/>
      <c r="F12" s="15"/>
    </row>
    <row r="13" spans="1:12" x14ac:dyDescent="0.2">
      <c r="A13" s="15"/>
      <c r="B13" s="15"/>
      <c r="C13" s="15"/>
      <c r="D13" s="66"/>
      <c r="E13" s="15"/>
      <c r="F13" s="15"/>
    </row>
    <row r="14" spans="1:12" x14ac:dyDescent="0.2">
      <c r="A14" s="15"/>
      <c r="B14" s="15"/>
      <c r="C14" s="15"/>
      <c r="D14" s="66"/>
      <c r="E14" s="15"/>
      <c r="F14" s="15"/>
    </row>
    <row r="15" spans="1:12" x14ac:dyDescent="0.2">
      <c r="D15" s="9"/>
    </row>
    <row r="16" spans="1:12" x14ac:dyDescent="0.2">
      <c r="D16" s="9"/>
      <c r="L16" s="9"/>
    </row>
    <row r="17" spans="4:12" x14ac:dyDescent="0.2">
      <c r="D17" s="9"/>
      <c r="L17" s="9"/>
    </row>
    <row r="18" spans="4:12" x14ac:dyDescent="0.2">
      <c r="D18" s="9"/>
      <c r="L18" s="9"/>
    </row>
    <row r="19" spans="4:12" x14ac:dyDescent="0.2">
      <c r="D19" s="9"/>
      <c r="L19" s="9"/>
    </row>
    <row r="20" spans="4:12" x14ac:dyDescent="0.2">
      <c r="L20" s="9"/>
    </row>
    <row r="21" spans="4:12" x14ac:dyDescent="0.2">
      <c r="L21" s="9"/>
    </row>
  </sheetData>
  <mergeCells count="1">
    <mergeCell ref="B2:F2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08" workbookViewId="0"/>
  </sheetViews>
  <sheetFormatPr baseColWidth="10" defaultColWidth="11" defaultRowHeight="16" x14ac:dyDescent="0.2"/>
  <cols>
    <col min="1" max="1" width="52.5" style="15" customWidth="1"/>
    <col min="2" max="16384" width="11" style="15"/>
  </cols>
  <sheetData>
    <row r="1" spans="1:7" x14ac:dyDescent="0.2">
      <c r="A1" s="15" t="s">
        <v>8185</v>
      </c>
    </row>
    <row r="2" spans="1:7" ht="17" customHeight="1" thickBot="1" x14ac:dyDescent="0.25">
      <c r="A2" s="29"/>
      <c r="B2" s="238" t="s">
        <v>8149</v>
      </c>
      <c r="C2" s="238"/>
      <c r="D2" s="238"/>
      <c r="E2" s="238"/>
      <c r="F2" s="238"/>
      <c r="G2" s="238"/>
    </row>
    <row r="3" spans="1:7" ht="36" customHeight="1" thickBot="1" x14ac:dyDescent="0.25">
      <c r="A3" s="31"/>
      <c r="B3" s="30" t="s">
        <v>8093</v>
      </c>
      <c r="C3" s="30" t="s">
        <v>8094</v>
      </c>
      <c r="D3" s="30" t="s">
        <v>8095</v>
      </c>
      <c r="E3" s="30" t="s">
        <v>8133</v>
      </c>
      <c r="F3" s="30" t="s">
        <v>8134</v>
      </c>
      <c r="G3" s="30" t="s">
        <v>8132</v>
      </c>
    </row>
    <row r="4" spans="1:7" s="73" customFormat="1" x14ac:dyDescent="0.2">
      <c r="A4" s="15" t="s">
        <v>8145</v>
      </c>
      <c r="B4" s="15">
        <v>-5.3411129999999998E-3</v>
      </c>
      <c r="C4" s="40">
        <f>EXP(B4)</f>
        <v>0.994673125383156</v>
      </c>
      <c r="D4" s="15">
        <v>1.1884492E-2</v>
      </c>
      <c r="E4" s="40">
        <f>C4-D4*1.96</f>
        <v>0.97137952106315595</v>
      </c>
      <c r="F4" s="40">
        <f>C4+D4*1.96</f>
        <v>1.017966729703156</v>
      </c>
      <c r="G4" s="66">
        <v>0.65312959999999998</v>
      </c>
    </row>
    <row r="5" spans="1:7" s="73" customFormat="1" x14ac:dyDescent="0.2">
      <c r="A5" s="14" t="s">
        <v>8146</v>
      </c>
      <c r="B5" s="14">
        <v>-0.22768339800000001</v>
      </c>
      <c r="C5" s="14">
        <f t="shared" ref="C5:C6" si="0">EXP(B5)</f>
        <v>0.79637635427306197</v>
      </c>
      <c r="D5" s="14">
        <v>0.11472589399999999</v>
      </c>
      <c r="E5" s="14">
        <f t="shared" ref="E5:E9" si="1">C5-D5*1.96</f>
        <v>0.57151360203306201</v>
      </c>
      <c r="F5" s="14">
        <f t="shared" ref="F5:F9" si="2">C5+D5*1.96</f>
        <v>1.0212391065130619</v>
      </c>
      <c r="G5" s="76">
        <v>4.7190559999999999E-2</v>
      </c>
    </row>
    <row r="6" spans="1:7" s="73" customFormat="1" x14ac:dyDescent="0.2">
      <c r="A6" s="14" t="s">
        <v>8147</v>
      </c>
      <c r="B6" s="14">
        <v>-4.0445350000000001E-3</v>
      </c>
      <c r="C6" s="14">
        <f t="shared" si="0"/>
        <v>0.99596363311589564</v>
      </c>
      <c r="D6" s="14">
        <v>1.5569010000000001E-3</v>
      </c>
      <c r="E6" s="14">
        <f t="shared" si="1"/>
        <v>0.99291210715589562</v>
      </c>
      <c r="F6" s="14">
        <f t="shared" si="2"/>
        <v>0.99901515907589566</v>
      </c>
      <c r="G6" s="76">
        <v>9.3820080000000007E-3</v>
      </c>
    </row>
    <row r="7" spans="1:7" s="73" customFormat="1" ht="16" customHeight="1" x14ac:dyDescent="0.2">
      <c r="A7" s="15" t="s">
        <v>8150</v>
      </c>
      <c r="B7" s="15">
        <v>-8.7060450000000008E-3</v>
      </c>
      <c r="C7" s="15">
        <f>EXP(B7)</f>
        <v>0.99133174286929426</v>
      </c>
      <c r="D7" s="15">
        <v>2.4276015000000001E-2</v>
      </c>
      <c r="E7" s="15">
        <f t="shared" si="1"/>
        <v>0.94375075346929427</v>
      </c>
      <c r="F7" s="15">
        <f t="shared" si="2"/>
        <v>1.0389127322692944</v>
      </c>
      <c r="G7" s="66">
        <v>0.71987380000000001</v>
      </c>
    </row>
    <row r="8" spans="1:7" s="73" customFormat="1" ht="16" customHeight="1" x14ac:dyDescent="0.2">
      <c r="A8" s="15" t="s">
        <v>8151</v>
      </c>
      <c r="B8" s="15">
        <v>-0.24402570600000001</v>
      </c>
      <c r="C8" s="15">
        <f t="shared" ref="C8:C9" si="3">EXP(B8)</f>
        <v>0.78346749418859762</v>
      </c>
      <c r="D8" s="15">
        <v>0.281046244</v>
      </c>
      <c r="E8" s="15">
        <f t="shared" si="1"/>
        <v>0.2326168559485976</v>
      </c>
      <c r="F8" s="15">
        <f t="shared" si="2"/>
        <v>1.3343181324285975</v>
      </c>
      <c r="G8" s="66">
        <v>0.38524330000000001</v>
      </c>
    </row>
    <row r="9" spans="1:7" s="73" customFormat="1" ht="16" customHeight="1" x14ac:dyDescent="0.2">
      <c r="A9" s="15" t="s">
        <v>8152</v>
      </c>
      <c r="B9" s="15">
        <v>1.4564791260000001</v>
      </c>
      <c r="C9" s="15">
        <f t="shared" si="3"/>
        <v>4.2908254456301789</v>
      </c>
      <c r="D9" s="15">
        <v>0.28396511099999999</v>
      </c>
      <c r="E9" s="15">
        <f t="shared" si="1"/>
        <v>3.7342538280701789</v>
      </c>
      <c r="F9" s="15">
        <f t="shared" si="2"/>
        <v>4.8473970631901793</v>
      </c>
      <c r="G9" s="66">
        <v>2.9116509999999999E-7</v>
      </c>
    </row>
    <row r="10" spans="1:7" s="73" customFormat="1" ht="16" customHeight="1" thickBot="1" x14ac:dyDescent="0.25">
      <c r="A10" s="36"/>
      <c r="B10" s="37"/>
      <c r="C10" s="37"/>
      <c r="D10" s="37"/>
      <c r="E10" s="37"/>
      <c r="F10" s="37"/>
      <c r="G10" s="37"/>
    </row>
    <row r="14" spans="1:7" x14ac:dyDescent="0.2">
      <c r="D14" s="66"/>
    </row>
    <row r="15" spans="1:7" x14ac:dyDescent="0.2">
      <c r="D15" s="66"/>
    </row>
    <row r="16" spans="1:7" x14ac:dyDescent="0.2">
      <c r="D16" s="66"/>
    </row>
    <row r="17" spans="4:5" x14ac:dyDescent="0.2">
      <c r="D17" s="66"/>
    </row>
    <row r="18" spans="4:5" x14ac:dyDescent="0.2">
      <c r="D18" s="66"/>
    </row>
    <row r="19" spans="4:5" x14ac:dyDescent="0.2">
      <c r="D19" s="66"/>
    </row>
    <row r="20" spans="4:5" x14ac:dyDescent="0.2">
      <c r="E20" s="66"/>
    </row>
  </sheetData>
  <mergeCells count="1">
    <mergeCell ref="B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134" workbookViewId="0"/>
  </sheetViews>
  <sheetFormatPr baseColWidth="10" defaultColWidth="10.83203125" defaultRowHeight="14" x14ac:dyDescent="0.15"/>
  <cols>
    <col min="1" max="1" width="31.1640625" style="47" customWidth="1"/>
    <col min="2" max="2" width="10.6640625" style="47" customWidth="1"/>
    <col min="3" max="3" width="11.6640625" style="47" customWidth="1"/>
    <col min="4" max="4" width="12" style="47" customWidth="1"/>
    <col min="5" max="5" width="2.5" style="47" customWidth="1"/>
    <col min="6" max="6" width="11.1640625" style="47" bestFit="1" customWidth="1"/>
    <col min="7" max="7" width="11.1640625" style="47" customWidth="1"/>
    <col min="8" max="16384" width="10.83203125" style="47"/>
  </cols>
  <sheetData>
    <row r="1" spans="1:11" x14ac:dyDescent="0.15">
      <c r="A1" s="47" t="s">
        <v>8186</v>
      </c>
    </row>
    <row r="2" spans="1:11" ht="17" customHeight="1" x14ac:dyDescent="0.15">
      <c r="A2" s="34"/>
      <c r="B2" s="239" t="s">
        <v>8153</v>
      </c>
      <c r="C2" s="239"/>
      <c r="D2" s="239"/>
      <c r="E2" s="239"/>
      <c r="F2" s="239" t="s">
        <v>8154</v>
      </c>
      <c r="G2" s="239"/>
      <c r="H2" s="239"/>
      <c r="I2" s="239"/>
      <c r="J2" s="239"/>
      <c r="K2" s="239"/>
    </row>
    <row r="3" spans="1:11" ht="36" customHeight="1" x14ac:dyDescent="0.15">
      <c r="A3" s="31" t="s">
        <v>8129</v>
      </c>
      <c r="B3" s="30" t="s">
        <v>8155</v>
      </c>
      <c r="C3" s="30" t="s">
        <v>8095</v>
      </c>
      <c r="D3" s="30" t="s">
        <v>8132</v>
      </c>
      <c r="E3" s="30"/>
      <c r="F3" s="30" t="s">
        <v>8155</v>
      </c>
      <c r="G3" s="30" t="s">
        <v>8094</v>
      </c>
      <c r="H3" s="30" t="s">
        <v>8095</v>
      </c>
      <c r="I3" s="30" t="s">
        <v>8133</v>
      </c>
      <c r="J3" s="30" t="s">
        <v>8134</v>
      </c>
      <c r="K3" s="30" t="s">
        <v>8132</v>
      </c>
    </row>
    <row r="4" spans="1:11" s="107" customFormat="1" x14ac:dyDescent="0.15">
      <c r="A4" s="52" t="s">
        <v>8156</v>
      </c>
      <c r="B4" s="57">
        <v>0.50949999999999995</v>
      </c>
      <c r="C4" s="57">
        <v>4.6119000000000003</v>
      </c>
      <c r="D4" s="58">
        <v>0.91205000000000003</v>
      </c>
      <c r="E4" s="38"/>
      <c r="F4" s="57">
        <v>0.92957610199999996</v>
      </c>
      <c r="G4" s="63">
        <f>EXP(F4)</f>
        <v>2.5334350319266701</v>
      </c>
      <c r="H4" s="57">
        <v>0.1216599684</v>
      </c>
      <c r="I4" s="57">
        <f>G4-H4*1.96</f>
        <v>2.2949814938626703</v>
      </c>
      <c r="J4" s="57">
        <f>G4+H4*1.96</f>
        <v>2.7718885699906699</v>
      </c>
      <c r="K4" s="39">
        <v>2.1592279999999999E-14</v>
      </c>
    </row>
    <row r="5" spans="1:11" s="107" customFormat="1" x14ac:dyDescent="0.15">
      <c r="A5" s="52" t="s">
        <v>8157</v>
      </c>
      <c r="B5" s="57">
        <v>-12.0562</v>
      </c>
      <c r="C5" s="57">
        <v>4.6749000000000001</v>
      </c>
      <c r="D5" s="58">
        <v>9.9699999999999997E-3</v>
      </c>
      <c r="E5" s="38"/>
      <c r="F5" s="57">
        <v>1.0837945659999999</v>
      </c>
      <c r="G5" s="63">
        <f t="shared" ref="G5:G6" si="0">EXP(F5)</f>
        <v>2.9558745586356174</v>
      </c>
      <c r="H5" s="57">
        <v>0.1197649001</v>
      </c>
      <c r="I5" s="57">
        <f t="shared" ref="I5:I6" si="1">G5-H5*1.96</f>
        <v>2.7211353544396175</v>
      </c>
      <c r="J5" s="57">
        <f t="shared" ref="J5:J6" si="2">G5+H5*1.96</f>
        <v>3.1906137628316174</v>
      </c>
      <c r="K5" s="39">
        <v>1.4382109999999999E-19</v>
      </c>
    </row>
    <row r="6" spans="1:11" s="107" customFormat="1" x14ac:dyDescent="0.15">
      <c r="A6" s="52" t="s">
        <v>8158</v>
      </c>
      <c r="B6" s="59" t="s">
        <v>8159</v>
      </c>
      <c r="C6" s="59" t="s">
        <v>8159</v>
      </c>
      <c r="D6" s="60" t="s">
        <v>8159</v>
      </c>
      <c r="E6" s="48"/>
      <c r="F6" s="61">
        <v>-6.5634170000000002E-3</v>
      </c>
      <c r="G6" s="63">
        <f t="shared" si="0"/>
        <v>0.993458075174949</v>
      </c>
      <c r="H6" s="57">
        <v>5.6696350000000003E-4</v>
      </c>
      <c r="I6" s="57">
        <f t="shared" si="1"/>
        <v>0.992346826714949</v>
      </c>
      <c r="J6" s="57">
        <f t="shared" si="2"/>
        <v>0.99456932363494899</v>
      </c>
      <c r="K6" s="39">
        <v>5.4254550000000001E-31</v>
      </c>
    </row>
    <row r="7" spans="1:11" s="107" customFormat="1" x14ac:dyDescent="0.15">
      <c r="A7" s="52" t="s">
        <v>8160</v>
      </c>
      <c r="B7" s="61">
        <v>-27.575800000000001</v>
      </c>
      <c r="C7" s="61">
        <v>2.282</v>
      </c>
      <c r="D7" s="39" t="s">
        <v>8108</v>
      </c>
      <c r="E7" s="48"/>
      <c r="F7" s="59" t="s">
        <v>8159</v>
      </c>
      <c r="G7" s="59" t="s">
        <v>8159</v>
      </c>
      <c r="H7" s="59" t="s">
        <v>8159</v>
      </c>
      <c r="I7" s="59" t="s">
        <v>8159</v>
      </c>
      <c r="J7" s="59" t="s">
        <v>8159</v>
      </c>
      <c r="K7" s="60" t="s">
        <v>8159</v>
      </c>
    </row>
    <row r="8" spans="1:11" s="107" customFormat="1" x14ac:dyDescent="0.15">
      <c r="A8" s="52" t="s">
        <v>8161</v>
      </c>
      <c r="B8" s="49" t="s">
        <v>8159</v>
      </c>
      <c r="C8" s="49" t="s">
        <v>8159</v>
      </c>
      <c r="D8" s="49" t="s">
        <v>8159</v>
      </c>
      <c r="E8" s="48"/>
      <c r="F8" s="61">
        <v>-2.9231387149999999</v>
      </c>
      <c r="G8" s="61">
        <f>EXP(F8)</f>
        <v>5.3764670214009581E-2</v>
      </c>
      <c r="H8" s="65">
        <v>0.31355332489999999</v>
      </c>
      <c r="I8" s="65">
        <f>G8-H8*1.96</f>
        <v>-0.56079984658999038</v>
      </c>
      <c r="J8" s="65">
        <f>G8+H8*1.96</f>
        <v>0.66832918701800947</v>
      </c>
      <c r="K8" s="39">
        <v>1.1350149999999999E-20</v>
      </c>
    </row>
    <row r="9" spans="1:11" s="107" customFormat="1" ht="16" customHeight="1" x14ac:dyDescent="0.15">
      <c r="A9" s="33" t="s">
        <v>8162</v>
      </c>
      <c r="B9" s="30" t="s">
        <v>8159</v>
      </c>
      <c r="C9" s="30" t="s">
        <v>8159</v>
      </c>
      <c r="D9" s="30" t="s">
        <v>8159</v>
      </c>
      <c r="E9" s="30"/>
      <c r="F9" s="62">
        <v>-1.008365932</v>
      </c>
      <c r="G9" s="64">
        <v>0.36</v>
      </c>
      <c r="H9" s="62">
        <v>0.31016381370000001</v>
      </c>
      <c r="I9" s="62">
        <v>-0.25</v>
      </c>
      <c r="J9" s="62">
        <v>0.97</v>
      </c>
      <c r="K9" s="56">
        <v>1.1496939999999999E-3</v>
      </c>
    </row>
    <row r="10" spans="1:11" s="107" customFormat="1" ht="16" customHeight="1" x14ac:dyDescent="0.15">
      <c r="A10" s="53"/>
      <c r="B10" s="47"/>
      <c r="C10" s="47"/>
      <c r="D10" s="47"/>
      <c r="E10" s="47"/>
    </row>
    <row r="11" spans="1:11" x14ac:dyDescent="0.15">
      <c r="A11" s="54"/>
      <c r="B11" s="74"/>
      <c r="C11" s="74"/>
    </row>
    <row r="12" spans="1:11" x14ac:dyDescent="0.15">
      <c r="A12" s="54"/>
      <c r="B12" s="74"/>
      <c r="C12" s="74"/>
    </row>
    <row r="13" spans="1:11" x14ac:dyDescent="0.15">
      <c r="A13" s="54"/>
      <c r="B13" s="74"/>
      <c r="D13" s="50"/>
    </row>
    <row r="14" spans="1:11" x14ac:dyDescent="0.15">
      <c r="C14" s="74"/>
      <c r="D14" s="50"/>
    </row>
    <row r="15" spans="1:11" x14ac:dyDescent="0.15">
      <c r="A15" s="108"/>
      <c r="D15" s="50"/>
    </row>
    <row r="16" spans="1:11" x14ac:dyDescent="0.15">
      <c r="D16" s="50"/>
    </row>
    <row r="17" spans="4:4" ht="15" customHeight="1" x14ac:dyDescent="0.15">
      <c r="D17" s="50"/>
    </row>
    <row r="18" spans="4:4" x14ac:dyDescent="0.15">
      <c r="D18" s="50"/>
    </row>
  </sheetData>
  <mergeCells count="2">
    <mergeCell ref="B2:E2"/>
    <mergeCell ref="F2:K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42"/>
  <sheetViews>
    <sheetView zoomScale="117" zoomScaleNormal="169" zoomScalePageLayoutView="169" workbookViewId="0"/>
  </sheetViews>
  <sheetFormatPr baseColWidth="10" defaultColWidth="10.83203125" defaultRowHeight="16" x14ac:dyDescent="0.2"/>
  <cols>
    <col min="1" max="1" width="52.5" style="15" customWidth="1"/>
    <col min="2" max="5" width="14.1640625" style="15" customWidth="1"/>
    <col min="6" max="9" width="10.83203125" style="15"/>
    <col min="10" max="11" width="11" style="15" bestFit="1" customWidth="1"/>
    <col min="12" max="13" width="10.83203125" style="15"/>
    <col min="14" max="17" width="13.83203125" style="15" customWidth="1"/>
    <col min="18" max="16384" width="10.83203125" style="15"/>
  </cols>
  <sheetData>
    <row r="1" spans="1:229" x14ac:dyDescent="0.2">
      <c r="A1" s="15" t="s">
        <v>8187</v>
      </c>
    </row>
    <row r="2" spans="1:229" s="40" customFormat="1" x14ac:dyDescent="0.2">
      <c r="A2" s="87"/>
      <c r="B2" s="240" t="s">
        <v>8163</v>
      </c>
      <c r="C2" s="240"/>
      <c r="D2" s="240"/>
      <c r="E2" s="240"/>
      <c r="F2" s="240"/>
      <c r="G2" s="88"/>
      <c r="H2" s="241" t="s">
        <v>8164</v>
      </c>
      <c r="I2" s="241"/>
      <c r="J2" s="241"/>
      <c r="K2" s="241"/>
      <c r="L2" s="241"/>
      <c r="M2" s="88"/>
      <c r="N2" s="241" t="s">
        <v>8165</v>
      </c>
      <c r="O2" s="241"/>
      <c r="P2" s="241"/>
      <c r="Q2" s="241"/>
      <c r="R2" s="241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</row>
    <row r="3" spans="1:229" s="40" customFormat="1" ht="36" customHeight="1" thickBot="1" x14ac:dyDescent="0.25">
      <c r="A3" s="89" t="s">
        <v>8129</v>
      </c>
      <c r="B3" s="90" t="s">
        <v>8093</v>
      </c>
      <c r="C3" s="90" t="s">
        <v>8095</v>
      </c>
      <c r="D3" s="90" t="s">
        <v>8097</v>
      </c>
      <c r="E3" s="90" t="s">
        <v>8098</v>
      </c>
      <c r="F3" s="90" t="s">
        <v>8132</v>
      </c>
      <c r="G3" s="90"/>
      <c r="H3" s="90" t="s">
        <v>8093</v>
      </c>
      <c r="I3" s="90" t="s">
        <v>8095</v>
      </c>
      <c r="J3" s="90" t="s">
        <v>8097</v>
      </c>
      <c r="K3" s="90" t="s">
        <v>8098</v>
      </c>
      <c r="L3" s="90" t="s">
        <v>8132</v>
      </c>
      <c r="M3" s="90"/>
      <c r="N3" s="90" t="s">
        <v>8093</v>
      </c>
      <c r="O3" s="90" t="s">
        <v>8095</v>
      </c>
      <c r="P3" s="90" t="s">
        <v>8097</v>
      </c>
      <c r="Q3" s="90" t="s">
        <v>8098</v>
      </c>
      <c r="R3" s="90" t="s">
        <v>8132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</row>
    <row r="4" spans="1:229" s="94" customFormat="1" x14ac:dyDescent="0.2">
      <c r="A4" s="91" t="s">
        <v>8166</v>
      </c>
      <c r="B4" s="92"/>
      <c r="C4" s="92"/>
      <c r="D4" s="92"/>
      <c r="E4" s="92"/>
      <c r="F4" s="93"/>
      <c r="G4" s="93"/>
      <c r="H4" s="42"/>
      <c r="I4" s="42"/>
      <c r="J4" s="42"/>
      <c r="K4" s="42"/>
      <c r="L4" s="42"/>
      <c r="M4" s="42"/>
      <c r="N4" s="93"/>
      <c r="O4" s="93"/>
      <c r="P4" s="93"/>
      <c r="Q4" s="93"/>
      <c r="R4" s="9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</row>
    <row r="5" spans="1:229" s="94" customFormat="1" x14ac:dyDescent="0.2">
      <c r="A5" s="95" t="s">
        <v>8167</v>
      </c>
      <c r="B5" s="178">
        <v>608.30389000000002</v>
      </c>
      <c r="C5" s="178">
        <v>6.1543999999999999</v>
      </c>
      <c r="D5" s="178">
        <f>B5-C5*1.96</f>
        <v>596.241266</v>
      </c>
      <c r="E5" s="178">
        <f t="shared" ref="E5:E11" si="0">B5+C5*1.96</f>
        <v>620.36651400000005</v>
      </c>
      <c r="F5" s="184" t="s">
        <v>8108</v>
      </c>
      <c r="G5" s="40"/>
      <c r="H5" s="178">
        <v>608.26412000000005</v>
      </c>
      <c r="I5" s="178">
        <v>6.0755400000000002</v>
      </c>
      <c r="J5" s="178">
        <f>H5-I5*1.96</f>
        <v>596.35606160000009</v>
      </c>
      <c r="K5" s="178">
        <f>H5+I5*1.96</f>
        <v>620.17217840000001</v>
      </c>
      <c r="L5" s="43" t="s">
        <v>8108</v>
      </c>
      <c r="M5" s="40"/>
      <c r="N5" s="178">
        <v>608.17235000000005</v>
      </c>
      <c r="O5" s="178">
        <v>6.0943699999999996</v>
      </c>
      <c r="P5" s="178">
        <f>N5-O5*1.96</f>
        <v>596.2273848000001</v>
      </c>
      <c r="Q5" s="178">
        <f>N5+O5*1.96</f>
        <v>620.11731520000001</v>
      </c>
      <c r="R5" s="43" t="s">
        <v>8108</v>
      </c>
      <c r="S5" s="15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</row>
    <row r="6" spans="1:229" s="94" customFormat="1" x14ac:dyDescent="0.2">
      <c r="A6" s="95" t="s">
        <v>8168</v>
      </c>
      <c r="B6" s="178">
        <v>-3.4178600000000001</v>
      </c>
      <c r="C6" s="178">
        <v>6.4839399999999996</v>
      </c>
      <c r="D6" s="178">
        <f t="shared" ref="D6:D11" si="1">B6-C6*1.96</f>
        <v>-16.126382400000001</v>
      </c>
      <c r="E6" s="178">
        <f t="shared" si="0"/>
        <v>9.2906623999999987</v>
      </c>
      <c r="F6" s="184">
        <v>0.59815200000000002</v>
      </c>
      <c r="G6" s="40"/>
      <c r="H6" s="178">
        <v>-1.0295300000000001</v>
      </c>
      <c r="I6" s="178">
        <v>0.67786999999999997</v>
      </c>
      <c r="J6" s="178">
        <f t="shared" ref="J6:J30" si="2">H6-I6*1.96</f>
        <v>-2.3581551999999997</v>
      </c>
      <c r="K6" s="178">
        <f t="shared" ref="K6:K30" si="3">H6+I6*1.96</f>
        <v>0.29909519999999978</v>
      </c>
      <c r="L6" s="43">
        <v>0.12889999999999999</v>
      </c>
      <c r="M6" s="40"/>
      <c r="N6" s="178">
        <v>-3.9016700000000002</v>
      </c>
      <c r="O6" s="178">
        <v>2.3566199999999999</v>
      </c>
      <c r="P6" s="178">
        <f t="shared" ref="P6:P30" si="4">N6-O6*1.96</f>
        <v>-8.5206452000000006</v>
      </c>
      <c r="Q6" s="178">
        <f t="shared" ref="Q6:Q30" si="5">N6+O6*1.96</f>
        <v>0.71730519999999931</v>
      </c>
      <c r="R6" s="43">
        <v>9.7900000000000001E-2</v>
      </c>
      <c r="S6" s="15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</row>
    <row r="7" spans="1:229" s="94" customFormat="1" x14ac:dyDescent="0.2">
      <c r="A7" s="95" t="s">
        <v>8169</v>
      </c>
      <c r="B7" s="178">
        <v>2.3894600000000001</v>
      </c>
      <c r="C7" s="178">
        <v>3.3837600000000001</v>
      </c>
      <c r="D7" s="178">
        <f>B7-C7*1.96</f>
        <v>-4.2427095999999995</v>
      </c>
      <c r="E7" s="178">
        <f>B7+C7*1.96</f>
        <v>9.0216296000000007</v>
      </c>
      <c r="F7" s="184">
        <v>0.48015799999999997</v>
      </c>
      <c r="G7" s="40"/>
      <c r="H7" s="178">
        <v>0.64936000000000005</v>
      </c>
      <c r="I7" s="178">
        <v>0.84936999999999996</v>
      </c>
      <c r="J7" s="178">
        <f>H7-I7*1.96</f>
        <v>-1.0154052</v>
      </c>
      <c r="K7" s="178">
        <f>H7+I7*1.96</f>
        <v>2.3141251999999999</v>
      </c>
      <c r="L7" s="43">
        <v>0.4446</v>
      </c>
      <c r="M7" s="40"/>
      <c r="N7" s="178">
        <v>1.7641199999999999</v>
      </c>
      <c r="O7" s="178">
        <v>2.69909</v>
      </c>
      <c r="P7" s="178">
        <f>N7-O7*1.96</f>
        <v>-3.5260964000000001</v>
      </c>
      <c r="Q7" s="178">
        <f>N7+O7*1.96</f>
        <v>7.0543364000000004</v>
      </c>
      <c r="R7" s="43">
        <v>0.51339999999999997</v>
      </c>
      <c r="S7" s="15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</row>
    <row r="8" spans="1:229" s="94" customFormat="1" x14ac:dyDescent="0.2">
      <c r="A8" s="95" t="s">
        <v>8170</v>
      </c>
      <c r="B8" s="178">
        <v>14.50442</v>
      </c>
      <c r="C8" s="178">
        <v>8.0787999999999993</v>
      </c>
      <c r="D8" s="178">
        <f t="shared" si="1"/>
        <v>-1.3300279999999987</v>
      </c>
      <c r="E8" s="178">
        <f t="shared" si="0"/>
        <v>30.338867999999998</v>
      </c>
      <c r="F8" s="184">
        <v>7.2717000000000004E-2</v>
      </c>
      <c r="G8" s="40"/>
      <c r="H8" s="178">
        <v>6.5299999999999997E-2</v>
      </c>
      <c r="I8" s="178">
        <v>0.21745</v>
      </c>
      <c r="J8" s="178">
        <f t="shared" si="2"/>
        <v>-0.36090200000000006</v>
      </c>
      <c r="K8" s="178">
        <f t="shared" si="3"/>
        <v>0.49150199999999999</v>
      </c>
      <c r="L8" s="43">
        <v>0.76400000000000001</v>
      </c>
      <c r="M8" s="40"/>
      <c r="N8" s="178">
        <v>0.12875</v>
      </c>
      <c r="O8" s="178">
        <v>0.83252999999999999</v>
      </c>
      <c r="P8" s="178">
        <f t="shared" si="4"/>
        <v>-1.5030088000000001</v>
      </c>
      <c r="Q8" s="178">
        <f t="shared" si="5"/>
        <v>1.7605088</v>
      </c>
      <c r="R8" s="43">
        <v>0.87709999999999999</v>
      </c>
      <c r="S8" s="15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</row>
    <row r="9" spans="1:229" s="94" customFormat="1" x14ac:dyDescent="0.2">
      <c r="A9" s="95" t="s">
        <v>8171</v>
      </c>
      <c r="B9" s="178">
        <v>-2.7405400000000002</v>
      </c>
      <c r="C9" s="178">
        <v>4.4138999999999999</v>
      </c>
      <c r="D9" s="178">
        <f t="shared" si="1"/>
        <v>-11.391784000000001</v>
      </c>
      <c r="E9" s="178">
        <f t="shared" si="0"/>
        <v>5.910704</v>
      </c>
      <c r="F9" s="184">
        <v>0.53473099999999996</v>
      </c>
      <c r="G9" s="40"/>
      <c r="H9" s="178">
        <v>0.54257</v>
      </c>
      <c r="I9" s="178">
        <v>0.28059000000000001</v>
      </c>
      <c r="J9" s="178">
        <f t="shared" si="2"/>
        <v>-7.3864000000000152E-3</v>
      </c>
      <c r="K9" s="178">
        <f t="shared" si="3"/>
        <v>1.0925264000000001</v>
      </c>
      <c r="L9" s="43">
        <v>5.33E-2</v>
      </c>
      <c r="M9" s="40"/>
      <c r="N9" s="178">
        <v>2.2698700000000001</v>
      </c>
      <c r="O9" s="178">
        <v>1.0238700000000001</v>
      </c>
      <c r="P9" s="178">
        <f>N9-O9*1.96</f>
        <v>0.26308480000000012</v>
      </c>
      <c r="Q9" s="178">
        <f t="shared" si="5"/>
        <v>4.2766552000000004</v>
      </c>
      <c r="R9" s="43">
        <v>2.6700000000000002E-2</v>
      </c>
      <c r="S9" s="15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</row>
    <row r="10" spans="1:229" s="94" customFormat="1" ht="16" customHeight="1" x14ac:dyDescent="0.2">
      <c r="A10" s="96" t="s">
        <v>8145</v>
      </c>
      <c r="B10" s="179">
        <v>-7.9275900000000004</v>
      </c>
      <c r="C10" s="179">
        <v>0.39301000000000003</v>
      </c>
      <c r="D10" s="178">
        <f t="shared" si="1"/>
        <v>-8.6978895999999999</v>
      </c>
      <c r="E10" s="178">
        <f t="shared" si="0"/>
        <v>-7.1572903999999999</v>
      </c>
      <c r="F10" s="185">
        <v>7.1002210000000001E-84</v>
      </c>
      <c r="G10" s="40"/>
      <c r="H10" s="179">
        <v>-7.9615299999999998</v>
      </c>
      <c r="I10" s="179">
        <v>0.39229000000000003</v>
      </c>
      <c r="J10" s="178">
        <f t="shared" si="2"/>
        <v>-8.7304183999999996</v>
      </c>
      <c r="K10" s="178">
        <f t="shared" si="3"/>
        <v>-7.1926416</v>
      </c>
      <c r="L10" s="97" t="s">
        <v>8108</v>
      </c>
      <c r="M10" s="96"/>
      <c r="N10" s="179">
        <v>-7.9622999999999999</v>
      </c>
      <c r="O10" s="179">
        <v>0.39219999999999999</v>
      </c>
      <c r="P10" s="178">
        <f t="shared" si="4"/>
        <v>-8.7310119999999998</v>
      </c>
      <c r="Q10" s="178">
        <f t="shared" si="5"/>
        <v>-7.1935880000000001</v>
      </c>
      <c r="R10" s="97" t="s">
        <v>8108</v>
      </c>
      <c r="S10" s="15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</row>
    <row r="11" spans="1:229" s="94" customFormat="1" x14ac:dyDescent="0.2">
      <c r="A11" s="96" t="s">
        <v>8147</v>
      </c>
      <c r="B11" s="179">
        <v>0.20902999999999999</v>
      </c>
      <c r="C11" s="179">
        <v>5.3850000000000002E-2</v>
      </c>
      <c r="D11" s="178">
        <f t="shared" si="1"/>
        <v>0.10348399999999999</v>
      </c>
      <c r="E11" s="178">
        <f t="shared" si="0"/>
        <v>0.31457599999999997</v>
      </c>
      <c r="F11" s="185">
        <v>1.07E-4</v>
      </c>
      <c r="G11" s="40"/>
      <c r="H11" s="179">
        <v>0.21501000000000001</v>
      </c>
      <c r="I11" s="179">
        <v>5.4050000000000001E-2</v>
      </c>
      <c r="J11" s="178">
        <f t="shared" si="2"/>
        <v>0.109072</v>
      </c>
      <c r="K11" s="178">
        <f t="shared" si="3"/>
        <v>0.32094800000000001</v>
      </c>
      <c r="L11" s="97">
        <v>7.1400000000000001E-5</v>
      </c>
      <c r="M11" s="98"/>
      <c r="N11" s="179">
        <v>0.21618999999999999</v>
      </c>
      <c r="O11" s="179">
        <v>5.4089999999999999E-2</v>
      </c>
      <c r="P11" s="178">
        <f t="shared" si="4"/>
        <v>0.1101736</v>
      </c>
      <c r="Q11" s="178">
        <f t="shared" si="5"/>
        <v>0.3222064</v>
      </c>
      <c r="R11" s="97">
        <v>6.6099999999999994E-5</v>
      </c>
      <c r="S11" s="15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</row>
    <row r="12" spans="1:229" s="94" customFormat="1" x14ac:dyDescent="0.2">
      <c r="A12" s="99"/>
      <c r="B12" s="180"/>
      <c r="C12" s="181"/>
      <c r="D12" s="178"/>
      <c r="E12" s="178"/>
      <c r="F12" s="186"/>
      <c r="G12" s="100"/>
      <c r="H12" s="181"/>
      <c r="I12" s="181"/>
      <c r="J12" s="178"/>
      <c r="K12" s="178"/>
      <c r="L12" s="43"/>
      <c r="M12" s="43"/>
      <c r="N12" s="181"/>
      <c r="O12" s="181"/>
      <c r="P12" s="178"/>
      <c r="Q12" s="178"/>
      <c r="R12" s="4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</row>
    <row r="13" spans="1:229" s="94" customFormat="1" x14ac:dyDescent="0.2">
      <c r="A13" s="95"/>
      <c r="B13" s="180"/>
      <c r="C13" s="180"/>
      <c r="D13" s="178"/>
      <c r="E13" s="178"/>
      <c r="F13" s="186"/>
      <c r="G13" s="100"/>
      <c r="H13" s="180"/>
      <c r="I13" s="180"/>
      <c r="J13" s="178"/>
      <c r="K13" s="178"/>
      <c r="L13" s="101"/>
      <c r="M13" s="100"/>
      <c r="N13" s="180"/>
      <c r="O13" s="180"/>
      <c r="P13" s="178"/>
      <c r="Q13" s="178"/>
      <c r="R13" s="101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</row>
    <row r="14" spans="1:229" s="94" customFormat="1" x14ac:dyDescent="0.2">
      <c r="A14" s="102" t="s">
        <v>8172</v>
      </c>
      <c r="B14" s="180"/>
      <c r="C14" s="180"/>
      <c r="D14" s="178"/>
      <c r="E14" s="178"/>
      <c r="F14" s="186"/>
      <c r="G14" s="100"/>
      <c r="H14" s="180"/>
      <c r="I14" s="180"/>
      <c r="J14" s="178"/>
      <c r="K14" s="178"/>
      <c r="L14" s="101"/>
      <c r="M14" s="100"/>
      <c r="N14" s="180"/>
      <c r="O14" s="180"/>
      <c r="P14" s="178"/>
      <c r="Q14" s="178"/>
      <c r="R14" s="101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</row>
    <row r="15" spans="1:229" s="94" customFormat="1" x14ac:dyDescent="0.2">
      <c r="A15" s="95" t="s">
        <v>8167</v>
      </c>
      <c r="B15" s="178">
        <v>609.09835999999996</v>
      </c>
      <c r="C15" s="178">
        <v>6.14818</v>
      </c>
      <c r="D15" s="178">
        <f t="shared" ref="D15:D21" si="6">B15-C15*1.96</f>
        <v>597.0479272</v>
      </c>
      <c r="E15" s="178">
        <f t="shared" ref="E15:E21" si="7">B15+C15*1.96</f>
        <v>621.14879279999991</v>
      </c>
      <c r="F15" s="184" t="s">
        <v>8108</v>
      </c>
      <c r="G15" s="40"/>
      <c r="H15" s="178">
        <v>608.34304999999995</v>
      </c>
      <c r="I15" s="178">
        <v>6.0961100000000004</v>
      </c>
      <c r="J15" s="178">
        <f t="shared" si="2"/>
        <v>596.39467439999999</v>
      </c>
      <c r="K15" s="178">
        <f t="shared" si="3"/>
        <v>620.29142559999991</v>
      </c>
      <c r="L15" s="43" t="s">
        <v>8108</v>
      </c>
      <c r="M15" s="40"/>
      <c r="N15" s="181">
        <v>608.46149000000003</v>
      </c>
      <c r="O15" s="181">
        <v>6.0850099999999996</v>
      </c>
      <c r="P15" s="178">
        <f t="shared" si="4"/>
        <v>596.53487040000005</v>
      </c>
      <c r="Q15" s="178">
        <f t="shared" si="5"/>
        <v>620.38810960000001</v>
      </c>
      <c r="R15" s="43" t="s">
        <v>8108</v>
      </c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</row>
    <row r="16" spans="1:229" s="94" customFormat="1" x14ac:dyDescent="0.2">
      <c r="A16" s="95" t="s">
        <v>8173</v>
      </c>
      <c r="B16" s="178">
        <v>-19.130990000000001</v>
      </c>
      <c r="C16" s="178">
        <v>8.96631</v>
      </c>
      <c r="D16" s="178">
        <f t="shared" si="6"/>
        <v>-36.7049576</v>
      </c>
      <c r="E16" s="178">
        <f t="shared" si="7"/>
        <v>-1.557022400000001</v>
      </c>
      <c r="F16" s="184">
        <v>3.2969999999999999E-2</v>
      </c>
      <c r="G16" s="96"/>
      <c r="H16" s="178">
        <v>-1.47326</v>
      </c>
      <c r="I16" s="178">
        <v>2.0161699999999998</v>
      </c>
      <c r="J16" s="178">
        <f t="shared" si="2"/>
        <v>-5.4249531999999991</v>
      </c>
      <c r="K16" s="178">
        <f t="shared" si="3"/>
        <v>2.4784331999999996</v>
      </c>
      <c r="L16" s="43">
        <v>0.46500000000000002</v>
      </c>
      <c r="M16" s="40"/>
      <c r="N16" s="181">
        <v>-6.3887</v>
      </c>
      <c r="O16" s="181">
        <v>10.9267</v>
      </c>
      <c r="P16" s="178">
        <f t="shared" si="4"/>
        <v>-27.805032000000001</v>
      </c>
      <c r="Q16" s="178">
        <f t="shared" si="5"/>
        <v>15.027632000000001</v>
      </c>
      <c r="R16" s="43">
        <v>0.55881000000000003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</row>
    <row r="17" spans="1:229" s="94" customFormat="1" x14ac:dyDescent="0.2">
      <c r="A17" s="95" t="s">
        <v>8174</v>
      </c>
      <c r="B17" s="178">
        <v>3.09396</v>
      </c>
      <c r="C17" s="178">
        <v>3.2733400000000001</v>
      </c>
      <c r="D17" s="178">
        <f t="shared" si="6"/>
        <v>-3.3217863999999997</v>
      </c>
      <c r="E17" s="178">
        <f t="shared" si="7"/>
        <v>9.5097063999999989</v>
      </c>
      <c r="F17" s="184">
        <v>0.34464899999999998</v>
      </c>
      <c r="G17" s="40"/>
      <c r="H17" s="178">
        <v>-2.2460000000000001E-2</v>
      </c>
      <c r="I17" s="178">
        <v>0.17288999999999999</v>
      </c>
      <c r="J17" s="178">
        <f>H17-I17*1.96</f>
        <v>-0.36132439999999993</v>
      </c>
      <c r="K17" s="178">
        <f>H17+I17*1.96</f>
        <v>0.31640439999999997</v>
      </c>
      <c r="L17" s="43">
        <v>0.89659999999999995</v>
      </c>
      <c r="M17" s="40"/>
      <c r="N17" s="181">
        <v>-0.41976000000000002</v>
      </c>
      <c r="O17" s="181">
        <v>0.7772</v>
      </c>
      <c r="P17" s="178">
        <f>N17-O17*1.96</f>
        <v>-1.9430719999999999</v>
      </c>
      <c r="Q17" s="178">
        <f>N17+O17*1.96</f>
        <v>1.1035520000000001</v>
      </c>
      <c r="R17" s="43">
        <v>0.58918000000000004</v>
      </c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</row>
    <row r="18" spans="1:229" s="94" customFormat="1" x14ac:dyDescent="0.2">
      <c r="A18" s="95" t="s">
        <v>8175</v>
      </c>
      <c r="B18" s="178">
        <v>22.376729999999998</v>
      </c>
      <c r="C18" s="178">
        <v>13.78082</v>
      </c>
      <c r="D18" s="178">
        <f>B18-C18*1.96</f>
        <v>-4.6336772000000011</v>
      </c>
      <c r="E18" s="178">
        <f t="shared" si="7"/>
        <v>49.387137199999998</v>
      </c>
      <c r="F18" s="184">
        <v>0.104555</v>
      </c>
      <c r="G18" s="40"/>
      <c r="H18" s="178">
        <v>-2.9398900000000001</v>
      </c>
      <c r="I18" s="178">
        <v>4.1240800000000002</v>
      </c>
      <c r="J18" s="178">
        <f t="shared" si="2"/>
        <v>-11.0230868</v>
      </c>
      <c r="K18" s="178">
        <f t="shared" si="3"/>
        <v>5.1433067999999995</v>
      </c>
      <c r="L18" s="43">
        <v>0.47599999999999998</v>
      </c>
      <c r="M18" s="40"/>
      <c r="N18" s="181">
        <v>-9.4976800000000008</v>
      </c>
      <c r="O18" s="181">
        <v>18.298839999999998</v>
      </c>
      <c r="P18" s="178">
        <f t="shared" si="4"/>
        <v>-45.363406400000002</v>
      </c>
      <c r="Q18" s="178">
        <f t="shared" si="5"/>
        <v>26.368046399999997</v>
      </c>
      <c r="R18" s="43">
        <v>0.60379000000000005</v>
      </c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</row>
    <row r="19" spans="1:229" s="94" customFormat="1" x14ac:dyDescent="0.2">
      <c r="A19" s="95" t="s">
        <v>8176</v>
      </c>
      <c r="B19" s="178">
        <v>-1.9136200000000001</v>
      </c>
      <c r="C19" s="178">
        <v>4.1988700000000003</v>
      </c>
      <c r="D19" s="178">
        <f t="shared" si="6"/>
        <v>-10.1434052</v>
      </c>
      <c r="E19" s="178">
        <f t="shared" si="7"/>
        <v>6.3161652000000004</v>
      </c>
      <c r="F19" s="184">
        <v>0.648613</v>
      </c>
      <c r="G19" s="40"/>
      <c r="H19" s="179">
        <v>0.61395999999999995</v>
      </c>
      <c r="I19" s="179">
        <v>0.25194</v>
      </c>
      <c r="J19" s="178">
        <f t="shared" si="2"/>
        <v>0.12015759999999998</v>
      </c>
      <c r="K19" s="178">
        <f t="shared" si="3"/>
        <v>1.1077623999999999</v>
      </c>
      <c r="L19" s="97">
        <v>1.49E-2</v>
      </c>
      <c r="M19" s="96"/>
      <c r="N19" s="182">
        <v>2.4981900000000001</v>
      </c>
      <c r="O19" s="182">
        <v>0.94188000000000005</v>
      </c>
      <c r="P19" s="178">
        <f t="shared" si="4"/>
        <v>0.65210520000000005</v>
      </c>
      <c r="Q19" s="178">
        <f t="shared" si="5"/>
        <v>4.3442748</v>
      </c>
      <c r="R19" s="97">
        <v>8.0400000000000003E-3</v>
      </c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</row>
    <row r="20" spans="1:229" s="94" customFormat="1" x14ac:dyDescent="0.2">
      <c r="A20" s="96" t="s">
        <v>8145</v>
      </c>
      <c r="B20" s="179">
        <v>-7.9187099999999999</v>
      </c>
      <c r="C20" s="179">
        <v>0.39289000000000002</v>
      </c>
      <c r="D20" s="179">
        <f t="shared" si="6"/>
        <v>-8.6887743999999998</v>
      </c>
      <c r="E20" s="179">
        <f t="shared" si="7"/>
        <v>-7.1486456</v>
      </c>
      <c r="F20" s="185" t="s">
        <v>8108</v>
      </c>
      <c r="G20" s="40"/>
      <c r="H20" s="179">
        <v>-7.96218</v>
      </c>
      <c r="I20" s="179">
        <v>0.39255000000000001</v>
      </c>
      <c r="J20" s="178">
        <f t="shared" si="2"/>
        <v>-8.7315780000000007</v>
      </c>
      <c r="K20" s="178">
        <f t="shared" si="3"/>
        <v>-7.1927820000000002</v>
      </c>
      <c r="L20" s="97">
        <v>1.016226E-84</v>
      </c>
      <c r="M20" s="96"/>
      <c r="N20" s="182">
        <v>-7.9649700000000001</v>
      </c>
      <c r="O20" s="182">
        <v>0.39229000000000003</v>
      </c>
      <c r="P20" s="178">
        <f t="shared" si="4"/>
        <v>-8.7338584000000008</v>
      </c>
      <c r="Q20" s="178">
        <f t="shared" si="5"/>
        <v>-7.1960816000000003</v>
      </c>
      <c r="R20" s="97">
        <v>7.1089019999999998E-85</v>
      </c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</row>
    <row r="21" spans="1:229" s="94" customFormat="1" x14ac:dyDescent="0.2">
      <c r="A21" s="96" t="s">
        <v>8147</v>
      </c>
      <c r="B21" s="179">
        <v>0.20194999999999999</v>
      </c>
      <c r="C21" s="179">
        <v>5.3780000000000001E-2</v>
      </c>
      <c r="D21" s="179">
        <f t="shared" si="6"/>
        <v>9.6541199999999994E-2</v>
      </c>
      <c r="E21" s="179">
        <f t="shared" si="7"/>
        <v>0.30735879999999999</v>
      </c>
      <c r="F21" s="185">
        <v>9.3706140000000007E-84</v>
      </c>
      <c r="G21" s="96"/>
      <c r="H21" s="179">
        <v>0.21318999999999999</v>
      </c>
      <c r="I21" s="179">
        <v>5.4050000000000001E-2</v>
      </c>
      <c r="J21" s="178">
        <f t="shared" si="2"/>
        <v>0.10725199999999999</v>
      </c>
      <c r="K21" s="178">
        <f t="shared" si="3"/>
        <v>0.31912799999999997</v>
      </c>
      <c r="L21" s="97">
        <v>8.2200000000000006E-5</v>
      </c>
      <c r="M21" s="98"/>
      <c r="N21" s="182">
        <v>0.21442</v>
      </c>
      <c r="O21" s="182">
        <v>5.4019999999999999E-2</v>
      </c>
      <c r="P21" s="178">
        <f t="shared" si="4"/>
        <v>0.10854080000000001</v>
      </c>
      <c r="Q21" s="178">
        <f t="shared" si="5"/>
        <v>0.32029920000000001</v>
      </c>
      <c r="R21" s="97">
        <v>4.0999999999999997E-6</v>
      </c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3"/>
      <c r="GF21" s="73"/>
      <c r="GG21" s="73"/>
      <c r="GH21" s="73"/>
      <c r="GI21" s="73"/>
      <c r="GJ21" s="73"/>
      <c r="GK21" s="73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</row>
    <row r="22" spans="1:229" s="94" customFormat="1" x14ac:dyDescent="0.2">
      <c r="A22" s="99"/>
      <c r="B22" s="180"/>
      <c r="C22" s="181"/>
      <c r="D22" s="178"/>
      <c r="E22" s="178"/>
      <c r="F22" s="184"/>
      <c r="G22" s="42"/>
      <c r="H22" s="181"/>
      <c r="I22" s="181"/>
      <c r="J22" s="178"/>
      <c r="K22" s="178"/>
      <c r="L22" s="43"/>
      <c r="M22" s="43"/>
      <c r="N22" s="181"/>
      <c r="O22" s="181"/>
      <c r="P22" s="178"/>
      <c r="Q22" s="178"/>
      <c r="R22" s="4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  <c r="GH22" s="73"/>
      <c r="GI22" s="73"/>
      <c r="GJ22" s="73"/>
      <c r="GK22" s="73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</row>
    <row r="23" spans="1:229" s="94" customFormat="1" x14ac:dyDescent="0.2">
      <c r="A23" s="95"/>
      <c r="B23" s="181"/>
      <c r="C23" s="181"/>
      <c r="D23" s="178"/>
      <c r="E23" s="178"/>
      <c r="F23" s="184"/>
      <c r="G23" s="42"/>
      <c r="H23" s="180"/>
      <c r="I23" s="180"/>
      <c r="J23" s="178"/>
      <c r="K23" s="178"/>
      <c r="L23" s="101"/>
      <c r="M23" s="100"/>
      <c r="N23" s="180"/>
      <c r="O23" s="180"/>
      <c r="P23" s="178"/>
      <c r="Q23" s="178"/>
      <c r="R23" s="101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  <c r="HI23" s="73"/>
      <c r="HJ23" s="73"/>
      <c r="HK23" s="73"/>
      <c r="HL23" s="73"/>
      <c r="HM23" s="73"/>
      <c r="HN23" s="73"/>
      <c r="HO23" s="73"/>
      <c r="HP23" s="73"/>
      <c r="HQ23" s="73"/>
      <c r="HR23" s="73"/>
      <c r="HS23" s="73"/>
      <c r="HT23" s="73"/>
      <c r="HU23" s="73"/>
    </row>
    <row r="24" spans="1:229" s="94" customFormat="1" x14ac:dyDescent="0.2">
      <c r="A24" s="102" t="s">
        <v>8177</v>
      </c>
      <c r="B24" s="180"/>
      <c r="C24" s="180"/>
      <c r="D24" s="178"/>
      <c r="E24" s="178"/>
      <c r="F24" s="186"/>
      <c r="G24" s="100"/>
      <c r="H24" s="180"/>
      <c r="I24" s="180"/>
      <c r="J24" s="178"/>
      <c r="K24" s="178"/>
      <c r="L24" s="101"/>
      <c r="M24" s="100"/>
      <c r="N24" s="180"/>
      <c r="O24" s="180"/>
      <c r="P24" s="178"/>
      <c r="Q24" s="178"/>
      <c r="R24" s="101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3"/>
      <c r="GF24" s="73"/>
      <c r="GG24" s="73"/>
      <c r="GH24" s="73"/>
      <c r="GI24" s="73"/>
      <c r="GJ24" s="73"/>
      <c r="GK24" s="73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</row>
    <row r="25" spans="1:229" s="94" customFormat="1" x14ac:dyDescent="0.2">
      <c r="A25" s="95" t="s">
        <v>8167</v>
      </c>
      <c r="B25" s="181">
        <v>608.23186999999996</v>
      </c>
      <c r="C25" s="181">
        <v>6.15768</v>
      </c>
      <c r="D25" s="178">
        <f t="shared" ref="D25:D30" si="8">B25-C25*1.96</f>
        <v>596.16281719999995</v>
      </c>
      <c r="E25" s="178">
        <f t="shared" ref="E25:E30" si="9">B25+C25*1.96</f>
        <v>620.30092279999997</v>
      </c>
      <c r="F25" s="184" t="s">
        <v>8108</v>
      </c>
      <c r="G25" s="42"/>
      <c r="H25" s="178">
        <v>608.24321999999995</v>
      </c>
      <c r="I25" s="178">
        <v>6.1002400000000003</v>
      </c>
      <c r="J25" s="178">
        <f t="shared" si="2"/>
        <v>596.28674959999989</v>
      </c>
      <c r="K25" s="178">
        <f t="shared" si="3"/>
        <v>620.19969040000001</v>
      </c>
      <c r="L25" s="43" t="s">
        <v>8108</v>
      </c>
      <c r="M25" s="40"/>
      <c r="N25" s="181">
        <v>608.37859000000003</v>
      </c>
      <c r="O25" s="181">
        <v>6.0943899999999998</v>
      </c>
      <c r="P25" s="178">
        <f t="shared" si="4"/>
        <v>596.43358560000001</v>
      </c>
      <c r="Q25" s="178">
        <f t="shared" si="5"/>
        <v>620.32359440000005</v>
      </c>
      <c r="R25" s="43" t="s">
        <v>8108</v>
      </c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  <c r="GH25" s="73"/>
      <c r="GI25" s="73"/>
      <c r="GJ25" s="73"/>
      <c r="GK25" s="73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</row>
    <row r="26" spans="1:229" s="94" customFormat="1" x14ac:dyDescent="0.2">
      <c r="A26" s="95" t="s">
        <v>8178</v>
      </c>
      <c r="B26" s="181">
        <v>-1.7480100000000001</v>
      </c>
      <c r="C26" s="181">
        <v>7.5817899999999998</v>
      </c>
      <c r="D26" s="178">
        <f t="shared" si="8"/>
        <v>-16.608318399999998</v>
      </c>
      <c r="E26" s="178">
        <f t="shared" si="9"/>
        <v>13.112298399999998</v>
      </c>
      <c r="F26" s="184">
        <v>0.81767999999999996</v>
      </c>
      <c r="G26" s="42"/>
      <c r="H26" s="178">
        <v>-0.86311000000000004</v>
      </c>
      <c r="I26" s="178">
        <v>0.69396000000000002</v>
      </c>
      <c r="J26" s="178">
        <f t="shared" si="2"/>
        <v>-2.2232716000000003</v>
      </c>
      <c r="K26" s="178">
        <f t="shared" si="3"/>
        <v>0.49705160000000004</v>
      </c>
      <c r="L26" s="43">
        <v>0.214</v>
      </c>
      <c r="M26" s="40"/>
      <c r="N26" s="181">
        <v>-3.42475</v>
      </c>
      <c r="O26" s="181">
        <v>2.3420000000000001</v>
      </c>
      <c r="P26" s="178">
        <f t="shared" si="4"/>
        <v>-8.0150699999999997</v>
      </c>
      <c r="Q26" s="178">
        <f t="shared" si="5"/>
        <v>1.1655700000000002</v>
      </c>
      <c r="R26" s="43">
        <v>0.14380000000000001</v>
      </c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</row>
    <row r="27" spans="1:229" s="94" customFormat="1" x14ac:dyDescent="0.2">
      <c r="A27" s="95" t="s">
        <v>8179</v>
      </c>
      <c r="B27" s="181">
        <v>2.1535600000000001</v>
      </c>
      <c r="C27" s="181">
        <v>3.2932800000000002</v>
      </c>
      <c r="D27" s="178">
        <f>B27-C27*1.96</f>
        <v>-4.3012688000000008</v>
      </c>
      <c r="E27" s="178">
        <f>B27+C27*1.96</f>
        <v>8.6083888000000002</v>
      </c>
      <c r="F27" s="184">
        <v>0.51322100000000004</v>
      </c>
      <c r="G27" s="42"/>
      <c r="H27" s="178">
        <v>3.0839999999999999E-2</v>
      </c>
      <c r="I27" s="178">
        <v>0.18379000000000001</v>
      </c>
      <c r="J27" s="178">
        <f>H27-I27*1.96</f>
        <v>-0.32938840000000003</v>
      </c>
      <c r="K27" s="178">
        <f>H27+I27*1.96</f>
        <v>0.39106839999999998</v>
      </c>
      <c r="L27" s="43">
        <v>0.86699999999999999</v>
      </c>
      <c r="M27" s="40"/>
      <c r="N27" s="181">
        <v>-0.14316999999999999</v>
      </c>
      <c r="O27" s="181">
        <v>0.76649</v>
      </c>
      <c r="P27" s="178">
        <f>N27-O27*1.96</f>
        <v>-1.6454903999999999</v>
      </c>
      <c r="Q27" s="178">
        <f>N27+O27*1.96</f>
        <v>1.3591503999999999</v>
      </c>
      <c r="R27" s="43">
        <v>0.8518</v>
      </c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</row>
    <row r="28" spans="1:229" s="94" customFormat="1" x14ac:dyDescent="0.2">
      <c r="A28" s="95" t="s">
        <v>8180</v>
      </c>
      <c r="B28" s="181">
        <v>13.46454</v>
      </c>
      <c r="C28" s="181">
        <v>8.7099799999999998</v>
      </c>
      <c r="D28" s="178">
        <f t="shared" si="8"/>
        <v>-3.6070208000000008</v>
      </c>
      <c r="E28" s="178">
        <f t="shared" si="9"/>
        <v>30.5361008</v>
      </c>
      <c r="F28" s="184">
        <v>0.122263</v>
      </c>
      <c r="G28" s="42"/>
      <c r="H28" s="178">
        <v>1.0678799999999999</v>
      </c>
      <c r="I28" s="178">
        <v>0.83345000000000002</v>
      </c>
      <c r="J28" s="178">
        <f t="shared" si="2"/>
        <v>-0.56568200000000002</v>
      </c>
      <c r="K28" s="178">
        <f t="shared" si="3"/>
        <v>2.7014420000000001</v>
      </c>
      <c r="L28" s="43">
        <v>0.2</v>
      </c>
      <c r="M28" s="40"/>
      <c r="N28" s="181">
        <v>2.7980399999999999</v>
      </c>
      <c r="O28" s="181">
        <v>2.6786699999999999</v>
      </c>
      <c r="P28" s="178">
        <f t="shared" si="4"/>
        <v>-2.4521532000000001</v>
      </c>
      <c r="Q28" s="178">
        <f t="shared" si="5"/>
        <v>8.0482332000000003</v>
      </c>
      <c r="R28" s="43">
        <v>0.29630000000000001</v>
      </c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</row>
    <row r="29" spans="1:229" s="94" customFormat="1" x14ac:dyDescent="0.2">
      <c r="A29" s="95" t="s">
        <v>8181</v>
      </c>
      <c r="B29" s="181">
        <v>-1.9638199999999999</v>
      </c>
      <c r="C29" s="181">
        <v>4.3594099999999996</v>
      </c>
      <c r="D29" s="178">
        <f t="shared" si="8"/>
        <v>-10.508263599999999</v>
      </c>
      <c r="E29" s="178">
        <f t="shared" si="9"/>
        <v>6.5806235999999991</v>
      </c>
      <c r="F29" s="184">
        <v>0.65240600000000004</v>
      </c>
      <c r="G29" s="42"/>
      <c r="H29" s="178">
        <v>0.40820000000000001</v>
      </c>
      <c r="I29" s="178">
        <v>0.26605000000000001</v>
      </c>
      <c r="J29" s="178">
        <f t="shared" si="2"/>
        <v>-0.11325799999999997</v>
      </c>
      <c r="K29" s="178">
        <f t="shared" si="3"/>
        <v>0.92965799999999998</v>
      </c>
      <c r="L29" s="43">
        <v>0.125</v>
      </c>
      <c r="M29" s="40"/>
      <c r="N29" s="181">
        <v>2.0128699999999999</v>
      </c>
      <c r="O29" s="181">
        <v>0.99575999999999998</v>
      </c>
      <c r="P29" s="178">
        <f t="shared" si="4"/>
        <v>6.1180400000000024E-2</v>
      </c>
      <c r="Q29" s="178">
        <f t="shared" si="5"/>
        <v>3.9645595999999999</v>
      </c>
      <c r="R29" s="43">
        <v>4.3299999999999998E-2</v>
      </c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3"/>
      <c r="GF29" s="73"/>
      <c r="GG29" s="73"/>
      <c r="GH29" s="73"/>
      <c r="GI29" s="73"/>
      <c r="GJ29" s="73"/>
      <c r="GK29" s="73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</row>
    <row r="30" spans="1:229" s="94" customFormat="1" x14ac:dyDescent="0.2">
      <c r="A30" s="96" t="s">
        <v>8145</v>
      </c>
      <c r="B30" s="182">
        <v>-7.9245200000000002</v>
      </c>
      <c r="C30" s="182">
        <v>0.39311000000000001</v>
      </c>
      <c r="D30" s="178">
        <f t="shared" si="8"/>
        <v>-8.6950155999999996</v>
      </c>
      <c r="E30" s="178">
        <f t="shared" si="9"/>
        <v>-7.1540244</v>
      </c>
      <c r="F30" s="185">
        <v>8.8378069999999999E-84</v>
      </c>
      <c r="G30" s="42"/>
      <c r="H30" s="178">
        <v>-7.9586399999999999</v>
      </c>
      <c r="I30" s="178">
        <v>0.39243</v>
      </c>
      <c r="J30" s="178">
        <f t="shared" si="2"/>
        <v>-8.7278027999999992</v>
      </c>
      <c r="K30" s="178">
        <f t="shared" si="3"/>
        <v>-7.1894771999999998</v>
      </c>
      <c r="L30" s="43">
        <v>1.0615459999999999E-84</v>
      </c>
      <c r="M30" s="40"/>
      <c r="N30" s="182">
        <v>-7.9624600000000001</v>
      </c>
      <c r="O30" s="182">
        <v>0.39221</v>
      </c>
      <c r="P30" s="178">
        <f t="shared" si="4"/>
        <v>-8.7311916000000007</v>
      </c>
      <c r="Q30" s="178">
        <f t="shared" si="5"/>
        <v>-7.1937284000000004</v>
      </c>
      <c r="R30" s="97">
        <v>7.343779E-85</v>
      </c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  <c r="FF30" s="73"/>
      <c r="FG30" s="73"/>
      <c r="FH30" s="73"/>
      <c r="FI30" s="73"/>
      <c r="FJ30" s="73"/>
      <c r="FK30" s="73"/>
      <c r="FL30" s="73"/>
      <c r="FM30" s="73"/>
      <c r="FN30" s="73"/>
      <c r="FO30" s="73"/>
      <c r="FP30" s="73"/>
      <c r="FQ30" s="73"/>
      <c r="FR30" s="73"/>
      <c r="FS30" s="73"/>
      <c r="FT30" s="73"/>
      <c r="FU30" s="73"/>
      <c r="FV30" s="73"/>
      <c r="FW30" s="73"/>
      <c r="FX30" s="73"/>
      <c r="FY30" s="73"/>
      <c r="FZ30" s="73"/>
      <c r="GA30" s="73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  <c r="GV30" s="73"/>
      <c r="GW30" s="73"/>
      <c r="GX30" s="73"/>
      <c r="GY30" s="73"/>
      <c r="GZ30" s="73"/>
      <c r="HA30" s="73"/>
      <c r="HB30" s="73"/>
      <c r="HC30" s="73"/>
      <c r="HD30" s="73"/>
      <c r="HE30" s="73"/>
      <c r="HF30" s="73"/>
      <c r="HG30" s="73"/>
      <c r="HH30" s="73"/>
      <c r="HI30" s="73"/>
      <c r="HJ30" s="73"/>
      <c r="HK30" s="73"/>
      <c r="HL30" s="73"/>
      <c r="HM30" s="73"/>
      <c r="HN30" s="73"/>
      <c r="HO30" s="73"/>
      <c r="HP30" s="73"/>
      <c r="HQ30" s="73"/>
      <c r="HR30" s="73"/>
      <c r="HS30" s="73"/>
      <c r="HT30" s="73"/>
      <c r="HU30" s="73"/>
    </row>
    <row r="31" spans="1:229" s="94" customFormat="1" ht="16" customHeight="1" thickBot="1" x14ac:dyDescent="0.25">
      <c r="A31" s="103" t="s">
        <v>8147</v>
      </c>
      <c r="B31" s="183">
        <v>0.20893999999999999</v>
      </c>
      <c r="C31" s="183">
        <v>5.3870000000000001E-2</v>
      </c>
      <c r="D31" s="183">
        <v>0.1033548</v>
      </c>
      <c r="E31" s="183">
        <v>0.3145252</v>
      </c>
      <c r="F31" s="187">
        <v>1.08E-4</v>
      </c>
      <c r="G31" s="105"/>
      <c r="H31" s="183">
        <v>0.21335999999999999</v>
      </c>
      <c r="I31" s="183">
        <v>5.4080000000000003E-2</v>
      </c>
      <c r="J31" s="183">
        <v>0.1088324</v>
      </c>
      <c r="K31" s="183">
        <v>0.32074760000000002</v>
      </c>
      <c r="L31" s="106">
        <v>8.1899999999999999E-5</v>
      </c>
      <c r="M31" s="104"/>
      <c r="N31" s="183">
        <v>0.21453</v>
      </c>
      <c r="O31" s="183">
        <v>5.4109999999999998E-2</v>
      </c>
      <c r="P31" s="183">
        <v>0.109874</v>
      </c>
      <c r="Q31" s="183">
        <v>0.32194600000000001</v>
      </c>
      <c r="R31" s="106">
        <v>7.5500000000000006E-5</v>
      </c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  <c r="FF31" s="73"/>
      <c r="FG31" s="73"/>
      <c r="FH31" s="73"/>
      <c r="FI31" s="73"/>
      <c r="FJ31" s="73"/>
      <c r="FK31" s="73"/>
      <c r="FL31" s="73"/>
      <c r="FM31" s="73"/>
      <c r="FN31" s="73"/>
      <c r="FO31" s="73"/>
      <c r="FP31" s="73"/>
      <c r="FQ31" s="73"/>
      <c r="FR31" s="73"/>
      <c r="FS31" s="73"/>
      <c r="FT31" s="73"/>
      <c r="FU31" s="73"/>
      <c r="FV31" s="73"/>
      <c r="FW31" s="73"/>
      <c r="FX31" s="73"/>
      <c r="FY31" s="73"/>
      <c r="FZ31" s="73"/>
      <c r="GA31" s="73"/>
      <c r="GB31" s="73"/>
      <c r="GC31" s="73"/>
      <c r="GD31" s="73"/>
      <c r="GE31" s="73"/>
      <c r="GF31" s="73"/>
      <c r="GG31" s="73"/>
      <c r="GH31" s="73"/>
      <c r="GI31" s="73"/>
      <c r="GJ31" s="73"/>
      <c r="GK31" s="73"/>
      <c r="GL31" s="73"/>
      <c r="GM31" s="73"/>
      <c r="GN31" s="73"/>
      <c r="GO31" s="73"/>
      <c r="GP31" s="73"/>
      <c r="GQ31" s="73"/>
      <c r="GR31" s="73"/>
      <c r="GS31" s="73"/>
      <c r="GT31" s="73"/>
      <c r="GU31" s="73"/>
      <c r="GV31" s="73"/>
      <c r="GW31" s="73"/>
      <c r="GX31" s="73"/>
      <c r="GY31" s="73"/>
      <c r="GZ31" s="73"/>
      <c r="HA31" s="73"/>
      <c r="HB31" s="73"/>
      <c r="HC31" s="73"/>
      <c r="HD31" s="73"/>
      <c r="HE31" s="73"/>
      <c r="HF31" s="73"/>
      <c r="HG31" s="73"/>
      <c r="HH31" s="73"/>
      <c r="HI31" s="73"/>
      <c r="HJ31" s="73"/>
      <c r="HK31" s="73"/>
      <c r="HL31" s="73"/>
      <c r="HM31" s="73"/>
      <c r="HN31" s="73"/>
      <c r="HO31" s="73"/>
      <c r="HP31" s="73"/>
      <c r="HQ31" s="73"/>
      <c r="HR31" s="73"/>
      <c r="HS31" s="73"/>
      <c r="HT31" s="73"/>
      <c r="HU31" s="73"/>
    </row>
    <row r="34" spans="10:18" x14ac:dyDescent="0.2">
      <c r="J34" s="40"/>
      <c r="K34" s="40"/>
    </row>
    <row r="41" spans="10:18" x14ac:dyDescent="0.2">
      <c r="L41" s="66"/>
      <c r="M41" s="66"/>
      <c r="R41" s="66"/>
    </row>
    <row r="42" spans="10:18" x14ac:dyDescent="0.2">
      <c r="R42" s="66"/>
    </row>
  </sheetData>
  <mergeCells count="3">
    <mergeCell ref="B2:F2"/>
    <mergeCell ref="H2:L2"/>
    <mergeCell ref="N2:R2"/>
  </mergeCells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zoomScale="114" zoomScaleNormal="114" zoomScalePageLayoutView="114" workbookViewId="0"/>
  </sheetViews>
  <sheetFormatPr baseColWidth="10" defaultColWidth="11" defaultRowHeight="16" x14ac:dyDescent="0.2"/>
  <cols>
    <col min="1" max="1" width="52.5" style="15" customWidth="1"/>
    <col min="2" max="4" width="14.1640625" style="15" customWidth="1"/>
    <col min="5" max="6" width="12.5" style="15" customWidth="1"/>
    <col min="7" max="7" width="10" style="15" customWidth="1"/>
    <col min="8" max="8" width="13.83203125" style="15" customWidth="1"/>
    <col min="9" max="15" width="11" style="15"/>
    <col min="16" max="17" width="13.83203125" style="15" customWidth="1"/>
    <col min="18" max="16384" width="11" style="15"/>
  </cols>
  <sheetData>
    <row r="1" spans="1:21" ht="17" thickBot="1" x14ac:dyDescent="0.25">
      <c r="A1" s="79" t="s">
        <v>8188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ht="17" thickBot="1" x14ac:dyDescent="0.25">
      <c r="A2" s="167"/>
      <c r="B2" s="240" t="s">
        <v>8163</v>
      </c>
      <c r="C2" s="240"/>
      <c r="D2" s="240"/>
      <c r="E2" s="240"/>
      <c r="F2" s="240"/>
      <c r="G2" s="240"/>
      <c r="H2" s="166"/>
      <c r="I2" s="240" t="s">
        <v>8164</v>
      </c>
      <c r="J2" s="240"/>
      <c r="K2" s="240"/>
      <c r="L2" s="240"/>
      <c r="M2" s="240"/>
      <c r="N2" s="240"/>
      <c r="O2" s="166"/>
      <c r="P2" s="240" t="s">
        <v>8165</v>
      </c>
      <c r="Q2" s="240"/>
      <c r="R2" s="240"/>
      <c r="S2" s="240"/>
      <c r="T2" s="240"/>
      <c r="U2" s="240"/>
    </row>
    <row r="3" spans="1:21" ht="36" customHeight="1" thickBot="1" x14ac:dyDescent="0.25">
      <c r="A3" s="168" t="s">
        <v>8129</v>
      </c>
      <c r="B3" s="169" t="s">
        <v>8093</v>
      </c>
      <c r="C3" s="169" t="s">
        <v>8094</v>
      </c>
      <c r="D3" s="169" t="s">
        <v>8095</v>
      </c>
      <c r="E3" s="169" t="s">
        <v>8132</v>
      </c>
      <c r="F3" s="169" t="s">
        <v>8130</v>
      </c>
      <c r="G3" s="169" t="s">
        <v>8131</v>
      </c>
      <c r="H3" s="169"/>
      <c r="I3" s="169" t="s">
        <v>8093</v>
      </c>
      <c r="J3" s="169" t="s">
        <v>8094</v>
      </c>
      <c r="K3" s="169" t="s">
        <v>8095</v>
      </c>
      <c r="L3" s="169" t="s">
        <v>8132</v>
      </c>
      <c r="M3" s="169" t="s">
        <v>8133</v>
      </c>
      <c r="N3" s="169" t="s">
        <v>8134</v>
      </c>
      <c r="O3" s="169"/>
      <c r="P3" s="169" t="s">
        <v>8093</v>
      </c>
      <c r="Q3" s="169" t="s">
        <v>8094</v>
      </c>
      <c r="R3" s="169" t="s">
        <v>8095</v>
      </c>
      <c r="S3" s="169" t="s">
        <v>8132</v>
      </c>
      <c r="T3" s="169" t="s">
        <v>8133</v>
      </c>
      <c r="U3" s="169" t="s">
        <v>8134</v>
      </c>
    </row>
    <row r="4" spans="1:21" s="73" customFormat="1" x14ac:dyDescent="0.2">
      <c r="A4" s="170" t="s">
        <v>8166</v>
      </c>
      <c r="B4" s="171"/>
      <c r="C4" s="171"/>
      <c r="D4" s="171"/>
      <c r="E4" s="171"/>
      <c r="F4" s="171"/>
      <c r="G4" s="172"/>
      <c r="H4" s="172"/>
      <c r="I4" s="78"/>
      <c r="J4" s="78"/>
      <c r="K4" s="78"/>
      <c r="L4" s="140"/>
      <c r="M4" s="78"/>
      <c r="N4" s="78"/>
      <c r="O4" s="78"/>
      <c r="P4" s="172"/>
      <c r="Q4" s="172"/>
      <c r="R4" s="172"/>
      <c r="S4" s="172"/>
      <c r="T4" s="172"/>
      <c r="U4" s="172"/>
    </row>
    <row r="5" spans="1:21" s="73" customFormat="1" x14ac:dyDescent="0.2">
      <c r="A5" s="173" t="s">
        <v>8168</v>
      </c>
      <c r="B5" s="188">
        <v>0.246254899</v>
      </c>
      <c r="C5" s="189">
        <f t="shared" ref="C5:C12" si="0">EXP(B5)</f>
        <v>1.2792256053149555</v>
      </c>
      <c r="D5" s="188">
        <v>0.18298244299999999</v>
      </c>
      <c r="E5" s="174">
        <v>0.17799999999999999</v>
      </c>
      <c r="F5" s="189">
        <f t="shared" ref="F5:F12" si="1">C5-D5*1.96</f>
        <v>0.92058001703495562</v>
      </c>
      <c r="G5" s="189">
        <f t="shared" ref="G5:G12" si="2">C5+D5*1.96</f>
        <v>1.6378711935949555</v>
      </c>
      <c r="H5" s="189"/>
      <c r="I5" s="189">
        <v>3.7208498E-2</v>
      </c>
      <c r="J5" s="189">
        <f t="shared" ref="J5:J12" si="3">EXP(I5)</f>
        <v>1.037909400314176</v>
      </c>
      <c r="K5" s="189">
        <v>1.8971169E-2</v>
      </c>
      <c r="L5" s="80">
        <v>4.9841919999999998E-2</v>
      </c>
      <c r="M5" s="189">
        <f t="shared" ref="M5:M12" si="4">J5-K5*1.96</f>
        <v>1.000725909074176</v>
      </c>
      <c r="N5" s="189">
        <f t="shared" ref="N5:N12" si="5">J5+K5*1.96</f>
        <v>1.075092891554176</v>
      </c>
      <c r="O5" s="189"/>
      <c r="P5" s="189">
        <v>0.12137297800000001</v>
      </c>
      <c r="Q5" s="189">
        <f>EXP(P5)</f>
        <v>1.1290459431426363</v>
      </c>
      <c r="R5" s="189">
        <v>6.9803822000000001E-2</v>
      </c>
      <c r="S5" s="196">
        <v>8.2074759999999997E-2</v>
      </c>
      <c r="T5" s="189">
        <f>Q5-R5*1.96</f>
        <v>0.99223045202263627</v>
      </c>
      <c r="U5" s="189">
        <f>Q5+R5*1.96</f>
        <v>1.2658614342626362</v>
      </c>
    </row>
    <row r="6" spans="1:21" s="73" customFormat="1" x14ac:dyDescent="0.2">
      <c r="A6" s="175" t="s">
        <v>8169</v>
      </c>
      <c r="B6" s="190">
        <v>-0.33032724099999999</v>
      </c>
      <c r="C6" s="191">
        <f t="shared" si="0"/>
        <v>0.71868851059985073</v>
      </c>
      <c r="D6" s="190">
        <v>9.8079590999999994E-2</v>
      </c>
      <c r="E6" s="177">
        <v>7.5699999999999997E-4</v>
      </c>
      <c r="F6" s="191">
        <f t="shared" si="1"/>
        <v>0.52645251223985068</v>
      </c>
      <c r="G6" s="191">
        <f t="shared" si="2"/>
        <v>0.91092450895985078</v>
      </c>
      <c r="H6" s="189"/>
      <c r="I6" s="189">
        <v>-1.4549000000000001E-3</v>
      </c>
      <c r="J6" s="189">
        <f t="shared" si="3"/>
        <v>0.99854615785391887</v>
      </c>
      <c r="K6" s="189">
        <v>5.8670140000000003E-3</v>
      </c>
      <c r="L6" s="80">
        <v>0.80415009999999998</v>
      </c>
      <c r="M6" s="189">
        <f t="shared" si="4"/>
        <v>0.98704681041391884</v>
      </c>
      <c r="N6" s="189">
        <f t="shared" si="5"/>
        <v>1.0100455052939188</v>
      </c>
      <c r="O6" s="189"/>
      <c r="P6" s="189">
        <v>-2.2038259999999999E-3</v>
      </c>
      <c r="Q6" s="189">
        <f t="shared" ref="Q6:Q34" si="6">EXP(P6)</f>
        <v>0.9977986006415599</v>
      </c>
      <c r="R6" s="189">
        <v>2.3071459999999998E-2</v>
      </c>
      <c r="S6" s="196">
        <v>0.92390039999999996</v>
      </c>
      <c r="T6" s="189">
        <f t="shared" ref="T6:T34" si="7">Q6-R6*1.96</f>
        <v>0.95257853904155987</v>
      </c>
      <c r="U6" s="189">
        <f t="shared" ref="U6:U34" si="8">Q6+R6*1.96</f>
        <v>1.0430186622415598</v>
      </c>
    </row>
    <row r="7" spans="1:21" s="73" customFormat="1" x14ac:dyDescent="0.2">
      <c r="A7" s="173" t="s">
        <v>8170</v>
      </c>
      <c r="B7" s="188">
        <v>-0.44085585100000002</v>
      </c>
      <c r="C7" s="189">
        <f t="shared" si="0"/>
        <v>0.64348545767304455</v>
      </c>
      <c r="D7" s="188">
        <v>0.241871114</v>
      </c>
      <c r="E7" s="174">
        <v>6.8400000000000002E-2</v>
      </c>
      <c r="F7" s="189">
        <f t="shared" si="1"/>
        <v>0.16941807423304456</v>
      </c>
      <c r="G7" s="189">
        <f t="shared" si="2"/>
        <v>1.1175528411130444</v>
      </c>
      <c r="H7" s="189"/>
      <c r="I7" s="189">
        <v>-4.3700988000000003E-2</v>
      </c>
      <c r="J7" s="189">
        <f t="shared" si="3"/>
        <v>0.95724014097379684</v>
      </c>
      <c r="K7" s="189">
        <v>2.973876E-2</v>
      </c>
      <c r="L7" s="80">
        <v>0.1416983</v>
      </c>
      <c r="M7" s="189">
        <f t="shared" si="4"/>
        <v>0.89895217137379679</v>
      </c>
      <c r="N7" s="189">
        <f t="shared" si="5"/>
        <v>1.0155281105737968</v>
      </c>
      <c r="O7" s="189"/>
      <c r="P7" s="189">
        <v>-0.15791140400000001</v>
      </c>
      <c r="Q7" s="189">
        <f t="shared" si="6"/>
        <v>0.85392543299490464</v>
      </c>
      <c r="R7" s="189">
        <v>0.10193661</v>
      </c>
      <c r="S7" s="196">
        <v>0.1213544</v>
      </c>
      <c r="T7" s="189">
        <f t="shared" si="7"/>
        <v>0.65412967739490468</v>
      </c>
      <c r="U7" s="189">
        <f t="shared" si="8"/>
        <v>1.0537211885949047</v>
      </c>
    </row>
    <row r="8" spans="1:21" s="73" customFormat="1" x14ac:dyDescent="0.2">
      <c r="A8" s="173" t="s">
        <v>8171</v>
      </c>
      <c r="B8" s="188">
        <v>-3.5018499999999998E-4</v>
      </c>
      <c r="C8" s="189">
        <f t="shared" si="0"/>
        <v>0.9996498763076106</v>
      </c>
      <c r="D8" s="188">
        <v>0.12433603999999999</v>
      </c>
      <c r="E8" s="174">
        <v>0.998</v>
      </c>
      <c r="F8" s="189">
        <f t="shared" si="1"/>
        <v>0.75595123790761065</v>
      </c>
      <c r="G8" s="189">
        <f t="shared" si="2"/>
        <v>1.2433485147076107</v>
      </c>
      <c r="H8" s="189"/>
      <c r="I8" s="189">
        <v>3.2055819999999998E-3</v>
      </c>
      <c r="J8" s="189">
        <f t="shared" si="3"/>
        <v>1.0032107253723448</v>
      </c>
      <c r="K8" s="189">
        <v>7.6769009999999999E-3</v>
      </c>
      <c r="L8" s="80">
        <v>0.67626739999999996</v>
      </c>
      <c r="M8" s="189">
        <f t="shared" si="4"/>
        <v>0.98816399941234478</v>
      </c>
      <c r="N8" s="189">
        <f t="shared" si="5"/>
        <v>1.0182574513323448</v>
      </c>
      <c r="O8" s="189"/>
      <c r="P8" s="189">
        <v>6.2390370000000002E-3</v>
      </c>
      <c r="Q8" s="189">
        <f t="shared" si="6"/>
        <v>1.0062585403309143</v>
      </c>
      <c r="R8" s="189">
        <v>3.0287003999999999E-2</v>
      </c>
      <c r="S8" s="196">
        <v>0.83679309999999996</v>
      </c>
      <c r="T8" s="189">
        <f t="shared" si="7"/>
        <v>0.94689601249091437</v>
      </c>
      <c r="U8" s="189">
        <f t="shared" si="8"/>
        <v>1.0656210681709144</v>
      </c>
    </row>
    <row r="9" spans="1:21" s="73" customFormat="1" x14ac:dyDescent="0.2">
      <c r="A9" s="79" t="s">
        <v>8146</v>
      </c>
      <c r="B9" s="188">
        <v>0.22958715900000001</v>
      </c>
      <c r="C9" s="189">
        <f t="shared" si="0"/>
        <v>1.2580805154844601</v>
      </c>
      <c r="D9" s="188">
        <v>0.11368404</v>
      </c>
      <c r="E9" s="174">
        <v>4.3400000000000001E-2</v>
      </c>
      <c r="F9" s="189">
        <f t="shared" si="1"/>
        <v>1.0352597970844601</v>
      </c>
      <c r="G9" s="189">
        <f t="shared" si="2"/>
        <v>1.48090123388446</v>
      </c>
      <c r="H9" s="189"/>
      <c r="I9" s="189">
        <v>-0.22349280599999999</v>
      </c>
      <c r="J9" s="189">
        <f t="shared" si="3"/>
        <v>0.79972064503722229</v>
      </c>
      <c r="K9" s="189">
        <v>0.113686563</v>
      </c>
      <c r="L9" s="80">
        <v>4.9313830000000003E-2</v>
      </c>
      <c r="M9" s="189">
        <f t="shared" si="4"/>
        <v>0.5768949815572223</v>
      </c>
      <c r="N9" s="189">
        <f t="shared" si="5"/>
        <v>1.0225463085172222</v>
      </c>
      <c r="O9" s="189"/>
      <c r="P9" s="189">
        <v>-0.21833002200000001</v>
      </c>
      <c r="Q9" s="189">
        <f t="shared" si="6"/>
        <v>0.80386010636570149</v>
      </c>
      <c r="R9" s="189">
        <v>0.118687802</v>
      </c>
      <c r="S9" s="196">
        <v>6.583696E-2</v>
      </c>
      <c r="T9" s="189">
        <f t="shared" si="7"/>
        <v>0.57123201444570149</v>
      </c>
      <c r="U9" s="189">
        <f t="shared" si="8"/>
        <v>1.0364881982857015</v>
      </c>
    </row>
    <row r="10" spans="1:21" s="73" customFormat="1" ht="16" customHeight="1" x14ac:dyDescent="0.2">
      <c r="A10" s="79" t="s">
        <v>8147</v>
      </c>
      <c r="B10" s="188">
        <v>-4.0587180000000002E-3</v>
      </c>
      <c r="C10" s="189">
        <f t="shared" si="0"/>
        <v>0.99594950746385946</v>
      </c>
      <c r="D10" s="188">
        <v>1.5183429999999999E-3</v>
      </c>
      <c r="E10" s="174">
        <v>7.5100000000000002E-3</v>
      </c>
      <c r="F10" s="189">
        <f t="shared" si="1"/>
        <v>0.99297355518385944</v>
      </c>
      <c r="G10" s="189">
        <f t="shared" si="2"/>
        <v>0.99892545974385949</v>
      </c>
      <c r="H10" s="189"/>
      <c r="I10" s="189">
        <v>-3.555763E-3</v>
      </c>
      <c r="J10" s="189">
        <f t="shared" si="3"/>
        <v>0.99645055123905979</v>
      </c>
      <c r="K10" s="189">
        <v>1.523024E-3</v>
      </c>
      <c r="L10" s="80">
        <v>1.9560540000000001E-2</v>
      </c>
      <c r="M10" s="189">
        <f t="shared" si="4"/>
        <v>0.99346542419905981</v>
      </c>
      <c r="N10" s="189">
        <f t="shared" si="5"/>
        <v>0.99943567827905977</v>
      </c>
      <c r="O10" s="189"/>
      <c r="P10" s="189">
        <v>-4.2324449999999996E-3</v>
      </c>
      <c r="Q10" s="189">
        <f t="shared" si="6"/>
        <v>0.99577649917231714</v>
      </c>
      <c r="R10" s="189">
        <v>1.644644E-3</v>
      </c>
      <c r="S10" s="196">
        <v>1.006837E-2</v>
      </c>
      <c r="T10" s="189">
        <f t="shared" si="7"/>
        <v>0.99255299693231713</v>
      </c>
      <c r="U10" s="189">
        <f t="shared" si="8"/>
        <v>0.99900000141231715</v>
      </c>
    </row>
    <row r="11" spans="1:21" s="73" customFormat="1" x14ac:dyDescent="0.2">
      <c r="A11" s="79" t="s">
        <v>8151</v>
      </c>
      <c r="B11" s="188">
        <v>0.235300552</v>
      </c>
      <c r="C11" s="189">
        <f t="shared" si="0"/>
        <v>1.2652889967294321</v>
      </c>
      <c r="D11" s="188">
        <v>0.198750607</v>
      </c>
      <c r="E11" s="174">
        <v>0.23599999999999999</v>
      </c>
      <c r="F11" s="189">
        <f t="shared" si="1"/>
        <v>0.87573780700943216</v>
      </c>
      <c r="G11" s="189">
        <f t="shared" si="2"/>
        <v>1.654840186449432</v>
      </c>
      <c r="H11" s="189"/>
      <c r="I11" s="189">
        <v>-8.6109811999999994E-2</v>
      </c>
      <c r="J11" s="189">
        <f t="shared" si="3"/>
        <v>0.91749347389471525</v>
      </c>
      <c r="K11" s="189">
        <v>0.16145440599999999</v>
      </c>
      <c r="L11" s="80">
        <v>0.59379939999999998</v>
      </c>
      <c r="M11" s="189">
        <f t="shared" si="4"/>
        <v>0.60104283813471526</v>
      </c>
      <c r="N11" s="189">
        <f t="shared" si="5"/>
        <v>1.2339441096547152</v>
      </c>
      <c r="O11" s="189"/>
      <c r="P11" s="189">
        <v>-9.2580250000000003E-2</v>
      </c>
      <c r="Q11" s="189">
        <f t="shared" ref="Q11:Q12" si="9">EXP(P11)</f>
        <v>0.91157605405074227</v>
      </c>
      <c r="R11" s="189">
        <v>0.25523386999999997</v>
      </c>
      <c r="S11" s="196">
        <v>0.71680869999999997</v>
      </c>
      <c r="T11" s="189">
        <f t="shared" ref="T11:T12" si="10">Q11-R11*1.96</f>
        <v>0.41131766885074228</v>
      </c>
      <c r="U11" s="189">
        <f t="shared" ref="U11:U12" si="11">Q11+R11*1.96</f>
        <v>1.4118344392507423</v>
      </c>
    </row>
    <row r="12" spans="1:21" s="73" customFormat="1" x14ac:dyDescent="0.2">
      <c r="A12" s="79" t="s">
        <v>8152</v>
      </c>
      <c r="B12" s="188">
        <v>1.9447115479999999</v>
      </c>
      <c r="C12" s="189">
        <f t="shared" si="0"/>
        <v>6.9916148188601648</v>
      </c>
      <c r="D12" s="188">
        <v>0.20437403300000001</v>
      </c>
      <c r="E12" s="174">
        <v>1.8099999999999998E-21</v>
      </c>
      <c r="F12" s="189">
        <f t="shared" si="1"/>
        <v>6.5910417141801645</v>
      </c>
      <c r="G12" s="189">
        <f t="shared" si="2"/>
        <v>7.3921879235401651</v>
      </c>
      <c r="H12" s="189"/>
      <c r="I12" s="189">
        <v>1.6199320180000001</v>
      </c>
      <c r="J12" s="189">
        <f t="shared" si="3"/>
        <v>5.0527468090542627</v>
      </c>
      <c r="K12" s="189">
        <v>0.16698697700000001</v>
      </c>
      <c r="L12" s="80">
        <v>2.9870949999999999E-22</v>
      </c>
      <c r="M12" s="189">
        <f t="shared" si="4"/>
        <v>4.7254523341342622</v>
      </c>
      <c r="N12" s="189">
        <f t="shared" si="5"/>
        <v>5.3800412839742631</v>
      </c>
      <c r="O12" s="189"/>
      <c r="P12" s="189">
        <v>1.6175090480000001</v>
      </c>
      <c r="Q12" s="189">
        <f t="shared" si="9"/>
        <v>5.0405189749381893</v>
      </c>
      <c r="R12" s="189">
        <v>0.259092241</v>
      </c>
      <c r="S12" s="196">
        <v>4.2929730000000002E-10</v>
      </c>
      <c r="T12" s="189">
        <f t="shared" si="10"/>
        <v>4.5326981825781889</v>
      </c>
      <c r="U12" s="189">
        <f t="shared" si="11"/>
        <v>5.5483397672981898</v>
      </c>
    </row>
    <row r="13" spans="1:21" s="73" customFormat="1" x14ac:dyDescent="0.2">
      <c r="A13" s="79"/>
      <c r="B13" s="189"/>
      <c r="C13" s="189"/>
      <c r="D13" s="189"/>
      <c r="E13" s="80"/>
      <c r="F13" s="189"/>
      <c r="G13" s="189"/>
      <c r="H13" s="189"/>
      <c r="I13" s="189"/>
      <c r="J13" s="189"/>
      <c r="K13" s="189"/>
      <c r="L13" s="80"/>
      <c r="M13" s="189"/>
      <c r="N13" s="189"/>
      <c r="O13" s="189"/>
      <c r="P13" s="189"/>
      <c r="Q13" s="189"/>
      <c r="R13" s="189"/>
      <c r="S13" s="196"/>
      <c r="T13" s="189"/>
      <c r="U13" s="189"/>
    </row>
    <row r="14" spans="1:21" s="73" customFormat="1" x14ac:dyDescent="0.2">
      <c r="A14" s="79"/>
      <c r="B14" s="192"/>
      <c r="C14" s="189"/>
      <c r="D14" s="192"/>
      <c r="E14" s="194"/>
      <c r="F14" s="189"/>
      <c r="G14" s="189"/>
      <c r="H14" s="193"/>
      <c r="I14" s="139"/>
      <c r="J14" s="189"/>
      <c r="K14" s="139"/>
      <c r="L14" s="140"/>
      <c r="M14" s="189"/>
      <c r="N14" s="189"/>
      <c r="O14" s="139"/>
      <c r="P14" s="139"/>
      <c r="Q14" s="189"/>
      <c r="R14" s="139"/>
      <c r="S14" s="141"/>
      <c r="T14" s="189"/>
      <c r="U14" s="189"/>
    </row>
    <row r="15" spans="1:21" s="73" customFormat="1" x14ac:dyDescent="0.2">
      <c r="A15" s="175" t="s">
        <v>8172</v>
      </c>
      <c r="B15" s="193"/>
      <c r="C15" s="189"/>
      <c r="D15" s="193"/>
      <c r="E15" s="195"/>
      <c r="F15" s="189"/>
      <c r="G15" s="189"/>
      <c r="H15" s="193"/>
      <c r="I15" s="193"/>
      <c r="J15" s="189"/>
      <c r="K15" s="193"/>
      <c r="L15" s="195"/>
      <c r="M15" s="189"/>
      <c r="N15" s="189"/>
      <c r="O15" s="193"/>
      <c r="P15" s="193"/>
      <c r="Q15" s="189"/>
      <c r="R15" s="193"/>
      <c r="S15" s="197"/>
      <c r="T15" s="189"/>
      <c r="U15" s="189"/>
    </row>
    <row r="16" spans="1:21" s="73" customFormat="1" x14ac:dyDescent="0.2">
      <c r="A16" s="173" t="s">
        <v>8173</v>
      </c>
      <c r="B16" s="188">
        <v>0.44387983600000003</v>
      </c>
      <c r="C16" s="189">
        <f>EXP(B16)</f>
        <v>1.5587431695535905</v>
      </c>
      <c r="D16" s="188">
        <v>0.25117354400000003</v>
      </c>
      <c r="E16" s="174">
        <v>7.7190770000000006E-2</v>
      </c>
      <c r="F16" s="189">
        <f t="shared" ref="F16:F23" si="12">C16-D16*1.96</f>
        <v>1.0664430233135904</v>
      </c>
      <c r="G16" s="189">
        <f t="shared" ref="G16:G22" si="13">C16+D16*1.96</f>
        <v>2.0510433157935903</v>
      </c>
      <c r="H16" s="189"/>
      <c r="I16" s="189">
        <v>-3.2764825999999997E-2</v>
      </c>
      <c r="J16" s="189">
        <f>EXP(I16)</f>
        <v>0.96776612626007807</v>
      </c>
      <c r="K16" s="189">
        <v>5.7642778999999998E-2</v>
      </c>
      <c r="L16" s="80">
        <v>0.56999999999999995</v>
      </c>
      <c r="M16" s="189">
        <f>J16-K16*1.96</f>
        <v>0.85478627942007812</v>
      </c>
      <c r="N16" s="189">
        <f>J16+K16*1.96</f>
        <v>1.0807459731000781</v>
      </c>
      <c r="O16" s="189"/>
      <c r="P16" s="188">
        <v>-0.16932570999999999</v>
      </c>
      <c r="Q16" s="189">
        <f t="shared" si="6"/>
        <v>0.84423388318195913</v>
      </c>
      <c r="R16" s="188">
        <v>0.30593889200000002</v>
      </c>
      <c r="S16" s="198">
        <v>0.57999999999999996</v>
      </c>
      <c r="T16" s="189">
        <f t="shared" si="7"/>
        <v>0.24459365486195905</v>
      </c>
      <c r="U16" s="189">
        <f t="shared" si="8"/>
        <v>1.4438741115019593</v>
      </c>
    </row>
    <row r="17" spans="1:21" s="73" customFormat="1" x14ac:dyDescent="0.2">
      <c r="A17" s="175" t="s">
        <v>8174</v>
      </c>
      <c r="B17" s="190">
        <v>-0.32543857599999998</v>
      </c>
      <c r="C17" s="191">
        <f>EXP(B17)</f>
        <v>0.72221053996393736</v>
      </c>
      <c r="D17" s="190">
        <v>9.4761761999999999E-2</v>
      </c>
      <c r="E17" s="177">
        <v>5.9412669999999996E-4</v>
      </c>
      <c r="F17" s="191">
        <f t="shared" si="12"/>
        <v>0.53647748644393733</v>
      </c>
      <c r="G17" s="191">
        <f t="shared" si="13"/>
        <v>0.90794359348393738</v>
      </c>
      <c r="H17" s="189"/>
      <c r="I17" s="189">
        <v>4.4051799999999999E-3</v>
      </c>
      <c r="J17" s="189">
        <f>EXP(I17)</f>
        <v>1.0044148970686555</v>
      </c>
      <c r="K17" s="189">
        <v>4.819757E-3</v>
      </c>
      <c r="L17" s="80">
        <v>0.36099999999999999</v>
      </c>
      <c r="M17" s="189">
        <f>J17-K17*1.96</f>
        <v>0.9949681733486555</v>
      </c>
      <c r="N17" s="189">
        <f>J17+K17*1.96</f>
        <v>1.0138616207886555</v>
      </c>
      <c r="O17" s="189"/>
      <c r="P17" s="188">
        <v>2.5318625000000001E-2</v>
      </c>
      <c r="Q17" s="189">
        <f t="shared" si="6"/>
        <v>1.0256418636061988</v>
      </c>
      <c r="R17" s="188">
        <v>2.1280628999999999E-2</v>
      </c>
      <c r="S17" s="198">
        <v>0.23400000000000001</v>
      </c>
      <c r="T17" s="189">
        <f t="shared" si="7"/>
        <v>0.98393183076619883</v>
      </c>
      <c r="U17" s="189">
        <f t="shared" si="8"/>
        <v>1.0673518964461988</v>
      </c>
    </row>
    <row r="18" spans="1:21" s="73" customFormat="1" x14ac:dyDescent="0.2">
      <c r="A18" s="173" t="s">
        <v>8175</v>
      </c>
      <c r="B18" s="188">
        <v>9.7262570000000003E-3</v>
      </c>
      <c r="C18" s="189">
        <f t="shared" ref="C18:C34" si="14">EXP(B18)</f>
        <v>1.0097737107619977</v>
      </c>
      <c r="D18" s="188">
        <v>0.103212796</v>
      </c>
      <c r="E18" s="174">
        <v>0.92500000000000004</v>
      </c>
      <c r="F18" s="189">
        <f t="shared" si="12"/>
        <v>0.80747663060199781</v>
      </c>
      <c r="G18" s="189">
        <f t="shared" si="13"/>
        <v>1.2120707909219977</v>
      </c>
      <c r="H18" s="189"/>
      <c r="I18" s="189">
        <v>9.7262570000000003E-3</v>
      </c>
      <c r="J18" s="189">
        <f>EXP(I18)</f>
        <v>1.0097737107619977</v>
      </c>
      <c r="K18" s="189">
        <v>0.103212796</v>
      </c>
      <c r="L18" s="80">
        <v>0.92500000000000004</v>
      </c>
      <c r="M18" s="189">
        <f>J18-K18*1.96</f>
        <v>0.80747663060199781</v>
      </c>
      <c r="N18" s="189">
        <f>J18+K18*1.96</f>
        <v>1.2120707909219977</v>
      </c>
      <c r="O18" s="189"/>
      <c r="P18" s="188">
        <v>-0.71277874500000005</v>
      </c>
      <c r="Q18" s="189">
        <f t="shared" si="6"/>
        <v>0.4902799399452008</v>
      </c>
      <c r="R18" s="188">
        <v>0.57844786299999995</v>
      </c>
      <c r="S18" s="198">
        <v>0.218</v>
      </c>
      <c r="T18" s="189">
        <f t="shared" si="7"/>
        <v>-0.64347787153479918</v>
      </c>
      <c r="U18" s="189">
        <f t="shared" si="8"/>
        <v>1.6240377514252007</v>
      </c>
    </row>
    <row r="19" spans="1:21" s="73" customFormat="1" x14ac:dyDescent="0.2">
      <c r="A19" s="173" t="s">
        <v>8176</v>
      </c>
      <c r="B19" s="188">
        <f>--0.837637754</f>
        <v>0.83763775399999996</v>
      </c>
      <c r="C19" s="189">
        <f>EXP(B19)</f>
        <v>2.3109016059723153</v>
      </c>
      <c r="D19" s="188">
        <v>0.442258606</v>
      </c>
      <c r="E19" s="174">
        <v>5.8225020000000002E-2</v>
      </c>
      <c r="F19" s="189">
        <f t="shared" si="12"/>
        <v>1.4440747382123154</v>
      </c>
      <c r="G19" s="189">
        <f t="shared" si="13"/>
        <v>3.1777284737323153</v>
      </c>
      <c r="H19" s="189"/>
      <c r="I19" s="189">
        <v>-4.135016E-3</v>
      </c>
      <c r="J19" s="189">
        <f>EXP(I19)</f>
        <v>0.99587352140716801</v>
      </c>
      <c r="K19" s="189">
        <v>7.3104939999999998E-3</v>
      </c>
      <c r="L19" s="80">
        <v>0.57199999999999995</v>
      </c>
      <c r="M19" s="189">
        <f>J19-K19*1.96</f>
        <v>0.98154495316716805</v>
      </c>
      <c r="N19" s="189">
        <f>J19+K19*1.96</f>
        <v>1.010202089647168</v>
      </c>
      <c r="O19" s="189"/>
      <c r="P19" s="188">
        <v>-7.0784369999999999E-3</v>
      </c>
      <c r="Q19" s="189">
        <f t="shared" si="6"/>
        <v>0.99294655612964833</v>
      </c>
      <c r="R19" s="188">
        <v>2.72004E-2</v>
      </c>
      <c r="S19" s="198">
        <v>0.79500000000000004</v>
      </c>
      <c r="T19" s="189">
        <f t="shared" si="7"/>
        <v>0.93963377212964838</v>
      </c>
      <c r="U19" s="189">
        <f t="shared" si="8"/>
        <v>1.0462593401296483</v>
      </c>
    </row>
    <row r="20" spans="1:21" s="73" customFormat="1" x14ac:dyDescent="0.2">
      <c r="A20" s="176" t="s">
        <v>8146</v>
      </c>
      <c r="B20" s="188">
        <v>-2.9362868E-2</v>
      </c>
      <c r="C20" s="189">
        <f t="shared" si="14"/>
        <v>0.97106403246399187</v>
      </c>
      <c r="D20" s="188">
        <v>0.1187354</v>
      </c>
      <c r="E20" s="174">
        <v>4.0314999999999997E-2</v>
      </c>
      <c r="F20" s="189">
        <f t="shared" si="12"/>
        <v>0.73834264846399189</v>
      </c>
      <c r="G20" s="189">
        <f t="shared" si="13"/>
        <v>1.2037854164639918</v>
      </c>
      <c r="H20" s="189"/>
      <c r="I20" s="189">
        <v>0.23112872100000001</v>
      </c>
      <c r="J20" s="189">
        <f t="shared" ref="J20:J34" si="15">EXP(I20)</f>
        <v>1.2600214202282047</v>
      </c>
      <c r="K20" s="189">
        <v>0.113823784</v>
      </c>
      <c r="L20" s="80">
        <v>4.2299999999999997E-2</v>
      </c>
      <c r="M20" s="189">
        <f t="shared" ref="M20:M34" si="16">J20-K20*1.96</f>
        <v>1.0369268035882047</v>
      </c>
      <c r="N20" s="189">
        <f t="shared" ref="N20:N33" si="17">J20+K20*1.96</f>
        <v>1.4831160368682048</v>
      </c>
      <c r="O20" s="189"/>
      <c r="P20" s="188">
        <v>0.23290469499999999</v>
      </c>
      <c r="Q20" s="189">
        <f t="shared" si="6"/>
        <v>1.2622611737933245</v>
      </c>
      <c r="R20" s="188">
        <v>0.11374651199999999</v>
      </c>
      <c r="S20" s="198">
        <v>4.0599999999999997E-2</v>
      </c>
      <c r="T20" s="189">
        <f t="shared" si="7"/>
        <v>1.0393180102733246</v>
      </c>
      <c r="U20" s="189">
        <f t="shared" si="8"/>
        <v>1.4852043373133244</v>
      </c>
    </row>
    <row r="21" spans="1:21" s="73" customFormat="1" x14ac:dyDescent="0.2">
      <c r="A21" s="176" t="s">
        <v>8147</v>
      </c>
      <c r="B21" s="188">
        <v>-3.9122439999999996E-3</v>
      </c>
      <c r="C21" s="189">
        <f t="shared" si="14"/>
        <v>0.99609539885640286</v>
      </c>
      <c r="D21" s="188">
        <v>0.11387902799999999</v>
      </c>
      <c r="E21" s="174">
        <v>9.9060260000000001E-3</v>
      </c>
      <c r="F21" s="189">
        <f t="shared" si="12"/>
        <v>0.77289250397640286</v>
      </c>
      <c r="G21" s="189">
        <f t="shared" si="13"/>
        <v>1.2192982937364027</v>
      </c>
      <c r="H21" s="189"/>
      <c r="I21" s="189">
        <v>-3.6117720000000001E-3</v>
      </c>
      <c r="J21" s="189">
        <f t="shared" si="15"/>
        <v>0.99639474260304295</v>
      </c>
      <c r="K21" s="189">
        <v>1.522505E-3</v>
      </c>
      <c r="L21" s="80">
        <v>1.77E-2</v>
      </c>
      <c r="M21" s="189">
        <f t="shared" si="16"/>
        <v>0.99341063280304298</v>
      </c>
      <c r="N21" s="189">
        <f t="shared" si="17"/>
        <v>0.99937885240304292</v>
      </c>
      <c r="O21" s="189"/>
      <c r="P21" s="188">
        <v>-3.5927049999999999E-3</v>
      </c>
      <c r="Q21" s="189">
        <f t="shared" si="6"/>
        <v>0.99641374104272129</v>
      </c>
      <c r="R21" s="188">
        <v>1.5233219999999999E-3</v>
      </c>
      <c r="S21" s="198">
        <v>1.84E-2</v>
      </c>
      <c r="T21" s="189">
        <f t="shared" si="7"/>
        <v>0.99342802992272128</v>
      </c>
      <c r="U21" s="189">
        <f t="shared" si="8"/>
        <v>0.9993994521627213</v>
      </c>
    </row>
    <row r="22" spans="1:21" s="73" customFormat="1" x14ac:dyDescent="0.2">
      <c r="A22" s="176" t="s">
        <v>8151</v>
      </c>
      <c r="B22" s="188">
        <v>0.25081523900000002</v>
      </c>
      <c r="C22" s="189">
        <f t="shared" si="14"/>
        <v>1.2850726310914287</v>
      </c>
      <c r="D22" s="188">
        <v>0.199061981</v>
      </c>
      <c r="E22" s="174">
        <v>0.20767450000000001</v>
      </c>
      <c r="F22" s="189">
        <f t="shared" si="12"/>
        <v>0.89491114833142871</v>
      </c>
      <c r="G22" s="189">
        <f t="shared" si="13"/>
        <v>1.6752341138514286</v>
      </c>
      <c r="H22" s="189"/>
      <c r="I22" s="189">
        <v>0.36776130400000001</v>
      </c>
      <c r="J22" s="189">
        <f t="shared" si="15"/>
        <v>1.4444972021157709</v>
      </c>
      <c r="K22" s="189">
        <v>0.19644177299999999</v>
      </c>
      <c r="L22" s="80">
        <v>6.1199999999999997E-2</v>
      </c>
      <c r="M22" s="189">
        <f t="shared" si="16"/>
        <v>1.059471327035771</v>
      </c>
      <c r="N22" s="189">
        <f t="shared" si="17"/>
        <v>1.8295230771957709</v>
      </c>
      <c r="O22" s="189"/>
      <c r="P22" s="188">
        <v>0.36941274400000002</v>
      </c>
      <c r="Q22" s="189">
        <f t="shared" si="6"/>
        <v>1.446884673415431</v>
      </c>
      <c r="R22" s="188">
        <v>0.19624575399999999</v>
      </c>
      <c r="S22" s="198">
        <v>5.9799999999999999E-2</v>
      </c>
      <c r="T22" s="189">
        <f t="shared" si="7"/>
        <v>1.0622429955754311</v>
      </c>
      <c r="U22" s="189">
        <f t="shared" si="8"/>
        <v>1.831526351255431</v>
      </c>
    </row>
    <row r="23" spans="1:21" s="73" customFormat="1" x14ac:dyDescent="0.2">
      <c r="A23" s="79" t="s">
        <v>8152</v>
      </c>
      <c r="B23" s="188">
        <v>1.9609682989999999</v>
      </c>
      <c r="C23" s="189">
        <f t="shared" si="14"/>
        <v>7.1062046657039906</v>
      </c>
      <c r="D23" s="188">
        <v>0.20472594699999999</v>
      </c>
      <c r="E23" s="174">
        <v>9.8460749999999996E-22</v>
      </c>
      <c r="F23" s="189">
        <f t="shared" si="12"/>
        <v>6.7049418095839908</v>
      </c>
      <c r="G23" s="189">
        <f>C23+D23*1.96</f>
        <v>7.5074675218239904</v>
      </c>
      <c r="H23" s="189"/>
      <c r="I23" s="189">
        <v>2.0710617419999999</v>
      </c>
      <c r="J23" s="189">
        <f t="shared" si="15"/>
        <v>7.9332417037885614</v>
      </c>
      <c r="K23" s="189">
        <v>0.202483255</v>
      </c>
      <c r="L23" s="80">
        <v>1.48E-24</v>
      </c>
      <c r="M23" s="189">
        <f t="shared" si="16"/>
        <v>7.5363745239885613</v>
      </c>
      <c r="N23" s="189">
        <f t="shared" si="17"/>
        <v>8.3301088835885615</v>
      </c>
      <c r="O23" s="189"/>
      <c r="P23" s="188">
        <v>2.0738718139999999</v>
      </c>
      <c r="Q23" s="189">
        <f t="shared" si="6"/>
        <v>7.9555660359696523</v>
      </c>
      <c r="R23" s="188">
        <v>0.20232766799999999</v>
      </c>
      <c r="S23" s="198">
        <v>1.18E-24</v>
      </c>
      <c r="T23" s="189">
        <f t="shared" si="7"/>
        <v>7.5590038066896525</v>
      </c>
      <c r="U23" s="189">
        <f t="shared" si="8"/>
        <v>8.352128265249652</v>
      </c>
    </row>
    <row r="24" spans="1:21" s="73" customFormat="1" x14ac:dyDescent="0.2">
      <c r="A24" s="79"/>
      <c r="B24" s="189"/>
      <c r="C24" s="189"/>
      <c r="D24" s="189"/>
      <c r="E24" s="80"/>
      <c r="F24" s="189"/>
      <c r="G24" s="189"/>
      <c r="H24" s="189"/>
      <c r="I24" s="189"/>
      <c r="J24" s="189"/>
      <c r="K24" s="189"/>
      <c r="L24" s="80"/>
      <c r="M24" s="189"/>
      <c r="N24" s="189"/>
      <c r="O24" s="189"/>
      <c r="P24" s="189"/>
      <c r="Q24" s="189"/>
      <c r="R24" s="189"/>
      <c r="S24" s="196"/>
      <c r="T24" s="189"/>
      <c r="U24" s="189"/>
    </row>
    <row r="25" spans="1:21" s="73" customFormat="1" x14ac:dyDescent="0.2">
      <c r="A25" s="79"/>
      <c r="B25" s="189"/>
      <c r="C25" s="189"/>
      <c r="D25" s="189"/>
      <c r="E25" s="80"/>
      <c r="F25" s="189"/>
      <c r="G25" s="189"/>
      <c r="H25" s="189"/>
      <c r="I25" s="189"/>
      <c r="J25" s="189"/>
      <c r="K25" s="189"/>
      <c r="L25" s="80"/>
      <c r="M25" s="189"/>
      <c r="N25" s="189"/>
      <c r="O25" s="189"/>
      <c r="P25" s="189"/>
      <c r="Q25" s="189"/>
      <c r="R25" s="189"/>
      <c r="S25" s="141"/>
      <c r="T25" s="189"/>
      <c r="U25" s="189"/>
    </row>
    <row r="26" spans="1:21" s="73" customFormat="1" x14ac:dyDescent="0.2">
      <c r="A26" s="175" t="s">
        <v>8177</v>
      </c>
      <c r="B26" s="193"/>
      <c r="C26" s="189"/>
      <c r="D26" s="193"/>
      <c r="E26" s="195"/>
      <c r="F26" s="189"/>
      <c r="G26" s="189"/>
      <c r="H26" s="189"/>
      <c r="I26" s="193"/>
      <c r="J26" s="189"/>
      <c r="K26" s="193"/>
      <c r="L26" s="195"/>
      <c r="M26" s="189"/>
      <c r="N26" s="189"/>
      <c r="O26" s="189"/>
      <c r="P26" s="193"/>
      <c r="Q26" s="189"/>
      <c r="R26" s="193"/>
      <c r="S26" s="197"/>
      <c r="T26" s="189"/>
      <c r="U26" s="189"/>
    </row>
    <row r="27" spans="1:21" s="73" customFormat="1" x14ac:dyDescent="0.2">
      <c r="A27" s="173" t="s">
        <v>8178</v>
      </c>
      <c r="B27" s="188">
        <v>0.38583392100000002</v>
      </c>
      <c r="C27" s="189">
        <f>EXP(B27)</f>
        <v>1.4708403748304768</v>
      </c>
      <c r="D27" s="188">
        <v>0.21207044999999999</v>
      </c>
      <c r="E27" s="174">
        <v>6.8900000000000003E-2</v>
      </c>
      <c r="F27" s="189">
        <f t="shared" ref="F27:F34" si="18">C27-D27*1.96</f>
        <v>1.0551822928304768</v>
      </c>
      <c r="G27" s="189">
        <f t="shared" ref="G27:G34" si="19">C27+D27*1.96</f>
        <v>1.8864984568304768</v>
      </c>
      <c r="H27" s="189"/>
      <c r="I27" s="188">
        <v>4.8298658000000001E-2</v>
      </c>
      <c r="J27" s="189">
        <f t="shared" si="15"/>
        <v>1.049484045329935</v>
      </c>
      <c r="K27" s="188">
        <v>1.9289678000000001E-2</v>
      </c>
      <c r="L27" s="177">
        <v>1.23E-2</v>
      </c>
      <c r="M27" s="189">
        <f t="shared" si="16"/>
        <v>1.011676276449935</v>
      </c>
      <c r="N27" s="189">
        <f t="shared" si="17"/>
        <v>1.087291814209935</v>
      </c>
      <c r="O27" s="189"/>
      <c r="P27" s="188">
        <v>0.143623582</v>
      </c>
      <c r="Q27" s="189">
        <f t="shared" si="6"/>
        <v>1.1544494711663456</v>
      </c>
      <c r="R27" s="188">
        <v>6.8424752000000005E-2</v>
      </c>
      <c r="S27" s="198">
        <v>3.5799999999999998E-2</v>
      </c>
      <c r="T27" s="189">
        <f t="shared" si="7"/>
        <v>1.0203369572463457</v>
      </c>
      <c r="U27" s="189">
        <f t="shared" si="8"/>
        <v>1.2885619850863455</v>
      </c>
    </row>
    <row r="28" spans="1:21" s="73" customFormat="1" x14ac:dyDescent="0.2">
      <c r="A28" s="175" t="s">
        <v>8179</v>
      </c>
      <c r="B28" s="190">
        <v>-0.33454871800000002</v>
      </c>
      <c r="C28" s="191">
        <f>EXP(B28)</f>
        <v>0.71566097840705145</v>
      </c>
      <c r="D28" s="190">
        <v>9.5219310000000001E-2</v>
      </c>
      <c r="E28" s="177">
        <v>4.4200000000000001E-4</v>
      </c>
      <c r="F28" s="191">
        <f t="shared" si="18"/>
        <v>0.52903113080705144</v>
      </c>
      <c r="G28" s="191">
        <f t="shared" si="19"/>
        <v>0.90229082600705146</v>
      </c>
      <c r="H28" s="189"/>
      <c r="I28" s="188">
        <v>-2.4295749999999998E-3</v>
      </c>
      <c r="J28" s="189">
        <f t="shared" si="15"/>
        <v>0.9975733740285615</v>
      </c>
      <c r="K28" s="188">
        <v>5.1307890000000002E-3</v>
      </c>
      <c r="L28" s="174">
        <v>0.63600000000000001</v>
      </c>
      <c r="M28" s="189">
        <f t="shared" si="16"/>
        <v>0.98751702758856152</v>
      </c>
      <c r="N28" s="189">
        <f t="shared" si="17"/>
        <v>1.0076297204685616</v>
      </c>
      <c r="O28" s="189"/>
      <c r="P28" s="188">
        <v>-1.7332739999999999E-3</v>
      </c>
      <c r="Q28" s="189">
        <f t="shared" si="6"/>
        <v>0.99826822725189401</v>
      </c>
      <c r="R28" s="188">
        <v>2.1273953000000002E-2</v>
      </c>
      <c r="S28" s="198">
        <v>0.93500000000000005</v>
      </c>
      <c r="T28" s="189">
        <f t="shared" si="7"/>
        <v>0.95657127937189401</v>
      </c>
      <c r="U28" s="189">
        <f t="shared" si="8"/>
        <v>1.0399651751318939</v>
      </c>
    </row>
    <row r="29" spans="1:21" s="73" customFormat="1" x14ac:dyDescent="0.2">
      <c r="A29" s="173" t="s">
        <v>8180</v>
      </c>
      <c r="B29" s="188">
        <v>-0.38313925599999998</v>
      </c>
      <c r="C29" s="189">
        <f>EXP(B29)</f>
        <v>0.68171795935951818</v>
      </c>
      <c r="D29" s="188">
        <v>0.26194518999999999</v>
      </c>
      <c r="E29" s="174">
        <v>0.14399999999999999</v>
      </c>
      <c r="F29" s="189">
        <f t="shared" si="18"/>
        <v>0.16830538695951824</v>
      </c>
      <c r="G29" s="189">
        <f t="shared" si="19"/>
        <v>1.195130531759518</v>
      </c>
      <c r="H29" s="189"/>
      <c r="I29" s="188">
        <v>-4.2359634E-2</v>
      </c>
      <c r="J29" s="189">
        <f t="shared" si="15"/>
        <v>0.95852500039887067</v>
      </c>
      <c r="K29" s="188">
        <v>2.9434999999999999E-2</v>
      </c>
      <c r="L29" s="174">
        <v>0.15</v>
      </c>
      <c r="M29" s="189">
        <f t="shared" si="16"/>
        <v>0.90083240039887069</v>
      </c>
      <c r="N29" s="189">
        <f t="shared" si="17"/>
        <v>1.0162176003988708</v>
      </c>
      <c r="O29" s="189"/>
      <c r="P29" s="188">
        <v>-0.18646617300000001</v>
      </c>
      <c r="Q29" s="189">
        <f t="shared" si="6"/>
        <v>0.82988663405171581</v>
      </c>
      <c r="R29" s="188">
        <v>0.109703404</v>
      </c>
      <c r="S29" s="198">
        <v>8.9200000000000002E-2</v>
      </c>
      <c r="T29" s="189">
        <f t="shared" si="7"/>
        <v>0.6148679622117158</v>
      </c>
      <c r="U29" s="189">
        <f t="shared" si="8"/>
        <v>1.0449053058917159</v>
      </c>
    </row>
    <row r="30" spans="1:21" s="73" customFormat="1" x14ac:dyDescent="0.2">
      <c r="A30" s="173" t="s">
        <v>8181</v>
      </c>
      <c r="B30" s="188">
        <v>-3.0110285000000001E-2</v>
      </c>
      <c r="C30" s="189">
        <f t="shared" si="14"/>
        <v>0.97033851386428216</v>
      </c>
      <c r="D30" s="188">
        <v>0.12283635</v>
      </c>
      <c r="E30" s="174">
        <v>0.80600000000000005</v>
      </c>
      <c r="F30" s="189">
        <f t="shared" si="18"/>
        <v>0.72957926786428218</v>
      </c>
      <c r="G30" s="189">
        <f t="shared" si="19"/>
        <v>1.2110977598642823</v>
      </c>
      <c r="H30" s="189"/>
      <c r="I30" s="188">
        <v>1.584694E-3</v>
      </c>
      <c r="J30" s="189">
        <f t="shared" si="15"/>
        <v>1.0015859502910616</v>
      </c>
      <c r="K30" s="188">
        <v>7.1911650000000002E-3</v>
      </c>
      <c r="L30" s="174">
        <v>0.82599999999999996</v>
      </c>
      <c r="M30" s="189">
        <f t="shared" si="16"/>
        <v>0.98749126689106159</v>
      </c>
      <c r="N30" s="189">
        <f t="shared" si="17"/>
        <v>1.0156806336910615</v>
      </c>
      <c r="O30" s="189"/>
      <c r="P30" s="188">
        <v>3.3992269999999999E-3</v>
      </c>
      <c r="Q30" s="189">
        <f t="shared" si="6"/>
        <v>1.0034050109238652</v>
      </c>
      <c r="R30" s="188">
        <v>2.7628704E-2</v>
      </c>
      <c r="S30" s="198">
        <v>0.90200000000000002</v>
      </c>
      <c r="T30" s="189">
        <f t="shared" si="7"/>
        <v>0.9492527510838652</v>
      </c>
      <c r="U30" s="189">
        <f t="shared" si="8"/>
        <v>1.0575572707638652</v>
      </c>
    </row>
    <row r="31" spans="1:21" s="73" customFormat="1" x14ac:dyDescent="0.2">
      <c r="A31" s="176" t="s">
        <v>8146</v>
      </c>
      <c r="B31" s="188">
        <v>0.22808514699999999</v>
      </c>
      <c r="C31" s="189">
        <f t="shared" si="14"/>
        <v>1.2561922818829945</v>
      </c>
      <c r="D31" s="188">
        <v>0.11369666</v>
      </c>
      <c r="E31" s="174">
        <v>4.48E-2</v>
      </c>
      <c r="F31" s="189">
        <f t="shared" si="18"/>
        <v>1.0333468282829945</v>
      </c>
      <c r="G31" s="189">
        <f t="shared" si="19"/>
        <v>1.4790377354829944</v>
      </c>
      <c r="H31" s="189"/>
      <c r="I31" s="188">
        <v>0.230735202</v>
      </c>
      <c r="J31" s="189">
        <f t="shared" si="15"/>
        <v>1.2595256754078383</v>
      </c>
      <c r="K31" s="188">
        <v>0.113796193</v>
      </c>
      <c r="L31" s="174">
        <v>4.2599999999999999E-2</v>
      </c>
      <c r="M31" s="189">
        <f t="shared" si="16"/>
        <v>1.0364851371278383</v>
      </c>
      <c r="N31" s="189">
        <f t="shared" si="17"/>
        <v>1.4825662136878384</v>
      </c>
      <c r="O31" s="189"/>
      <c r="P31" s="188">
        <v>0.22806834100000001</v>
      </c>
      <c r="Q31" s="189">
        <f t="shared" si="6"/>
        <v>1.2561711704929048</v>
      </c>
      <c r="R31" s="188">
        <v>0.113772098</v>
      </c>
      <c r="S31" s="198">
        <v>4.4999999999999998E-2</v>
      </c>
      <c r="T31" s="189">
        <f t="shared" si="7"/>
        <v>1.0331778584129048</v>
      </c>
      <c r="U31" s="189">
        <f t="shared" si="8"/>
        <v>1.4791644825729049</v>
      </c>
    </row>
    <row r="32" spans="1:21" s="73" customFormat="1" x14ac:dyDescent="0.2">
      <c r="A32" s="176" t="s">
        <v>8147</v>
      </c>
      <c r="B32" s="188">
        <v>-4.0596160000000003E-3</v>
      </c>
      <c r="C32" s="189">
        <f t="shared" si="14"/>
        <v>0.99594861310160332</v>
      </c>
      <c r="D32" s="188">
        <v>1.51885E-3</v>
      </c>
      <c r="E32" s="174">
        <v>7.5199999999999998E-3</v>
      </c>
      <c r="F32" s="189">
        <f t="shared" si="18"/>
        <v>0.99297166710160334</v>
      </c>
      <c r="G32" s="189">
        <f t="shared" si="19"/>
        <v>0.9989255591016033</v>
      </c>
      <c r="H32" s="189"/>
      <c r="I32" s="188">
        <v>-3.580962E-3</v>
      </c>
      <c r="J32" s="189">
        <f t="shared" si="15"/>
        <v>0.99642544199798433</v>
      </c>
      <c r="K32" s="188">
        <v>1.5233340000000001E-3</v>
      </c>
      <c r="L32" s="174">
        <v>1.8700000000000001E-2</v>
      </c>
      <c r="M32" s="189">
        <f t="shared" si="16"/>
        <v>0.99343970735798437</v>
      </c>
      <c r="N32" s="189">
        <f t="shared" si="17"/>
        <v>0.99941117663798429</v>
      </c>
      <c r="O32" s="189"/>
      <c r="P32" s="188">
        <v>-3.583195E-3</v>
      </c>
      <c r="Q32" s="189">
        <f t="shared" si="6"/>
        <v>0.99642321698245662</v>
      </c>
      <c r="R32" s="188">
        <v>1.525352E-3</v>
      </c>
      <c r="S32" s="198">
        <v>1.8800000000000001E-2</v>
      </c>
      <c r="T32" s="189">
        <f t="shared" si="7"/>
        <v>0.99343352706245658</v>
      </c>
      <c r="U32" s="189">
        <f t="shared" si="8"/>
        <v>0.99941290690245665</v>
      </c>
    </row>
    <row r="33" spans="1:22" s="73" customFormat="1" x14ac:dyDescent="0.2">
      <c r="A33" s="176" t="s">
        <v>8151</v>
      </c>
      <c r="B33" s="188">
        <v>0.23332745999999999</v>
      </c>
      <c r="C33" s="189">
        <f t="shared" si="14"/>
        <v>1.2627949264564857</v>
      </c>
      <c r="D33" s="188">
        <v>0.19888765999999999</v>
      </c>
      <c r="E33" s="174">
        <v>0.24099999999999999</v>
      </c>
      <c r="F33" s="189">
        <f t="shared" si="18"/>
        <v>0.87297511285648577</v>
      </c>
      <c r="G33" s="189">
        <f t="shared" si="19"/>
        <v>1.6526147400564857</v>
      </c>
      <c r="H33" s="189"/>
      <c r="I33" s="188">
        <v>0.36074482699999999</v>
      </c>
      <c r="J33" s="189">
        <f t="shared" si="15"/>
        <v>1.4343973946890434</v>
      </c>
      <c r="K33" s="188">
        <v>0.196499593</v>
      </c>
      <c r="L33" s="174">
        <v>6.6400000000000001E-2</v>
      </c>
      <c r="M33" s="189">
        <f t="shared" si="16"/>
        <v>1.0492581924090434</v>
      </c>
      <c r="N33" s="189">
        <f t="shared" si="17"/>
        <v>1.8195365969690434</v>
      </c>
      <c r="O33" s="189"/>
      <c r="P33" s="188">
        <v>0.36099293900000001</v>
      </c>
      <c r="Q33" s="189">
        <f t="shared" si="6"/>
        <v>1.4347533300495254</v>
      </c>
      <c r="R33" s="188">
        <v>0.196354317</v>
      </c>
      <c r="S33" s="198">
        <v>6.6000000000000003E-2</v>
      </c>
      <c r="T33" s="189">
        <f t="shared" si="7"/>
        <v>1.0498988687295254</v>
      </c>
      <c r="U33" s="189">
        <f t="shared" si="8"/>
        <v>1.8196077913695254</v>
      </c>
    </row>
    <row r="34" spans="1:22" s="73" customFormat="1" x14ac:dyDescent="0.2">
      <c r="A34" s="79" t="s">
        <v>8152</v>
      </c>
      <c r="B34" s="188">
        <v>1.943091006</v>
      </c>
      <c r="C34" s="189">
        <f t="shared" si="14"/>
        <v>6.9802937889781491</v>
      </c>
      <c r="D34" s="188">
        <v>0.20449164</v>
      </c>
      <c r="E34" s="174">
        <v>2.0599999999999999E-21</v>
      </c>
      <c r="F34" s="189">
        <f t="shared" si="18"/>
        <v>6.5794901745781491</v>
      </c>
      <c r="G34" s="189">
        <f t="shared" si="19"/>
        <v>7.3810974033781491</v>
      </c>
      <c r="H34" s="189"/>
      <c r="I34" s="188">
        <v>2.068200144</v>
      </c>
      <c r="J34" s="189">
        <f t="shared" si="15"/>
        <v>7.9105724058736904</v>
      </c>
      <c r="K34" s="188">
        <v>0.20257646100000001</v>
      </c>
      <c r="L34" s="174">
        <v>1.8E-24</v>
      </c>
      <c r="M34" s="189">
        <f t="shared" si="16"/>
        <v>7.51352254231369</v>
      </c>
      <c r="N34" s="189">
        <f>J34+K34*1.96</f>
        <v>8.3076222694336899</v>
      </c>
      <c r="O34" s="189"/>
      <c r="P34" s="188">
        <v>2.067987059</v>
      </c>
      <c r="Q34" s="189">
        <f t="shared" si="6"/>
        <v>7.9088869611304595</v>
      </c>
      <c r="R34" s="188">
        <v>0.202426463</v>
      </c>
      <c r="S34" s="198">
        <v>1.68E-24</v>
      </c>
      <c r="T34" s="189">
        <f t="shared" si="7"/>
        <v>7.5121310936504599</v>
      </c>
      <c r="U34" s="189">
        <f t="shared" si="8"/>
        <v>8.3056428286104591</v>
      </c>
    </row>
    <row r="35" spans="1:22" s="73" customFormat="1" ht="16" customHeight="1" thickBot="1" x14ac:dyDescent="0.25">
      <c r="A35" s="84"/>
      <c r="B35" s="85"/>
      <c r="C35" s="85"/>
      <c r="D35" s="85"/>
      <c r="E35" s="85"/>
      <c r="F35" s="85"/>
      <c r="G35" s="85"/>
      <c r="H35" s="85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</row>
    <row r="36" spans="1:22" x14ac:dyDescent="0.2">
      <c r="A36" s="46" t="s">
        <v>8142</v>
      </c>
    </row>
    <row r="37" spans="1:22" x14ac:dyDescent="0.2">
      <c r="L37" s="66"/>
      <c r="N37" s="75"/>
      <c r="T37" s="66"/>
    </row>
    <row r="38" spans="1:22" x14ac:dyDescent="0.2">
      <c r="A38" s="45"/>
      <c r="E38" s="66"/>
      <c r="G38" s="75"/>
      <c r="L38" s="66"/>
      <c r="N38" s="75"/>
      <c r="T38" s="66"/>
      <c r="V38" s="73"/>
    </row>
    <row r="39" spans="1:22" x14ac:dyDescent="0.2">
      <c r="A39" s="45"/>
      <c r="B39" s="14"/>
      <c r="D39" s="14"/>
      <c r="E39" s="76"/>
      <c r="G39" s="75"/>
      <c r="L39" s="66"/>
      <c r="N39" s="75"/>
      <c r="T39" s="66"/>
      <c r="V39" s="73"/>
    </row>
    <row r="40" spans="1:22" x14ac:dyDescent="0.2">
      <c r="A40" s="45"/>
      <c r="E40" s="66"/>
      <c r="G40" s="75"/>
      <c r="L40" s="66"/>
      <c r="N40" s="75"/>
      <c r="O40" s="75"/>
      <c r="T40" s="66"/>
      <c r="V40" s="73"/>
    </row>
    <row r="41" spans="1:22" x14ac:dyDescent="0.2">
      <c r="E41" s="66"/>
      <c r="L41" s="66"/>
      <c r="N41" s="75"/>
      <c r="T41" s="66"/>
      <c r="V41" s="73"/>
    </row>
    <row r="42" spans="1:22" x14ac:dyDescent="0.2">
      <c r="E42" s="66"/>
      <c r="L42" s="66"/>
      <c r="N42" s="75"/>
      <c r="T42" s="66"/>
    </row>
    <row r="43" spans="1:22" x14ac:dyDescent="0.2">
      <c r="E43" s="66"/>
      <c r="L43" s="66"/>
      <c r="N43" s="75"/>
      <c r="T43" s="66"/>
    </row>
    <row r="44" spans="1:22" x14ac:dyDescent="0.2">
      <c r="E44" s="66"/>
    </row>
    <row r="45" spans="1:22" x14ac:dyDescent="0.2">
      <c r="E45" s="66"/>
    </row>
    <row r="46" spans="1:22" x14ac:dyDescent="0.2">
      <c r="E46" s="66"/>
    </row>
    <row r="47" spans="1:22" x14ac:dyDescent="0.2">
      <c r="E47" s="66"/>
    </row>
  </sheetData>
  <mergeCells count="3">
    <mergeCell ref="B2:G2"/>
    <mergeCell ref="I2:N2"/>
    <mergeCell ref="P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07"/>
  <sheetViews>
    <sheetView workbookViewId="0">
      <selection activeCell="E3" sqref="E3:E3333"/>
    </sheetView>
  </sheetViews>
  <sheetFormatPr baseColWidth="10" defaultColWidth="11" defaultRowHeight="16" x14ac:dyDescent="0.2"/>
  <cols>
    <col min="1" max="1" width="24.6640625" style="13" bestFit="1" customWidth="1"/>
    <col min="2" max="2" width="24.1640625" style="13" customWidth="1"/>
    <col min="3" max="3" width="16.33203125" style="13" customWidth="1"/>
    <col min="4" max="4" width="20.33203125" style="13" customWidth="1"/>
    <col min="5" max="5" width="20.6640625" style="13" bestFit="1" customWidth="1"/>
    <col min="6" max="16384" width="11" style="13"/>
  </cols>
  <sheetData>
    <row r="1" spans="1:12" x14ac:dyDescent="0.2">
      <c r="A1" s="156" t="s">
        <v>3886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s="15" customFormat="1" ht="48" x14ac:dyDescent="0.2">
      <c r="A2" s="158" t="s">
        <v>1</v>
      </c>
      <c r="B2" s="158" t="s">
        <v>2</v>
      </c>
      <c r="C2" s="158" t="s">
        <v>3</v>
      </c>
      <c r="D2" s="158" t="s">
        <v>4</v>
      </c>
      <c r="E2" s="158" t="s">
        <v>5</v>
      </c>
      <c r="F2" s="158" t="s">
        <v>6</v>
      </c>
      <c r="G2" s="159" t="s">
        <v>7</v>
      </c>
      <c r="H2" s="160" t="s">
        <v>8</v>
      </c>
      <c r="I2" s="158" t="s">
        <v>9</v>
      </c>
      <c r="J2" s="158" t="s">
        <v>10</v>
      </c>
      <c r="K2" s="158" t="s">
        <v>11</v>
      </c>
      <c r="L2" s="158" t="s">
        <v>12</v>
      </c>
    </row>
    <row r="3" spans="1:12" x14ac:dyDescent="0.2">
      <c r="A3" s="157"/>
      <c r="B3" s="157"/>
      <c r="C3" s="157"/>
      <c r="D3" s="157"/>
      <c r="E3" s="157" t="s">
        <v>3713</v>
      </c>
      <c r="F3" s="157" t="s">
        <v>16</v>
      </c>
      <c r="G3" s="157">
        <v>0</v>
      </c>
      <c r="H3" s="157">
        <v>1</v>
      </c>
      <c r="I3" s="157">
        <v>0</v>
      </c>
      <c r="J3" s="157">
        <v>1</v>
      </c>
      <c r="K3" s="157">
        <v>0</v>
      </c>
      <c r="L3" s="157">
        <v>1</v>
      </c>
    </row>
    <row r="4" spans="1:12" x14ac:dyDescent="0.2">
      <c r="A4" s="157"/>
      <c r="B4" s="157"/>
      <c r="C4" s="157"/>
      <c r="D4" s="157"/>
      <c r="E4" s="157" t="s">
        <v>3949</v>
      </c>
      <c r="F4" s="157" t="s">
        <v>16</v>
      </c>
      <c r="G4" s="157">
        <v>0</v>
      </c>
      <c r="H4" s="157">
        <v>2</v>
      </c>
      <c r="I4" s="157">
        <v>1</v>
      </c>
      <c r="J4" s="157">
        <v>1</v>
      </c>
      <c r="K4" s="157">
        <v>0</v>
      </c>
      <c r="L4" s="157">
        <v>2</v>
      </c>
    </row>
    <row r="5" spans="1:12" x14ac:dyDescent="0.2">
      <c r="A5" s="157"/>
      <c r="B5" s="157"/>
      <c r="C5" s="157"/>
      <c r="D5" s="157"/>
      <c r="E5" s="157" t="s">
        <v>3950</v>
      </c>
      <c r="F5" s="157" t="s">
        <v>58</v>
      </c>
      <c r="G5" s="157">
        <v>0</v>
      </c>
      <c r="H5" s="157">
        <v>1</v>
      </c>
      <c r="I5" s="157">
        <v>0</v>
      </c>
      <c r="J5" s="157">
        <v>1</v>
      </c>
      <c r="K5" s="157">
        <v>0</v>
      </c>
      <c r="L5" s="157">
        <v>1</v>
      </c>
    </row>
    <row r="6" spans="1:12" x14ac:dyDescent="0.2">
      <c r="A6" s="157"/>
      <c r="B6" s="157"/>
      <c r="C6" s="157"/>
      <c r="D6" s="157"/>
      <c r="E6" s="157" t="s">
        <v>3951</v>
      </c>
      <c r="F6" s="157" t="s">
        <v>69</v>
      </c>
      <c r="G6" s="157">
        <v>0</v>
      </c>
      <c r="H6" s="157">
        <v>1</v>
      </c>
      <c r="I6" s="157">
        <v>1</v>
      </c>
      <c r="J6" s="157">
        <v>0</v>
      </c>
      <c r="K6" s="157">
        <v>0</v>
      </c>
      <c r="L6" s="157">
        <v>1</v>
      </c>
    </row>
    <row r="7" spans="1:12" x14ac:dyDescent="0.2">
      <c r="A7" s="157"/>
      <c r="B7" s="157"/>
      <c r="C7" s="157"/>
      <c r="D7" s="157"/>
      <c r="E7" s="157" t="s">
        <v>3952</v>
      </c>
      <c r="F7" s="157" t="s">
        <v>69</v>
      </c>
      <c r="G7" s="157">
        <v>0</v>
      </c>
      <c r="H7" s="157">
        <v>1</v>
      </c>
      <c r="I7" s="157">
        <v>1</v>
      </c>
      <c r="J7" s="157">
        <v>0</v>
      </c>
      <c r="K7" s="157">
        <v>0</v>
      </c>
      <c r="L7" s="157">
        <v>1</v>
      </c>
    </row>
    <row r="8" spans="1:12" x14ac:dyDescent="0.2">
      <c r="A8" s="157"/>
      <c r="B8" s="157"/>
      <c r="C8" s="157"/>
      <c r="D8" s="157"/>
      <c r="E8" s="157" t="s">
        <v>3953</v>
      </c>
      <c r="F8" s="157" t="s">
        <v>69</v>
      </c>
      <c r="G8" s="157">
        <v>0</v>
      </c>
      <c r="H8" s="157">
        <v>1</v>
      </c>
      <c r="I8" s="157">
        <v>1</v>
      </c>
      <c r="J8" s="157">
        <v>0</v>
      </c>
      <c r="K8" s="157">
        <v>0</v>
      </c>
      <c r="L8" s="157">
        <v>1</v>
      </c>
    </row>
    <row r="9" spans="1:12" x14ac:dyDescent="0.2">
      <c r="A9" s="157"/>
      <c r="B9" s="157"/>
      <c r="C9" s="157"/>
      <c r="D9" s="157"/>
      <c r="E9" s="157" t="s">
        <v>3954</v>
      </c>
      <c r="F9" s="157" t="s">
        <v>69</v>
      </c>
      <c r="G9" s="157">
        <v>0</v>
      </c>
      <c r="H9" s="157">
        <v>1</v>
      </c>
      <c r="I9" s="157">
        <v>0</v>
      </c>
      <c r="J9" s="157">
        <v>1</v>
      </c>
      <c r="K9" s="157">
        <v>0</v>
      </c>
      <c r="L9" s="157">
        <v>1</v>
      </c>
    </row>
    <row r="10" spans="1:12" x14ac:dyDescent="0.2">
      <c r="A10" s="157"/>
      <c r="B10" s="157"/>
      <c r="C10" s="157"/>
      <c r="D10" s="157"/>
      <c r="E10" s="157" t="s">
        <v>3708</v>
      </c>
      <c r="F10" s="157" t="s">
        <v>29</v>
      </c>
      <c r="G10" s="157">
        <v>0</v>
      </c>
      <c r="H10" s="157">
        <v>1</v>
      </c>
      <c r="I10" s="157">
        <v>1</v>
      </c>
      <c r="J10" s="157">
        <v>0</v>
      </c>
      <c r="K10" s="157">
        <v>0</v>
      </c>
      <c r="L10" s="157">
        <v>1</v>
      </c>
    </row>
    <row r="11" spans="1:12" x14ac:dyDescent="0.2">
      <c r="A11" s="157"/>
      <c r="B11" s="157"/>
      <c r="C11" s="157"/>
      <c r="D11" s="157"/>
      <c r="E11" s="157" t="s">
        <v>3707</v>
      </c>
      <c r="F11" s="157" t="s">
        <v>18</v>
      </c>
      <c r="G11" s="157">
        <v>1</v>
      </c>
      <c r="H11" s="157">
        <v>1</v>
      </c>
      <c r="I11" s="157">
        <v>0</v>
      </c>
      <c r="J11" s="157">
        <v>2</v>
      </c>
      <c r="K11" s="157">
        <v>0</v>
      </c>
      <c r="L11" s="157">
        <v>2</v>
      </c>
    </row>
    <row r="12" spans="1:12" x14ac:dyDescent="0.2">
      <c r="A12" s="157"/>
      <c r="B12" s="157"/>
      <c r="C12" s="157"/>
      <c r="D12" s="157"/>
      <c r="E12" s="157" t="s">
        <v>3955</v>
      </c>
      <c r="F12" s="157" t="s">
        <v>69</v>
      </c>
      <c r="G12" s="157">
        <v>0</v>
      </c>
      <c r="H12" s="157">
        <v>1</v>
      </c>
      <c r="I12" s="157">
        <v>0</v>
      </c>
      <c r="J12" s="157">
        <v>1</v>
      </c>
      <c r="K12" s="157">
        <v>0</v>
      </c>
      <c r="L12" s="157">
        <v>1</v>
      </c>
    </row>
    <row r="13" spans="1:12" x14ac:dyDescent="0.2">
      <c r="A13" s="157"/>
      <c r="B13" s="157"/>
      <c r="C13" s="157"/>
      <c r="D13" s="157"/>
      <c r="E13" s="157" t="s">
        <v>3956</v>
      </c>
      <c r="F13" s="157" t="s">
        <v>67</v>
      </c>
      <c r="G13" s="157">
        <v>1</v>
      </c>
      <c r="H13" s="157">
        <v>0</v>
      </c>
      <c r="I13" s="157">
        <v>1</v>
      </c>
      <c r="J13" s="157">
        <v>0</v>
      </c>
      <c r="K13" s="157">
        <v>0</v>
      </c>
      <c r="L13" s="157">
        <v>1</v>
      </c>
    </row>
    <row r="14" spans="1:12" x14ac:dyDescent="0.2">
      <c r="A14" s="157"/>
      <c r="B14" s="157"/>
      <c r="C14" s="157"/>
      <c r="D14" s="157"/>
      <c r="E14" s="157" t="s">
        <v>3957</v>
      </c>
      <c r="F14" s="157" t="s">
        <v>69</v>
      </c>
      <c r="G14" s="157">
        <v>0</v>
      </c>
      <c r="H14" s="157">
        <v>1</v>
      </c>
      <c r="I14" s="157">
        <v>0</v>
      </c>
      <c r="J14" s="157">
        <v>1</v>
      </c>
      <c r="K14" s="157">
        <v>0</v>
      </c>
      <c r="L14" s="157">
        <v>1</v>
      </c>
    </row>
    <row r="15" spans="1:12" x14ac:dyDescent="0.2">
      <c r="A15" s="157"/>
      <c r="B15" s="157"/>
      <c r="C15" s="157"/>
      <c r="D15" s="157"/>
      <c r="E15" s="157" t="s">
        <v>3703</v>
      </c>
      <c r="F15" s="157" t="s">
        <v>16</v>
      </c>
      <c r="G15" s="157">
        <v>3</v>
      </c>
      <c r="H15" s="157">
        <v>0</v>
      </c>
      <c r="I15" s="157">
        <v>2</v>
      </c>
      <c r="J15" s="157">
        <v>1</v>
      </c>
      <c r="K15" s="157">
        <v>0</v>
      </c>
      <c r="L15" s="157">
        <v>3</v>
      </c>
    </row>
    <row r="16" spans="1:12" x14ac:dyDescent="0.2">
      <c r="A16" s="157"/>
      <c r="B16" s="157"/>
      <c r="C16" s="157"/>
      <c r="D16" s="157"/>
      <c r="E16" s="157" t="s">
        <v>3958</v>
      </c>
      <c r="F16" s="157" t="s">
        <v>69</v>
      </c>
      <c r="G16" s="157">
        <v>0</v>
      </c>
      <c r="H16" s="157">
        <v>2</v>
      </c>
      <c r="I16" s="157">
        <v>0</v>
      </c>
      <c r="J16" s="157">
        <v>2</v>
      </c>
      <c r="K16" s="157">
        <v>0</v>
      </c>
      <c r="L16" s="157">
        <v>2</v>
      </c>
    </row>
    <row r="17" spans="1:12" x14ac:dyDescent="0.2">
      <c r="A17" s="157"/>
      <c r="B17" s="157"/>
      <c r="C17" s="157"/>
      <c r="D17" s="157"/>
      <c r="E17" s="157" t="s">
        <v>3700</v>
      </c>
      <c r="F17" s="157" t="s">
        <v>67</v>
      </c>
      <c r="G17" s="157">
        <v>16</v>
      </c>
      <c r="H17" s="157">
        <v>4</v>
      </c>
      <c r="I17" s="157">
        <v>0</v>
      </c>
      <c r="J17" s="157">
        <v>18</v>
      </c>
      <c r="K17" s="157">
        <v>2</v>
      </c>
      <c r="L17" s="157">
        <v>20</v>
      </c>
    </row>
    <row r="18" spans="1:12" x14ac:dyDescent="0.2">
      <c r="A18" s="157"/>
      <c r="B18" s="157"/>
      <c r="C18" s="157"/>
      <c r="D18" s="157"/>
      <c r="E18" s="157" t="s">
        <v>3698</v>
      </c>
      <c r="F18" s="157" t="s">
        <v>69</v>
      </c>
      <c r="G18" s="157">
        <v>1</v>
      </c>
      <c r="H18" s="157">
        <v>1</v>
      </c>
      <c r="I18" s="157">
        <v>0</v>
      </c>
      <c r="J18" s="157">
        <v>2</v>
      </c>
      <c r="K18" s="157">
        <v>0</v>
      </c>
      <c r="L18" s="157">
        <v>2</v>
      </c>
    </row>
    <row r="19" spans="1:12" x14ac:dyDescent="0.2">
      <c r="A19" s="157"/>
      <c r="B19" s="157"/>
      <c r="C19" s="157"/>
      <c r="D19" s="157"/>
      <c r="E19" s="157" t="s">
        <v>3959</v>
      </c>
      <c r="F19" s="157" t="s">
        <v>69</v>
      </c>
      <c r="G19" s="157">
        <v>1</v>
      </c>
      <c r="H19" s="157">
        <v>2</v>
      </c>
      <c r="I19" s="157">
        <v>0</v>
      </c>
      <c r="J19" s="157">
        <v>3</v>
      </c>
      <c r="K19" s="157">
        <v>0</v>
      </c>
      <c r="L19" s="157">
        <v>3</v>
      </c>
    </row>
    <row r="20" spans="1:12" x14ac:dyDescent="0.2">
      <c r="A20" s="157"/>
      <c r="B20" s="157"/>
      <c r="C20" s="157"/>
      <c r="D20" s="157"/>
      <c r="E20" s="157" t="s">
        <v>3697</v>
      </c>
      <c r="F20" s="157" t="s">
        <v>69</v>
      </c>
      <c r="G20" s="157">
        <v>0</v>
      </c>
      <c r="H20" s="157">
        <v>1</v>
      </c>
      <c r="I20" s="157">
        <v>0</v>
      </c>
      <c r="J20" s="157">
        <v>1</v>
      </c>
      <c r="K20" s="157">
        <v>0</v>
      </c>
      <c r="L20" s="157">
        <v>1</v>
      </c>
    </row>
    <row r="21" spans="1:12" x14ac:dyDescent="0.2">
      <c r="A21" s="157"/>
      <c r="B21" s="157"/>
      <c r="C21" s="157"/>
      <c r="D21" s="157"/>
      <c r="E21" s="157" t="s">
        <v>3960</v>
      </c>
      <c r="F21" s="157" t="s">
        <v>69</v>
      </c>
      <c r="G21" s="157">
        <v>0</v>
      </c>
      <c r="H21" s="157">
        <v>1</v>
      </c>
      <c r="I21" s="157">
        <v>1</v>
      </c>
      <c r="J21" s="157">
        <v>0</v>
      </c>
      <c r="K21" s="157">
        <v>0</v>
      </c>
      <c r="L21" s="157">
        <v>1</v>
      </c>
    </row>
    <row r="22" spans="1:12" x14ac:dyDescent="0.2">
      <c r="A22" s="157"/>
      <c r="B22" s="157"/>
      <c r="C22" s="157"/>
      <c r="D22" s="157"/>
      <c r="E22" s="157" t="s">
        <v>3961</v>
      </c>
      <c r="F22" s="157" t="s">
        <v>14</v>
      </c>
      <c r="G22" s="157">
        <v>1</v>
      </c>
      <c r="H22" s="157">
        <v>0</v>
      </c>
      <c r="I22" s="157">
        <v>1</v>
      </c>
      <c r="J22" s="157">
        <v>0</v>
      </c>
      <c r="K22" s="157">
        <v>0</v>
      </c>
      <c r="L22" s="157">
        <v>1</v>
      </c>
    </row>
    <row r="23" spans="1:12" x14ac:dyDescent="0.2">
      <c r="A23" s="157"/>
      <c r="B23" s="157"/>
      <c r="C23" s="157"/>
      <c r="D23" s="157"/>
      <c r="E23" s="157" t="s">
        <v>3691</v>
      </c>
      <c r="F23" s="157" t="s">
        <v>69</v>
      </c>
      <c r="G23" s="157">
        <v>0</v>
      </c>
      <c r="H23" s="157">
        <v>1</v>
      </c>
      <c r="I23" s="157">
        <v>0</v>
      </c>
      <c r="J23" s="157">
        <v>1</v>
      </c>
      <c r="K23" s="157">
        <v>0</v>
      </c>
      <c r="L23" s="157">
        <v>1</v>
      </c>
    </row>
    <row r="24" spans="1:12" x14ac:dyDescent="0.2">
      <c r="A24" s="157"/>
      <c r="B24" s="157"/>
      <c r="C24" s="157"/>
      <c r="D24" s="157"/>
      <c r="E24" s="157" t="s">
        <v>3962</v>
      </c>
      <c r="F24" s="157" t="s">
        <v>69</v>
      </c>
      <c r="G24" s="157">
        <v>0</v>
      </c>
      <c r="H24" s="157">
        <v>1</v>
      </c>
      <c r="I24" s="157">
        <v>1</v>
      </c>
      <c r="J24" s="157">
        <v>0</v>
      </c>
      <c r="K24" s="157">
        <v>0</v>
      </c>
      <c r="L24" s="157">
        <v>1</v>
      </c>
    </row>
    <row r="25" spans="1:12" x14ac:dyDescent="0.2">
      <c r="A25" s="157"/>
      <c r="B25" s="157"/>
      <c r="C25" s="157"/>
      <c r="D25" s="157"/>
      <c r="E25" s="157" t="s">
        <v>3963</v>
      </c>
      <c r="F25" s="157" t="s">
        <v>69</v>
      </c>
      <c r="G25" s="157">
        <v>0</v>
      </c>
      <c r="H25" s="157">
        <v>1</v>
      </c>
      <c r="I25" s="157">
        <v>0</v>
      </c>
      <c r="J25" s="157">
        <v>1</v>
      </c>
      <c r="K25" s="157">
        <v>0</v>
      </c>
      <c r="L25" s="157">
        <v>1</v>
      </c>
    </row>
    <row r="26" spans="1:12" x14ac:dyDescent="0.2">
      <c r="A26" s="157"/>
      <c r="B26" s="157"/>
      <c r="C26" s="157"/>
      <c r="D26" s="157"/>
      <c r="E26" s="157" t="s">
        <v>3686</v>
      </c>
      <c r="F26" s="157" t="s">
        <v>18</v>
      </c>
      <c r="G26" s="157">
        <v>0</v>
      </c>
      <c r="H26" s="157">
        <v>3</v>
      </c>
      <c r="I26" s="157">
        <v>0</v>
      </c>
      <c r="J26" s="157">
        <v>3</v>
      </c>
      <c r="K26" s="157">
        <v>0</v>
      </c>
      <c r="L26" s="157">
        <v>3</v>
      </c>
    </row>
    <row r="27" spans="1:12" x14ac:dyDescent="0.2">
      <c r="A27" s="157"/>
      <c r="B27" s="157"/>
      <c r="C27" s="157"/>
      <c r="D27" s="157"/>
      <c r="E27" s="157" t="s">
        <v>3685</v>
      </c>
      <c r="F27" s="157" t="s">
        <v>18</v>
      </c>
      <c r="G27" s="157">
        <v>0</v>
      </c>
      <c r="H27" s="157">
        <v>1</v>
      </c>
      <c r="I27" s="157">
        <v>0</v>
      </c>
      <c r="J27" s="157">
        <v>1</v>
      </c>
      <c r="K27" s="157">
        <v>0</v>
      </c>
      <c r="L27" s="157">
        <v>1</v>
      </c>
    </row>
    <row r="28" spans="1:12" x14ac:dyDescent="0.2">
      <c r="A28" s="157"/>
      <c r="B28" s="157"/>
      <c r="C28" s="157"/>
      <c r="D28" s="157"/>
      <c r="E28" s="157" t="s">
        <v>3964</v>
      </c>
      <c r="F28" s="157" t="s">
        <v>16</v>
      </c>
      <c r="G28" s="157">
        <v>1</v>
      </c>
      <c r="H28" s="157">
        <v>1</v>
      </c>
      <c r="I28" s="157">
        <v>0</v>
      </c>
      <c r="J28" s="157">
        <v>2</v>
      </c>
      <c r="K28" s="157">
        <v>0</v>
      </c>
      <c r="L28" s="157">
        <v>2</v>
      </c>
    </row>
    <row r="29" spans="1:12" x14ac:dyDescent="0.2">
      <c r="A29" s="157"/>
      <c r="B29" s="157"/>
      <c r="C29" s="157"/>
      <c r="D29" s="157"/>
      <c r="E29" s="157" t="s">
        <v>3683</v>
      </c>
      <c r="F29" s="157" t="s">
        <v>77</v>
      </c>
      <c r="G29" s="157">
        <v>1</v>
      </c>
      <c r="H29" s="157">
        <v>3</v>
      </c>
      <c r="I29" s="157">
        <v>3</v>
      </c>
      <c r="J29" s="157">
        <v>1</v>
      </c>
      <c r="K29" s="157">
        <v>0</v>
      </c>
      <c r="L29" s="157">
        <v>4</v>
      </c>
    </row>
    <row r="30" spans="1:12" x14ac:dyDescent="0.2">
      <c r="A30" s="157"/>
      <c r="B30" s="157"/>
      <c r="C30" s="157"/>
      <c r="D30" s="157"/>
      <c r="E30" s="157" t="s">
        <v>3682</v>
      </c>
      <c r="F30" s="157" t="s">
        <v>69</v>
      </c>
      <c r="G30" s="157">
        <v>16</v>
      </c>
      <c r="H30" s="157">
        <v>1</v>
      </c>
      <c r="I30" s="157">
        <v>0</v>
      </c>
      <c r="J30" s="157">
        <v>17</v>
      </c>
      <c r="K30" s="157">
        <v>0</v>
      </c>
      <c r="L30" s="157">
        <v>17</v>
      </c>
    </row>
    <row r="31" spans="1:12" x14ac:dyDescent="0.2">
      <c r="A31" s="157"/>
      <c r="B31" s="157"/>
      <c r="C31" s="157"/>
      <c r="D31" s="157"/>
      <c r="E31" s="157" t="s">
        <v>3965</v>
      </c>
      <c r="F31" s="157" t="s">
        <v>69</v>
      </c>
      <c r="G31" s="157">
        <v>0</v>
      </c>
      <c r="H31" s="157">
        <v>1</v>
      </c>
      <c r="I31" s="157">
        <v>1</v>
      </c>
      <c r="J31" s="157">
        <v>0</v>
      </c>
      <c r="K31" s="157">
        <v>0</v>
      </c>
      <c r="L31" s="157">
        <v>1</v>
      </c>
    </row>
    <row r="32" spans="1:12" x14ac:dyDescent="0.2">
      <c r="A32" s="157"/>
      <c r="B32" s="157"/>
      <c r="C32" s="157"/>
      <c r="D32" s="157"/>
      <c r="E32" s="157" t="s">
        <v>3966</v>
      </c>
      <c r="F32" s="157" t="s">
        <v>77</v>
      </c>
      <c r="G32" s="157">
        <v>0</v>
      </c>
      <c r="H32" s="157">
        <v>3</v>
      </c>
      <c r="I32" s="157">
        <v>0</v>
      </c>
      <c r="J32" s="157">
        <v>3</v>
      </c>
      <c r="K32" s="157">
        <v>0</v>
      </c>
      <c r="L32" s="157">
        <v>3</v>
      </c>
    </row>
    <row r="33" spans="1:12" x14ac:dyDescent="0.2">
      <c r="A33" s="157"/>
      <c r="B33" s="157"/>
      <c r="C33" s="157"/>
      <c r="D33" s="157"/>
      <c r="E33" s="157" t="s">
        <v>3673</v>
      </c>
      <c r="F33" s="157" t="s">
        <v>80</v>
      </c>
      <c r="G33" s="157">
        <v>0</v>
      </c>
      <c r="H33" s="157">
        <v>2</v>
      </c>
      <c r="I33" s="157">
        <v>0</v>
      </c>
      <c r="J33" s="157">
        <v>2</v>
      </c>
      <c r="K33" s="157">
        <v>0</v>
      </c>
      <c r="L33" s="157">
        <v>2</v>
      </c>
    </row>
    <row r="34" spans="1:12" x14ac:dyDescent="0.2">
      <c r="A34" s="157"/>
      <c r="B34" s="157"/>
      <c r="C34" s="157"/>
      <c r="D34" s="157"/>
      <c r="E34" s="157" t="s">
        <v>3967</v>
      </c>
      <c r="F34" s="157" t="s">
        <v>29</v>
      </c>
      <c r="G34" s="157">
        <v>0</v>
      </c>
      <c r="H34" s="157">
        <v>2</v>
      </c>
      <c r="I34" s="157">
        <v>1</v>
      </c>
      <c r="J34" s="157">
        <v>1</v>
      </c>
      <c r="K34" s="157">
        <v>0</v>
      </c>
      <c r="L34" s="157">
        <v>2</v>
      </c>
    </row>
    <row r="35" spans="1:12" x14ac:dyDescent="0.2">
      <c r="A35" s="157"/>
      <c r="B35" s="157"/>
      <c r="C35" s="157"/>
      <c r="D35" s="157"/>
      <c r="E35" s="157" t="s">
        <v>3968</v>
      </c>
      <c r="F35" s="157" t="s">
        <v>80</v>
      </c>
      <c r="G35" s="157">
        <v>0</v>
      </c>
      <c r="H35" s="157">
        <v>1</v>
      </c>
      <c r="I35" s="157">
        <v>0</v>
      </c>
      <c r="J35" s="157">
        <v>1</v>
      </c>
      <c r="K35" s="157">
        <v>0</v>
      </c>
      <c r="L35" s="157">
        <v>1</v>
      </c>
    </row>
    <row r="36" spans="1:12" x14ac:dyDescent="0.2">
      <c r="A36" s="157"/>
      <c r="B36" s="157"/>
      <c r="C36" s="157"/>
      <c r="D36" s="157"/>
      <c r="E36" s="157" t="s">
        <v>3670</v>
      </c>
      <c r="F36" s="157" t="s">
        <v>69</v>
      </c>
      <c r="G36" s="157">
        <v>1</v>
      </c>
      <c r="H36" s="157">
        <v>2</v>
      </c>
      <c r="I36" s="157">
        <v>0</v>
      </c>
      <c r="J36" s="157">
        <v>3</v>
      </c>
      <c r="K36" s="157">
        <v>0</v>
      </c>
      <c r="L36" s="157">
        <v>3</v>
      </c>
    </row>
    <row r="37" spans="1:12" x14ac:dyDescent="0.2">
      <c r="A37" s="157"/>
      <c r="B37" s="157"/>
      <c r="C37" s="157"/>
      <c r="D37" s="157"/>
      <c r="E37" s="157" t="s">
        <v>3969</v>
      </c>
      <c r="F37" s="157" t="s">
        <v>69</v>
      </c>
      <c r="G37" s="157">
        <v>0</v>
      </c>
      <c r="H37" s="157">
        <v>1</v>
      </c>
      <c r="I37" s="157">
        <v>0</v>
      </c>
      <c r="J37" s="157">
        <v>1</v>
      </c>
      <c r="K37" s="157">
        <v>0</v>
      </c>
      <c r="L37" s="157">
        <v>1</v>
      </c>
    </row>
    <row r="38" spans="1:12" x14ac:dyDescent="0.2">
      <c r="A38" s="157"/>
      <c r="B38" s="157"/>
      <c r="C38" s="157"/>
      <c r="D38" s="157"/>
      <c r="E38" s="157" t="s">
        <v>3970</v>
      </c>
      <c r="F38" s="157" t="s">
        <v>14</v>
      </c>
      <c r="G38" s="157">
        <v>0</v>
      </c>
      <c r="H38" s="157">
        <v>1</v>
      </c>
      <c r="I38" s="157">
        <v>0</v>
      </c>
      <c r="J38" s="157">
        <v>1</v>
      </c>
      <c r="K38" s="157">
        <v>0</v>
      </c>
      <c r="L38" s="157">
        <v>1</v>
      </c>
    </row>
    <row r="39" spans="1:12" x14ac:dyDescent="0.2">
      <c r="A39" s="157"/>
      <c r="B39" s="157"/>
      <c r="C39" s="157"/>
      <c r="D39" s="157"/>
      <c r="E39" s="157" t="s">
        <v>3971</v>
      </c>
      <c r="F39" s="157" t="s">
        <v>69</v>
      </c>
      <c r="G39" s="157">
        <v>0</v>
      </c>
      <c r="H39" s="157">
        <v>1</v>
      </c>
      <c r="I39" s="157">
        <v>1</v>
      </c>
      <c r="J39" s="157">
        <v>0</v>
      </c>
      <c r="K39" s="157">
        <v>0</v>
      </c>
      <c r="L39" s="157">
        <v>1</v>
      </c>
    </row>
    <row r="40" spans="1:12" x14ac:dyDescent="0.2">
      <c r="A40" s="157"/>
      <c r="B40" s="157"/>
      <c r="C40" s="157"/>
      <c r="D40" s="157"/>
      <c r="E40" s="157" t="s">
        <v>3662</v>
      </c>
      <c r="F40" s="157" t="s">
        <v>69</v>
      </c>
      <c r="G40" s="157">
        <v>0</v>
      </c>
      <c r="H40" s="157">
        <v>8</v>
      </c>
      <c r="I40" s="157">
        <v>0</v>
      </c>
      <c r="J40" s="157">
        <v>8</v>
      </c>
      <c r="K40" s="157">
        <v>0</v>
      </c>
      <c r="L40" s="157">
        <v>8</v>
      </c>
    </row>
    <row r="41" spans="1:12" x14ac:dyDescent="0.2">
      <c r="A41" s="157"/>
      <c r="B41" s="157"/>
      <c r="C41" s="157"/>
      <c r="D41" s="157"/>
      <c r="E41" s="157" t="s">
        <v>3660</v>
      </c>
      <c r="F41" s="157" t="s">
        <v>69</v>
      </c>
      <c r="G41" s="157">
        <v>0</v>
      </c>
      <c r="H41" s="157">
        <v>1</v>
      </c>
      <c r="I41" s="157">
        <v>0</v>
      </c>
      <c r="J41" s="157">
        <v>1</v>
      </c>
      <c r="K41" s="157">
        <v>0</v>
      </c>
      <c r="L41" s="157">
        <v>1</v>
      </c>
    </row>
    <row r="42" spans="1:12" x14ac:dyDescent="0.2">
      <c r="A42" s="157"/>
      <c r="B42" s="157"/>
      <c r="C42" s="157"/>
      <c r="D42" s="157"/>
      <c r="E42" s="157" t="s">
        <v>3972</v>
      </c>
      <c r="F42" s="157" t="s">
        <v>14</v>
      </c>
      <c r="G42" s="157">
        <v>0</v>
      </c>
      <c r="H42" s="157">
        <v>1</v>
      </c>
      <c r="I42" s="157">
        <v>0</v>
      </c>
      <c r="J42" s="157">
        <v>1</v>
      </c>
      <c r="K42" s="157">
        <v>0</v>
      </c>
      <c r="L42" s="157">
        <v>1</v>
      </c>
    </row>
    <row r="43" spans="1:12" x14ac:dyDescent="0.2">
      <c r="A43" s="157"/>
      <c r="B43" s="157"/>
      <c r="C43" s="157"/>
      <c r="D43" s="157"/>
      <c r="E43" s="157" t="s">
        <v>3973</v>
      </c>
      <c r="F43" s="157" t="s">
        <v>94</v>
      </c>
      <c r="G43" s="157">
        <v>0</v>
      </c>
      <c r="H43" s="157">
        <v>2</v>
      </c>
      <c r="I43" s="157">
        <v>0</v>
      </c>
      <c r="J43" s="157">
        <v>2</v>
      </c>
      <c r="K43" s="157">
        <v>0</v>
      </c>
      <c r="L43" s="157">
        <v>2</v>
      </c>
    </row>
    <row r="44" spans="1:12" x14ac:dyDescent="0.2">
      <c r="A44" s="157"/>
      <c r="B44" s="157"/>
      <c r="C44" s="157"/>
      <c r="D44" s="157"/>
      <c r="E44" s="157" t="s">
        <v>3658</v>
      </c>
      <c r="F44" s="157" t="s">
        <v>69</v>
      </c>
      <c r="G44" s="157">
        <v>0</v>
      </c>
      <c r="H44" s="157">
        <v>1</v>
      </c>
      <c r="I44" s="157">
        <v>1</v>
      </c>
      <c r="J44" s="157">
        <v>0</v>
      </c>
      <c r="K44" s="157">
        <v>0</v>
      </c>
      <c r="L44" s="157">
        <v>1</v>
      </c>
    </row>
    <row r="45" spans="1:12" x14ac:dyDescent="0.2">
      <c r="A45" s="157"/>
      <c r="B45" s="157"/>
      <c r="C45" s="157"/>
      <c r="D45" s="157"/>
      <c r="E45" s="157" t="s">
        <v>3657</v>
      </c>
      <c r="F45" s="157" t="s">
        <v>69</v>
      </c>
      <c r="G45" s="157">
        <v>0</v>
      </c>
      <c r="H45" s="157">
        <v>9</v>
      </c>
      <c r="I45" s="157">
        <v>0</v>
      </c>
      <c r="J45" s="157">
        <v>9</v>
      </c>
      <c r="K45" s="157">
        <v>0</v>
      </c>
      <c r="L45" s="157">
        <v>9</v>
      </c>
    </row>
    <row r="46" spans="1:12" x14ac:dyDescent="0.2">
      <c r="A46" s="157"/>
      <c r="B46" s="157"/>
      <c r="C46" s="157"/>
      <c r="D46" s="157"/>
      <c r="E46" s="157" t="s">
        <v>3974</v>
      </c>
      <c r="F46" s="157" t="s">
        <v>16</v>
      </c>
      <c r="G46" s="157">
        <v>0</v>
      </c>
      <c r="H46" s="157">
        <v>2</v>
      </c>
      <c r="I46" s="157">
        <v>1</v>
      </c>
      <c r="J46" s="157">
        <v>1</v>
      </c>
      <c r="K46" s="157">
        <v>0</v>
      </c>
      <c r="L46" s="157">
        <v>2</v>
      </c>
    </row>
    <row r="47" spans="1:12" x14ac:dyDescent="0.2">
      <c r="A47" s="157"/>
      <c r="B47" s="157"/>
      <c r="C47" s="157"/>
      <c r="D47" s="157"/>
      <c r="E47" s="157" t="s">
        <v>3975</v>
      </c>
      <c r="F47" s="157" t="s">
        <v>94</v>
      </c>
      <c r="G47" s="157">
        <v>1</v>
      </c>
      <c r="H47" s="157">
        <v>0</v>
      </c>
      <c r="I47" s="157">
        <v>0</v>
      </c>
      <c r="J47" s="157">
        <v>1</v>
      </c>
      <c r="K47" s="157">
        <v>0</v>
      </c>
      <c r="L47" s="157">
        <v>1</v>
      </c>
    </row>
    <row r="48" spans="1:12" x14ac:dyDescent="0.2">
      <c r="A48" s="157"/>
      <c r="B48" s="157"/>
      <c r="C48" s="157"/>
      <c r="D48" s="157"/>
      <c r="E48" s="157" t="s">
        <v>3656</v>
      </c>
      <c r="F48" s="157" t="s">
        <v>69</v>
      </c>
      <c r="G48" s="157">
        <v>0</v>
      </c>
      <c r="H48" s="157">
        <v>1</v>
      </c>
      <c r="I48" s="157">
        <v>0</v>
      </c>
      <c r="J48" s="157">
        <v>1</v>
      </c>
      <c r="K48" s="157">
        <v>0</v>
      </c>
      <c r="L48" s="157">
        <v>1</v>
      </c>
    </row>
    <row r="49" spans="1:12" x14ac:dyDescent="0.2">
      <c r="A49" s="157"/>
      <c r="B49" s="157"/>
      <c r="C49" s="157"/>
      <c r="D49" s="157"/>
      <c r="E49" s="157" t="s">
        <v>3655</v>
      </c>
      <c r="F49" s="157" t="s">
        <v>69</v>
      </c>
      <c r="G49" s="157">
        <v>0</v>
      </c>
      <c r="H49" s="157">
        <v>1</v>
      </c>
      <c r="I49" s="157">
        <v>0</v>
      </c>
      <c r="J49" s="157">
        <v>1</v>
      </c>
      <c r="K49" s="157">
        <v>0</v>
      </c>
      <c r="L49" s="157">
        <v>1</v>
      </c>
    </row>
    <row r="50" spans="1:12" x14ac:dyDescent="0.2">
      <c r="A50" s="157"/>
      <c r="B50" s="157"/>
      <c r="C50" s="157"/>
      <c r="D50" s="157"/>
      <c r="E50" s="157" t="s">
        <v>3654</v>
      </c>
      <c r="F50" s="157" t="s">
        <v>69</v>
      </c>
      <c r="G50" s="157">
        <v>0</v>
      </c>
      <c r="H50" s="157">
        <v>1</v>
      </c>
      <c r="I50" s="157">
        <v>0</v>
      </c>
      <c r="J50" s="157">
        <v>1</v>
      </c>
      <c r="K50" s="157">
        <v>0</v>
      </c>
      <c r="L50" s="157">
        <v>1</v>
      </c>
    </row>
    <row r="51" spans="1:12" x14ac:dyDescent="0.2">
      <c r="A51" s="157"/>
      <c r="B51" s="157"/>
      <c r="C51" s="157"/>
      <c r="D51" s="157"/>
      <c r="E51" s="157" t="s">
        <v>3653</v>
      </c>
      <c r="F51" s="157" t="s">
        <v>69</v>
      </c>
      <c r="G51" s="157">
        <v>0</v>
      </c>
      <c r="H51" s="157">
        <v>1</v>
      </c>
      <c r="I51" s="157">
        <v>0</v>
      </c>
      <c r="J51" s="157">
        <v>1</v>
      </c>
      <c r="K51" s="157">
        <v>0</v>
      </c>
      <c r="L51" s="157">
        <v>1</v>
      </c>
    </row>
    <row r="52" spans="1:12" x14ac:dyDescent="0.2">
      <c r="A52" s="157"/>
      <c r="B52" s="157"/>
      <c r="C52" s="157"/>
      <c r="D52" s="157"/>
      <c r="E52" s="157" t="s">
        <v>3976</v>
      </c>
      <c r="F52" s="157" t="s">
        <v>69</v>
      </c>
      <c r="G52" s="157">
        <v>1</v>
      </c>
      <c r="H52" s="157">
        <v>0</v>
      </c>
      <c r="I52" s="157">
        <v>0</v>
      </c>
      <c r="J52" s="157">
        <v>1</v>
      </c>
      <c r="K52" s="157">
        <v>0</v>
      </c>
      <c r="L52" s="157">
        <v>1</v>
      </c>
    </row>
    <row r="53" spans="1:12" x14ac:dyDescent="0.2">
      <c r="A53" s="157"/>
      <c r="B53" s="157"/>
      <c r="C53" s="157"/>
      <c r="D53" s="157"/>
      <c r="E53" s="157" t="s">
        <v>3648</v>
      </c>
      <c r="F53" s="157" t="s">
        <v>80</v>
      </c>
      <c r="G53" s="157">
        <v>2</v>
      </c>
      <c r="H53" s="157">
        <v>1</v>
      </c>
      <c r="I53" s="157">
        <v>0</v>
      </c>
      <c r="J53" s="157">
        <v>3</v>
      </c>
      <c r="K53" s="157">
        <v>0</v>
      </c>
      <c r="L53" s="157">
        <v>3</v>
      </c>
    </row>
    <row r="54" spans="1:12" x14ac:dyDescent="0.2">
      <c r="A54" s="157"/>
      <c r="B54" s="157"/>
      <c r="C54" s="157"/>
      <c r="D54" s="157"/>
      <c r="E54" s="157" t="s">
        <v>3646</v>
      </c>
      <c r="F54" s="157" t="s">
        <v>18</v>
      </c>
      <c r="G54" s="157">
        <v>1</v>
      </c>
      <c r="H54" s="157">
        <v>1</v>
      </c>
      <c r="I54" s="157">
        <v>0</v>
      </c>
      <c r="J54" s="157">
        <v>2</v>
      </c>
      <c r="K54" s="157">
        <v>0</v>
      </c>
      <c r="L54" s="157">
        <v>2</v>
      </c>
    </row>
    <row r="55" spans="1:12" x14ac:dyDescent="0.2">
      <c r="A55" s="157"/>
      <c r="B55" s="157"/>
      <c r="C55" s="157"/>
      <c r="D55" s="157"/>
      <c r="E55" s="157" t="s">
        <v>3645</v>
      </c>
      <c r="F55" s="157" t="s">
        <v>69</v>
      </c>
      <c r="G55" s="157">
        <v>0</v>
      </c>
      <c r="H55" s="157">
        <v>1</v>
      </c>
      <c r="I55" s="157">
        <v>0</v>
      </c>
      <c r="J55" s="157">
        <v>1</v>
      </c>
      <c r="K55" s="157">
        <v>0</v>
      </c>
      <c r="L55" s="157">
        <v>1</v>
      </c>
    </row>
    <row r="56" spans="1:12" x14ac:dyDescent="0.2">
      <c r="A56" s="157"/>
      <c r="B56" s="157"/>
      <c r="C56" s="157"/>
      <c r="D56" s="157"/>
      <c r="E56" s="157" t="s">
        <v>3644</v>
      </c>
      <c r="F56" s="157" t="s">
        <v>69</v>
      </c>
      <c r="G56" s="157">
        <v>0</v>
      </c>
      <c r="H56" s="157">
        <v>1</v>
      </c>
      <c r="I56" s="157">
        <v>0</v>
      </c>
      <c r="J56" s="157">
        <v>1</v>
      </c>
      <c r="K56" s="157">
        <v>0</v>
      </c>
      <c r="L56" s="157">
        <v>1</v>
      </c>
    </row>
    <row r="57" spans="1:12" x14ac:dyDescent="0.2">
      <c r="A57" s="157"/>
      <c r="B57" s="157"/>
      <c r="C57" s="157"/>
      <c r="D57" s="157"/>
      <c r="E57" s="157" t="s">
        <v>3977</v>
      </c>
      <c r="F57" s="157" t="s">
        <v>69</v>
      </c>
      <c r="G57" s="157">
        <v>0</v>
      </c>
      <c r="H57" s="157">
        <v>1</v>
      </c>
      <c r="I57" s="157">
        <v>0</v>
      </c>
      <c r="J57" s="157">
        <v>1</v>
      </c>
      <c r="K57" s="157">
        <v>0</v>
      </c>
      <c r="L57" s="157">
        <v>1</v>
      </c>
    </row>
    <row r="58" spans="1:12" x14ac:dyDescent="0.2">
      <c r="A58" s="157"/>
      <c r="B58" s="157"/>
      <c r="C58" s="157"/>
      <c r="D58" s="157"/>
      <c r="E58" s="157" t="s">
        <v>3978</v>
      </c>
      <c r="F58" s="157" t="s">
        <v>69</v>
      </c>
      <c r="G58" s="157">
        <v>0</v>
      </c>
      <c r="H58" s="157">
        <v>1</v>
      </c>
      <c r="I58" s="157">
        <v>1</v>
      </c>
      <c r="J58" s="157">
        <v>0</v>
      </c>
      <c r="K58" s="157">
        <v>0</v>
      </c>
      <c r="L58" s="157">
        <v>1</v>
      </c>
    </row>
    <row r="59" spans="1:12" x14ac:dyDescent="0.2">
      <c r="A59" s="157"/>
      <c r="B59" s="157"/>
      <c r="C59" s="157"/>
      <c r="D59" s="157"/>
      <c r="E59" s="157" t="s">
        <v>3979</v>
      </c>
      <c r="F59" s="157" t="s">
        <v>69</v>
      </c>
      <c r="G59" s="157">
        <v>0</v>
      </c>
      <c r="H59" s="157">
        <v>1</v>
      </c>
      <c r="I59" s="157">
        <v>1</v>
      </c>
      <c r="J59" s="157">
        <v>0</v>
      </c>
      <c r="K59" s="157">
        <v>0</v>
      </c>
      <c r="L59" s="157">
        <v>1</v>
      </c>
    </row>
    <row r="60" spans="1:12" x14ac:dyDescent="0.2">
      <c r="A60" s="157"/>
      <c r="B60" s="157"/>
      <c r="C60" s="157"/>
      <c r="D60" s="157"/>
      <c r="E60" s="157" t="s">
        <v>3980</v>
      </c>
      <c r="F60" s="157" t="s">
        <v>69</v>
      </c>
      <c r="G60" s="157">
        <v>0</v>
      </c>
      <c r="H60" s="157">
        <v>2</v>
      </c>
      <c r="I60" s="157">
        <v>0</v>
      </c>
      <c r="J60" s="157">
        <v>2</v>
      </c>
      <c r="K60" s="157">
        <v>0</v>
      </c>
      <c r="L60" s="157">
        <v>2</v>
      </c>
    </row>
    <row r="61" spans="1:12" x14ac:dyDescent="0.2">
      <c r="A61" s="157"/>
      <c r="B61" s="157"/>
      <c r="C61" s="157"/>
      <c r="D61" s="157"/>
      <c r="E61" s="157" t="s">
        <v>3642</v>
      </c>
      <c r="F61" s="157" t="s">
        <v>69</v>
      </c>
      <c r="G61" s="157">
        <v>0</v>
      </c>
      <c r="H61" s="157">
        <v>2</v>
      </c>
      <c r="I61" s="157">
        <v>0</v>
      </c>
      <c r="J61" s="157">
        <v>2</v>
      </c>
      <c r="K61" s="157">
        <v>0</v>
      </c>
      <c r="L61" s="157">
        <v>2</v>
      </c>
    </row>
    <row r="62" spans="1:12" x14ac:dyDescent="0.2">
      <c r="A62" s="157"/>
      <c r="B62" s="157"/>
      <c r="C62" s="157"/>
      <c r="D62" s="157"/>
      <c r="E62" s="157" t="s">
        <v>3639</v>
      </c>
      <c r="F62" s="157" t="s">
        <v>69</v>
      </c>
      <c r="G62" s="157">
        <v>0</v>
      </c>
      <c r="H62" s="157">
        <v>7</v>
      </c>
      <c r="I62" s="157">
        <v>0</v>
      </c>
      <c r="J62" s="157">
        <v>5</v>
      </c>
      <c r="K62" s="157">
        <v>2</v>
      </c>
      <c r="L62" s="157">
        <v>7</v>
      </c>
    </row>
    <row r="63" spans="1:12" x14ac:dyDescent="0.2">
      <c r="A63" s="157"/>
      <c r="B63" s="157"/>
      <c r="C63" s="157"/>
      <c r="D63" s="157"/>
      <c r="E63" s="157" t="s">
        <v>3981</v>
      </c>
      <c r="F63" s="157" t="s">
        <v>69</v>
      </c>
      <c r="G63" s="157">
        <v>1</v>
      </c>
      <c r="H63" s="157">
        <v>0</v>
      </c>
      <c r="I63" s="157">
        <v>0</v>
      </c>
      <c r="J63" s="157">
        <v>1</v>
      </c>
      <c r="K63" s="157">
        <v>0</v>
      </c>
      <c r="L63" s="157">
        <v>1</v>
      </c>
    </row>
    <row r="64" spans="1:12" x14ac:dyDescent="0.2">
      <c r="A64" s="157"/>
      <c r="B64" s="157"/>
      <c r="C64" s="157"/>
      <c r="D64" s="157"/>
      <c r="E64" s="157" t="s">
        <v>3982</v>
      </c>
      <c r="F64" s="157" t="s">
        <v>69</v>
      </c>
      <c r="G64" s="157">
        <v>1</v>
      </c>
      <c r="H64" s="157">
        <v>0</v>
      </c>
      <c r="I64" s="157">
        <v>0</v>
      </c>
      <c r="J64" s="157">
        <v>1</v>
      </c>
      <c r="K64" s="157">
        <v>0</v>
      </c>
      <c r="L64" s="157">
        <v>1</v>
      </c>
    </row>
    <row r="65" spans="1:12" x14ac:dyDescent="0.2">
      <c r="A65" s="157"/>
      <c r="B65" s="157"/>
      <c r="C65" s="157"/>
      <c r="D65" s="157"/>
      <c r="E65" s="157" t="s">
        <v>3983</v>
      </c>
      <c r="F65" s="157" t="s">
        <v>69</v>
      </c>
      <c r="G65" s="157">
        <v>1</v>
      </c>
      <c r="H65" s="157">
        <v>0</v>
      </c>
      <c r="I65" s="157">
        <v>0</v>
      </c>
      <c r="J65" s="157">
        <v>1</v>
      </c>
      <c r="K65" s="157">
        <v>0</v>
      </c>
      <c r="L65" s="157">
        <v>1</v>
      </c>
    </row>
    <row r="66" spans="1:12" x14ac:dyDescent="0.2">
      <c r="A66" s="157"/>
      <c r="B66" s="157"/>
      <c r="C66" s="157"/>
      <c r="D66" s="157"/>
      <c r="E66" s="157" t="s">
        <v>3984</v>
      </c>
      <c r="F66" s="157" t="s">
        <v>69</v>
      </c>
      <c r="G66" s="157">
        <v>0</v>
      </c>
      <c r="H66" s="157">
        <v>1</v>
      </c>
      <c r="I66" s="157">
        <v>0</v>
      </c>
      <c r="J66" s="157">
        <v>1</v>
      </c>
      <c r="K66" s="157">
        <v>0</v>
      </c>
      <c r="L66" s="157">
        <v>1</v>
      </c>
    </row>
    <row r="67" spans="1:12" x14ac:dyDescent="0.2">
      <c r="A67" s="157"/>
      <c r="B67" s="157"/>
      <c r="C67" s="157"/>
      <c r="D67" s="157"/>
      <c r="E67" s="157" t="s">
        <v>3985</v>
      </c>
      <c r="F67" s="157" t="s">
        <v>69</v>
      </c>
      <c r="G67" s="157">
        <v>0</v>
      </c>
      <c r="H67" s="157">
        <v>1</v>
      </c>
      <c r="I67" s="157">
        <v>0</v>
      </c>
      <c r="J67" s="157">
        <v>1</v>
      </c>
      <c r="K67" s="157">
        <v>0</v>
      </c>
      <c r="L67" s="157">
        <v>1</v>
      </c>
    </row>
    <row r="68" spans="1:12" x14ac:dyDescent="0.2">
      <c r="A68" s="157"/>
      <c r="B68" s="157"/>
      <c r="C68" s="157"/>
      <c r="D68" s="157"/>
      <c r="E68" s="157" t="s">
        <v>3986</v>
      </c>
      <c r="F68" s="157" t="s">
        <v>69</v>
      </c>
      <c r="G68" s="157">
        <v>0</v>
      </c>
      <c r="H68" s="157">
        <v>1</v>
      </c>
      <c r="I68" s="157">
        <v>0</v>
      </c>
      <c r="J68" s="157">
        <v>1</v>
      </c>
      <c r="K68" s="157">
        <v>0</v>
      </c>
      <c r="L68" s="157">
        <v>1</v>
      </c>
    </row>
    <row r="69" spans="1:12" x14ac:dyDescent="0.2">
      <c r="A69" s="157"/>
      <c r="B69" s="157"/>
      <c r="C69" s="157"/>
      <c r="D69" s="157"/>
      <c r="E69" s="157" t="s">
        <v>3987</v>
      </c>
      <c r="F69" s="157" t="s">
        <v>69</v>
      </c>
      <c r="G69" s="157">
        <v>0</v>
      </c>
      <c r="H69" s="157">
        <v>1</v>
      </c>
      <c r="I69" s="157">
        <v>0</v>
      </c>
      <c r="J69" s="157">
        <v>1</v>
      </c>
      <c r="K69" s="157">
        <v>0</v>
      </c>
      <c r="L69" s="157">
        <v>1</v>
      </c>
    </row>
    <row r="70" spans="1:12" x14ac:dyDescent="0.2">
      <c r="A70" s="157"/>
      <c r="B70" s="157"/>
      <c r="C70" s="157"/>
      <c r="D70" s="157"/>
      <c r="E70" s="157" t="s">
        <v>3988</v>
      </c>
      <c r="F70" s="157" t="s">
        <v>69</v>
      </c>
      <c r="G70" s="157">
        <v>1</v>
      </c>
      <c r="H70" s="157">
        <v>0</v>
      </c>
      <c r="I70" s="157">
        <v>0</v>
      </c>
      <c r="J70" s="157">
        <v>1</v>
      </c>
      <c r="K70" s="157">
        <v>0</v>
      </c>
      <c r="L70" s="157">
        <v>1</v>
      </c>
    </row>
    <row r="71" spans="1:12" x14ac:dyDescent="0.2">
      <c r="A71" s="157"/>
      <c r="B71" s="157"/>
      <c r="C71" s="157"/>
      <c r="D71" s="157"/>
      <c r="E71" s="157" t="s">
        <v>3989</v>
      </c>
      <c r="F71" s="157" t="s">
        <v>69</v>
      </c>
      <c r="G71" s="157">
        <v>1</v>
      </c>
      <c r="H71" s="157">
        <v>0</v>
      </c>
      <c r="I71" s="157">
        <v>0</v>
      </c>
      <c r="J71" s="157">
        <v>1</v>
      </c>
      <c r="K71" s="157">
        <v>0</v>
      </c>
      <c r="L71" s="157">
        <v>1</v>
      </c>
    </row>
    <row r="72" spans="1:12" x14ac:dyDescent="0.2">
      <c r="A72" s="157"/>
      <c r="B72" s="157"/>
      <c r="C72" s="157"/>
      <c r="D72" s="157"/>
      <c r="E72" s="157" t="s">
        <v>3990</v>
      </c>
      <c r="F72" s="157" t="s">
        <v>69</v>
      </c>
      <c r="G72" s="157">
        <v>1</v>
      </c>
      <c r="H72" s="157">
        <v>0</v>
      </c>
      <c r="I72" s="157">
        <v>0</v>
      </c>
      <c r="J72" s="157">
        <v>1</v>
      </c>
      <c r="K72" s="157">
        <v>0</v>
      </c>
      <c r="L72" s="157">
        <v>1</v>
      </c>
    </row>
    <row r="73" spans="1:12" x14ac:dyDescent="0.2">
      <c r="A73" s="157"/>
      <c r="B73" s="157"/>
      <c r="C73" s="157"/>
      <c r="D73" s="157"/>
      <c r="E73" s="157" t="s">
        <v>3991</v>
      </c>
      <c r="F73" s="157" t="s">
        <v>69</v>
      </c>
      <c r="G73" s="157">
        <v>0</v>
      </c>
      <c r="H73" s="157">
        <v>2</v>
      </c>
      <c r="I73" s="157">
        <v>0</v>
      </c>
      <c r="J73" s="157">
        <v>2</v>
      </c>
      <c r="K73" s="157">
        <v>0</v>
      </c>
      <c r="L73" s="157">
        <v>2</v>
      </c>
    </row>
    <row r="74" spans="1:12" x14ac:dyDescent="0.2">
      <c r="A74" s="157"/>
      <c r="B74" s="157"/>
      <c r="C74" s="157"/>
      <c r="D74" s="157"/>
      <c r="E74" s="157" t="s">
        <v>3992</v>
      </c>
      <c r="F74" s="157" t="s">
        <v>69</v>
      </c>
      <c r="G74" s="157">
        <v>0</v>
      </c>
      <c r="H74" s="157">
        <v>1</v>
      </c>
      <c r="I74" s="157">
        <v>0</v>
      </c>
      <c r="J74" s="157">
        <v>1</v>
      </c>
      <c r="K74" s="157">
        <v>0</v>
      </c>
      <c r="L74" s="157">
        <v>1</v>
      </c>
    </row>
    <row r="75" spans="1:12" x14ac:dyDescent="0.2">
      <c r="A75" s="157"/>
      <c r="B75" s="157"/>
      <c r="C75" s="157"/>
      <c r="D75" s="157"/>
      <c r="E75" s="157" t="s">
        <v>3993</v>
      </c>
      <c r="F75" s="157" t="s">
        <v>69</v>
      </c>
      <c r="G75" s="157">
        <v>1</v>
      </c>
      <c r="H75" s="157">
        <v>2</v>
      </c>
      <c r="I75" s="157">
        <v>0</v>
      </c>
      <c r="J75" s="157">
        <v>3</v>
      </c>
      <c r="K75" s="157">
        <v>0</v>
      </c>
      <c r="L75" s="157">
        <v>3</v>
      </c>
    </row>
    <row r="76" spans="1:12" x14ac:dyDescent="0.2">
      <c r="A76" s="157"/>
      <c r="B76" s="157"/>
      <c r="C76" s="157"/>
      <c r="D76" s="157"/>
      <c r="E76" s="157" t="s">
        <v>3994</v>
      </c>
      <c r="F76" s="157" t="s">
        <v>131</v>
      </c>
      <c r="G76" s="157">
        <v>0</v>
      </c>
      <c r="H76" s="157">
        <v>1</v>
      </c>
      <c r="I76" s="157">
        <v>0</v>
      </c>
      <c r="J76" s="157">
        <v>1</v>
      </c>
      <c r="K76" s="157">
        <v>0</v>
      </c>
      <c r="L76" s="157">
        <v>1</v>
      </c>
    </row>
    <row r="77" spans="1:12" x14ac:dyDescent="0.2">
      <c r="A77" s="157"/>
      <c r="B77" s="157"/>
      <c r="C77" s="157"/>
      <c r="D77" s="157"/>
      <c r="E77" s="157" t="s">
        <v>3637</v>
      </c>
      <c r="F77" s="157" t="s">
        <v>80</v>
      </c>
      <c r="G77" s="157">
        <v>0</v>
      </c>
      <c r="H77" s="157">
        <v>2</v>
      </c>
      <c r="I77" s="157">
        <v>0</v>
      </c>
      <c r="J77" s="157">
        <v>2</v>
      </c>
      <c r="K77" s="157">
        <v>0</v>
      </c>
      <c r="L77" s="157">
        <v>2</v>
      </c>
    </row>
    <row r="78" spans="1:12" x14ac:dyDescent="0.2">
      <c r="A78" s="157"/>
      <c r="B78" s="157"/>
      <c r="C78" s="157"/>
      <c r="D78" s="157"/>
      <c r="E78" s="157" t="s">
        <v>3636</v>
      </c>
      <c r="F78" s="157" t="s">
        <v>48</v>
      </c>
      <c r="G78" s="157">
        <v>1</v>
      </c>
      <c r="H78" s="157">
        <v>0</v>
      </c>
      <c r="I78" s="157">
        <v>1</v>
      </c>
      <c r="J78" s="157">
        <v>0</v>
      </c>
      <c r="K78" s="157">
        <v>0</v>
      </c>
      <c r="L78" s="157">
        <v>1</v>
      </c>
    </row>
    <row r="79" spans="1:12" x14ac:dyDescent="0.2">
      <c r="A79" s="157"/>
      <c r="B79" s="157"/>
      <c r="C79" s="157"/>
      <c r="D79" s="157"/>
      <c r="E79" s="157" t="s">
        <v>3995</v>
      </c>
      <c r="F79" s="157" t="s">
        <v>29</v>
      </c>
      <c r="G79" s="157">
        <v>1</v>
      </c>
      <c r="H79" s="157">
        <v>0</v>
      </c>
      <c r="I79" s="157">
        <v>0</v>
      </c>
      <c r="J79" s="157">
        <v>1</v>
      </c>
      <c r="K79" s="157">
        <v>0</v>
      </c>
      <c r="L79" s="157">
        <v>1</v>
      </c>
    </row>
    <row r="80" spans="1:12" x14ac:dyDescent="0.2">
      <c r="A80" s="157"/>
      <c r="B80" s="157"/>
      <c r="C80" s="157"/>
      <c r="D80" s="157"/>
      <c r="E80" s="157" t="s">
        <v>3996</v>
      </c>
      <c r="F80" s="157" t="s">
        <v>48</v>
      </c>
      <c r="G80" s="157">
        <v>0</v>
      </c>
      <c r="H80" s="157">
        <v>1</v>
      </c>
      <c r="I80" s="157">
        <v>0</v>
      </c>
      <c r="J80" s="157">
        <v>1</v>
      </c>
      <c r="K80" s="157">
        <v>0</v>
      </c>
      <c r="L80" s="157">
        <v>1</v>
      </c>
    </row>
    <row r="81" spans="1:12" x14ac:dyDescent="0.2">
      <c r="A81" s="157"/>
      <c r="B81" s="157"/>
      <c r="C81" s="157"/>
      <c r="D81" s="157"/>
      <c r="E81" s="157" t="s">
        <v>3631</v>
      </c>
      <c r="F81" s="157" t="s">
        <v>69</v>
      </c>
      <c r="G81" s="157">
        <v>2</v>
      </c>
      <c r="H81" s="157">
        <v>1</v>
      </c>
      <c r="I81" s="157">
        <v>0</v>
      </c>
      <c r="J81" s="157">
        <v>3</v>
      </c>
      <c r="K81" s="157">
        <v>0</v>
      </c>
      <c r="L81" s="157">
        <v>3</v>
      </c>
    </row>
    <row r="82" spans="1:12" x14ac:dyDescent="0.2">
      <c r="A82" s="157"/>
      <c r="B82" s="157"/>
      <c r="C82" s="157"/>
      <c r="D82" s="157"/>
      <c r="E82" s="157" t="s">
        <v>3997</v>
      </c>
      <c r="F82" s="157" t="s">
        <v>33</v>
      </c>
      <c r="G82" s="157">
        <v>0</v>
      </c>
      <c r="H82" s="157">
        <v>1</v>
      </c>
      <c r="I82" s="157">
        <v>1</v>
      </c>
      <c r="J82" s="157">
        <v>0</v>
      </c>
      <c r="K82" s="157">
        <v>0</v>
      </c>
      <c r="L82" s="157">
        <v>1</v>
      </c>
    </row>
    <row r="83" spans="1:12" x14ac:dyDescent="0.2">
      <c r="A83" s="157"/>
      <c r="B83" s="157"/>
      <c r="C83" s="157"/>
      <c r="D83" s="157"/>
      <c r="E83" s="157" t="s">
        <v>3998</v>
      </c>
      <c r="F83" s="157" t="s">
        <v>69</v>
      </c>
      <c r="G83" s="157">
        <v>0</v>
      </c>
      <c r="H83" s="157">
        <v>2</v>
      </c>
      <c r="I83" s="157">
        <v>0</v>
      </c>
      <c r="J83" s="157">
        <v>2</v>
      </c>
      <c r="K83" s="157">
        <v>0</v>
      </c>
      <c r="L83" s="157">
        <v>2</v>
      </c>
    </row>
    <row r="84" spans="1:12" x14ac:dyDescent="0.2">
      <c r="A84" s="157"/>
      <c r="B84" s="157"/>
      <c r="C84" s="157"/>
      <c r="D84" s="157"/>
      <c r="E84" s="157" t="s">
        <v>3999</v>
      </c>
      <c r="F84" s="157" t="s">
        <v>69</v>
      </c>
      <c r="G84" s="157">
        <v>0</v>
      </c>
      <c r="H84" s="157">
        <v>1</v>
      </c>
      <c r="I84" s="157">
        <v>1</v>
      </c>
      <c r="J84" s="157">
        <v>0</v>
      </c>
      <c r="K84" s="157">
        <v>0</v>
      </c>
      <c r="L84" s="157">
        <v>1</v>
      </c>
    </row>
    <row r="85" spans="1:12" x14ac:dyDescent="0.2">
      <c r="A85" s="157"/>
      <c r="B85" s="157"/>
      <c r="C85" s="157"/>
      <c r="D85" s="157"/>
      <c r="E85" s="157" t="s">
        <v>4000</v>
      </c>
      <c r="F85" s="157" t="s">
        <v>69</v>
      </c>
      <c r="G85" s="157">
        <v>0</v>
      </c>
      <c r="H85" s="157">
        <v>1</v>
      </c>
      <c r="I85" s="157">
        <v>1</v>
      </c>
      <c r="J85" s="157">
        <v>0</v>
      </c>
      <c r="K85" s="157">
        <v>0</v>
      </c>
      <c r="L85" s="157">
        <v>1</v>
      </c>
    </row>
    <row r="86" spans="1:12" x14ac:dyDescent="0.2">
      <c r="A86" s="157"/>
      <c r="B86" s="157"/>
      <c r="C86" s="157"/>
      <c r="D86" s="157"/>
      <c r="E86" s="157" t="s">
        <v>4001</v>
      </c>
      <c r="F86" s="157" t="s">
        <v>14</v>
      </c>
      <c r="G86" s="157">
        <v>0</v>
      </c>
      <c r="H86" s="157">
        <v>1</v>
      </c>
      <c r="I86" s="157">
        <v>0</v>
      </c>
      <c r="J86" s="157">
        <v>1</v>
      </c>
      <c r="K86" s="157">
        <v>0</v>
      </c>
      <c r="L86" s="157">
        <v>1</v>
      </c>
    </row>
    <row r="87" spans="1:12" x14ac:dyDescent="0.2">
      <c r="A87" s="157"/>
      <c r="B87" s="157"/>
      <c r="C87" s="157"/>
      <c r="D87" s="157"/>
      <c r="E87" s="157" t="s">
        <v>4002</v>
      </c>
      <c r="F87" s="157" t="s">
        <v>69</v>
      </c>
      <c r="G87" s="157">
        <v>0</v>
      </c>
      <c r="H87" s="157">
        <v>1</v>
      </c>
      <c r="I87" s="157">
        <v>1</v>
      </c>
      <c r="J87" s="157">
        <v>0</v>
      </c>
      <c r="K87" s="157">
        <v>0</v>
      </c>
      <c r="L87" s="157">
        <v>1</v>
      </c>
    </row>
    <row r="88" spans="1:12" x14ac:dyDescent="0.2">
      <c r="A88" s="157"/>
      <c r="B88" s="157"/>
      <c r="C88" s="157"/>
      <c r="D88" s="157"/>
      <c r="E88" s="157" t="s">
        <v>3627</v>
      </c>
      <c r="F88" s="157" t="s">
        <v>48</v>
      </c>
      <c r="G88" s="157">
        <v>1</v>
      </c>
      <c r="H88" s="157">
        <v>0</v>
      </c>
      <c r="I88" s="157">
        <v>0</v>
      </c>
      <c r="J88" s="157">
        <v>0</v>
      </c>
      <c r="K88" s="157">
        <v>1</v>
      </c>
      <c r="L88" s="157">
        <v>1</v>
      </c>
    </row>
    <row r="89" spans="1:12" x14ac:dyDescent="0.2">
      <c r="A89" s="157"/>
      <c r="B89" s="157"/>
      <c r="C89" s="157"/>
      <c r="D89" s="157"/>
      <c r="E89" s="157" t="s">
        <v>3626</v>
      </c>
      <c r="F89" s="157" t="s">
        <v>69</v>
      </c>
      <c r="G89" s="157">
        <v>0</v>
      </c>
      <c r="H89" s="157">
        <v>1</v>
      </c>
      <c r="I89" s="157">
        <v>0</v>
      </c>
      <c r="J89" s="157">
        <v>1</v>
      </c>
      <c r="K89" s="157">
        <v>0</v>
      </c>
      <c r="L89" s="157">
        <v>1</v>
      </c>
    </row>
    <row r="90" spans="1:12" x14ac:dyDescent="0.2">
      <c r="A90" s="157"/>
      <c r="B90" s="157"/>
      <c r="C90" s="157"/>
      <c r="D90" s="157"/>
      <c r="E90" s="157" t="s">
        <v>3625</v>
      </c>
      <c r="F90" s="157" t="s">
        <v>69</v>
      </c>
      <c r="G90" s="157">
        <v>1</v>
      </c>
      <c r="H90" s="157">
        <v>0</v>
      </c>
      <c r="I90" s="157">
        <v>0</v>
      </c>
      <c r="J90" s="157">
        <v>0</v>
      </c>
      <c r="K90" s="157">
        <v>1</v>
      </c>
      <c r="L90" s="157">
        <v>1</v>
      </c>
    </row>
    <row r="91" spans="1:12" x14ac:dyDescent="0.2">
      <c r="A91" s="157"/>
      <c r="B91" s="157"/>
      <c r="C91" s="157"/>
      <c r="D91" s="157"/>
      <c r="E91" s="157" t="s">
        <v>4003</v>
      </c>
      <c r="F91" s="157" t="s">
        <v>69</v>
      </c>
      <c r="G91" s="157">
        <v>0</v>
      </c>
      <c r="H91" s="157">
        <v>1</v>
      </c>
      <c r="I91" s="157">
        <v>0</v>
      </c>
      <c r="J91" s="157">
        <v>1</v>
      </c>
      <c r="K91" s="157">
        <v>0</v>
      </c>
      <c r="L91" s="157">
        <v>1</v>
      </c>
    </row>
    <row r="92" spans="1:12" x14ac:dyDescent="0.2">
      <c r="A92" s="157"/>
      <c r="B92" s="157"/>
      <c r="C92" s="157"/>
      <c r="D92" s="157"/>
      <c r="E92" s="157" t="s">
        <v>4004</v>
      </c>
      <c r="F92" s="157" t="s">
        <v>53</v>
      </c>
      <c r="G92" s="157">
        <v>1</v>
      </c>
      <c r="H92" s="157">
        <v>0</v>
      </c>
      <c r="I92" s="157">
        <v>1</v>
      </c>
      <c r="J92" s="157">
        <v>0</v>
      </c>
      <c r="K92" s="157">
        <v>0</v>
      </c>
      <c r="L92" s="157">
        <v>1</v>
      </c>
    </row>
    <row r="93" spans="1:12" x14ac:dyDescent="0.2">
      <c r="A93" s="157"/>
      <c r="B93" s="157"/>
      <c r="C93" s="157"/>
      <c r="D93" s="157"/>
      <c r="E93" s="157" t="s">
        <v>4005</v>
      </c>
      <c r="F93" s="157" t="s">
        <v>48</v>
      </c>
      <c r="G93" s="157">
        <v>0</v>
      </c>
      <c r="H93" s="157">
        <v>1</v>
      </c>
      <c r="I93" s="157">
        <v>0</v>
      </c>
      <c r="J93" s="157">
        <v>1</v>
      </c>
      <c r="K93" s="157">
        <v>0</v>
      </c>
      <c r="L93" s="157">
        <v>1</v>
      </c>
    </row>
    <row r="94" spans="1:12" x14ac:dyDescent="0.2">
      <c r="A94" s="157"/>
      <c r="B94" s="157"/>
      <c r="C94" s="157"/>
      <c r="D94" s="157"/>
      <c r="E94" s="157" t="s">
        <v>4006</v>
      </c>
      <c r="F94" s="157" t="s">
        <v>29</v>
      </c>
      <c r="G94" s="157">
        <v>0</v>
      </c>
      <c r="H94" s="157">
        <v>1</v>
      </c>
      <c r="I94" s="157">
        <v>1</v>
      </c>
      <c r="J94" s="157">
        <v>0</v>
      </c>
      <c r="K94" s="157">
        <v>0</v>
      </c>
      <c r="L94" s="157">
        <v>1</v>
      </c>
    </row>
    <row r="95" spans="1:12" x14ac:dyDescent="0.2">
      <c r="A95" s="157"/>
      <c r="B95" s="157"/>
      <c r="C95" s="157"/>
      <c r="D95" s="157"/>
      <c r="E95" s="157" t="s">
        <v>3621</v>
      </c>
      <c r="F95" s="157" t="s">
        <v>69</v>
      </c>
      <c r="G95" s="157">
        <v>0</v>
      </c>
      <c r="H95" s="157">
        <v>1</v>
      </c>
      <c r="I95" s="157">
        <v>0</v>
      </c>
      <c r="J95" s="157">
        <v>1</v>
      </c>
      <c r="K95" s="157">
        <v>0</v>
      </c>
      <c r="L95" s="157">
        <v>1</v>
      </c>
    </row>
    <row r="96" spans="1:12" x14ac:dyDescent="0.2">
      <c r="A96" s="157"/>
      <c r="B96" s="157"/>
      <c r="C96" s="157"/>
      <c r="D96" s="157"/>
      <c r="E96" s="157" t="s">
        <v>4007</v>
      </c>
      <c r="F96" s="157" t="s">
        <v>39</v>
      </c>
      <c r="G96" s="157">
        <v>0</v>
      </c>
      <c r="H96" s="157">
        <v>1</v>
      </c>
      <c r="I96" s="157">
        <v>1</v>
      </c>
      <c r="J96" s="157">
        <v>0</v>
      </c>
      <c r="K96" s="157">
        <v>0</v>
      </c>
      <c r="L96" s="157">
        <v>1</v>
      </c>
    </row>
    <row r="97" spans="1:12" x14ac:dyDescent="0.2">
      <c r="A97" s="157"/>
      <c r="B97" s="157"/>
      <c r="C97" s="157"/>
      <c r="D97" s="157"/>
      <c r="E97" s="157" t="s">
        <v>3620</v>
      </c>
      <c r="F97" s="157" t="s">
        <v>80</v>
      </c>
      <c r="G97" s="157">
        <v>0</v>
      </c>
      <c r="H97" s="157">
        <v>2</v>
      </c>
      <c r="I97" s="157">
        <v>0</v>
      </c>
      <c r="J97" s="157">
        <v>2</v>
      </c>
      <c r="K97" s="157">
        <v>0</v>
      </c>
      <c r="L97" s="157">
        <v>2</v>
      </c>
    </row>
    <row r="98" spans="1:12" x14ac:dyDescent="0.2">
      <c r="A98" s="157"/>
      <c r="B98" s="157"/>
      <c r="C98" s="157"/>
      <c r="D98" s="157"/>
      <c r="E98" s="157" t="s">
        <v>3619</v>
      </c>
      <c r="F98" s="157" t="s">
        <v>69</v>
      </c>
      <c r="G98" s="157">
        <v>0</v>
      </c>
      <c r="H98" s="157">
        <v>1</v>
      </c>
      <c r="I98" s="157">
        <v>0</v>
      </c>
      <c r="J98" s="157">
        <v>1</v>
      </c>
      <c r="K98" s="157">
        <v>0</v>
      </c>
      <c r="L98" s="157">
        <v>1</v>
      </c>
    </row>
    <row r="99" spans="1:12" x14ac:dyDescent="0.2">
      <c r="A99" s="157"/>
      <c r="B99" s="157"/>
      <c r="C99" s="157"/>
      <c r="D99" s="157"/>
      <c r="E99" s="157" t="s">
        <v>4008</v>
      </c>
      <c r="F99" s="157" t="s">
        <v>69</v>
      </c>
      <c r="G99" s="157">
        <v>0</v>
      </c>
      <c r="H99" s="157">
        <v>1</v>
      </c>
      <c r="I99" s="157">
        <v>0</v>
      </c>
      <c r="J99" s="157">
        <v>1</v>
      </c>
      <c r="K99" s="157">
        <v>0</v>
      </c>
      <c r="L99" s="157">
        <v>1</v>
      </c>
    </row>
    <row r="100" spans="1:12" x14ac:dyDescent="0.2">
      <c r="A100" s="157"/>
      <c r="B100" s="157"/>
      <c r="C100" s="157"/>
      <c r="D100" s="157"/>
      <c r="E100" s="157" t="s">
        <v>4009</v>
      </c>
      <c r="F100" s="157" t="s">
        <v>69</v>
      </c>
      <c r="G100" s="157">
        <v>1</v>
      </c>
      <c r="H100" s="157">
        <v>0</v>
      </c>
      <c r="I100" s="157">
        <v>0</v>
      </c>
      <c r="J100" s="157">
        <v>1</v>
      </c>
      <c r="K100" s="157">
        <v>0</v>
      </c>
      <c r="L100" s="157">
        <v>1</v>
      </c>
    </row>
    <row r="101" spans="1:12" x14ac:dyDescent="0.2">
      <c r="A101" s="157"/>
      <c r="B101" s="157"/>
      <c r="C101" s="157"/>
      <c r="D101" s="157"/>
      <c r="E101" s="157" t="s">
        <v>3613</v>
      </c>
      <c r="F101" s="157" t="s">
        <v>24</v>
      </c>
      <c r="G101" s="157">
        <v>2</v>
      </c>
      <c r="H101" s="157">
        <v>0</v>
      </c>
      <c r="I101" s="157">
        <v>0</v>
      </c>
      <c r="J101" s="157">
        <v>2</v>
      </c>
      <c r="K101" s="157">
        <v>0</v>
      </c>
      <c r="L101" s="157">
        <v>2</v>
      </c>
    </row>
    <row r="102" spans="1:12" x14ac:dyDescent="0.2">
      <c r="A102" s="157"/>
      <c r="B102" s="157"/>
      <c r="C102" s="157"/>
      <c r="D102" s="157"/>
      <c r="E102" s="157" t="s">
        <v>3612</v>
      </c>
      <c r="F102" s="157" t="s">
        <v>16</v>
      </c>
      <c r="G102" s="157">
        <v>0</v>
      </c>
      <c r="H102" s="157">
        <v>2</v>
      </c>
      <c r="I102" s="157">
        <v>1</v>
      </c>
      <c r="J102" s="157">
        <v>1</v>
      </c>
      <c r="K102" s="157">
        <v>0</v>
      </c>
      <c r="L102" s="157">
        <v>2</v>
      </c>
    </row>
    <row r="103" spans="1:12" x14ac:dyDescent="0.2">
      <c r="A103" s="157"/>
      <c r="B103" s="157"/>
      <c r="C103" s="157"/>
      <c r="D103" s="157"/>
      <c r="E103" s="157" t="s">
        <v>4010</v>
      </c>
      <c r="F103" s="157" t="s">
        <v>16</v>
      </c>
      <c r="G103" s="157">
        <v>0</v>
      </c>
      <c r="H103" s="157">
        <v>1</v>
      </c>
      <c r="I103" s="157">
        <v>0</v>
      </c>
      <c r="J103" s="157">
        <v>1</v>
      </c>
      <c r="K103" s="157">
        <v>0</v>
      </c>
      <c r="L103" s="157">
        <v>1</v>
      </c>
    </row>
    <row r="104" spans="1:12" x14ac:dyDescent="0.2">
      <c r="A104" s="157"/>
      <c r="B104" s="157"/>
      <c r="C104" s="157"/>
      <c r="D104" s="157"/>
      <c r="E104" s="157" t="s">
        <v>3608</v>
      </c>
      <c r="F104" s="157" t="s">
        <v>77</v>
      </c>
      <c r="G104" s="157">
        <v>3</v>
      </c>
      <c r="H104" s="157">
        <v>0</v>
      </c>
      <c r="I104" s="157">
        <v>3</v>
      </c>
      <c r="J104" s="157">
        <v>0</v>
      </c>
      <c r="K104" s="157">
        <v>0</v>
      </c>
      <c r="L104" s="157">
        <v>3</v>
      </c>
    </row>
    <row r="105" spans="1:12" x14ac:dyDescent="0.2">
      <c r="A105" s="157"/>
      <c r="B105" s="157"/>
      <c r="C105" s="157"/>
      <c r="D105" s="157"/>
      <c r="E105" s="157" t="s">
        <v>3607</v>
      </c>
      <c r="F105" s="157" t="s">
        <v>77</v>
      </c>
      <c r="G105" s="157">
        <v>3</v>
      </c>
      <c r="H105" s="157">
        <v>0</v>
      </c>
      <c r="I105" s="157">
        <v>3</v>
      </c>
      <c r="J105" s="157">
        <v>0</v>
      </c>
      <c r="K105" s="157">
        <v>0</v>
      </c>
      <c r="L105" s="157">
        <v>3</v>
      </c>
    </row>
    <row r="106" spans="1:12" x14ac:dyDescent="0.2">
      <c r="A106" s="157"/>
      <c r="B106" s="157"/>
      <c r="C106" s="157"/>
      <c r="D106" s="157"/>
      <c r="E106" s="157" t="s">
        <v>4011</v>
      </c>
      <c r="F106" s="157" t="s">
        <v>14</v>
      </c>
      <c r="G106" s="157">
        <v>1</v>
      </c>
      <c r="H106" s="157">
        <v>0</v>
      </c>
      <c r="I106" s="157">
        <v>0</v>
      </c>
      <c r="J106" s="157">
        <v>1</v>
      </c>
      <c r="K106" s="157">
        <v>0</v>
      </c>
      <c r="L106" s="157">
        <v>1</v>
      </c>
    </row>
    <row r="107" spans="1:12" x14ac:dyDescent="0.2">
      <c r="A107" s="157"/>
      <c r="B107" s="157"/>
      <c r="C107" s="157"/>
      <c r="D107" s="157"/>
      <c r="E107" s="157" t="s">
        <v>4012</v>
      </c>
      <c r="F107" s="157" t="s">
        <v>67</v>
      </c>
      <c r="G107" s="157">
        <v>1</v>
      </c>
      <c r="H107" s="157">
        <v>0</v>
      </c>
      <c r="I107" s="157">
        <v>0</v>
      </c>
      <c r="J107" s="157">
        <v>1</v>
      </c>
      <c r="K107" s="157">
        <v>0</v>
      </c>
      <c r="L107" s="157">
        <v>1</v>
      </c>
    </row>
    <row r="108" spans="1:12" x14ac:dyDescent="0.2">
      <c r="A108" s="157"/>
      <c r="B108" s="157"/>
      <c r="C108" s="157"/>
      <c r="D108" s="157"/>
      <c r="E108" s="157" t="s">
        <v>3605</v>
      </c>
      <c r="F108" s="157" t="s">
        <v>69</v>
      </c>
      <c r="G108" s="157">
        <v>1</v>
      </c>
      <c r="H108" s="157">
        <v>0</v>
      </c>
      <c r="I108" s="157">
        <v>0</v>
      </c>
      <c r="J108" s="157">
        <v>1</v>
      </c>
      <c r="K108" s="157">
        <v>0</v>
      </c>
      <c r="L108" s="157">
        <v>1</v>
      </c>
    </row>
    <row r="109" spans="1:12" x14ac:dyDescent="0.2">
      <c r="A109" s="157"/>
      <c r="B109" s="157"/>
      <c r="C109" s="157"/>
      <c r="D109" s="157"/>
      <c r="E109" s="157" t="s">
        <v>3603</v>
      </c>
      <c r="F109" s="157" t="s">
        <v>69</v>
      </c>
      <c r="G109" s="157">
        <v>0</v>
      </c>
      <c r="H109" s="157">
        <v>1</v>
      </c>
      <c r="I109" s="157">
        <v>0</v>
      </c>
      <c r="J109" s="157">
        <v>1</v>
      </c>
      <c r="K109" s="157">
        <v>0</v>
      </c>
      <c r="L109" s="157">
        <v>1</v>
      </c>
    </row>
    <row r="110" spans="1:12" x14ac:dyDescent="0.2">
      <c r="A110" s="157"/>
      <c r="B110" s="157"/>
      <c r="C110" s="157"/>
      <c r="D110" s="157"/>
      <c r="E110" s="157" t="s">
        <v>4013</v>
      </c>
      <c r="F110" s="157" t="s">
        <v>69</v>
      </c>
      <c r="G110" s="157">
        <v>0</v>
      </c>
      <c r="H110" s="157">
        <v>1</v>
      </c>
      <c r="I110" s="157">
        <v>0</v>
      </c>
      <c r="J110" s="157">
        <v>1</v>
      </c>
      <c r="K110" s="157">
        <v>0</v>
      </c>
      <c r="L110" s="157">
        <v>1</v>
      </c>
    </row>
    <row r="111" spans="1:12" x14ac:dyDescent="0.2">
      <c r="A111" s="157"/>
      <c r="B111" s="157"/>
      <c r="C111" s="157"/>
      <c r="D111" s="157"/>
      <c r="E111" s="157" t="s">
        <v>3602</v>
      </c>
      <c r="F111" s="157" t="s">
        <v>80</v>
      </c>
      <c r="G111" s="157">
        <v>0</v>
      </c>
      <c r="H111" s="157">
        <v>2</v>
      </c>
      <c r="I111" s="157">
        <v>0</v>
      </c>
      <c r="J111" s="157">
        <v>2</v>
      </c>
      <c r="K111" s="157">
        <v>0</v>
      </c>
      <c r="L111" s="157">
        <v>2</v>
      </c>
    </row>
    <row r="112" spans="1:12" x14ac:dyDescent="0.2">
      <c r="A112" s="157"/>
      <c r="B112" s="157"/>
      <c r="C112" s="157"/>
      <c r="D112" s="157"/>
      <c r="E112" s="157" t="s">
        <v>3601</v>
      </c>
      <c r="F112" s="157" t="s">
        <v>80</v>
      </c>
      <c r="G112" s="157">
        <v>0</v>
      </c>
      <c r="H112" s="157">
        <v>1</v>
      </c>
      <c r="I112" s="157">
        <v>0</v>
      </c>
      <c r="J112" s="157">
        <v>1</v>
      </c>
      <c r="K112" s="157">
        <v>0</v>
      </c>
      <c r="L112" s="157">
        <v>1</v>
      </c>
    </row>
    <row r="113" spans="1:12" x14ac:dyDescent="0.2">
      <c r="A113" s="157"/>
      <c r="B113" s="157"/>
      <c r="C113" s="157"/>
      <c r="D113" s="157"/>
      <c r="E113" s="157" t="s">
        <v>4014</v>
      </c>
      <c r="F113" s="157" t="s">
        <v>69</v>
      </c>
      <c r="G113" s="157">
        <v>0</v>
      </c>
      <c r="H113" s="157">
        <v>1</v>
      </c>
      <c r="I113" s="157">
        <v>0</v>
      </c>
      <c r="J113" s="157">
        <v>0</v>
      </c>
      <c r="K113" s="157">
        <v>1</v>
      </c>
      <c r="L113" s="157">
        <v>1</v>
      </c>
    </row>
    <row r="114" spans="1:12" x14ac:dyDescent="0.2">
      <c r="A114" s="157"/>
      <c r="B114" s="157"/>
      <c r="C114" s="157"/>
      <c r="D114" s="157"/>
      <c r="E114" s="157" t="s">
        <v>4015</v>
      </c>
      <c r="F114" s="157" t="s">
        <v>69</v>
      </c>
      <c r="G114" s="157">
        <v>0</v>
      </c>
      <c r="H114" s="157">
        <v>1</v>
      </c>
      <c r="I114" s="157">
        <v>0</v>
      </c>
      <c r="J114" s="157">
        <v>0</v>
      </c>
      <c r="K114" s="157">
        <v>1</v>
      </c>
      <c r="L114" s="157">
        <v>1</v>
      </c>
    </row>
    <row r="115" spans="1:12" x14ac:dyDescent="0.2">
      <c r="A115" s="157"/>
      <c r="B115" s="157"/>
      <c r="C115" s="157"/>
      <c r="D115" s="157"/>
      <c r="E115" s="157" t="s">
        <v>4016</v>
      </c>
      <c r="F115" s="157" t="s">
        <v>14</v>
      </c>
      <c r="G115" s="157">
        <v>1</v>
      </c>
      <c r="H115" s="157">
        <v>0</v>
      </c>
      <c r="I115" s="157">
        <v>1</v>
      </c>
      <c r="J115" s="157">
        <v>0</v>
      </c>
      <c r="K115" s="157">
        <v>0</v>
      </c>
      <c r="L115" s="157">
        <v>1</v>
      </c>
    </row>
    <row r="116" spans="1:12" x14ac:dyDescent="0.2">
      <c r="A116" s="157"/>
      <c r="B116" s="157"/>
      <c r="C116" s="157"/>
      <c r="D116" s="157"/>
      <c r="E116" s="157" t="s">
        <v>4017</v>
      </c>
      <c r="F116" s="157" t="s">
        <v>69</v>
      </c>
      <c r="G116" s="157">
        <v>0</v>
      </c>
      <c r="H116" s="157">
        <v>1</v>
      </c>
      <c r="I116" s="157">
        <v>0</v>
      </c>
      <c r="J116" s="157">
        <v>0</v>
      </c>
      <c r="K116" s="157">
        <v>1</v>
      </c>
      <c r="L116" s="157">
        <v>1</v>
      </c>
    </row>
    <row r="117" spans="1:12" x14ac:dyDescent="0.2">
      <c r="A117" s="157"/>
      <c r="B117" s="157"/>
      <c r="C117" s="157"/>
      <c r="D117" s="157"/>
      <c r="E117" s="157" t="s">
        <v>4018</v>
      </c>
      <c r="F117" s="157" t="s">
        <v>55</v>
      </c>
      <c r="G117" s="157">
        <v>0</v>
      </c>
      <c r="H117" s="157">
        <v>1</v>
      </c>
      <c r="I117" s="157">
        <v>0</v>
      </c>
      <c r="J117" s="157">
        <v>1</v>
      </c>
      <c r="K117" s="157">
        <v>0</v>
      </c>
      <c r="L117" s="157">
        <v>1</v>
      </c>
    </row>
    <row r="118" spans="1:12" x14ac:dyDescent="0.2">
      <c r="A118" s="157"/>
      <c r="B118" s="157"/>
      <c r="C118" s="157"/>
      <c r="D118" s="157"/>
      <c r="E118" s="157" t="s">
        <v>4019</v>
      </c>
      <c r="F118" s="157" t="s">
        <v>69</v>
      </c>
      <c r="G118" s="157">
        <v>0</v>
      </c>
      <c r="H118" s="157">
        <v>1</v>
      </c>
      <c r="I118" s="157">
        <v>0</v>
      </c>
      <c r="J118" s="157">
        <v>1</v>
      </c>
      <c r="K118" s="157">
        <v>0</v>
      </c>
      <c r="L118" s="157">
        <v>1</v>
      </c>
    </row>
    <row r="119" spans="1:12" x14ac:dyDescent="0.2">
      <c r="A119" s="157"/>
      <c r="B119" s="157"/>
      <c r="C119" s="157"/>
      <c r="D119" s="157"/>
      <c r="E119" s="157" t="s">
        <v>4020</v>
      </c>
      <c r="F119" s="157" t="s">
        <v>14</v>
      </c>
      <c r="G119" s="157">
        <v>1</v>
      </c>
      <c r="H119" s="157">
        <v>0</v>
      </c>
      <c r="I119" s="157">
        <v>1</v>
      </c>
      <c r="J119" s="157">
        <v>0</v>
      </c>
      <c r="K119" s="157">
        <v>0</v>
      </c>
      <c r="L119" s="157">
        <v>1</v>
      </c>
    </row>
    <row r="120" spans="1:12" x14ac:dyDescent="0.2">
      <c r="A120" s="157"/>
      <c r="B120" s="157"/>
      <c r="C120" s="157"/>
      <c r="D120" s="157"/>
      <c r="E120" s="157" t="s">
        <v>4021</v>
      </c>
      <c r="F120" s="157" t="s">
        <v>69</v>
      </c>
      <c r="G120" s="157">
        <v>1</v>
      </c>
      <c r="H120" s="157">
        <v>0</v>
      </c>
      <c r="I120" s="157">
        <v>0</v>
      </c>
      <c r="J120" s="157">
        <v>1</v>
      </c>
      <c r="K120" s="157">
        <v>0</v>
      </c>
      <c r="L120" s="157">
        <v>1</v>
      </c>
    </row>
    <row r="121" spans="1:12" x14ac:dyDescent="0.2">
      <c r="A121" s="157"/>
      <c r="B121" s="157"/>
      <c r="C121" s="157"/>
      <c r="D121" s="157"/>
      <c r="E121" s="157" t="s">
        <v>3593</v>
      </c>
      <c r="F121" s="157" t="s">
        <v>80</v>
      </c>
      <c r="G121" s="157">
        <v>0</v>
      </c>
      <c r="H121" s="157">
        <v>1</v>
      </c>
      <c r="I121" s="157">
        <v>0</v>
      </c>
      <c r="J121" s="157">
        <v>1</v>
      </c>
      <c r="K121" s="157">
        <v>0</v>
      </c>
      <c r="L121" s="157">
        <v>1</v>
      </c>
    </row>
    <row r="122" spans="1:12" x14ac:dyDescent="0.2">
      <c r="A122" s="157"/>
      <c r="B122" s="157"/>
      <c r="C122" s="157"/>
      <c r="D122" s="157"/>
      <c r="E122" s="157" t="s">
        <v>4022</v>
      </c>
      <c r="F122" s="157" t="s">
        <v>69</v>
      </c>
      <c r="G122" s="157">
        <v>0</v>
      </c>
      <c r="H122" s="157">
        <v>1</v>
      </c>
      <c r="I122" s="157">
        <v>0</v>
      </c>
      <c r="J122" s="157">
        <v>1</v>
      </c>
      <c r="K122" s="157">
        <v>0</v>
      </c>
      <c r="L122" s="157">
        <v>1</v>
      </c>
    </row>
    <row r="123" spans="1:12" x14ac:dyDescent="0.2">
      <c r="A123" s="157"/>
      <c r="B123" s="157"/>
      <c r="C123" s="157"/>
      <c r="D123" s="157"/>
      <c r="E123" s="157" t="s">
        <v>4023</v>
      </c>
      <c r="F123" s="157" t="s">
        <v>69</v>
      </c>
      <c r="G123" s="157">
        <v>0</v>
      </c>
      <c r="H123" s="157">
        <v>1</v>
      </c>
      <c r="I123" s="157">
        <v>0</v>
      </c>
      <c r="J123" s="157">
        <v>1</v>
      </c>
      <c r="K123" s="157">
        <v>0</v>
      </c>
      <c r="L123" s="157">
        <v>1</v>
      </c>
    </row>
    <row r="124" spans="1:12" x14ac:dyDescent="0.2">
      <c r="A124" s="157"/>
      <c r="B124" s="157"/>
      <c r="C124" s="157"/>
      <c r="D124" s="157"/>
      <c r="E124" s="157" t="s">
        <v>4024</v>
      </c>
      <c r="F124" s="157" t="s">
        <v>39</v>
      </c>
      <c r="G124" s="157">
        <v>0</v>
      </c>
      <c r="H124" s="157">
        <v>2</v>
      </c>
      <c r="I124" s="157">
        <v>0</v>
      </c>
      <c r="J124" s="157">
        <v>2</v>
      </c>
      <c r="K124" s="157">
        <v>0</v>
      </c>
      <c r="L124" s="157">
        <v>2</v>
      </c>
    </row>
    <row r="125" spans="1:12" x14ac:dyDescent="0.2">
      <c r="A125" s="157"/>
      <c r="B125" s="157"/>
      <c r="C125" s="157"/>
      <c r="D125" s="157"/>
      <c r="E125" s="157" t="s">
        <v>4025</v>
      </c>
      <c r="F125" s="157" t="s">
        <v>67</v>
      </c>
      <c r="G125" s="157">
        <v>1</v>
      </c>
      <c r="H125" s="157">
        <v>0</v>
      </c>
      <c r="I125" s="157">
        <v>0</v>
      </c>
      <c r="J125" s="157">
        <v>1</v>
      </c>
      <c r="K125" s="157">
        <v>0</v>
      </c>
      <c r="L125" s="157">
        <v>1</v>
      </c>
    </row>
    <row r="126" spans="1:12" x14ac:dyDescent="0.2">
      <c r="A126" s="157"/>
      <c r="B126" s="157"/>
      <c r="C126" s="157"/>
      <c r="D126" s="157"/>
      <c r="E126" s="157" t="s">
        <v>4026</v>
      </c>
      <c r="F126" s="157" t="s">
        <v>48</v>
      </c>
      <c r="G126" s="157">
        <v>0</v>
      </c>
      <c r="H126" s="157">
        <v>1</v>
      </c>
      <c r="I126" s="157">
        <v>0</v>
      </c>
      <c r="J126" s="157">
        <v>1</v>
      </c>
      <c r="K126" s="157">
        <v>0</v>
      </c>
      <c r="L126" s="157">
        <v>1</v>
      </c>
    </row>
    <row r="127" spans="1:12" x14ac:dyDescent="0.2">
      <c r="A127" s="157"/>
      <c r="B127" s="157"/>
      <c r="C127" s="157"/>
      <c r="D127" s="157"/>
      <c r="E127" s="157" t="s">
        <v>4027</v>
      </c>
      <c r="F127" s="157" t="s">
        <v>29</v>
      </c>
      <c r="G127" s="157">
        <v>0</v>
      </c>
      <c r="H127" s="157">
        <v>1</v>
      </c>
      <c r="I127" s="157">
        <v>1</v>
      </c>
      <c r="J127" s="157">
        <v>0</v>
      </c>
      <c r="K127" s="157">
        <v>0</v>
      </c>
      <c r="L127" s="157">
        <v>1</v>
      </c>
    </row>
    <row r="128" spans="1:12" x14ac:dyDescent="0.2">
      <c r="A128" s="157"/>
      <c r="B128" s="157"/>
      <c r="C128" s="157"/>
      <c r="D128" s="157"/>
      <c r="E128" s="157" t="s">
        <v>4028</v>
      </c>
      <c r="F128" s="157" t="s">
        <v>29</v>
      </c>
      <c r="G128" s="157">
        <v>0</v>
      </c>
      <c r="H128" s="157">
        <v>1</v>
      </c>
      <c r="I128" s="157">
        <v>1</v>
      </c>
      <c r="J128" s="157">
        <v>0</v>
      </c>
      <c r="K128" s="157">
        <v>0</v>
      </c>
      <c r="L128" s="157">
        <v>1</v>
      </c>
    </row>
    <row r="129" spans="1:12" x14ac:dyDescent="0.2">
      <c r="A129" s="157"/>
      <c r="B129" s="157"/>
      <c r="C129" s="157"/>
      <c r="D129" s="157"/>
      <c r="E129" s="157" t="s">
        <v>3585</v>
      </c>
      <c r="F129" s="157" t="s">
        <v>35</v>
      </c>
      <c r="G129" s="157">
        <v>0</v>
      </c>
      <c r="H129" s="157">
        <v>3</v>
      </c>
      <c r="I129" s="157">
        <v>0</v>
      </c>
      <c r="J129" s="157">
        <v>3</v>
      </c>
      <c r="K129" s="157">
        <v>0</v>
      </c>
      <c r="L129" s="157">
        <v>3</v>
      </c>
    </row>
    <row r="130" spans="1:12" x14ac:dyDescent="0.2">
      <c r="A130" s="157"/>
      <c r="B130" s="157"/>
      <c r="C130" s="157"/>
      <c r="D130" s="157"/>
      <c r="E130" s="157" t="s">
        <v>4029</v>
      </c>
      <c r="F130" s="157" t="s">
        <v>29</v>
      </c>
      <c r="G130" s="157">
        <v>0</v>
      </c>
      <c r="H130" s="157">
        <v>1</v>
      </c>
      <c r="I130" s="157">
        <v>1</v>
      </c>
      <c r="J130" s="157">
        <v>0</v>
      </c>
      <c r="K130" s="157">
        <v>0</v>
      </c>
      <c r="L130" s="157">
        <v>1</v>
      </c>
    </row>
    <row r="131" spans="1:12" x14ac:dyDescent="0.2">
      <c r="A131" s="157"/>
      <c r="B131" s="157"/>
      <c r="C131" s="157"/>
      <c r="D131" s="157"/>
      <c r="E131" s="157" t="s">
        <v>3584</v>
      </c>
      <c r="F131" s="157" t="s">
        <v>35</v>
      </c>
      <c r="G131" s="157">
        <v>0</v>
      </c>
      <c r="H131" s="157">
        <v>2</v>
      </c>
      <c r="I131" s="157">
        <v>0</v>
      </c>
      <c r="J131" s="157">
        <v>2</v>
      </c>
      <c r="K131" s="157">
        <v>0</v>
      </c>
      <c r="L131" s="157">
        <v>2</v>
      </c>
    </row>
    <row r="132" spans="1:12" x14ac:dyDescent="0.2">
      <c r="A132" s="157"/>
      <c r="B132" s="157"/>
      <c r="C132" s="157"/>
      <c r="D132" s="157"/>
      <c r="E132" s="157" t="s">
        <v>4030</v>
      </c>
      <c r="F132" s="157" t="s">
        <v>29</v>
      </c>
      <c r="G132" s="157">
        <v>0</v>
      </c>
      <c r="H132" s="157">
        <v>1</v>
      </c>
      <c r="I132" s="157">
        <v>1</v>
      </c>
      <c r="J132" s="157">
        <v>0</v>
      </c>
      <c r="K132" s="157">
        <v>0</v>
      </c>
      <c r="L132" s="157">
        <v>1</v>
      </c>
    </row>
    <row r="133" spans="1:12" x14ac:dyDescent="0.2">
      <c r="A133" s="157"/>
      <c r="B133" s="157"/>
      <c r="C133" s="157"/>
      <c r="D133" s="157"/>
      <c r="E133" s="157" t="s">
        <v>4031</v>
      </c>
      <c r="F133" s="157" t="s">
        <v>77</v>
      </c>
      <c r="G133" s="157">
        <v>0</v>
      </c>
      <c r="H133" s="157">
        <v>1</v>
      </c>
      <c r="I133" s="157">
        <v>0</v>
      </c>
      <c r="J133" s="157">
        <v>1</v>
      </c>
      <c r="K133" s="157">
        <v>0</v>
      </c>
      <c r="L133" s="157">
        <v>1</v>
      </c>
    </row>
    <row r="134" spans="1:12" x14ac:dyDescent="0.2">
      <c r="A134" s="157"/>
      <c r="B134" s="157"/>
      <c r="C134" s="157"/>
      <c r="D134" s="157"/>
      <c r="E134" s="157" t="s">
        <v>4032</v>
      </c>
      <c r="F134" s="157" t="s">
        <v>69</v>
      </c>
      <c r="G134" s="157">
        <v>0</v>
      </c>
      <c r="H134" s="157">
        <v>2</v>
      </c>
      <c r="I134" s="157">
        <v>1</v>
      </c>
      <c r="J134" s="157">
        <v>1</v>
      </c>
      <c r="K134" s="157">
        <v>0</v>
      </c>
      <c r="L134" s="157">
        <v>2</v>
      </c>
    </row>
    <row r="135" spans="1:12" x14ac:dyDescent="0.2">
      <c r="A135" s="157"/>
      <c r="B135" s="157"/>
      <c r="C135" s="157"/>
      <c r="D135" s="157"/>
      <c r="E135" s="157" t="s">
        <v>4033</v>
      </c>
      <c r="F135" s="157" t="s">
        <v>69</v>
      </c>
      <c r="G135" s="157">
        <v>0</v>
      </c>
      <c r="H135" s="157">
        <v>2</v>
      </c>
      <c r="I135" s="157">
        <v>1</v>
      </c>
      <c r="J135" s="157">
        <v>1</v>
      </c>
      <c r="K135" s="157">
        <v>0</v>
      </c>
      <c r="L135" s="157">
        <v>2</v>
      </c>
    </row>
    <row r="136" spans="1:12" x14ac:dyDescent="0.2">
      <c r="A136" s="157"/>
      <c r="B136" s="157"/>
      <c r="C136" s="157"/>
      <c r="D136" s="157"/>
      <c r="E136" s="157" t="s">
        <v>4034</v>
      </c>
      <c r="F136" s="157" t="s">
        <v>69</v>
      </c>
      <c r="G136" s="157">
        <v>0</v>
      </c>
      <c r="H136" s="157">
        <v>1</v>
      </c>
      <c r="I136" s="157">
        <v>0</v>
      </c>
      <c r="J136" s="157">
        <v>1</v>
      </c>
      <c r="K136" s="157">
        <v>0</v>
      </c>
      <c r="L136" s="157">
        <v>1</v>
      </c>
    </row>
    <row r="137" spans="1:12" x14ac:dyDescent="0.2">
      <c r="A137" s="157"/>
      <c r="B137" s="157"/>
      <c r="C137" s="157"/>
      <c r="D137" s="157"/>
      <c r="E137" s="157" t="s">
        <v>4035</v>
      </c>
      <c r="F137" s="157" t="s">
        <v>39</v>
      </c>
      <c r="G137" s="157">
        <v>0</v>
      </c>
      <c r="H137" s="157">
        <v>1</v>
      </c>
      <c r="I137" s="157">
        <v>0</v>
      </c>
      <c r="J137" s="157">
        <v>1</v>
      </c>
      <c r="K137" s="157">
        <v>0</v>
      </c>
      <c r="L137" s="157">
        <v>1</v>
      </c>
    </row>
    <row r="138" spans="1:12" x14ac:dyDescent="0.2">
      <c r="A138" s="157"/>
      <c r="B138" s="157"/>
      <c r="C138" s="157"/>
      <c r="D138" s="157"/>
      <c r="E138" s="157" t="s">
        <v>4036</v>
      </c>
      <c r="F138" s="157" t="s">
        <v>14</v>
      </c>
      <c r="G138" s="157">
        <v>0</v>
      </c>
      <c r="H138" s="157">
        <v>1</v>
      </c>
      <c r="I138" s="157">
        <v>0</v>
      </c>
      <c r="J138" s="157">
        <v>1</v>
      </c>
      <c r="K138" s="157">
        <v>0</v>
      </c>
      <c r="L138" s="157">
        <v>1</v>
      </c>
    </row>
    <row r="139" spans="1:12" x14ac:dyDescent="0.2">
      <c r="A139" s="157"/>
      <c r="B139" s="157"/>
      <c r="C139" s="157"/>
      <c r="D139" s="157"/>
      <c r="E139" s="157" t="s">
        <v>3581</v>
      </c>
      <c r="F139" s="157" t="s">
        <v>14</v>
      </c>
      <c r="G139" s="157">
        <v>9</v>
      </c>
      <c r="H139" s="157">
        <v>11</v>
      </c>
      <c r="I139" s="157">
        <v>14</v>
      </c>
      <c r="J139" s="157">
        <v>6</v>
      </c>
      <c r="K139" s="157">
        <v>0</v>
      </c>
      <c r="L139" s="157">
        <v>20</v>
      </c>
    </row>
    <row r="140" spans="1:12" x14ac:dyDescent="0.2">
      <c r="A140" s="157"/>
      <c r="B140" s="157"/>
      <c r="C140" s="157"/>
      <c r="D140" s="157"/>
      <c r="E140" s="157" t="s">
        <v>4037</v>
      </c>
      <c r="F140" s="157" t="s">
        <v>55</v>
      </c>
      <c r="G140" s="157">
        <v>0</v>
      </c>
      <c r="H140" s="157">
        <v>1</v>
      </c>
      <c r="I140" s="157">
        <v>0</v>
      </c>
      <c r="J140" s="157">
        <v>1</v>
      </c>
      <c r="K140" s="157">
        <v>0</v>
      </c>
      <c r="L140" s="157">
        <v>1</v>
      </c>
    </row>
    <row r="141" spans="1:12" x14ac:dyDescent="0.2">
      <c r="A141" s="157"/>
      <c r="B141" s="157"/>
      <c r="C141" s="157"/>
      <c r="D141" s="157"/>
      <c r="E141" s="157" t="s">
        <v>3577</v>
      </c>
      <c r="F141" s="157" t="s">
        <v>14</v>
      </c>
      <c r="G141" s="157">
        <v>0</v>
      </c>
      <c r="H141" s="157">
        <v>1</v>
      </c>
      <c r="I141" s="157">
        <v>0</v>
      </c>
      <c r="J141" s="157">
        <v>1</v>
      </c>
      <c r="K141" s="157">
        <v>0</v>
      </c>
      <c r="L141" s="157">
        <v>1</v>
      </c>
    </row>
    <row r="142" spans="1:12" x14ac:dyDescent="0.2">
      <c r="A142" s="157"/>
      <c r="B142" s="157"/>
      <c r="C142" s="157"/>
      <c r="D142" s="157"/>
      <c r="E142" s="157" t="s">
        <v>4038</v>
      </c>
      <c r="F142" s="157" t="s">
        <v>53</v>
      </c>
      <c r="G142" s="157">
        <v>1</v>
      </c>
      <c r="H142" s="157">
        <v>0</v>
      </c>
      <c r="I142" s="157">
        <v>1</v>
      </c>
      <c r="J142" s="157">
        <v>0</v>
      </c>
      <c r="K142" s="157">
        <v>0</v>
      </c>
      <c r="L142" s="157">
        <v>1</v>
      </c>
    </row>
    <row r="143" spans="1:12" x14ac:dyDescent="0.2">
      <c r="A143" s="157"/>
      <c r="B143" s="157"/>
      <c r="C143" s="157"/>
      <c r="D143" s="157"/>
      <c r="E143" s="157" t="s">
        <v>3575</v>
      </c>
      <c r="F143" s="157" t="s">
        <v>131</v>
      </c>
      <c r="G143" s="157">
        <v>0</v>
      </c>
      <c r="H143" s="157">
        <v>2</v>
      </c>
      <c r="I143" s="157">
        <v>0</v>
      </c>
      <c r="J143" s="157">
        <v>2</v>
      </c>
      <c r="K143" s="157">
        <v>0</v>
      </c>
      <c r="L143" s="157">
        <v>2</v>
      </c>
    </row>
    <row r="144" spans="1:12" x14ac:dyDescent="0.2">
      <c r="A144" s="157"/>
      <c r="B144" s="157"/>
      <c r="C144" s="157"/>
      <c r="D144" s="157"/>
      <c r="E144" s="157" t="s">
        <v>4039</v>
      </c>
      <c r="F144" s="157" t="s">
        <v>80</v>
      </c>
      <c r="G144" s="157">
        <v>0</v>
      </c>
      <c r="H144" s="157">
        <v>2</v>
      </c>
      <c r="I144" s="157">
        <v>0</v>
      </c>
      <c r="J144" s="157">
        <v>2</v>
      </c>
      <c r="K144" s="157">
        <v>0</v>
      </c>
      <c r="L144" s="157">
        <v>2</v>
      </c>
    </row>
    <row r="145" spans="1:12" x14ac:dyDescent="0.2">
      <c r="A145" s="157"/>
      <c r="B145" s="157"/>
      <c r="C145" s="157"/>
      <c r="D145" s="157"/>
      <c r="E145" s="157" t="s">
        <v>4040</v>
      </c>
      <c r="F145" s="157" t="s">
        <v>69</v>
      </c>
      <c r="G145" s="157">
        <v>0</v>
      </c>
      <c r="H145" s="157">
        <v>1</v>
      </c>
      <c r="I145" s="157">
        <v>1</v>
      </c>
      <c r="J145" s="157">
        <v>0</v>
      </c>
      <c r="K145" s="157">
        <v>0</v>
      </c>
      <c r="L145" s="157">
        <v>1</v>
      </c>
    </row>
    <row r="146" spans="1:12" x14ac:dyDescent="0.2">
      <c r="A146" s="157"/>
      <c r="B146" s="157"/>
      <c r="C146" s="157"/>
      <c r="D146" s="157"/>
      <c r="E146" s="157" t="s">
        <v>4041</v>
      </c>
      <c r="F146" s="157" t="s">
        <v>33</v>
      </c>
      <c r="G146" s="157">
        <v>2</v>
      </c>
      <c r="H146" s="157">
        <v>0</v>
      </c>
      <c r="I146" s="157">
        <v>2</v>
      </c>
      <c r="J146" s="157">
        <v>0</v>
      </c>
      <c r="K146" s="157">
        <v>0</v>
      </c>
      <c r="L146" s="157">
        <v>2</v>
      </c>
    </row>
    <row r="147" spans="1:12" x14ac:dyDescent="0.2">
      <c r="A147" s="157"/>
      <c r="B147" s="157"/>
      <c r="C147" s="157"/>
      <c r="D147" s="157"/>
      <c r="E147" s="157" t="s">
        <v>4042</v>
      </c>
      <c r="F147" s="157" t="s">
        <v>80</v>
      </c>
      <c r="G147" s="157">
        <v>0</v>
      </c>
      <c r="H147" s="157">
        <v>1</v>
      </c>
      <c r="I147" s="157">
        <v>0</v>
      </c>
      <c r="J147" s="157">
        <v>1</v>
      </c>
      <c r="K147" s="157">
        <v>0</v>
      </c>
      <c r="L147" s="157">
        <v>1</v>
      </c>
    </row>
    <row r="148" spans="1:12" x14ac:dyDescent="0.2">
      <c r="A148" s="157"/>
      <c r="B148" s="157"/>
      <c r="C148" s="157"/>
      <c r="D148" s="157"/>
      <c r="E148" s="157" t="s">
        <v>3573</v>
      </c>
      <c r="F148" s="157" t="s">
        <v>77</v>
      </c>
      <c r="G148" s="157">
        <v>1</v>
      </c>
      <c r="H148" s="157">
        <v>2</v>
      </c>
      <c r="I148" s="157">
        <v>3</v>
      </c>
      <c r="J148" s="157">
        <v>0</v>
      </c>
      <c r="K148" s="157">
        <v>0</v>
      </c>
      <c r="L148" s="157">
        <v>3</v>
      </c>
    </row>
    <row r="149" spans="1:12" x14ac:dyDescent="0.2">
      <c r="A149" s="157"/>
      <c r="B149" s="157"/>
      <c r="C149" s="157"/>
      <c r="D149" s="157"/>
      <c r="E149" s="157" t="s">
        <v>3572</v>
      </c>
      <c r="F149" s="157" t="s">
        <v>14</v>
      </c>
      <c r="G149" s="157">
        <v>1</v>
      </c>
      <c r="H149" s="157">
        <v>0</v>
      </c>
      <c r="I149" s="157">
        <v>1</v>
      </c>
      <c r="J149" s="157">
        <v>0</v>
      </c>
      <c r="K149" s="157">
        <v>0</v>
      </c>
      <c r="L149" s="157">
        <v>1</v>
      </c>
    </row>
    <row r="150" spans="1:12" x14ac:dyDescent="0.2">
      <c r="A150" s="157"/>
      <c r="B150" s="157"/>
      <c r="C150" s="157"/>
      <c r="D150" s="157"/>
      <c r="E150" s="157" t="s">
        <v>3570</v>
      </c>
      <c r="F150" s="157" t="s">
        <v>94</v>
      </c>
      <c r="G150" s="157">
        <v>3</v>
      </c>
      <c r="H150" s="157">
        <v>0</v>
      </c>
      <c r="I150" s="157">
        <v>3</v>
      </c>
      <c r="J150" s="157">
        <v>0</v>
      </c>
      <c r="K150" s="157">
        <v>0</v>
      </c>
      <c r="L150" s="157">
        <v>3</v>
      </c>
    </row>
    <row r="151" spans="1:12" x14ac:dyDescent="0.2">
      <c r="A151" s="157"/>
      <c r="B151" s="157"/>
      <c r="C151" s="157"/>
      <c r="D151" s="157"/>
      <c r="E151" s="157" t="s">
        <v>4043</v>
      </c>
      <c r="F151" s="157" t="s">
        <v>87</v>
      </c>
      <c r="G151" s="157">
        <v>1</v>
      </c>
      <c r="H151" s="157">
        <v>0</v>
      </c>
      <c r="I151" s="157">
        <v>1</v>
      </c>
      <c r="J151" s="157">
        <v>0</v>
      </c>
      <c r="K151" s="157">
        <v>0</v>
      </c>
      <c r="L151" s="157">
        <v>1</v>
      </c>
    </row>
    <row r="152" spans="1:12" x14ac:dyDescent="0.2">
      <c r="A152" s="157"/>
      <c r="B152" s="157"/>
      <c r="C152" s="157"/>
      <c r="D152" s="157"/>
      <c r="E152" s="157" t="s">
        <v>4044</v>
      </c>
      <c r="F152" s="157" t="s">
        <v>24</v>
      </c>
      <c r="G152" s="157">
        <v>0</v>
      </c>
      <c r="H152" s="157">
        <v>1</v>
      </c>
      <c r="I152" s="157">
        <v>0</v>
      </c>
      <c r="J152" s="157">
        <v>1</v>
      </c>
      <c r="K152" s="157">
        <v>0</v>
      </c>
      <c r="L152" s="157">
        <v>1</v>
      </c>
    </row>
    <row r="153" spans="1:12" x14ac:dyDescent="0.2">
      <c r="A153" s="157"/>
      <c r="B153" s="157"/>
      <c r="C153" s="157"/>
      <c r="D153" s="157"/>
      <c r="E153" s="157" t="s">
        <v>4045</v>
      </c>
      <c r="F153" s="157" t="s">
        <v>24</v>
      </c>
      <c r="G153" s="157">
        <v>0</v>
      </c>
      <c r="H153" s="157">
        <v>2</v>
      </c>
      <c r="I153" s="157">
        <v>0</v>
      </c>
      <c r="J153" s="157">
        <v>2</v>
      </c>
      <c r="K153" s="157">
        <v>0</v>
      </c>
      <c r="L153" s="157">
        <v>2</v>
      </c>
    </row>
    <row r="154" spans="1:12" x14ac:dyDescent="0.2">
      <c r="A154" s="157"/>
      <c r="B154" s="157"/>
      <c r="C154" s="157"/>
      <c r="D154" s="157"/>
      <c r="E154" s="157" t="s">
        <v>4046</v>
      </c>
      <c r="F154" s="157" t="s">
        <v>20</v>
      </c>
      <c r="G154" s="157">
        <v>0</v>
      </c>
      <c r="H154" s="157">
        <v>1</v>
      </c>
      <c r="I154" s="157">
        <v>1</v>
      </c>
      <c r="J154" s="157">
        <v>0</v>
      </c>
      <c r="K154" s="157">
        <v>0</v>
      </c>
      <c r="L154" s="157">
        <v>1</v>
      </c>
    </row>
    <row r="155" spans="1:12" x14ac:dyDescent="0.2">
      <c r="A155" s="157"/>
      <c r="B155" s="157"/>
      <c r="C155" s="157"/>
      <c r="D155" s="157"/>
      <c r="E155" s="157" t="s">
        <v>4047</v>
      </c>
      <c r="F155" s="157" t="s">
        <v>24</v>
      </c>
      <c r="G155" s="157">
        <v>0</v>
      </c>
      <c r="H155" s="157">
        <v>1</v>
      </c>
      <c r="I155" s="157">
        <v>0</v>
      </c>
      <c r="J155" s="157">
        <v>1</v>
      </c>
      <c r="K155" s="157">
        <v>0</v>
      </c>
      <c r="L155" s="157">
        <v>1</v>
      </c>
    </row>
    <row r="156" spans="1:12" x14ac:dyDescent="0.2">
      <c r="A156" s="157"/>
      <c r="B156" s="157"/>
      <c r="C156" s="157"/>
      <c r="D156" s="157"/>
      <c r="E156" s="157" t="s">
        <v>4048</v>
      </c>
      <c r="F156" s="157" t="s">
        <v>20</v>
      </c>
      <c r="G156" s="157">
        <v>0</v>
      </c>
      <c r="H156" s="157">
        <v>1</v>
      </c>
      <c r="I156" s="157">
        <v>0</v>
      </c>
      <c r="J156" s="157">
        <v>1</v>
      </c>
      <c r="K156" s="157">
        <v>0</v>
      </c>
      <c r="L156" s="157">
        <v>1</v>
      </c>
    </row>
    <row r="157" spans="1:12" x14ac:dyDescent="0.2">
      <c r="A157" s="157"/>
      <c r="B157" s="157"/>
      <c r="C157" s="157"/>
      <c r="D157" s="157"/>
      <c r="E157" s="157" t="s">
        <v>4049</v>
      </c>
      <c r="F157" s="157" t="s">
        <v>29</v>
      </c>
      <c r="G157" s="157">
        <v>0</v>
      </c>
      <c r="H157" s="157">
        <v>1</v>
      </c>
      <c r="I157" s="157">
        <v>1</v>
      </c>
      <c r="J157" s="157">
        <v>0</v>
      </c>
      <c r="K157" s="157">
        <v>0</v>
      </c>
      <c r="L157" s="157">
        <v>1</v>
      </c>
    </row>
    <row r="158" spans="1:12" x14ac:dyDescent="0.2">
      <c r="A158" s="157"/>
      <c r="B158" s="157"/>
      <c r="C158" s="157"/>
      <c r="D158" s="157"/>
      <c r="E158" s="157" t="s">
        <v>3566</v>
      </c>
      <c r="F158" s="157" t="s">
        <v>58</v>
      </c>
      <c r="G158" s="157">
        <v>0</v>
      </c>
      <c r="H158" s="157">
        <v>2</v>
      </c>
      <c r="I158" s="157">
        <v>1</v>
      </c>
      <c r="J158" s="157">
        <v>1</v>
      </c>
      <c r="K158" s="157">
        <v>0</v>
      </c>
      <c r="L158" s="157">
        <v>2</v>
      </c>
    </row>
    <row r="159" spans="1:12" x14ac:dyDescent="0.2">
      <c r="A159" s="157"/>
      <c r="B159" s="157"/>
      <c r="C159" s="157"/>
      <c r="D159" s="157"/>
      <c r="E159" s="157" t="s">
        <v>3565</v>
      </c>
      <c r="F159" s="157" t="s">
        <v>58</v>
      </c>
      <c r="G159" s="157">
        <v>0</v>
      </c>
      <c r="H159" s="157">
        <v>2</v>
      </c>
      <c r="I159" s="157">
        <v>1</v>
      </c>
      <c r="J159" s="157">
        <v>1</v>
      </c>
      <c r="K159" s="157">
        <v>0</v>
      </c>
      <c r="L159" s="157">
        <v>2</v>
      </c>
    </row>
    <row r="160" spans="1:12" x14ac:dyDescent="0.2">
      <c r="A160" s="157"/>
      <c r="B160" s="157"/>
      <c r="C160" s="157"/>
      <c r="D160" s="157"/>
      <c r="E160" s="157" t="s">
        <v>4050</v>
      </c>
      <c r="F160" s="157" t="s">
        <v>80</v>
      </c>
      <c r="G160" s="157">
        <v>0</v>
      </c>
      <c r="H160" s="157">
        <v>1</v>
      </c>
      <c r="I160" s="157">
        <v>0</v>
      </c>
      <c r="J160" s="157">
        <v>1</v>
      </c>
      <c r="K160" s="157">
        <v>0</v>
      </c>
      <c r="L160" s="157">
        <v>1</v>
      </c>
    </row>
    <row r="161" spans="1:12" x14ac:dyDescent="0.2">
      <c r="A161" s="157"/>
      <c r="B161" s="157"/>
      <c r="C161" s="157"/>
      <c r="D161" s="157"/>
      <c r="E161" s="157" t="s">
        <v>3564</v>
      </c>
      <c r="F161" s="157" t="s">
        <v>14</v>
      </c>
      <c r="G161" s="157">
        <v>0</v>
      </c>
      <c r="H161" s="157">
        <v>1</v>
      </c>
      <c r="I161" s="157">
        <v>0</v>
      </c>
      <c r="J161" s="157">
        <v>1</v>
      </c>
      <c r="K161" s="157">
        <v>0</v>
      </c>
      <c r="L161" s="157">
        <v>1</v>
      </c>
    </row>
    <row r="162" spans="1:12" x14ac:dyDescent="0.2">
      <c r="A162" s="157"/>
      <c r="B162" s="157"/>
      <c r="C162" s="157"/>
      <c r="D162" s="157"/>
      <c r="E162" s="157" t="s">
        <v>4051</v>
      </c>
      <c r="F162" s="157" t="s">
        <v>80</v>
      </c>
      <c r="G162" s="157">
        <v>1</v>
      </c>
      <c r="H162" s="157">
        <v>0</v>
      </c>
      <c r="I162" s="157">
        <v>0</v>
      </c>
      <c r="J162" s="157">
        <v>1</v>
      </c>
      <c r="K162" s="157">
        <v>0</v>
      </c>
      <c r="L162" s="157">
        <v>1</v>
      </c>
    </row>
    <row r="163" spans="1:12" x14ac:dyDescent="0.2">
      <c r="A163" s="157"/>
      <c r="B163" s="157"/>
      <c r="C163" s="157"/>
      <c r="D163" s="157"/>
      <c r="E163" s="157" t="s">
        <v>3561</v>
      </c>
      <c r="F163" s="157" t="s">
        <v>29</v>
      </c>
      <c r="G163" s="157">
        <v>0</v>
      </c>
      <c r="H163" s="157">
        <v>1</v>
      </c>
      <c r="I163" s="157">
        <v>1</v>
      </c>
      <c r="J163" s="157">
        <v>0</v>
      </c>
      <c r="K163" s="157">
        <v>0</v>
      </c>
      <c r="L163" s="157">
        <v>1</v>
      </c>
    </row>
    <row r="164" spans="1:12" x14ac:dyDescent="0.2">
      <c r="A164" s="157"/>
      <c r="B164" s="157"/>
      <c r="C164" s="157"/>
      <c r="D164" s="157"/>
      <c r="E164" s="157" t="s">
        <v>3560</v>
      </c>
      <c r="F164" s="157" t="s">
        <v>29</v>
      </c>
      <c r="G164" s="157">
        <v>0</v>
      </c>
      <c r="H164" s="157">
        <v>1</v>
      </c>
      <c r="I164" s="157">
        <v>1</v>
      </c>
      <c r="J164" s="157">
        <v>0</v>
      </c>
      <c r="K164" s="157">
        <v>0</v>
      </c>
      <c r="L164" s="157">
        <v>1</v>
      </c>
    </row>
    <row r="165" spans="1:12" x14ac:dyDescent="0.2">
      <c r="A165" s="157"/>
      <c r="B165" s="157"/>
      <c r="C165" s="157"/>
      <c r="D165" s="157"/>
      <c r="E165" s="157" t="s">
        <v>3559</v>
      </c>
      <c r="F165" s="157" t="s">
        <v>29</v>
      </c>
      <c r="G165" s="157">
        <v>0</v>
      </c>
      <c r="H165" s="157">
        <v>1</v>
      </c>
      <c r="I165" s="157">
        <v>1</v>
      </c>
      <c r="J165" s="157">
        <v>0</v>
      </c>
      <c r="K165" s="157">
        <v>0</v>
      </c>
      <c r="L165" s="157">
        <v>1</v>
      </c>
    </row>
    <row r="166" spans="1:12" x14ac:dyDescent="0.2">
      <c r="A166" s="157"/>
      <c r="B166" s="157"/>
      <c r="C166" s="157"/>
      <c r="D166" s="157"/>
      <c r="E166" s="157" t="s">
        <v>4052</v>
      </c>
      <c r="F166" s="157" t="s">
        <v>29</v>
      </c>
      <c r="G166" s="157">
        <v>1</v>
      </c>
      <c r="H166" s="157">
        <v>0</v>
      </c>
      <c r="I166" s="157">
        <v>0</v>
      </c>
      <c r="J166" s="157">
        <v>1</v>
      </c>
      <c r="K166" s="157">
        <v>0</v>
      </c>
      <c r="L166" s="157">
        <v>1</v>
      </c>
    </row>
    <row r="167" spans="1:12" x14ac:dyDescent="0.2">
      <c r="A167" s="157"/>
      <c r="B167" s="157"/>
      <c r="C167" s="157"/>
      <c r="D167" s="157"/>
      <c r="E167" s="157" t="s">
        <v>4053</v>
      </c>
      <c r="F167" s="157" t="s">
        <v>77</v>
      </c>
      <c r="G167" s="157">
        <v>2</v>
      </c>
      <c r="H167" s="157">
        <v>0</v>
      </c>
      <c r="I167" s="157">
        <v>2</v>
      </c>
      <c r="J167" s="157">
        <v>0</v>
      </c>
      <c r="K167" s="157">
        <v>0</v>
      </c>
      <c r="L167" s="157">
        <v>2</v>
      </c>
    </row>
    <row r="168" spans="1:12" x14ac:dyDescent="0.2">
      <c r="A168" s="157"/>
      <c r="B168" s="157"/>
      <c r="C168" s="157"/>
      <c r="D168" s="157"/>
      <c r="E168" s="157" t="s">
        <v>4054</v>
      </c>
      <c r="F168" s="157" t="s">
        <v>24</v>
      </c>
      <c r="G168" s="157">
        <v>0</v>
      </c>
      <c r="H168" s="157">
        <v>1</v>
      </c>
      <c r="I168" s="157">
        <v>0</v>
      </c>
      <c r="J168" s="157">
        <v>1</v>
      </c>
      <c r="K168" s="157">
        <v>0</v>
      </c>
      <c r="L168" s="157">
        <v>1</v>
      </c>
    </row>
    <row r="169" spans="1:12" x14ac:dyDescent="0.2">
      <c r="A169" s="157"/>
      <c r="B169" s="157"/>
      <c r="C169" s="157"/>
      <c r="D169" s="157"/>
      <c r="E169" s="157" t="s">
        <v>4055</v>
      </c>
      <c r="F169" s="157" t="s">
        <v>16</v>
      </c>
      <c r="G169" s="157">
        <v>1</v>
      </c>
      <c r="H169" s="157">
        <v>0</v>
      </c>
      <c r="I169" s="157">
        <v>1</v>
      </c>
      <c r="J169" s="157">
        <v>0</v>
      </c>
      <c r="K169" s="157">
        <v>0</v>
      </c>
      <c r="L169" s="157">
        <v>1</v>
      </c>
    </row>
    <row r="170" spans="1:12" x14ac:dyDescent="0.2">
      <c r="A170" s="157"/>
      <c r="B170" s="157"/>
      <c r="C170" s="157"/>
      <c r="D170" s="157"/>
      <c r="E170" s="157" t="s">
        <v>4056</v>
      </c>
      <c r="F170" s="157" t="s">
        <v>67</v>
      </c>
      <c r="G170" s="157">
        <v>1</v>
      </c>
      <c r="H170" s="157">
        <v>0</v>
      </c>
      <c r="I170" s="157">
        <v>1</v>
      </c>
      <c r="J170" s="157">
        <v>0</v>
      </c>
      <c r="K170" s="157">
        <v>0</v>
      </c>
      <c r="L170" s="157">
        <v>1</v>
      </c>
    </row>
    <row r="171" spans="1:12" x14ac:dyDescent="0.2">
      <c r="A171" s="157"/>
      <c r="B171" s="157"/>
      <c r="C171" s="157"/>
      <c r="D171" s="157"/>
      <c r="E171" s="157" t="s">
        <v>4057</v>
      </c>
      <c r="F171" s="157" t="s">
        <v>16</v>
      </c>
      <c r="G171" s="157">
        <v>0</v>
      </c>
      <c r="H171" s="157">
        <v>1</v>
      </c>
      <c r="I171" s="157">
        <v>1</v>
      </c>
      <c r="J171" s="157">
        <v>0</v>
      </c>
      <c r="K171" s="157">
        <v>0</v>
      </c>
      <c r="L171" s="157">
        <v>1</v>
      </c>
    </row>
    <row r="172" spans="1:12" x14ac:dyDescent="0.2">
      <c r="A172" s="157"/>
      <c r="B172" s="157"/>
      <c r="C172" s="157"/>
      <c r="D172" s="157"/>
      <c r="E172" s="157" t="s">
        <v>4058</v>
      </c>
      <c r="F172" s="157" t="s">
        <v>94</v>
      </c>
      <c r="G172" s="157">
        <v>1</v>
      </c>
      <c r="H172" s="157">
        <v>0</v>
      </c>
      <c r="I172" s="157">
        <v>0</v>
      </c>
      <c r="J172" s="157">
        <v>1</v>
      </c>
      <c r="K172" s="157">
        <v>0</v>
      </c>
      <c r="L172" s="157">
        <v>1</v>
      </c>
    </row>
    <row r="173" spans="1:12" x14ac:dyDescent="0.2">
      <c r="A173" s="157"/>
      <c r="B173" s="157"/>
      <c r="C173" s="157"/>
      <c r="D173" s="157"/>
      <c r="E173" s="157" t="s">
        <v>4059</v>
      </c>
      <c r="F173" s="157" t="s">
        <v>16</v>
      </c>
      <c r="G173" s="157">
        <v>0</v>
      </c>
      <c r="H173" s="157">
        <v>1</v>
      </c>
      <c r="I173" s="157">
        <v>1</v>
      </c>
      <c r="J173" s="157">
        <v>0</v>
      </c>
      <c r="K173" s="157">
        <v>0</v>
      </c>
      <c r="L173" s="157">
        <v>1</v>
      </c>
    </row>
    <row r="174" spans="1:12" x14ac:dyDescent="0.2">
      <c r="A174" s="157"/>
      <c r="B174" s="157"/>
      <c r="C174" s="157"/>
      <c r="D174" s="157"/>
      <c r="E174" s="157" t="s">
        <v>3553</v>
      </c>
      <c r="F174" s="157" t="s">
        <v>125</v>
      </c>
      <c r="G174" s="157">
        <v>0</v>
      </c>
      <c r="H174" s="157">
        <v>1</v>
      </c>
      <c r="I174" s="157">
        <v>0</v>
      </c>
      <c r="J174" s="157">
        <v>1</v>
      </c>
      <c r="K174" s="157">
        <v>0</v>
      </c>
      <c r="L174" s="157">
        <v>1</v>
      </c>
    </row>
    <row r="175" spans="1:12" x14ac:dyDescent="0.2">
      <c r="A175" s="157"/>
      <c r="B175" s="157"/>
      <c r="C175" s="157"/>
      <c r="D175" s="157"/>
      <c r="E175" s="157" t="s">
        <v>3551</v>
      </c>
      <c r="F175" s="157" t="s">
        <v>29</v>
      </c>
      <c r="G175" s="157">
        <v>0</v>
      </c>
      <c r="H175" s="157">
        <v>1</v>
      </c>
      <c r="I175" s="157">
        <v>1</v>
      </c>
      <c r="J175" s="157">
        <v>0</v>
      </c>
      <c r="K175" s="157">
        <v>0</v>
      </c>
      <c r="L175" s="157">
        <v>1</v>
      </c>
    </row>
    <row r="176" spans="1:12" x14ac:dyDescent="0.2">
      <c r="A176" s="157"/>
      <c r="B176" s="157"/>
      <c r="C176" s="157"/>
      <c r="D176" s="157"/>
      <c r="E176" s="157" t="s">
        <v>3550</v>
      </c>
      <c r="F176" s="157" t="s">
        <v>20</v>
      </c>
      <c r="G176" s="157">
        <v>0</v>
      </c>
      <c r="H176" s="157">
        <v>1</v>
      </c>
      <c r="I176" s="157">
        <v>1</v>
      </c>
      <c r="J176" s="157">
        <v>0</v>
      </c>
      <c r="K176" s="157">
        <v>0</v>
      </c>
      <c r="L176" s="157">
        <v>1</v>
      </c>
    </row>
    <row r="177" spans="1:12" x14ac:dyDescent="0.2">
      <c r="A177" s="157"/>
      <c r="B177" s="157"/>
      <c r="C177" s="157"/>
      <c r="D177" s="157"/>
      <c r="E177" s="157" t="s">
        <v>3549</v>
      </c>
      <c r="F177" s="157" t="s">
        <v>14</v>
      </c>
      <c r="G177" s="157">
        <v>1</v>
      </c>
      <c r="H177" s="157">
        <v>0</v>
      </c>
      <c r="I177" s="157">
        <v>0</v>
      </c>
      <c r="J177" s="157">
        <v>1</v>
      </c>
      <c r="K177" s="157">
        <v>0</v>
      </c>
      <c r="L177" s="157">
        <v>1</v>
      </c>
    </row>
    <row r="178" spans="1:12" x14ac:dyDescent="0.2">
      <c r="A178" s="157"/>
      <c r="B178" s="157"/>
      <c r="C178" s="157"/>
      <c r="D178" s="157"/>
      <c r="E178" s="157" t="s">
        <v>3548</v>
      </c>
      <c r="F178" s="157" t="s">
        <v>94</v>
      </c>
      <c r="G178" s="157">
        <v>0</v>
      </c>
      <c r="H178" s="157">
        <v>1</v>
      </c>
      <c r="I178" s="157">
        <v>0</v>
      </c>
      <c r="J178" s="157">
        <v>1</v>
      </c>
      <c r="K178" s="157">
        <v>0</v>
      </c>
      <c r="L178" s="157">
        <v>1</v>
      </c>
    </row>
    <row r="179" spans="1:12" x14ac:dyDescent="0.2">
      <c r="A179" s="157"/>
      <c r="B179" s="157"/>
      <c r="C179" s="157"/>
      <c r="D179" s="157"/>
      <c r="E179" s="157" t="s">
        <v>3547</v>
      </c>
      <c r="F179" s="157" t="s">
        <v>94</v>
      </c>
      <c r="G179" s="157">
        <v>0</v>
      </c>
      <c r="H179" s="157">
        <v>9</v>
      </c>
      <c r="I179" s="157">
        <v>0</v>
      </c>
      <c r="J179" s="157">
        <v>9</v>
      </c>
      <c r="K179" s="157">
        <v>0</v>
      </c>
      <c r="L179" s="157">
        <v>9</v>
      </c>
    </row>
    <row r="180" spans="1:12" x14ac:dyDescent="0.2">
      <c r="A180" s="157"/>
      <c r="B180" s="157"/>
      <c r="C180" s="157"/>
      <c r="D180" s="157"/>
      <c r="E180" s="157" t="s">
        <v>4060</v>
      </c>
      <c r="F180" s="157" t="s">
        <v>14</v>
      </c>
      <c r="G180" s="157">
        <v>0</v>
      </c>
      <c r="H180" s="157">
        <v>1</v>
      </c>
      <c r="I180" s="157">
        <v>0</v>
      </c>
      <c r="J180" s="157">
        <v>1</v>
      </c>
      <c r="K180" s="157">
        <v>0</v>
      </c>
      <c r="L180" s="157">
        <v>1</v>
      </c>
    </row>
    <row r="181" spans="1:12" x14ac:dyDescent="0.2">
      <c r="A181" s="157"/>
      <c r="B181" s="157"/>
      <c r="C181" s="157"/>
      <c r="D181" s="157"/>
      <c r="E181" s="157" t="s">
        <v>3545</v>
      </c>
      <c r="F181" s="157" t="s">
        <v>58</v>
      </c>
      <c r="G181" s="157">
        <v>0</v>
      </c>
      <c r="H181" s="157">
        <v>3</v>
      </c>
      <c r="I181" s="157">
        <v>1</v>
      </c>
      <c r="J181" s="157">
        <v>2</v>
      </c>
      <c r="K181" s="157">
        <v>0</v>
      </c>
      <c r="L181" s="157">
        <v>3</v>
      </c>
    </row>
    <row r="182" spans="1:12" x14ac:dyDescent="0.2">
      <c r="A182" s="157"/>
      <c r="B182" s="157"/>
      <c r="C182" s="157"/>
      <c r="D182" s="157"/>
      <c r="E182" s="157" t="s">
        <v>4061</v>
      </c>
      <c r="F182" s="157" t="s">
        <v>39</v>
      </c>
      <c r="G182" s="157">
        <v>0</v>
      </c>
      <c r="H182" s="157">
        <v>1</v>
      </c>
      <c r="I182" s="157">
        <v>1</v>
      </c>
      <c r="J182" s="157">
        <v>0</v>
      </c>
      <c r="K182" s="157">
        <v>0</v>
      </c>
      <c r="L182" s="157">
        <v>1</v>
      </c>
    </row>
    <row r="183" spans="1:12" x14ac:dyDescent="0.2">
      <c r="A183" s="157"/>
      <c r="B183" s="157"/>
      <c r="C183" s="157"/>
      <c r="D183" s="157"/>
      <c r="E183" s="157" t="s">
        <v>4062</v>
      </c>
      <c r="F183" s="157" t="s">
        <v>29</v>
      </c>
      <c r="G183" s="157">
        <v>1</v>
      </c>
      <c r="H183" s="157">
        <v>0</v>
      </c>
      <c r="I183" s="157">
        <v>0</v>
      </c>
      <c r="J183" s="157">
        <v>1</v>
      </c>
      <c r="K183" s="157">
        <v>0</v>
      </c>
      <c r="L183" s="157">
        <v>1</v>
      </c>
    </row>
    <row r="184" spans="1:12" x14ac:dyDescent="0.2">
      <c r="A184" s="157"/>
      <c r="B184" s="157"/>
      <c r="C184" s="157"/>
      <c r="D184" s="157"/>
      <c r="E184" s="157" t="s">
        <v>4063</v>
      </c>
      <c r="F184" s="157" t="s">
        <v>29</v>
      </c>
      <c r="G184" s="157">
        <v>1</v>
      </c>
      <c r="H184" s="157">
        <v>0</v>
      </c>
      <c r="I184" s="157">
        <v>0</v>
      </c>
      <c r="J184" s="157">
        <v>1</v>
      </c>
      <c r="K184" s="157">
        <v>0</v>
      </c>
      <c r="L184" s="157">
        <v>1</v>
      </c>
    </row>
    <row r="185" spans="1:12" x14ac:dyDescent="0.2">
      <c r="A185" s="157"/>
      <c r="B185" s="157"/>
      <c r="C185" s="157"/>
      <c r="D185" s="157"/>
      <c r="E185" s="157" t="s">
        <v>3540</v>
      </c>
      <c r="F185" s="157" t="s">
        <v>16</v>
      </c>
      <c r="G185" s="157">
        <v>2</v>
      </c>
      <c r="H185" s="157">
        <v>1</v>
      </c>
      <c r="I185" s="157">
        <v>1</v>
      </c>
      <c r="J185" s="157">
        <v>2</v>
      </c>
      <c r="K185" s="157">
        <v>0</v>
      </c>
      <c r="L185" s="157">
        <v>3</v>
      </c>
    </row>
    <row r="186" spans="1:12" x14ac:dyDescent="0.2">
      <c r="A186" s="157"/>
      <c r="B186" s="157"/>
      <c r="C186" s="157"/>
      <c r="D186" s="157"/>
      <c r="E186" s="157" t="s">
        <v>4064</v>
      </c>
      <c r="F186" s="157" t="s">
        <v>14</v>
      </c>
      <c r="G186" s="157">
        <v>0</v>
      </c>
      <c r="H186" s="157">
        <v>1</v>
      </c>
      <c r="I186" s="157">
        <v>0</v>
      </c>
      <c r="J186" s="157">
        <v>1</v>
      </c>
      <c r="K186" s="157">
        <v>0</v>
      </c>
      <c r="L186" s="157">
        <v>1</v>
      </c>
    </row>
    <row r="187" spans="1:12" x14ac:dyDescent="0.2">
      <c r="A187" s="157"/>
      <c r="B187" s="157"/>
      <c r="C187" s="157"/>
      <c r="D187" s="157"/>
      <c r="E187" s="157" t="s">
        <v>4065</v>
      </c>
      <c r="F187" s="157" t="s">
        <v>80</v>
      </c>
      <c r="G187" s="157">
        <v>1</v>
      </c>
      <c r="H187" s="157">
        <v>0</v>
      </c>
      <c r="I187" s="157">
        <v>1</v>
      </c>
      <c r="J187" s="157">
        <v>0</v>
      </c>
      <c r="K187" s="157">
        <v>0</v>
      </c>
      <c r="L187" s="157">
        <v>1</v>
      </c>
    </row>
    <row r="188" spans="1:12" x14ac:dyDescent="0.2">
      <c r="A188" s="157"/>
      <c r="B188" s="157"/>
      <c r="C188" s="157"/>
      <c r="D188" s="157"/>
      <c r="E188" s="157" t="s">
        <v>3539</v>
      </c>
      <c r="F188" s="157" t="s">
        <v>14</v>
      </c>
      <c r="G188" s="157">
        <v>1</v>
      </c>
      <c r="H188" s="157">
        <v>3</v>
      </c>
      <c r="I188" s="157">
        <v>0</v>
      </c>
      <c r="J188" s="157">
        <v>4</v>
      </c>
      <c r="K188" s="157">
        <v>0</v>
      </c>
      <c r="L188" s="157">
        <v>4</v>
      </c>
    </row>
    <row r="189" spans="1:12" x14ac:dyDescent="0.2">
      <c r="A189" s="157"/>
      <c r="B189" s="157"/>
      <c r="C189" s="157"/>
      <c r="D189" s="157"/>
      <c r="E189" s="157" t="s">
        <v>4066</v>
      </c>
      <c r="F189" s="157" t="s">
        <v>20</v>
      </c>
      <c r="G189" s="157">
        <v>1</v>
      </c>
      <c r="H189" s="157">
        <v>0</v>
      </c>
      <c r="I189" s="157">
        <v>0</v>
      </c>
      <c r="J189" s="157">
        <v>1</v>
      </c>
      <c r="K189" s="157">
        <v>0</v>
      </c>
      <c r="L189" s="157">
        <v>1</v>
      </c>
    </row>
    <row r="190" spans="1:12" x14ac:dyDescent="0.2">
      <c r="A190" s="157"/>
      <c r="B190" s="157"/>
      <c r="C190" s="157"/>
      <c r="D190" s="157"/>
      <c r="E190" s="157" t="s">
        <v>4067</v>
      </c>
      <c r="F190" s="157" t="s">
        <v>29</v>
      </c>
      <c r="G190" s="157">
        <v>1</v>
      </c>
      <c r="H190" s="157">
        <v>0</v>
      </c>
      <c r="I190" s="157">
        <v>0</v>
      </c>
      <c r="J190" s="157">
        <v>1</v>
      </c>
      <c r="K190" s="157">
        <v>0</v>
      </c>
      <c r="L190" s="157">
        <v>1</v>
      </c>
    </row>
    <row r="191" spans="1:12" x14ac:dyDescent="0.2">
      <c r="A191" s="157"/>
      <c r="B191" s="157"/>
      <c r="C191" s="157"/>
      <c r="D191" s="157"/>
      <c r="E191" s="157" t="s">
        <v>4068</v>
      </c>
      <c r="F191" s="157" t="s">
        <v>29</v>
      </c>
      <c r="G191" s="157">
        <v>0</v>
      </c>
      <c r="H191" s="157">
        <v>1</v>
      </c>
      <c r="I191" s="157">
        <v>1</v>
      </c>
      <c r="J191" s="157">
        <v>0</v>
      </c>
      <c r="K191" s="157">
        <v>0</v>
      </c>
      <c r="L191" s="157">
        <v>1</v>
      </c>
    </row>
    <row r="192" spans="1:12" x14ac:dyDescent="0.2">
      <c r="A192" s="157"/>
      <c r="B192" s="157"/>
      <c r="C192" s="157"/>
      <c r="D192" s="157"/>
      <c r="E192" s="157" t="s">
        <v>4069</v>
      </c>
      <c r="F192" s="157" t="s">
        <v>69</v>
      </c>
      <c r="G192" s="157">
        <v>0</v>
      </c>
      <c r="H192" s="157">
        <v>1</v>
      </c>
      <c r="I192" s="157">
        <v>1</v>
      </c>
      <c r="J192" s="157">
        <v>0</v>
      </c>
      <c r="K192" s="157">
        <v>0</v>
      </c>
      <c r="L192" s="157">
        <v>1</v>
      </c>
    </row>
    <row r="193" spans="1:12" x14ac:dyDescent="0.2">
      <c r="A193" s="157"/>
      <c r="B193" s="157"/>
      <c r="C193" s="157"/>
      <c r="D193" s="157"/>
      <c r="E193" s="157" t="s">
        <v>3533</v>
      </c>
      <c r="F193" s="157" t="s">
        <v>67</v>
      </c>
      <c r="G193" s="157">
        <v>0</v>
      </c>
      <c r="H193" s="157">
        <v>1</v>
      </c>
      <c r="I193" s="157">
        <v>0</v>
      </c>
      <c r="J193" s="157">
        <v>1</v>
      </c>
      <c r="K193" s="157">
        <v>0</v>
      </c>
      <c r="L193" s="157">
        <v>1</v>
      </c>
    </row>
    <row r="194" spans="1:12" x14ac:dyDescent="0.2">
      <c r="A194" s="157"/>
      <c r="B194" s="157"/>
      <c r="C194" s="157"/>
      <c r="D194" s="157"/>
      <c r="E194" s="157" t="s">
        <v>4070</v>
      </c>
      <c r="F194" s="157" t="s">
        <v>58</v>
      </c>
      <c r="G194" s="157">
        <v>0</v>
      </c>
      <c r="H194" s="157">
        <v>1</v>
      </c>
      <c r="I194" s="157">
        <v>0</v>
      </c>
      <c r="J194" s="157">
        <v>1</v>
      </c>
      <c r="K194" s="157">
        <v>0</v>
      </c>
      <c r="L194" s="157">
        <v>1</v>
      </c>
    </row>
    <row r="195" spans="1:12" x14ac:dyDescent="0.2">
      <c r="A195" s="157"/>
      <c r="B195" s="157"/>
      <c r="C195" s="157"/>
      <c r="D195" s="157"/>
      <c r="E195" s="157" t="s">
        <v>4071</v>
      </c>
      <c r="F195" s="157" t="s">
        <v>18</v>
      </c>
      <c r="G195" s="157">
        <v>0</v>
      </c>
      <c r="H195" s="157">
        <v>1</v>
      </c>
      <c r="I195" s="157">
        <v>0</v>
      </c>
      <c r="J195" s="157">
        <v>1</v>
      </c>
      <c r="K195" s="157">
        <v>0</v>
      </c>
      <c r="L195" s="157">
        <v>1</v>
      </c>
    </row>
    <row r="196" spans="1:12" x14ac:dyDescent="0.2">
      <c r="A196" s="157"/>
      <c r="B196" s="157"/>
      <c r="C196" s="157"/>
      <c r="D196" s="157"/>
      <c r="E196" s="157" t="s">
        <v>3532</v>
      </c>
      <c r="F196" s="157" t="s">
        <v>14</v>
      </c>
      <c r="G196" s="157">
        <v>1</v>
      </c>
      <c r="H196" s="157">
        <v>0</v>
      </c>
      <c r="I196" s="157">
        <v>1</v>
      </c>
      <c r="J196" s="157">
        <v>0</v>
      </c>
      <c r="K196" s="157">
        <v>0</v>
      </c>
      <c r="L196" s="157">
        <v>1</v>
      </c>
    </row>
    <row r="197" spans="1:12" x14ac:dyDescent="0.2">
      <c r="A197" s="157"/>
      <c r="B197" s="157"/>
      <c r="C197" s="157"/>
      <c r="D197" s="157"/>
      <c r="E197" s="157" t="s">
        <v>4072</v>
      </c>
      <c r="F197" s="157" t="s">
        <v>55</v>
      </c>
      <c r="G197" s="157">
        <v>0</v>
      </c>
      <c r="H197" s="157">
        <v>1</v>
      </c>
      <c r="I197" s="157">
        <v>0</v>
      </c>
      <c r="J197" s="157">
        <v>1</v>
      </c>
      <c r="K197" s="157">
        <v>0</v>
      </c>
      <c r="L197" s="157">
        <v>1</v>
      </c>
    </row>
    <row r="198" spans="1:12" x14ac:dyDescent="0.2">
      <c r="A198" s="157"/>
      <c r="B198" s="157"/>
      <c r="C198" s="157"/>
      <c r="D198" s="157"/>
      <c r="E198" s="157" t="s">
        <v>3529</v>
      </c>
      <c r="F198" s="157" t="s">
        <v>18</v>
      </c>
      <c r="G198" s="157">
        <v>1</v>
      </c>
      <c r="H198" s="157">
        <v>1</v>
      </c>
      <c r="I198" s="157">
        <v>0</v>
      </c>
      <c r="J198" s="157">
        <v>2</v>
      </c>
      <c r="K198" s="157">
        <v>0</v>
      </c>
      <c r="L198" s="157">
        <v>2</v>
      </c>
    </row>
    <row r="199" spans="1:12" x14ac:dyDescent="0.2">
      <c r="A199" s="157"/>
      <c r="B199" s="157"/>
      <c r="C199" s="157"/>
      <c r="D199" s="157"/>
      <c r="E199" s="157" t="s">
        <v>3528</v>
      </c>
      <c r="F199" s="157" t="s">
        <v>18</v>
      </c>
      <c r="G199" s="157">
        <v>2</v>
      </c>
      <c r="H199" s="157">
        <v>0</v>
      </c>
      <c r="I199" s="157">
        <v>0</v>
      </c>
      <c r="J199" s="157">
        <v>2</v>
      </c>
      <c r="K199" s="157">
        <v>0</v>
      </c>
      <c r="L199" s="157">
        <v>2</v>
      </c>
    </row>
    <row r="200" spans="1:12" x14ac:dyDescent="0.2">
      <c r="A200" s="157"/>
      <c r="B200" s="157"/>
      <c r="C200" s="157"/>
      <c r="D200" s="157"/>
      <c r="E200" s="157" t="s">
        <v>3527</v>
      </c>
      <c r="F200" s="157" t="s">
        <v>24</v>
      </c>
      <c r="G200" s="157">
        <v>0</v>
      </c>
      <c r="H200" s="157">
        <v>3</v>
      </c>
      <c r="I200" s="157">
        <v>1</v>
      </c>
      <c r="J200" s="157">
        <v>2</v>
      </c>
      <c r="K200" s="157">
        <v>0</v>
      </c>
      <c r="L200" s="157">
        <v>3</v>
      </c>
    </row>
    <row r="201" spans="1:12" x14ac:dyDescent="0.2">
      <c r="A201" s="157"/>
      <c r="B201" s="157"/>
      <c r="C201" s="157"/>
      <c r="D201" s="157"/>
      <c r="E201" s="157" t="s">
        <v>3524</v>
      </c>
      <c r="F201" s="157" t="s">
        <v>67</v>
      </c>
      <c r="G201" s="157">
        <v>1</v>
      </c>
      <c r="H201" s="157">
        <v>0</v>
      </c>
      <c r="I201" s="157">
        <v>0</v>
      </c>
      <c r="J201" s="157">
        <v>1</v>
      </c>
      <c r="K201" s="157">
        <v>0</v>
      </c>
      <c r="L201" s="157">
        <v>1</v>
      </c>
    </row>
    <row r="202" spans="1:12" x14ac:dyDescent="0.2">
      <c r="A202" s="157"/>
      <c r="B202" s="157"/>
      <c r="C202" s="157"/>
      <c r="D202" s="157"/>
      <c r="E202" s="157" t="s">
        <v>3522</v>
      </c>
      <c r="F202" s="157" t="s">
        <v>94</v>
      </c>
      <c r="G202" s="157">
        <v>3</v>
      </c>
      <c r="H202" s="157">
        <v>0</v>
      </c>
      <c r="I202" s="157">
        <v>3</v>
      </c>
      <c r="J202" s="157">
        <v>0</v>
      </c>
      <c r="K202" s="157">
        <v>0</v>
      </c>
      <c r="L202" s="157">
        <v>3</v>
      </c>
    </row>
    <row r="203" spans="1:12" x14ac:dyDescent="0.2">
      <c r="A203" s="157"/>
      <c r="B203" s="157"/>
      <c r="C203" s="157"/>
      <c r="D203" s="157"/>
      <c r="E203" s="157" t="s">
        <v>3521</v>
      </c>
      <c r="F203" s="157" t="s">
        <v>16</v>
      </c>
      <c r="G203" s="157">
        <v>0</v>
      </c>
      <c r="H203" s="157">
        <v>2</v>
      </c>
      <c r="I203" s="157">
        <v>0</v>
      </c>
      <c r="J203" s="157">
        <v>2</v>
      </c>
      <c r="K203" s="157">
        <v>0</v>
      </c>
      <c r="L203" s="157">
        <v>2</v>
      </c>
    </row>
    <row r="204" spans="1:12" x14ac:dyDescent="0.2">
      <c r="A204" s="157"/>
      <c r="B204" s="157"/>
      <c r="C204" s="157"/>
      <c r="D204" s="157"/>
      <c r="E204" s="157" t="s">
        <v>3518</v>
      </c>
      <c r="F204" s="157" t="s">
        <v>48</v>
      </c>
      <c r="G204" s="157">
        <v>0</v>
      </c>
      <c r="H204" s="157">
        <v>1</v>
      </c>
      <c r="I204" s="157">
        <v>0</v>
      </c>
      <c r="J204" s="157">
        <v>1</v>
      </c>
      <c r="K204" s="157">
        <v>0</v>
      </c>
      <c r="L204" s="157">
        <v>1</v>
      </c>
    </row>
    <row r="205" spans="1:12" x14ac:dyDescent="0.2">
      <c r="A205" s="157"/>
      <c r="B205" s="157"/>
      <c r="C205" s="157"/>
      <c r="D205" s="157"/>
      <c r="E205" s="157" t="s">
        <v>4073</v>
      </c>
      <c r="F205" s="157" t="s">
        <v>58</v>
      </c>
      <c r="G205" s="157">
        <v>0</v>
      </c>
      <c r="H205" s="157">
        <v>1</v>
      </c>
      <c r="I205" s="157">
        <v>0</v>
      </c>
      <c r="J205" s="157">
        <v>1</v>
      </c>
      <c r="K205" s="157">
        <v>0</v>
      </c>
      <c r="L205" s="157">
        <v>1</v>
      </c>
    </row>
    <row r="206" spans="1:12" x14ac:dyDescent="0.2">
      <c r="A206" s="157"/>
      <c r="B206" s="157"/>
      <c r="C206" s="157"/>
      <c r="D206" s="157"/>
      <c r="E206" s="157" t="s">
        <v>4074</v>
      </c>
      <c r="F206" s="157" t="s">
        <v>33</v>
      </c>
      <c r="G206" s="157">
        <v>0</v>
      </c>
      <c r="H206" s="157">
        <v>1</v>
      </c>
      <c r="I206" s="157">
        <v>1</v>
      </c>
      <c r="J206" s="157">
        <v>0</v>
      </c>
      <c r="K206" s="157">
        <v>0</v>
      </c>
      <c r="L206" s="157">
        <v>1</v>
      </c>
    </row>
    <row r="207" spans="1:12" x14ac:dyDescent="0.2">
      <c r="A207" s="157"/>
      <c r="B207" s="157"/>
      <c r="C207" s="157"/>
      <c r="D207" s="157"/>
      <c r="E207" s="157" t="s">
        <v>4075</v>
      </c>
      <c r="F207" s="157" t="s">
        <v>58</v>
      </c>
      <c r="G207" s="157">
        <v>0</v>
      </c>
      <c r="H207" s="157">
        <v>1</v>
      </c>
      <c r="I207" s="157">
        <v>0</v>
      </c>
      <c r="J207" s="157">
        <v>1</v>
      </c>
      <c r="K207" s="157">
        <v>0</v>
      </c>
      <c r="L207" s="157">
        <v>1</v>
      </c>
    </row>
    <row r="208" spans="1:12" x14ac:dyDescent="0.2">
      <c r="A208" s="157"/>
      <c r="B208" s="157"/>
      <c r="C208" s="157"/>
      <c r="D208" s="157"/>
      <c r="E208" s="157" t="s">
        <v>4076</v>
      </c>
      <c r="F208" s="157" t="s">
        <v>131</v>
      </c>
      <c r="G208" s="157">
        <v>0</v>
      </c>
      <c r="H208" s="157">
        <v>1</v>
      </c>
      <c r="I208" s="157">
        <v>0</v>
      </c>
      <c r="J208" s="157">
        <v>1</v>
      </c>
      <c r="K208" s="157">
        <v>0</v>
      </c>
      <c r="L208" s="157">
        <v>1</v>
      </c>
    </row>
    <row r="209" spans="1:12" x14ac:dyDescent="0.2">
      <c r="A209" s="157"/>
      <c r="B209" s="157"/>
      <c r="C209" s="157"/>
      <c r="D209" s="157"/>
      <c r="E209" s="157" t="s">
        <v>3513</v>
      </c>
      <c r="F209" s="157" t="s">
        <v>48</v>
      </c>
      <c r="G209" s="157">
        <v>0</v>
      </c>
      <c r="H209" s="157">
        <v>1</v>
      </c>
      <c r="I209" s="157">
        <v>0</v>
      </c>
      <c r="J209" s="157">
        <v>1</v>
      </c>
      <c r="K209" s="157">
        <v>0</v>
      </c>
      <c r="L209" s="157">
        <v>1</v>
      </c>
    </row>
    <row r="210" spans="1:12" x14ac:dyDescent="0.2">
      <c r="A210" s="157"/>
      <c r="B210" s="157"/>
      <c r="C210" s="157"/>
      <c r="D210" s="157"/>
      <c r="E210" s="157" t="s">
        <v>4077</v>
      </c>
      <c r="F210" s="157" t="s">
        <v>35</v>
      </c>
      <c r="G210" s="157">
        <v>0</v>
      </c>
      <c r="H210" s="157">
        <v>1</v>
      </c>
      <c r="I210" s="157">
        <v>0</v>
      </c>
      <c r="J210" s="157">
        <v>0</v>
      </c>
      <c r="K210" s="157">
        <v>1</v>
      </c>
      <c r="L210" s="157">
        <v>1</v>
      </c>
    </row>
    <row r="211" spans="1:12" x14ac:dyDescent="0.2">
      <c r="A211" s="157"/>
      <c r="B211" s="157"/>
      <c r="C211" s="157"/>
      <c r="D211" s="157"/>
      <c r="E211" s="157" t="s">
        <v>3512</v>
      </c>
      <c r="F211" s="157" t="s">
        <v>67</v>
      </c>
      <c r="G211" s="157">
        <v>0</v>
      </c>
      <c r="H211" s="157">
        <v>4</v>
      </c>
      <c r="I211" s="157">
        <v>4</v>
      </c>
      <c r="J211" s="157">
        <v>0</v>
      </c>
      <c r="K211" s="157">
        <v>0</v>
      </c>
      <c r="L211" s="157">
        <v>4</v>
      </c>
    </row>
    <row r="212" spans="1:12" x14ac:dyDescent="0.2">
      <c r="A212" s="157"/>
      <c r="B212" s="157"/>
      <c r="C212" s="157"/>
      <c r="D212" s="157"/>
      <c r="E212" s="157" t="s">
        <v>3511</v>
      </c>
      <c r="F212" s="157" t="s">
        <v>67</v>
      </c>
      <c r="G212" s="157">
        <v>0</v>
      </c>
      <c r="H212" s="157">
        <v>4</v>
      </c>
      <c r="I212" s="157">
        <v>4</v>
      </c>
      <c r="J212" s="157">
        <v>0</v>
      </c>
      <c r="K212" s="157">
        <v>0</v>
      </c>
      <c r="L212" s="157">
        <v>4</v>
      </c>
    </row>
    <row r="213" spans="1:12" x14ac:dyDescent="0.2">
      <c r="A213" s="157"/>
      <c r="B213" s="157"/>
      <c r="C213" s="157"/>
      <c r="D213" s="157"/>
      <c r="E213" s="157" t="s">
        <v>3510</v>
      </c>
      <c r="F213" s="157" t="s">
        <v>67</v>
      </c>
      <c r="G213" s="157">
        <v>0</v>
      </c>
      <c r="H213" s="157">
        <v>4</v>
      </c>
      <c r="I213" s="157">
        <v>4</v>
      </c>
      <c r="J213" s="157">
        <v>0</v>
      </c>
      <c r="K213" s="157">
        <v>0</v>
      </c>
      <c r="L213" s="157">
        <v>4</v>
      </c>
    </row>
    <row r="214" spans="1:12" x14ac:dyDescent="0.2">
      <c r="A214" s="157"/>
      <c r="B214" s="157"/>
      <c r="C214" s="157"/>
      <c r="D214" s="157"/>
      <c r="E214" s="157" t="s">
        <v>4078</v>
      </c>
      <c r="F214" s="157" t="s">
        <v>16</v>
      </c>
      <c r="G214" s="157">
        <v>1</v>
      </c>
      <c r="H214" s="157">
        <v>0</v>
      </c>
      <c r="I214" s="157">
        <v>1</v>
      </c>
      <c r="J214" s="157">
        <v>0</v>
      </c>
      <c r="K214" s="157">
        <v>0</v>
      </c>
      <c r="L214" s="157">
        <v>1</v>
      </c>
    </row>
    <row r="215" spans="1:12" x14ac:dyDescent="0.2">
      <c r="A215" s="157"/>
      <c r="B215" s="157"/>
      <c r="C215" s="157"/>
      <c r="D215" s="157"/>
      <c r="E215" s="157" t="s">
        <v>4079</v>
      </c>
      <c r="F215" s="157" t="s">
        <v>67</v>
      </c>
      <c r="G215" s="157">
        <v>0</v>
      </c>
      <c r="H215" s="157">
        <v>1</v>
      </c>
      <c r="I215" s="157">
        <v>0</v>
      </c>
      <c r="J215" s="157">
        <v>1</v>
      </c>
      <c r="K215" s="157">
        <v>0</v>
      </c>
      <c r="L215" s="157">
        <v>1</v>
      </c>
    </row>
    <row r="216" spans="1:12" x14ac:dyDescent="0.2">
      <c r="A216" s="157"/>
      <c r="B216" s="157"/>
      <c r="C216" s="157"/>
      <c r="D216" s="157"/>
      <c r="E216" s="157" t="s">
        <v>4080</v>
      </c>
      <c r="F216" s="157" t="s">
        <v>29</v>
      </c>
      <c r="G216" s="157">
        <v>1</v>
      </c>
      <c r="H216" s="157">
        <v>1</v>
      </c>
      <c r="I216" s="157">
        <v>1</v>
      </c>
      <c r="J216" s="157">
        <v>1</v>
      </c>
      <c r="K216" s="157">
        <v>0</v>
      </c>
      <c r="L216" s="157">
        <v>2</v>
      </c>
    </row>
    <row r="217" spans="1:12" x14ac:dyDescent="0.2">
      <c r="A217" s="157"/>
      <c r="B217" s="157"/>
      <c r="C217" s="157"/>
      <c r="D217" s="157"/>
      <c r="E217" s="157" t="s">
        <v>3507</v>
      </c>
      <c r="F217" s="157" t="s">
        <v>67</v>
      </c>
      <c r="G217" s="157">
        <v>2</v>
      </c>
      <c r="H217" s="157">
        <v>2</v>
      </c>
      <c r="I217" s="157">
        <v>0</v>
      </c>
      <c r="J217" s="157">
        <v>4</v>
      </c>
      <c r="K217" s="157">
        <v>0</v>
      </c>
      <c r="L217" s="157">
        <v>4</v>
      </c>
    </row>
    <row r="218" spans="1:12" x14ac:dyDescent="0.2">
      <c r="A218" s="157"/>
      <c r="B218" s="157"/>
      <c r="C218" s="157"/>
      <c r="D218" s="157"/>
      <c r="E218" s="157" t="s">
        <v>3505</v>
      </c>
      <c r="F218" s="157" t="s">
        <v>58</v>
      </c>
      <c r="G218" s="157">
        <v>1</v>
      </c>
      <c r="H218" s="157">
        <v>0</v>
      </c>
      <c r="I218" s="157">
        <v>0</v>
      </c>
      <c r="J218" s="157">
        <v>1</v>
      </c>
      <c r="K218" s="157">
        <v>0</v>
      </c>
      <c r="L218" s="157">
        <v>1</v>
      </c>
    </row>
    <row r="219" spans="1:12" x14ac:dyDescent="0.2">
      <c r="A219" s="157"/>
      <c r="B219" s="157"/>
      <c r="C219" s="157"/>
      <c r="D219" s="157"/>
      <c r="E219" s="157" t="s">
        <v>3504</v>
      </c>
      <c r="F219" s="157" t="s">
        <v>14</v>
      </c>
      <c r="G219" s="157">
        <v>1</v>
      </c>
      <c r="H219" s="157">
        <v>3</v>
      </c>
      <c r="I219" s="157">
        <v>0</v>
      </c>
      <c r="J219" s="157">
        <v>4</v>
      </c>
      <c r="K219" s="157">
        <v>0</v>
      </c>
      <c r="L219" s="157">
        <v>4</v>
      </c>
    </row>
    <row r="220" spans="1:12" x14ac:dyDescent="0.2">
      <c r="A220" s="157"/>
      <c r="B220" s="157"/>
      <c r="C220" s="157"/>
      <c r="D220" s="157"/>
      <c r="E220" s="157" t="s">
        <v>4081</v>
      </c>
      <c r="F220" s="157" t="s">
        <v>55</v>
      </c>
      <c r="G220" s="157">
        <v>0</v>
      </c>
      <c r="H220" s="157">
        <v>1</v>
      </c>
      <c r="I220" s="157">
        <v>0</v>
      </c>
      <c r="J220" s="157">
        <v>1</v>
      </c>
      <c r="K220" s="157">
        <v>0</v>
      </c>
      <c r="L220" s="157">
        <v>1</v>
      </c>
    </row>
    <row r="221" spans="1:12" x14ac:dyDescent="0.2">
      <c r="A221" s="157"/>
      <c r="B221" s="157"/>
      <c r="C221" s="157"/>
      <c r="D221" s="157"/>
      <c r="E221" s="157" t="s">
        <v>4082</v>
      </c>
      <c r="F221" s="157" t="s">
        <v>48</v>
      </c>
      <c r="G221" s="157">
        <v>2</v>
      </c>
      <c r="H221" s="157">
        <v>0</v>
      </c>
      <c r="I221" s="157">
        <v>1</v>
      </c>
      <c r="J221" s="157">
        <v>1</v>
      </c>
      <c r="K221" s="157">
        <v>0</v>
      </c>
      <c r="L221" s="157">
        <v>2</v>
      </c>
    </row>
    <row r="222" spans="1:12" x14ac:dyDescent="0.2">
      <c r="A222" s="157"/>
      <c r="B222" s="157"/>
      <c r="C222" s="157"/>
      <c r="D222" s="157"/>
      <c r="E222" s="157" t="s">
        <v>3502</v>
      </c>
      <c r="F222" s="157" t="s">
        <v>48</v>
      </c>
      <c r="G222" s="157">
        <v>0</v>
      </c>
      <c r="H222" s="157">
        <v>1</v>
      </c>
      <c r="I222" s="157">
        <v>0</v>
      </c>
      <c r="J222" s="157">
        <v>1</v>
      </c>
      <c r="K222" s="157">
        <v>0</v>
      </c>
      <c r="L222" s="157">
        <v>1</v>
      </c>
    </row>
    <row r="223" spans="1:12" x14ac:dyDescent="0.2">
      <c r="A223" s="157"/>
      <c r="B223" s="157"/>
      <c r="C223" s="157"/>
      <c r="D223" s="157"/>
      <c r="E223" s="157" t="s">
        <v>4083</v>
      </c>
      <c r="F223" s="157" t="s">
        <v>69</v>
      </c>
      <c r="G223" s="157">
        <v>0</v>
      </c>
      <c r="H223" s="157">
        <v>2</v>
      </c>
      <c r="I223" s="157">
        <v>0</v>
      </c>
      <c r="J223" s="157">
        <v>2</v>
      </c>
      <c r="K223" s="157">
        <v>0</v>
      </c>
      <c r="L223" s="157">
        <v>2</v>
      </c>
    </row>
    <row r="224" spans="1:12" x14ac:dyDescent="0.2">
      <c r="A224" s="157"/>
      <c r="B224" s="157"/>
      <c r="C224" s="157"/>
      <c r="D224" s="157"/>
      <c r="E224" s="157" t="s">
        <v>4084</v>
      </c>
      <c r="F224" s="157" t="s">
        <v>14</v>
      </c>
      <c r="G224" s="157">
        <v>1</v>
      </c>
      <c r="H224" s="157">
        <v>0</v>
      </c>
      <c r="I224" s="157">
        <v>0</v>
      </c>
      <c r="J224" s="157">
        <v>1</v>
      </c>
      <c r="K224" s="157">
        <v>0</v>
      </c>
      <c r="L224" s="157">
        <v>1</v>
      </c>
    </row>
    <row r="225" spans="1:12" x14ac:dyDescent="0.2">
      <c r="A225" s="157"/>
      <c r="B225" s="157"/>
      <c r="C225" s="157"/>
      <c r="D225" s="157"/>
      <c r="E225" s="157" t="s">
        <v>3498</v>
      </c>
      <c r="F225" s="157" t="s">
        <v>67</v>
      </c>
      <c r="G225" s="157">
        <v>0</v>
      </c>
      <c r="H225" s="157">
        <v>4</v>
      </c>
      <c r="I225" s="157">
        <v>4</v>
      </c>
      <c r="J225" s="157">
        <v>0</v>
      </c>
      <c r="K225" s="157">
        <v>0</v>
      </c>
      <c r="L225" s="157">
        <v>4</v>
      </c>
    </row>
    <row r="226" spans="1:12" x14ac:dyDescent="0.2">
      <c r="A226" s="157"/>
      <c r="B226" s="157"/>
      <c r="C226" s="157"/>
      <c r="D226" s="157"/>
      <c r="E226" s="157" t="s">
        <v>4085</v>
      </c>
      <c r="F226" s="157" t="s">
        <v>53</v>
      </c>
      <c r="G226" s="157">
        <v>0</v>
      </c>
      <c r="H226" s="157">
        <v>1</v>
      </c>
      <c r="I226" s="157">
        <v>1</v>
      </c>
      <c r="J226" s="157">
        <v>0</v>
      </c>
      <c r="K226" s="157">
        <v>0</v>
      </c>
      <c r="L226" s="157">
        <v>1</v>
      </c>
    </row>
    <row r="227" spans="1:12" x14ac:dyDescent="0.2">
      <c r="A227" s="157"/>
      <c r="B227" s="157"/>
      <c r="C227" s="157"/>
      <c r="D227" s="157"/>
      <c r="E227" s="157" t="s">
        <v>4086</v>
      </c>
      <c r="F227" s="157" t="s">
        <v>77</v>
      </c>
      <c r="G227" s="157">
        <v>0</v>
      </c>
      <c r="H227" s="157">
        <v>3</v>
      </c>
      <c r="I227" s="157">
        <v>0</v>
      </c>
      <c r="J227" s="157">
        <v>3</v>
      </c>
      <c r="K227" s="157">
        <v>0</v>
      </c>
      <c r="L227" s="157">
        <v>3</v>
      </c>
    </row>
    <row r="228" spans="1:12" x14ac:dyDescent="0.2">
      <c r="A228" s="157"/>
      <c r="B228" s="157"/>
      <c r="C228" s="157"/>
      <c r="D228" s="157"/>
      <c r="E228" s="157" t="s">
        <v>3493</v>
      </c>
      <c r="F228" s="157" t="s">
        <v>33</v>
      </c>
      <c r="G228" s="157">
        <v>0</v>
      </c>
      <c r="H228" s="157">
        <v>1</v>
      </c>
      <c r="I228" s="157">
        <v>1</v>
      </c>
      <c r="J228" s="157">
        <v>0</v>
      </c>
      <c r="K228" s="157">
        <v>0</v>
      </c>
      <c r="L228" s="157">
        <v>1</v>
      </c>
    </row>
    <row r="229" spans="1:12" x14ac:dyDescent="0.2">
      <c r="A229" s="157"/>
      <c r="B229" s="157"/>
      <c r="C229" s="157"/>
      <c r="D229" s="157"/>
      <c r="E229" s="157" t="s">
        <v>4087</v>
      </c>
      <c r="F229" s="157" t="s">
        <v>14</v>
      </c>
      <c r="G229" s="157">
        <v>0</v>
      </c>
      <c r="H229" s="157">
        <v>1</v>
      </c>
      <c r="I229" s="157">
        <v>0</v>
      </c>
      <c r="J229" s="157">
        <v>1</v>
      </c>
      <c r="K229" s="157">
        <v>0</v>
      </c>
      <c r="L229" s="157">
        <v>1</v>
      </c>
    </row>
    <row r="230" spans="1:12" x14ac:dyDescent="0.2">
      <c r="A230" s="157"/>
      <c r="B230" s="157"/>
      <c r="C230" s="157"/>
      <c r="D230" s="157"/>
      <c r="E230" s="157" t="s">
        <v>4088</v>
      </c>
      <c r="F230" s="157" t="s">
        <v>48</v>
      </c>
      <c r="G230" s="157">
        <v>1</v>
      </c>
      <c r="H230" s="157">
        <v>0</v>
      </c>
      <c r="I230" s="157">
        <v>1</v>
      </c>
      <c r="J230" s="157">
        <v>0</v>
      </c>
      <c r="K230" s="157">
        <v>0</v>
      </c>
      <c r="L230" s="157">
        <v>1</v>
      </c>
    </row>
    <row r="231" spans="1:12" x14ac:dyDescent="0.2">
      <c r="A231" s="157"/>
      <c r="B231" s="157"/>
      <c r="C231" s="157"/>
      <c r="D231" s="157"/>
      <c r="E231" s="157" t="s">
        <v>3485</v>
      </c>
      <c r="F231" s="157" t="s">
        <v>33</v>
      </c>
      <c r="G231" s="157">
        <v>0</v>
      </c>
      <c r="H231" s="157">
        <v>1</v>
      </c>
      <c r="I231" s="157">
        <v>0</v>
      </c>
      <c r="J231" s="157">
        <v>0</v>
      </c>
      <c r="K231" s="157">
        <v>1</v>
      </c>
      <c r="L231" s="157">
        <v>1</v>
      </c>
    </row>
    <row r="232" spans="1:12" x14ac:dyDescent="0.2">
      <c r="A232" s="157"/>
      <c r="B232" s="157"/>
      <c r="C232" s="157"/>
      <c r="D232" s="157"/>
      <c r="E232" s="157" t="s">
        <v>3484</v>
      </c>
      <c r="F232" s="157" t="s">
        <v>14</v>
      </c>
      <c r="G232" s="157">
        <v>2</v>
      </c>
      <c r="H232" s="157">
        <v>2</v>
      </c>
      <c r="I232" s="157">
        <v>1</v>
      </c>
      <c r="J232" s="157">
        <v>3</v>
      </c>
      <c r="K232" s="157">
        <v>0</v>
      </c>
      <c r="L232" s="157">
        <v>4</v>
      </c>
    </row>
    <row r="233" spans="1:12" x14ac:dyDescent="0.2">
      <c r="A233" s="157"/>
      <c r="B233" s="157"/>
      <c r="C233" s="157"/>
      <c r="D233" s="157"/>
      <c r="E233" s="157" t="s">
        <v>4089</v>
      </c>
      <c r="F233" s="157" t="s">
        <v>14</v>
      </c>
      <c r="G233" s="157">
        <v>1</v>
      </c>
      <c r="H233" s="157">
        <v>2</v>
      </c>
      <c r="I233" s="157">
        <v>2</v>
      </c>
      <c r="J233" s="157">
        <v>1</v>
      </c>
      <c r="K233" s="157">
        <v>0</v>
      </c>
      <c r="L233" s="157">
        <v>3</v>
      </c>
    </row>
    <row r="234" spans="1:12" x14ac:dyDescent="0.2">
      <c r="A234" s="157"/>
      <c r="B234" s="157"/>
      <c r="C234" s="157"/>
      <c r="D234" s="157"/>
      <c r="E234" s="157" t="s">
        <v>4090</v>
      </c>
      <c r="F234" s="157" t="s">
        <v>58</v>
      </c>
      <c r="G234" s="157">
        <v>1</v>
      </c>
      <c r="H234" s="157">
        <v>1</v>
      </c>
      <c r="I234" s="157">
        <v>1</v>
      </c>
      <c r="J234" s="157">
        <v>1</v>
      </c>
      <c r="K234" s="157">
        <v>0</v>
      </c>
      <c r="L234" s="157">
        <v>2</v>
      </c>
    </row>
    <row r="235" spans="1:12" x14ac:dyDescent="0.2">
      <c r="A235" s="157"/>
      <c r="B235" s="157"/>
      <c r="C235" s="157"/>
      <c r="D235" s="157"/>
      <c r="E235" s="157" t="s">
        <v>4091</v>
      </c>
      <c r="F235" s="157" t="s">
        <v>53</v>
      </c>
      <c r="G235" s="157">
        <v>0</v>
      </c>
      <c r="H235" s="157">
        <v>1</v>
      </c>
      <c r="I235" s="157">
        <v>0</v>
      </c>
      <c r="J235" s="157">
        <v>1</v>
      </c>
      <c r="K235" s="157">
        <v>0</v>
      </c>
      <c r="L235" s="157">
        <v>1</v>
      </c>
    </row>
    <row r="236" spans="1:12" x14ac:dyDescent="0.2">
      <c r="A236" s="157"/>
      <c r="B236" s="157"/>
      <c r="C236" s="157"/>
      <c r="D236" s="157"/>
      <c r="E236" s="157" t="s">
        <v>3475</v>
      </c>
      <c r="F236" s="157" t="s">
        <v>16</v>
      </c>
      <c r="G236" s="157">
        <v>0</v>
      </c>
      <c r="H236" s="157">
        <v>1</v>
      </c>
      <c r="I236" s="157">
        <v>0</v>
      </c>
      <c r="J236" s="157">
        <v>1</v>
      </c>
      <c r="K236" s="157">
        <v>0</v>
      </c>
      <c r="L236" s="157">
        <v>1</v>
      </c>
    </row>
    <row r="237" spans="1:12" x14ac:dyDescent="0.2">
      <c r="A237" s="157"/>
      <c r="B237" s="157"/>
      <c r="C237" s="157"/>
      <c r="D237" s="157"/>
      <c r="E237" s="157" t="s">
        <v>4092</v>
      </c>
      <c r="F237" s="157" t="s">
        <v>48</v>
      </c>
      <c r="G237" s="157">
        <v>1</v>
      </c>
      <c r="H237" s="157">
        <v>0</v>
      </c>
      <c r="I237" s="157">
        <v>1</v>
      </c>
      <c r="J237" s="157">
        <v>0</v>
      </c>
      <c r="K237" s="157">
        <v>0</v>
      </c>
      <c r="L237" s="157">
        <v>1</v>
      </c>
    </row>
    <row r="238" spans="1:12" x14ac:dyDescent="0.2">
      <c r="A238" s="157"/>
      <c r="B238" s="157"/>
      <c r="C238" s="157"/>
      <c r="D238" s="157"/>
      <c r="E238" s="157" t="s">
        <v>3473</v>
      </c>
      <c r="F238" s="157" t="s">
        <v>14</v>
      </c>
      <c r="G238" s="157">
        <v>0</v>
      </c>
      <c r="H238" s="157">
        <v>5</v>
      </c>
      <c r="I238" s="157">
        <v>2</v>
      </c>
      <c r="J238" s="157">
        <v>3</v>
      </c>
      <c r="K238" s="157">
        <v>0</v>
      </c>
      <c r="L238" s="157">
        <v>5</v>
      </c>
    </row>
    <row r="239" spans="1:12" x14ac:dyDescent="0.2">
      <c r="A239" s="157"/>
      <c r="B239" s="157"/>
      <c r="C239" s="157"/>
      <c r="D239" s="157"/>
      <c r="E239" s="157" t="s">
        <v>4093</v>
      </c>
      <c r="F239" s="157" t="s">
        <v>48</v>
      </c>
      <c r="G239" s="157">
        <v>0</v>
      </c>
      <c r="H239" s="157">
        <v>1</v>
      </c>
      <c r="I239" s="157">
        <v>0</v>
      </c>
      <c r="J239" s="157">
        <v>1</v>
      </c>
      <c r="K239" s="157">
        <v>0</v>
      </c>
      <c r="L239" s="157">
        <v>1</v>
      </c>
    </row>
    <row r="240" spans="1:12" x14ac:dyDescent="0.2">
      <c r="A240" s="157"/>
      <c r="B240" s="157"/>
      <c r="C240" s="157"/>
      <c r="D240" s="157"/>
      <c r="E240" s="157" t="s">
        <v>4094</v>
      </c>
      <c r="F240" s="157" t="s">
        <v>29</v>
      </c>
      <c r="G240" s="157">
        <v>1</v>
      </c>
      <c r="H240" s="157">
        <v>0</v>
      </c>
      <c r="I240" s="157">
        <v>0</v>
      </c>
      <c r="J240" s="157">
        <v>1</v>
      </c>
      <c r="K240" s="157">
        <v>0</v>
      </c>
      <c r="L240" s="157">
        <v>1</v>
      </c>
    </row>
    <row r="241" spans="1:12" x14ac:dyDescent="0.2">
      <c r="A241" s="157"/>
      <c r="B241" s="157"/>
      <c r="C241" s="157"/>
      <c r="D241" s="157"/>
      <c r="E241" s="157" t="s">
        <v>3469</v>
      </c>
      <c r="F241" s="157" t="s">
        <v>67</v>
      </c>
      <c r="G241" s="157">
        <v>0</v>
      </c>
      <c r="H241" s="157">
        <v>1</v>
      </c>
      <c r="I241" s="157">
        <v>0</v>
      </c>
      <c r="J241" s="157">
        <v>1</v>
      </c>
      <c r="K241" s="157">
        <v>0</v>
      </c>
      <c r="L241" s="157">
        <v>1</v>
      </c>
    </row>
    <row r="242" spans="1:12" x14ac:dyDescent="0.2">
      <c r="A242" s="157"/>
      <c r="B242" s="157"/>
      <c r="C242" s="157"/>
      <c r="D242" s="157"/>
      <c r="E242" s="157" t="s">
        <v>3467</v>
      </c>
      <c r="F242" s="157" t="s">
        <v>58</v>
      </c>
      <c r="G242" s="157">
        <v>0</v>
      </c>
      <c r="H242" s="157">
        <v>3</v>
      </c>
      <c r="I242" s="157">
        <v>1</v>
      </c>
      <c r="J242" s="157">
        <v>2</v>
      </c>
      <c r="K242" s="157">
        <v>0</v>
      </c>
      <c r="L242" s="157">
        <v>3</v>
      </c>
    </row>
    <row r="243" spans="1:12" x14ac:dyDescent="0.2">
      <c r="A243" s="157"/>
      <c r="B243" s="157"/>
      <c r="C243" s="157"/>
      <c r="D243" s="157"/>
      <c r="E243" s="157" t="s">
        <v>4095</v>
      </c>
      <c r="F243" s="157" t="s">
        <v>69</v>
      </c>
      <c r="G243" s="157">
        <v>0</v>
      </c>
      <c r="H243" s="157">
        <v>2</v>
      </c>
      <c r="I243" s="157">
        <v>1</v>
      </c>
      <c r="J243" s="157">
        <v>1</v>
      </c>
      <c r="K243" s="157">
        <v>0</v>
      </c>
      <c r="L243" s="157">
        <v>2</v>
      </c>
    </row>
    <row r="244" spans="1:12" x14ac:dyDescent="0.2">
      <c r="A244" s="157"/>
      <c r="B244" s="157"/>
      <c r="C244" s="157"/>
      <c r="D244" s="157"/>
      <c r="E244" s="157" t="s">
        <v>3464</v>
      </c>
      <c r="F244" s="157" t="s">
        <v>22</v>
      </c>
      <c r="G244" s="157">
        <v>0</v>
      </c>
      <c r="H244" s="157">
        <v>1</v>
      </c>
      <c r="I244" s="157">
        <v>0</v>
      </c>
      <c r="J244" s="157">
        <v>1</v>
      </c>
      <c r="K244" s="157">
        <v>0</v>
      </c>
      <c r="L244" s="157">
        <v>1</v>
      </c>
    </row>
    <row r="245" spans="1:12" x14ac:dyDescent="0.2">
      <c r="A245" s="157"/>
      <c r="B245" s="157"/>
      <c r="C245" s="157"/>
      <c r="D245" s="157"/>
      <c r="E245" s="157" t="s">
        <v>3462</v>
      </c>
      <c r="F245" s="157" t="s">
        <v>14</v>
      </c>
      <c r="G245" s="157">
        <v>1</v>
      </c>
      <c r="H245" s="157">
        <v>0</v>
      </c>
      <c r="I245" s="157">
        <v>1</v>
      </c>
      <c r="J245" s="157">
        <v>0</v>
      </c>
      <c r="K245" s="157">
        <v>0</v>
      </c>
      <c r="L245" s="157">
        <v>1</v>
      </c>
    </row>
    <row r="246" spans="1:12" x14ac:dyDescent="0.2">
      <c r="A246" s="157"/>
      <c r="B246" s="157"/>
      <c r="C246" s="157"/>
      <c r="D246" s="157"/>
      <c r="E246" s="157" t="s">
        <v>4096</v>
      </c>
      <c r="F246" s="157" t="s">
        <v>29</v>
      </c>
      <c r="G246" s="157">
        <v>1</v>
      </c>
      <c r="H246" s="157">
        <v>0</v>
      </c>
      <c r="I246" s="157">
        <v>0</v>
      </c>
      <c r="J246" s="157">
        <v>1</v>
      </c>
      <c r="K246" s="157">
        <v>0</v>
      </c>
      <c r="L246" s="157">
        <v>1</v>
      </c>
    </row>
    <row r="247" spans="1:12" x14ac:dyDescent="0.2">
      <c r="A247" s="157"/>
      <c r="B247" s="157"/>
      <c r="C247" s="157"/>
      <c r="D247" s="157"/>
      <c r="E247" s="157" t="s">
        <v>4097</v>
      </c>
      <c r="F247" s="157" t="s">
        <v>53</v>
      </c>
      <c r="G247" s="157">
        <v>0</v>
      </c>
      <c r="H247" s="157">
        <v>1</v>
      </c>
      <c r="I247" s="157">
        <v>0</v>
      </c>
      <c r="J247" s="157">
        <v>1</v>
      </c>
      <c r="K247" s="157">
        <v>0</v>
      </c>
      <c r="L247" s="157">
        <v>1</v>
      </c>
    </row>
    <row r="248" spans="1:12" x14ac:dyDescent="0.2">
      <c r="A248" s="157"/>
      <c r="B248" s="157"/>
      <c r="C248" s="157"/>
      <c r="D248" s="157"/>
      <c r="E248" s="157" t="s">
        <v>4098</v>
      </c>
      <c r="F248" s="157" t="s">
        <v>33</v>
      </c>
      <c r="G248" s="157">
        <v>0</v>
      </c>
      <c r="H248" s="157">
        <v>1</v>
      </c>
      <c r="I248" s="157">
        <v>1</v>
      </c>
      <c r="J248" s="157">
        <v>0</v>
      </c>
      <c r="K248" s="157">
        <v>0</v>
      </c>
      <c r="L248" s="157">
        <v>1</v>
      </c>
    </row>
    <row r="249" spans="1:12" x14ac:dyDescent="0.2">
      <c r="A249" s="157"/>
      <c r="B249" s="157"/>
      <c r="C249" s="157"/>
      <c r="D249" s="157"/>
      <c r="E249" s="157" t="s">
        <v>3459</v>
      </c>
      <c r="F249" s="157" t="s">
        <v>14</v>
      </c>
      <c r="G249" s="157">
        <v>1</v>
      </c>
      <c r="H249" s="157">
        <v>3</v>
      </c>
      <c r="I249" s="157">
        <v>0</v>
      </c>
      <c r="J249" s="157">
        <v>4</v>
      </c>
      <c r="K249" s="157">
        <v>0</v>
      </c>
      <c r="L249" s="157">
        <v>4</v>
      </c>
    </row>
    <row r="250" spans="1:12" x14ac:dyDescent="0.2">
      <c r="A250" s="157"/>
      <c r="B250" s="157"/>
      <c r="C250" s="157"/>
      <c r="D250" s="157"/>
      <c r="E250" s="157" t="s">
        <v>4099</v>
      </c>
      <c r="F250" s="157" t="s">
        <v>39</v>
      </c>
      <c r="G250" s="157">
        <v>0</v>
      </c>
      <c r="H250" s="157">
        <v>1</v>
      </c>
      <c r="I250" s="157">
        <v>1</v>
      </c>
      <c r="J250" s="157">
        <v>0</v>
      </c>
      <c r="K250" s="157">
        <v>0</v>
      </c>
      <c r="L250" s="157">
        <v>1</v>
      </c>
    </row>
    <row r="251" spans="1:12" x14ac:dyDescent="0.2">
      <c r="A251" s="157"/>
      <c r="B251" s="157"/>
      <c r="C251" s="157"/>
      <c r="D251" s="157"/>
      <c r="E251" s="157" t="s">
        <v>4100</v>
      </c>
      <c r="F251" s="157" t="s">
        <v>67</v>
      </c>
      <c r="G251" s="157">
        <v>1</v>
      </c>
      <c r="H251" s="157">
        <v>0</v>
      </c>
      <c r="I251" s="157">
        <v>1</v>
      </c>
      <c r="J251" s="157">
        <v>0</v>
      </c>
      <c r="K251" s="157">
        <v>0</v>
      </c>
      <c r="L251" s="157">
        <v>1</v>
      </c>
    </row>
    <row r="252" spans="1:12" x14ac:dyDescent="0.2">
      <c r="A252" s="157"/>
      <c r="B252" s="157"/>
      <c r="C252" s="157"/>
      <c r="D252" s="157"/>
      <c r="E252" s="157" t="s">
        <v>4101</v>
      </c>
      <c r="F252" s="157" t="s">
        <v>94</v>
      </c>
      <c r="G252" s="157">
        <v>0</v>
      </c>
      <c r="H252" s="157">
        <v>1</v>
      </c>
      <c r="I252" s="157">
        <v>0</v>
      </c>
      <c r="J252" s="157">
        <v>1</v>
      </c>
      <c r="K252" s="157">
        <v>0</v>
      </c>
      <c r="L252" s="157">
        <v>1</v>
      </c>
    </row>
    <row r="253" spans="1:12" x14ac:dyDescent="0.2">
      <c r="A253" s="157"/>
      <c r="B253" s="157"/>
      <c r="C253" s="157"/>
      <c r="D253" s="157"/>
      <c r="E253" s="157" t="s">
        <v>3457</v>
      </c>
      <c r="F253" s="157" t="s">
        <v>35</v>
      </c>
      <c r="G253" s="157">
        <v>0</v>
      </c>
      <c r="H253" s="157">
        <v>1</v>
      </c>
      <c r="I253" s="157">
        <v>0</v>
      </c>
      <c r="J253" s="157">
        <v>1</v>
      </c>
      <c r="K253" s="157">
        <v>0</v>
      </c>
      <c r="L253" s="157">
        <v>1</v>
      </c>
    </row>
    <row r="254" spans="1:12" x14ac:dyDescent="0.2">
      <c r="A254" s="157"/>
      <c r="B254" s="157"/>
      <c r="C254" s="157"/>
      <c r="D254" s="157"/>
      <c r="E254" s="157" t="s">
        <v>4102</v>
      </c>
      <c r="F254" s="157" t="s">
        <v>77</v>
      </c>
      <c r="G254" s="157">
        <v>0</v>
      </c>
      <c r="H254" s="157">
        <v>3</v>
      </c>
      <c r="I254" s="157">
        <v>0</v>
      </c>
      <c r="J254" s="157">
        <v>3</v>
      </c>
      <c r="K254" s="157">
        <v>0</v>
      </c>
      <c r="L254" s="157">
        <v>3</v>
      </c>
    </row>
    <row r="255" spans="1:12" x14ac:dyDescent="0.2">
      <c r="A255" s="157"/>
      <c r="B255" s="157"/>
      <c r="C255" s="157"/>
      <c r="D255" s="157"/>
      <c r="E255" s="157" t="s">
        <v>4103</v>
      </c>
      <c r="F255" s="157" t="s">
        <v>16</v>
      </c>
      <c r="G255" s="157">
        <v>1</v>
      </c>
      <c r="H255" s="157">
        <v>0</v>
      </c>
      <c r="I255" s="157">
        <v>1</v>
      </c>
      <c r="J255" s="157">
        <v>0</v>
      </c>
      <c r="K255" s="157">
        <v>0</v>
      </c>
      <c r="L255" s="157">
        <v>1</v>
      </c>
    </row>
    <row r="256" spans="1:12" x14ac:dyDescent="0.2">
      <c r="A256" s="157"/>
      <c r="B256" s="157"/>
      <c r="C256" s="157"/>
      <c r="D256" s="157"/>
      <c r="E256" s="157" t="s">
        <v>4104</v>
      </c>
      <c r="F256" s="157" t="s">
        <v>67</v>
      </c>
      <c r="G256" s="157">
        <v>0</v>
      </c>
      <c r="H256" s="157">
        <v>1</v>
      </c>
      <c r="I256" s="157">
        <v>1</v>
      </c>
      <c r="J256" s="157">
        <v>0</v>
      </c>
      <c r="K256" s="157">
        <v>0</v>
      </c>
      <c r="L256" s="157">
        <v>1</v>
      </c>
    </row>
    <row r="257" spans="1:12" x14ac:dyDescent="0.2">
      <c r="A257" s="157"/>
      <c r="B257" s="157"/>
      <c r="C257" s="157"/>
      <c r="D257" s="157"/>
      <c r="E257" s="157" t="s">
        <v>4105</v>
      </c>
      <c r="F257" s="157" t="s">
        <v>16</v>
      </c>
      <c r="G257" s="157">
        <v>1</v>
      </c>
      <c r="H257" s="157">
        <v>0</v>
      </c>
      <c r="I257" s="157">
        <v>1</v>
      </c>
      <c r="J257" s="157">
        <v>0</v>
      </c>
      <c r="K257" s="157">
        <v>0</v>
      </c>
      <c r="L257" s="157">
        <v>1</v>
      </c>
    </row>
    <row r="258" spans="1:12" x14ac:dyDescent="0.2">
      <c r="A258" s="157"/>
      <c r="B258" s="157"/>
      <c r="C258" s="157"/>
      <c r="D258" s="157"/>
      <c r="E258" s="157" t="s">
        <v>4106</v>
      </c>
      <c r="F258" s="157" t="s">
        <v>18</v>
      </c>
      <c r="G258" s="157">
        <v>0</v>
      </c>
      <c r="H258" s="157">
        <v>1</v>
      </c>
      <c r="I258" s="157">
        <v>0</v>
      </c>
      <c r="J258" s="157">
        <v>1</v>
      </c>
      <c r="K258" s="157">
        <v>0</v>
      </c>
      <c r="L258" s="157">
        <v>1</v>
      </c>
    </row>
    <row r="259" spans="1:12" x14ac:dyDescent="0.2">
      <c r="A259" s="157"/>
      <c r="B259" s="157"/>
      <c r="C259" s="157"/>
      <c r="D259" s="157"/>
      <c r="E259" s="157" t="s">
        <v>4107</v>
      </c>
      <c r="F259" s="157" t="s">
        <v>14</v>
      </c>
      <c r="G259" s="157">
        <v>0</v>
      </c>
      <c r="H259" s="157">
        <v>1</v>
      </c>
      <c r="I259" s="157">
        <v>0</v>
      </c>
      <c r="J259" s="157">
        <v>1</v>
      </c>
      <c r="K259" s="157">
        <v>0</v>
      </c>
      <c r="L259" s="157">
        <v>1</v>
      </c>
    </row>
    <row r="260" spans="1:12" x14ac:dyDescent="0.2">
      <c r="A260" s="157"/>
      <c r="B260" s="157"/>
      <c r="C260" s="157"/>
      <c r="D260" s="157"/>
      <c r="E260" s="157" t="s">
        <v>3450</v>
      </c>
      <c r="F260" s="157" t="s">
        <v>94</v>
      </c>
      <c r="G260" s="157">
        <v>1</v>
      </c>
      <c r="H260" s="157">
        <v>0</v>
      </c>
      <c r="I260" s="157">
        <v>0</v>
      </c>
      <c r="J260" s="157">
        <v>1</v>
      </c>
      <c r="K260" s="157">
        <v>0</v>
      </c>
      <c r="L260" s="157">
        <v>1</v>
      </c>
    </row>
    <row r="261" spans="1:12" x14ac:dyDescent="0.2">
      <c r="A261" s="157"/>
      <c r="B261" s="157"/>
      <c r="C261" s="157"/>
      <c r="D261" s="157"/>
      <c r="E261" s="157" t="s">
        <v>4108</v>
      </c>
      <c r="F261" s="157" t="s">
        <v>24</v>
      </c>
      <c r="G261" s="157">
        <v>0</v>
      </c>
      <c r="H261" s="157">
        <v>1</v>
      </c>
      <c r="I261" s="157">
        <v>1</v>
      </c>
      <c r="J261" s="157">
        <v>0</v>
      </c>
      <c r="K261" s="157">
        <v>0</v>
      </c>
      <c r="L261" s="157">
        <v>1</v>
      </c>
    </row>
    <row r="262" spans="1:12" x14ac:dyDescent="0.2">
      <c r="A262" s="157"/>
      <c r="B262" s="157"/>
      <c r="C262" s="157"/>
      <c r="D262" s="157"/>
      <c r="E262" s="157" t="s">
        <v>4109</v>
      </c>
      <c r="F262" s="157" t="s">
        <v>24</v>
      </c>
      <c r="G262" s="157">
        <v>0</v>
      </c>
      <c r="H262" s="157">
        <v>1</v>
      </c>
      <c r="I262" s="157">
        <v>1</v>
      </c>
      <c r="J262" s="157">
        <v>0</v>
      </c>
      <c r="K262" s="157">
        <v>0</v>
      </c>
      <c r="L262" s="157">
        <v>1</v>
      </c>
    </row>
    <row r="263" spans="1:12" x14ac:dyDescent="0.2">
      <c r="A263" s="157"/>
      <c r="B263" s="157"/>
      <c r="C263" s="157"/>
      <c r="D263" s="157"/>
      <c r="E263" s="157" t="s">
        <v>4110</v>
      </c>
      <c r="F263" s="157" t="s">
        <v>58</v>
      </c>
      <c r="G263" s="157">
        <v>0</v>
      </c>
      <c r="H263" s="157">
        <v>1</v>
      </c>
      <c r="I263" s="157">
        <v>0</v>
      </c>
      <c r="J263" s="157">
        <v>1</v>
      </c>
      <c r="K263" s="157">
        <v>0</v>
      </c>
      <c r="L263" s="157">
        <v>1</v>
      </c>
    </row>
    <row r="264" spans="1:12" x14ac:dyDescent="0.2">
      <c r="A264" s="157"/>
      <c r="B264" s="157"/>
      <c r="C264" s="157"/>
      <c r="D264" s="157"/>
      <c r="E264" s="157" t="s">
        <v>3434</v>
      </c>
      <c r="F264" s="157" t="s">
        <v>131</v>
      </c>
      <c r="G264" s="157">
        <v>0</v>
      </c>
      <c r="H264" s="157">
        <v>1</v>
      </c>
      <c r="I264" s="157">
        <v>0</v>
      </c>
      <c r="J264" s="157">
        <v>1</v>
      </c>
      <c r="K264" s="157">
        <v>0</v>
      </c>
      <c r="L264" s="157">
        <v>1</v>
      </c>
    </row>
    <row r="265" spans="1:12" x14ac:dyDescent="0.2">
      <c r="A265" s="157"/>
      <c r="B265" s="157"/>
      <c r="C265" s="157"/>
      <c r="D265" s="157"/>
      <c r="E265" s="157" t="s">
        <v>3431</v>
      </c>
      <c r="F265" s="157" t="s">
        <v>77</v>
      </c>
      <c r="G265" s="157">
        <v>1</v>
      </c>
      <c r="H265" s="157">
        <v>2</v>
      </c>
      <c r="I265" s="157">
        <v>3</v>
      </c>
      <c r="J265" s="157">
        <v>0</v>
      </c>
      <c r="K265" s="157">
        <v>0</v>
      </c>
      <c r="L265" s="157">
        <v>3</v>
      </c>
    </row>
    <row r="266" spans="1:12" x14ac:dyDescent="0.2">
      <c r="A266" s="157"/>
      <c r="B266" s="157"/>
      <c r="C266" s="157"/>
      <c r="D266" s="157"/>
      <c r="E266" s="157" t="s">
        <v>4111</v>
      </c>
      <c r="F266" s="157" t="s">
        <v>33</v>
      </c>
      <c r="G266" s="157">
        <v>0</v>
      </c>
      <c r="H266" s="157">
        <v>1</v>
      </c>
      <c r="I266" s="157">
        <v>0</v>
      </c>
      <c r="J266" s="157">
        <v>1</v>
      </c>
      <c r="K266" s="157">
        <v>0</v>
      </c>
      <c r="L266" s="157">
        <v>1</v>
      </c>
    </row>
    <row r="267" spans="1:12" x14ac:dyDescent="0.2">
      <c r="A267" s="157"/>
      <c r="B267" s="157"/>
      <c r="C267" s="157"/>
      <c r="D267" s="157"/>
      <c r="E267" s="157" t="s">
        <v>3430</v>
      </c>
      <c r="F267" s="157" t="s">
        <v>94</v>
      </c>
      <c r="G267" s="157">
        <v>3</v>
      </c>
      <c r="H267" s="157">
        <v>0</v>
      </c>
      <c r="I267" s="157">
        <v>3</v>
      </c>
      <c r="J267" s="157">
        <v>0</v>
      </c>
      <c r="K267" s="157">
        <v>0</v>
      </c>
      <c r="L267" s="157">
        <v>3</v>
      </c>
    </row>
    <row r="268" spans="1:12" x14ac:dyDescent="0.2">
      <c r="A268" s="157"/>
      <c r="B268" s="157"/>
      <c r="C268" s="157"/>
      <c r="D268" s="157"/>
      <c r="E268" s="157" t="s">
        <v>4112</v>
      </c>
      <c r="F268" s="157" t="s">
        <v>58</v>
      </c>
      <c r="G268" s="157">
        <v>0</v>
      </c>
      <c r="H268" s="157">
        <v>1</v>
      </c>
      <c r="I268" s="157">
        <v>0</v>
      </c>
      <c r="J268" s="157">
        <v>1</v>
      </c>
      <c r="K268" s="157">
        <v>0</v>
      </c>
      <c r="L268" s="157">
        <v>1</v>
      </c>
    </row>
    <row r="269" spans="1:12" x14ac:dyDescent="0.2">
      <c r="A269" s="157"/>
      <c r="B269" s="157"/>
      <c r="C269" s="157"/>
      <c r="D269" s="157"/>
      <c r="E269" s="157" t="s">
        <v>4113</v>
      </c>
      <c r="F269" s="157" t="s">
        <v>18</v>
      </c>
      <c r="G269" s="157">
        <v>0</v>
      </c>
      <c r="H269" s="157">
        <v>1</v>
      </c>
      <c r="I269" s="157">
        <v>0</v>
      </c>
      <c r="J269" s="157">
        <v>1</v>
      </c>
      <c r="K269" s="157">
        <v>0</v>
      </c>
      <c r="L269" s="157">
        <v>1</v>
      </c>
    </row>
    <row r="270" spans="1:12" x14ac:dyDescent="0.2">
      <c r="A270" s="157"/>
      <c r="B270" s="157"/>
      <c r="C270" s="157"/>
      <c r="D270" s="157"/>
      <c r="E270" s="157" t="s">
        <v>4114</v>
      </c>
      <c r="F270" s="157" t="s">
        <v>35</v>
      </c>
      <c r="G270" s="157">
        <v>0</v>
      </c>
      <c r="H270" s="157">
        <v>1</v>
      </c>
      <c r="I270" s="157">
        <v>0</v>
      </c>
      <c r="J270" s="157">
        <v>1</v>
      </c>
      <c r="K270" s="157">
        <v>0</v>
      </c>
      <c r="L270" s="157">
        <v>1</v>
      </c>
    </row>
    <row r="271" spans="1:12" x14ac:dyDescent="0.2">
      <c r="A271" s="157"/>
      <c r="B271" s="157"/>
      <c r="C271" s="157"/>
      <c r="D271" s="157"/>
      <c r="E271" s="157" t="s">
        <v>3425</v>
      </c>
      <c r="F271" s="157" t="s">
        <v>69</v>
      </c>
      <c r="G271" s="157">
        <v>0</v>
      </c>
      <c r="H271" s="157">
        <v>1</v>
      </c>
      <c r="I271" s="157">
        <v>1</v>
      </c>
      <c r="J271" s="157">
        <v>0</v>
      </c>
      <c r="K271" s="157">
        <v>0</v>
      </c>
      <c r="L271" s="157">
        <v>1</v>
      </c>
    </row>
    <row r="272" spans="1:12" x14ac:dyDescent="0.2">
      <c r="A272" s="157"/>
      <c r="B272" s="157"/>
      <c r="C272" s="157"/>
      <c r="D272" s="157"/>
      <c r="E272" s="157" t="s">
        <v>3424</v>
      </c>
      <c r="F272" s="157" t="s">
        <v>33</v>
      </c>
      <c r="G272" s="157">
        <v>0</v>
      </c>
      <c r="H272" s="157">
        <v>1</v>
      </c>
      <c r="I272" s="157">
        <v>0</v>
      </c>
      <c r="J272" s="157">
        <v>1</v>
      </c>
      <c r="K272" s="157">
        <v>0</v>
      </c>
      <c r="L272" s="157">
        <v>1</v>
      </c>
    </row>
    <row r="273" spans="1:12" x14ac:dyDescent="0.2">
      <c r="A273" s="157"/>
      <c r="B273" s="157"/>
      <c r="C273" s="157"/>
      <c r="D273" s="157"/>
      <c r="E273" s="157" t="s">
        <v>4115</v>
      </c>
      <c r="F273" s="157" t="s">
        <v>16</v>
      </c>
      <c r="G273" s="157">
        <v>1</v>
      </c>
      <c r="H273" s="157">
        <v>0</v>
      </c>
      <c r="I273" s="157">
        <v>1</v>
      </c>
      <c r="J273" s="157">
        <v>0</v>
      </c>
      <c r="K273" s="157">
        <v>0</v>
      </c>
      <c r="L273" s="157">
        <v>1</v>
      </c>
    </row>
    <row r="274" spans="1:12" x14ac:dyDescent="0.2">
      <c r="A274" s="157"/>
      <c r="B274" s="157"/>
      <c r="C274" s="157"/>
      <c r="D274" s="157"/>
      <c r="E274" s="157" t="s">
        <v>4116</v>
      </c>
      <c r="F274" s="157" t="s">
        <v>53</v>
      </c>
      <c r="G274" s="157">
        <v>1</v>
      </c>
      <c r="H274" s="157">
        <v>1</v>
      </c>
      <c r="I274" s="157">
        <v>1</v>
      </c>
      <c r="J274" s="157">
        <v>1</v>
      </c>
      <c r="K274" s="157">
        <v>0</v>
      </c>
      <c r="L274" s="157">
        <v>2</v>
      </c>
    </row>
    <row r="275" spans="1:12" x14ac:dyDescent="0.2">
      <c r="A275" s="157"/>
      <c r="B275" s="157"/>
      <c r="C275" s="157"/>
      <c r="D275" s="157"/>
      <c r="E275" s="157" t="s">
        <v>3421</v>
      </c>
      <c r="F275" s="157" t="s">
        <v>16</v>
      </c>
      <c r="G275" s="157">
        <v>0</v>
      </c>
      <c r="H275" s="157">
        <v>1</v>
      </c>
      <c r="I275" s="157">
        <v>0</v>
      </c>
      <c r="J275" s="157">
        <v>1</v>
      </c>
      <c r="K275" s="157">
        <v>0</v>
      </c>
      <c r="L275" s="157">
        <v>1</v>
      </c>
    </row>
    <row r="276" spans="1:12" x14ac:dyDescent="0.2">
      <c r="A276" s="157"/>
      <c r="B276" s="157"/>
      <c r="C276" s="157"/>
      <c r="D276" s="157"/>
      <c r="E276" s="157" t="s">
        <v>4117</v>
      </c>
      <c r="F276" s="157" t="s">
        <v>94</v>
      </c>
      <c r="G276" s="157">
        <v>0</v>
      </c>
      <c r="H276" s="157">
        <v>1</v>
      </c>
      <c r="I276" s="157">
        <v>0</v>
      </c>
      <c r="J276" s="157">
        <v>0</v>
      </c>
      <c r="K276" s="157">
        <v>1</v>
      </c>
      <c r="L276" s="157">
        <v>1</v>
      </c>
    </row>
    <row r="277" spans="1:12" x14ac:dyDescent="0.2">
      <c r="A277" s="157"/>
      <c r="B277" s="157"/>
      <c r="C277" s="157"/>
      <c r="D277" s="157"/>
      <c r="E277" s="157" t="s">
        <v>3419</v>
      </c>
      <c r="F277" s="157" t="s">
        <v>53</v>
      </c>
      <c r="G277" s="157">
        <v>1</v>
      </c>
      <c r="H277" s="157">
        <v>1</v>
      </c>
      <c r="I277" s="157">
        <v>1</v>
      </c>
      <c r="J277" s="157">
        <v>1</v>
      </c>
      <c r="K277" s="157">
        <v>0</v>
      </c>
      <c r="L277" s="157">
        <v>2</v>
      </c>
    </row>
    <row r="278" spans="1:12" x14ac:dyDescent="0.2">
      <c r="A278" s="157"/>
      <c r="B278" s="157"/>
      <c r="C278" s="157"/>
      <c r="D278" s="157"/>
      <c r="E278" s="157" t="s">
        <v>3418</v>
      </c>
      <c r="F278" s="157" t="s">
        <v>33</v>
      </c>
      <c r="G278" s="157">
        <v>0</v>
      </c>
      <c r="H278" s="157">
        <v>1</v>
      </c>
      <c r="I278" s="157">
        <v>0</v>
      </c>
      <c r="J278" s="157">
        <v>1</v>
      </c>
      <c r="K278" s="157">
        <v>0</v>
      </c>
      <c r="L278" s="157">
        <v>1</v>
      </c>
    </row>
    <row r="279" spans="1:12" x14ac:dyDescent="0.2">
      <c r="A279" s="157"/>
      <c r="B279" s="157"/>
      <c r="C279" s="157"/>
      <c r="D279" s="157"/>
      <c r="E279" s="157" t="s">
        <v>4118</v>
      </c>
      <c r="F279" s="157" t="s">
        <v>16</v>
      </c>
      <c r="G279" s="157">
        <v>1</v>
      </c>
      <c r="H279" s="157">
        <v>0</v>
      </c>
      <c r="I279" s="157">
        <v>1</v>
      </c>
      <c r="J279" s="157">
        <v>0</v>
      </c>
      <c r="K279" s="157">
        <v>0</v>
      </c>
      <c r="L279" s="157">
        <v>1</v>
      </c>
    </row>
    <row r="280" spans="1:12" x14ac:dyDescent="0.2">
      <c r="A280" s="157"/>
      <c r="B280" s="157"/>
      <c r="C280" s="157"/>
      <c r="D280" s="157"/>
      <c r="E280" s="157" t="s">
        <v>3415</v>
      </c>
      <c r="F280" s="157" t="s">
        <v>94</v>
      </c>
      <c r="G280" s="157">
        <v>1</v>
      </c>
      <c r="H280" s="157">
        <v>0</v>
      </c>
      <c r="I280" s="157">
        <v>1</v>
      </c>
      <c r="J280" s="157">
        <v>0</v>
      </c>
      <c r="K280" s="157">
        <v>0</v>
      </c>
      <c r="L280" s="157">
        <v>1</v>
      </c>
    </row>
    <row r="281" spans="1:12" x14ac:dyDescent="0.2">
      <c r="A281" s="157"/>
      <c r="B281" s="157"/>
      <c r="C281" s="157"/>
      <c r="D281" s="157"/>
      <c r="E281" s="157" t="s">
        <v>4119</v>
      </c>
      <c r="F281" s="157" t="s">
        <v>18</v>
      </c>
      <c r="G281" s="157">
        <v>1</v>
      </c>
      <c r="H281" s="157">
        <v>0</v>
      </c>
      <c r="I281" s="157">
        <v>1</v>
      </c>
      <c r="J281" s="157">
        <v>0</v>
      </c>
      <c r="K281" s="157">
        <v>0</v>
      </c>
      <c r="L281" s="157">
        <v>1</v>
      </c>
    </row>
    <row r="282" spans="1:12" x14ac:dyDescent="0.2">
      <c r="A282" s="157"/>
      <c r="B282" s="157"/>
      <c r="C282" s="157"/>
      <c r="D282" s="157"/>
      <c r="E282" s="157" t="s">
        <v>3412</v>
      </c>
      <c r="F282" s="157" t="s">
        <v>77</v>
      </c>
      <c r="G282" s="157">
        <v>2</v>
      </c>
      <c r="H282" s="157">
        <v>0</v>
      </c>
      <c r="I282" s="157">
        <v>2</v>
      </c>
      <c r="J282" s="157">
        <v>0</v>
      </c>
      <c r="K282" s="157">
        <v>0</v>
      </c>
      <c r="L282" s="157">
        <v>2</v>
      </c>
    </row>
    <row r="283" spans="1:12" x14ac:dyDescent="0.2">
      <c r="A283" s="157"/>
      <c r="B283" s="157"/>
      <c r="C283" s="157"/>
      <c r="D283" s="157"/>
      <c r="E283" s="157" t="s">
        <v>3410</v>
      </c>
      <c r="F283" s="157" t="s">
        <v>77</v>
      </c>
      <c r="G283" s="157">
        <v>1</v>
      </c>
      <c r="H283" s="157">
        <v>2</v>
      </c>
      <c r="I283" s="157">
        <v>3</v>
      </c>
      <c r="J283" s="157">
        <v>0</v>
      </c>
      <c r="K283" s="157">
        <v>0</v>
      </c>
      <c r="L283" s="157">
        <v>3</v>
      </c>
    </row>
    <row r="284" spans="1:12" x14ac:dyDescent="0.2">
      <c r="A284" s="157"/>
      <c r="B284" s="157"/>
      <c r="C284" s="157"/>
      <c r="D284" s="157"/>
      <c r="E284" s="157" t="s">
        <v>4120</v>
      </c>
      <c r="F284" s="157" t="s">
        <v>14</v>
      </c>
      <c r="G284" s="157">
        <v>1</v>
      </c>
      <c r="H284" s="157">
        <v>0</v>
      </c>
      <c r="I284" s="157">
        <v>1</v>
      </c>
      <c r="J284" s="157">
        <v>0</v>
      </c>
      <c r="K284" s="157">
        <v>0</v>
      </c>
      <c r="L284" s="157">
        <v>1</v>
      </c>
    </row>
    <row r="285" spans="1:12" x14ac:dyDescent="0.2">
      <c r="A285" s="157"/>
      <c r="B285" s="157"/>
      <c r="C285" s="157"/>
      <c r="D285" s="157"/>
      <c r="E285" s="157" t="s">
        <v>4121</v>
      </c>
      <c r="F285" s="157" t="s">
        <v>22</v>
      </c>
      <c r="G285" s="157">
        <v>0</v>
      </c>
      <c r="H285" s="157">
        <v>3</v>
      </c>
      <c r="I285" s="157">
        <v>0</v>
      </c>
      <c r="J285" s="157">
        <v>3</v>
      </c>
      <c r="K285" s="157">
        <v>0</v>
      </c>
      <c r="L285" s="157">
        <v>3</v>
      </c>
    </row>
    <row r="286" spans="1:12" x14ac:dyDescent="0.2">
      <c r="A286" s="157"/>
      <c r="B286" s="157"/>
      <c r="C286" s="157"/>
      <c r="D286" s="157"/>
      <c r="E286" s="157" t="s">
        <v>3408</v>
      </c>
      <c r="F286" s="157" t="s">
        <v>29</v>
      </c>
      <c r="G286" s="157">
        <v>0</v>
      </c>
      <c r="H286" s="157">
        <v>2</v>
      </c>
      <c r="I286" s="157">
        <v>0</v>
      </c>
      <c r="J286" s="157">
        <v>2</v>
      </c>
      <c r="K286" s="157">
        <v>0</v>
      </c>
      <c r="L286" s="157">
        <v>2</v>
      </c>
    </row>
    <row r="287" spans="1:12" x14ac:dyDescent="0.2">
      <c r="A287" s="157"/>
      <c r="B287" s="157"/>
      <c r="C287" s="157"/>
      <c r="D287" s="157"/>
      <c r="E287" s="157" t="s">
        <v>3407</v>
      </c>
      <c r="F287" s="157" t="s">
        <v>33</v>
      </c>
      <c r="G287" s="157">
        <v>0</v>
      </c>
      <c r="H287" s="157">
        <v>1</v>
      </c>
      <c r="I287" s="157">
        <v>0</v>
      </c>
      <c r="J287" s="157">
        <v>1</v>
      </c>
      <c r="K287" s="157">
        <v>0</v>
      </c>
      <c r="L287" s="157">
        <v>1</v>
      </c>
    </row>
    <row r="288" spans="1:12" x14ac:dyDescent="0.2">
      <c r="A288" s="157"/>
      <c r="B288" s="157"/>
      <c r="C288" s="157"/>
      <c r="D288" s="157"/>
      <c r="E288" s="157" t="s">
        <v>4122</v>
      </c>
      <c r="F288" s="157" t="s">
        <v>16</v>
      </c>
      <c r="G288" s="157">
        <v>0</v>
      </c>
      <c r="H288" s="157">
        <v>1</v>
      </c>
      <c r="I288" s="157">
        <v>1</v>
      </c>
      <c r="J288" s="157">
        <v>0</v>
      </c>
      <c r="K288" s="157">
        <v>0</v>
      </c>
      <c r="L288" s="157">
        <v>1</v>
      </c>
    </row>
    <row r="289" spans="1:12" x14ac:dyDescent="0.2">
      <c r="A289" s="157"/>
      <c r="B289" s="157"/>
      <c r="C289" s="157"/>
      <c r="D289" s="157"/>
      <c r="E289" s="157" t="s">
        <v>3405</v>
      </c>
      <c r="F289" s="157" t="s">
        <v>77</v>
      </c>
      <c r="G289" s="157">
        <v>0</v>
      </c>
      <c r="H289" s="157">
        <v>1</v>
      </c>
      <c r="I289" s="157">
        <v>0</v>
      </c>
      <c r="J289" s="157">
        <v>1</v>
      </c>
      <c r="K289" s="157">
        <v>0</v>
      </c>
      <c r="L289" s="157">
        <v>1</v>
      </c>
    </row>
    <row r="290" spans="1:12" x14ac:dyDescent="0.2">
      <c r="A290" s="157"/>
      <c r="B290" s="157"/>
      <c r="C290" s="157"/>
      <c r="D290" s="157"/>
      <c r="E290" s="157" t="s">
        <v>4123</v>
      </c>
      <c r="F290" s="157" t="s">
        <v>33</v>
      </c>
      <c r="G290" s="157">
        <v>0</v>
      </c>
      <c r="H290" s="157">
        <v>1</v>
      </c>
      <c r="I290" s="157">
        <v>0</v>
      </c>
      <c r="J290" s="157">
        <v>1</v>
      </c>
      <c r="K290" s="157">
        <v>0</v>
      </c>
      <c r="L290" s="157">
        <v>1</v>
      </c>
    </row>
    <row r="291" spans="1:12" x14ac:dyDescent="0.2">
      <c r="A291" s="157"/>
      <c r="B291" s="157"/>
      <c r="C291" s="157"/>
      <c r="D291" s="157"/>
      <c r="E291" s="157" t="s">
        <v>4124</v>
      </c>
      <c r="F291" s="157" t="s">
        <v>29</v>
      </c>
      <c r="G291" s="157">
        <v>0</v>
      </c>
      <c r="H291" s="157">
        <v>1</v>
      </c>
      <c r="I291" s="157">
        <v>1</v>
      </c>
      <c r="J291" s="157">
        <v>0</v>
      </c>
      <c r="K291" s="157">
        <v>0</v>
      </c>
      <c r="L291" s="157">
        <v>1</v>
      </c>
    </row>
    <row r="292" spans="1:12" x14ac:dyDescent="0.2">
      <c r="A292" s="157"/>
      <c r="B292" s="157"/>
      <c r="C292" s="157"/>
      <c r="D292" s="157"/>
      <c r="E292" s="157" t="s">
        <v>4125</v>
      </c>
      <c r="F292" s="157" t="s">
        <v>22</v>
      </c>
      <c r="G292" s="157">
        <v>1</v>
      </c>
      <c r="H292" s="157">
        <v>0</v>
      </c>
      <c r="I292" s="157">
        <v>0</v>
      </c>
      <c r="J292" s="157">
        <v>1</v>
      </c>
      <c r="K292" s="157">
        <v>0</v>
      </c>
      <c r="L292" s="157">
        <v>1</v>
      </c>
    </row>
    <row r="293" spans="1:12" x14ac:dyDescent="0.2">
      <c r="A293" s="157"/>
      <c r="B293" s="157"/>
      <c r="C293" s="157"/>
      <c r="D293" s="157"/>
      <c r="E293" s="157" t="s">
        <v>4126</v>
      </c>
      <c r="F293" s="157" t="s">
        <v>67</v>
      </c>
      <c r="G293" s="157">
        <v>1</v>
      </c>
      <c r="H293" s="157">
        <v>0</v>
      </c>
      <c r="I293" s="157">
        <v>0</v>
      </c>
      <c r="J293" s="157">
        <v>1</v>
      </c>
      <c r="K293" s="157">
        <v>0</v>
      </c>
      <c r="L293" s="157">
        <v>1</v>
      </c>
    </row>
    <row r="294" spans="1:12" x14ac:dyDescent="0.2">
      <c r="A294" s="157"/>
      <c r="B294" s="157"/>
      <c r="C294" s="157"/>
      <c r="D294" s="157"/>
      <c r="E294" s="157" t="s">
        <v>3404</v>
      </c>
      <c r="F294" s="157" t="s">
        <v>16</v>
      </c>
      <c r="G294" s="157">
        <v>3</v>
      </c>
      <c r="H294" s="157">
        <v>4</v>
      </c>
      <c r="I294" s="157">
        <v>1</v>
      </c>
      <c r="J294" s="157">
        <v>6</v>
      </c>
      <c r="K294" s="157">
        <v>0</v>
      </c>
      <c r="L294" s="157">
        <v>7</v>
      </c>
    </row>
    <row r="295" spans="1:12" x14ac:dyDescent="0.2">
      <c r="A295" s="157"/>
      <c r="B295" s="157"/>
      <c r="C295" s="157"/>
      <c r="D295" s="157"/>
      <c r="E295" s="157" t="s">
        <v>3403</v>
      </c>
      <c r="F295" s="157" t="s">
        <v>16</v>
      </c>
      <c r="G295" s="157">
        <v>3</v>
      </c>
      <c r="H295" s="157">
        <v>4</v>
      </c>
      <c r="I295" s="157">
        <v>1</v>
      </c>
      <c r="J295" s="157">
        <v>6</v>
      </c>
      <c r="K295" s="157">
        <v>0</v>
      </c>
      <c r="L295" s="157">
        <v>7</v>
      </c>
    </row>
    <row r="296" spans="1:12" x14ac:dyDescent="0.2">
      <c r="A296" s="157"/>
      <c r="B296" s="157"/>
      <c r="C296" s="157"/>
      <c r="D296" s="157"/>
      <c r="E296" s="157" t="s">
        <v>4127</v>
      </c>
      <c r="F296" s="157" t="s">
        <v>16</v>
      </c>
      <c r="G296" s="157">
        <v>0</v>
      </c>
      <c r="H296" s="157">
        <v>1</v>
      </c>
      <c r="I296" s="157">
        <v>1</v>
      </c>
      <c r="J296" s="157">
        <v>0</v>
      </c>
      <c r="K296" s="157">
        <v>0</v>
      </c>
      <c r="L296" s="157">
        <v>1</v>
      </c>
    </row>
    <row r="297" spans="1:12" x14ac:dyDescent="0.2">
      <c r="A297" s="157"/>
      <c r="B297" s="157"/>
      <c r="C297" s="157"/>
      <c r="D297" s="157"/>
      <c r="E297" s="157" t="s">
        <v>3400</v>
      </c>
      <c r="F297" s="157" t="s">
        <v>80</v>
      </c>
      <c r="G297" s="157">
        <v>1</v>
      </c>
      <c r="H297" s="157">
        <v>0</v>
      </c>
      <c r="I297" s="157">
        <v>0</v>
      </c>
      <c r="J297" s="157">
        <v>1</v>
      </c>
      <c r="K297" s="157">
        <v>0</v>
      </c>
      <c r="L297" s="157">
        <v>1</v>
      </c>
    </row>
    <row r="298" spans="1:12" x14ac:dyDescent="0.2">
      <c r="A298" s="157"/>
      <c r="B298" s="157"/>
      <c r="C298" s="157"/>
      <c r="D298" s="157"/>
      <c r="E298" s="157" t="s">
        <v>4128</v>
      </c>
      <c r="F298" s="157" t="s">
        <v>87</v>
      </c>
      <c r="G298" s="157">
        <v>0</v>
      </c>
      <c r="H298" s="157">
        <v>1</v>
      </c>
      <c r="I298" s="157">
        <v>0</v>
      </c>
      <c r="J298" s="157">
        <v>1</v>
      </c>
      <c r="K298" s="157">
        <v>0</v>
      </c>
      <c r="L298" s="157">
        <v>1</v>
      </c>
    </row>
    <row r="299" spans="1:12" x14ac:dyDescent="0.2">
      <c r="A299" s="157"/>
      <c r="B299" s="157"/>
      <c r="C299" s="157"/>
      <c r="D299" s="157"/>
      <c r="E299" s="157" t="s">
        <v>4129</v>
      </c>
      <c r="F299" s="157" t="s">
        <v>87</v>
      </c>
      <c r="G299" s="157">
        <v>0</v>
      </c>
      <c r="H299" s="157">
        <v>1</v>
      </c>
      <c r="I299" s="157">
        <v>0</v>
      </c>
      <c r="J299" s="157">
        <v>1</v>
      </c>
      <c r="K299" s="157">
        <v>0</v>
      </c>
      <c r="L299" s="157">
        <v>1</v>
      </c>
    </row>
    <row r="300" spans="1:12" x14ac:dyDescent="0.2">
      <c r="A300" s="157"/>
      <c r="B300" s="157"/>
      <c r="C300" s="157"/>
      <c r="D300" s="157"/>
      <c r="E300" s="157" t="s">
        <v>3398</v>
      </c>
      <c r="F300" s="157" t="s">
        <v>14</v>
      </c>
      <c r="G300" s="157">
        <v>1</v>
      </c>
      <c r="H300" s="157">
        <v>0</v>
      </c>
      <c r="I300" s="157">
        <v>1</v>
      </c>
      <c r="J300" s="157">
        <v>0</v>
      </c>
      <c r="K300" s="157">
        <v>0</v>
      </c>
      <c r="L300" s="157">
        <v>1</v>
      </c>
    </row>
    <row r="301" spans="1:12" x14ac:dyDescent="0.2">
      <c r="A301" s="157"/>
      <c r="B301" s="157"/>
      <c r="C301" s="157"/>
      <c r="D301" s="157"/>
      <c r="E301" s="157" t="s">
        <v>3397</v>
      </c>
      <c r="F301" s="157" t="s">
        <v>77</v>
      </c>
      <c r="G301" s="157">
        <v>2</v>
      </c>
      <c r="H301" s="157">
        <v>1</v>
      </c>
      <c r="I301" s="157">
        <v>2</v>
      </c>
      <c r="J301" s="157">
        <v>1</v>
      </c>
      <c r="K301" s="157">
        <v>0</v>
      </c>
      <c r="L301" s="157">
        <v>3</v>
      </c>
    </row>
    <row r="302" spans="1:12" x14ac:dyDescent="0.2">
      <c r="A302" s="157"/>
      <c r="B302" s="157"/>
      <c r="C302" s="157"/>
      <c r="D302" s="157"/>
      <c r="E302" s="157" t="s">
        <v>3396</v>
      </c>
      <c r="F302" s="157" t="s">
        <v>18</v>
      </c>
      <c r="G302" s="157">
        <v>7</v>
      </c>
      <c r="H302" s="157">
        <v>8</v>
      </c>
      <c r="I302" s="157">
        <v>1</v>
      </c>
      <c r="J302" s="157">
        <v>12</v>
      </c>
      <c r="K302" s="157">
        <v>2</v>
      </c>
      <c r="L302" s="157">
        <v>15</v>
      </c>
    </row>
    <row r="303" spans="1:12" x14ac:dyDescent="0.2">
      <c r="A303" s="157"/>
      <c r="B303" s="157"/>
      <c r="C303" s="157"/>
      <c r="D303" s="157"/>
      <c r="E303" s="157" t="s">
        <v>3395</v>
      </c>
      <c r="F303" s="157" t="s">
        <v>48</v>
      </c>
      <c r="G303" s="157">
        <v>1</v>
      </c>
      <c r="H303" s="157">
        <v>0</v>
      </c>
      <c r="I303" s="157">
        <v>1</v>
      </c>
      <c r="J303" s="157">
        <v>0</v>
      </c>
      <c r="K303" s="157">
        <v>0</v>
      </c>
      <c r="L303" s="157">
        <v>1</v>
      </c>
    </row>
    <row r="304" spans="1:12" x14ac:dyDescent="0.2">
      <c r="A304" s="157"/>
      <c r="B304" s="157"/>
      <c r="C304" s="157"/>
      <c r="D304" s="157"/>
      <c r="E304" s="157" t="s">
        <v>4130</v>
      </c>
      <c r="F304" s="157" t="s">
        <v>48</v>
      </c>
      <c r="G304" s="157">
        <v>0</v>
      </c>
      <c r="H304" s="157">
        <v>1</v>
      </c>
      <c r="I304" s="157">
        <v>0</v>
      </c>
      <c r="J304" s="157">
        <v>1</v>
      </c>
      <c r="K304" s="157">
        <v>0</v>
      </c>
      <c r="L304" s="157">
        <v>1</v>
      </c>
    </row>
    <row r="305" spans="1:12" x14ac:dyDescent="0.2">
      <c r="A305" s="157"/>
      <c r="B305" s="157"/>
      <c r="C305" s="157"/>
      <c r="D305" s="157"/>
      <c r="E305" s="157" t="s">
        <v>4131</v>
      </c>
      <c r="F305" s="157" t="s">
        <v>14</v>
      </c>
      <c r="G305" s="157">
        <v>2</v>
      </c>
      <c r="H305" s="157">
        <v>0</v>
      </c>
      <c r="I305" s="157">
        <v>0</v>
      </c>
      <c r="J305" s="157">
        <v>2</v>
      </c>
      <c r="K305" s="157">
        <v>0</v>
      </c>
      <c r="L305" s="157">
        <v>2</v>
      </c>
    </row>
    <row r="306" spans="1:12" x14ac:dyDescent="0.2">
      <c r="A306" s="157"/>
      <c r="B306" s="157"/>
      <c r="C306" s="157"/>
      <c r="D306" s="157"/>
      <c r="E306" s="157" t="s">
        <v>4132</v>
      </c>
      <c r="F306" s="157" t="s">
        <v>35</v>
      </c>
      <c r="G306" s="157">
        <v>1</v>
      </c>
      <c r="H306" s="157">
        <v>0</v>
      </c>
      <c r="I306" s="157">
        <v>0</v>
      </c>
      <c r="J306" s="157">
        <v>1</v>
      </c>
      <c r="K306" s="157">
        <v>0</v>
      </c>
      <c r="L306" s="157">
        <v>1</v>
      </c>
    </row>
    <row r="307" spans="1:12" x14ac:dyDescent="0.2">
      <c r="A307" s="157"/>
      <c r="B307" s="157"/>
      <c r="C307" s="157"/>
      <c r="D307" s="157"/>
      <c r="E307" s="157" t="s">
        <v>4133</v>
      </c>
      <c r="F307" s="157" t="s">
        <v>67</v>
      </c>
      <c r="G307" s="157">
        <v>0</v>
      </c>
      <c r="H307" s="157">
        <v>1</v>
      </c>
      <c r="I307" s="157">
        <v>0</v>
      </c>
      <c r="J307" s="157">
        <v>1</v>
      </c>
      <c r="K307" s="157">
        <v>0</v>
      </c>
      <c r="L307" s="157">
        <v>1</v>
      </c>
    </row>
    <row r="308" spans="1:12" x14ac:dyDescent="0.2">
      <c r="A308" s="157"/>
      <c r="B308" s="157"/>
      <c r="C308" s="157"/>
      <c r="D308" s="157"/>
      <c r="E308" s="157" t="s">
        <v>3386</v>
      </c>
      <c r="F308" s="157" t="s">
        <v>16</v>
      </c>
      <c r="G308" s="157">
        <v>0</v>
      </c>
      <c r="H308" s="157">
        <v>1</v>
      </c>
      <c r="I308" s="157">
        <v>0</v>
      </c>
      <c r="J308" s="157">
        <v>1</v>
      </c>
      <c r="K308" s="157">
        <v>0</v>
      </c>
      <c r="L308" s="157">
        <v>1</v>
      </c>
    </row>
    <row r="309" spans="1:12" x14ac:dyDescent="0.2">
      <c r="A309" s="157"/>
      <c r="B309" s="157"/>
      <c r="C309" s="157"/>
      <c r="D309" s="157"/>
      <c r="E309" s="157" t="s">
        <v>4134</v>
      </c>
      <c r="F309" s="157" t="s">
        <v>77</v>
      </c>
      <c r="G309" s="157">
        <v>0</v>
      </c>
      <c r="H309" s="157">
        <v>1</v>
      </c>
      <c r="I309" s="157">
        <v>0</v>
      </c>
      <c r="J309" s="157">
        <v>1</v>
      </c>
      <c r="K309" s="157">
        <v>0</v>
      </c>
      <c r="L309" s="157">
        <v>1</v>
      </c>
    </row>
    <row r="310" spans="1:12" x14ac:dyDescent="0.2">
      <c r="A310" s="157"/>
      <c r="B310" s="157"/>
      <c r="C310" s="157"/>
      <c r="D310" s="157"/>
      <c r="E310" s="157" t="s">
        <v>3382</v>
      </c>
      <c r="F310" s="157" t="s">
        <v>55</v>
      </c>
      <c r="G310" s="157">
        <v>0</v>
      </c>
      <c r="H310" s="157">
        <v>1</v>
      </c>
      <c r="I310" s="157">
        <v>0</v>
      </c>
      <c r="J310" s="157">
        <v>1</v>
      </c>
      <c r="K310" s="157">
        <v>0</v>
      </c>
      <c r="L310" s="157">
        <v>1</v>
      </c>
    </row>
    <row r="311" spans="1:12" x14ac:dyDescent="0.2">
      <c r="A311" s="157"/>
      <c r="B311" s="157"/>
      <c r="C311" s="157"/>
      <c r="D311" s="157"/>
      <c r="E311" s="157" t="s">
        <v>3381</v>
      </c>
      <c r="F311" s="157" t="s">
        <v>48</v>
      </c>
      <c r="G311" s="157">
        <v>1</v>
      </c>
      <c r="H311" s="157">
        <v>4</v>
      </c>
      <c r="I311" s="157">
        <v>1</v>
      </c>
      <c r="J311" s="157">
        <v>4</v>
      </c>
      <c r="K311" s="157">
        <v>0</v>
      </c>
      <c r="L311" s="157">
        <v>5</v>
      </c>
    </row>
    <row r="312" spans="1:12" x14ac:dyDescent="0.2">
      <c r="A312" s="157"/>
      <c r="B312" s="157"/>
      <c r="C312" s="157"/>
      <c r="D312" s="157"/>
      <c r="E312" s="157" t="s">
        <v>3380</v>
      </c>
      <c r="F312" s="157" t="s">
        <v>29</v>
      </c>
      <c r="G312" s="157">
        <v>0</v>
      </c>
      <c r="H312" s="157">
        <v>1</v>
      </c>
      <c r="I312" s="157">
        <v>0</v>
      </c>
      <c r="J312" s="157">
        <v>1</v>
      </c>
      <c r="K312" s="157">
        <v>0</v>
      </c>
      <c r="L312" s="157">
        <v>1</v>
      </c>
    </row>
    <row r="313" spans="1:12" x14ac:dyDescent="0.2">
      <c r="A313" s="157"/>
      <c r="B313" s="157"/>
      <c r="C313" s="157"/>
      <c r="D313" s="157"/>
      <c r="E313" s="157" t="s">
        <v>3376</v>
      </c>
      <c r="F313" s="157" t="s">
        <v>58</v>
      </c>
      <c r="G313" s="157">
        <v>2</v>
      </c>
      <c r="H313" s="157">
        <v>6</v>
      </c>
      <c r="I313" s="157">
        <v>0</v>
      </c>
      <c r="J313" s="157">
        <v>8</v>
      </c>
      <c r="K313" s="157">
        <v>0</v>
      </c>
      <c r="L313" s="157">
        <v>8</v>
      </c>
    </row>
    <row r="314" spans="1:12" x14ac:dyDescent="0.2">
      <c r="A314" s="157"/>
      <c r="B314" s="157"/>
      <c r="C314" s="157"/>
      <c r="D314" s="157"/>
      <c r="E314" s="157" t="s">
        <v>3375</v>
      </c>
      <c r="F314" s="157" t="s">
        <v>18</v>
      </c>
      <c r="G314" s="157">
        <v>1</v>
      </c>
      <c r="H314" s="157">
        <v>1</v>
      </c>
      <c r="I314" s="157">
        <v>1</v>
      </c>
      <c r="J314" s="157">
        <v>1</v>
      </c>
      <c r="K314" s="157">
        <v>0</v>
      </c>
      <c r="L314" s="157">
        <v>2</v>
      </c>
    </row>
    <row r="315" spans="1:12" x14ac:dyDescent="0.2">
      <c r="A315" s="157"/>
      <c r="B315" s="157"/>
      <c r="C315" s="157"/>
      <c r="D315" s="157"/>
      <c r="E315" s="157" t="s">
        <v>4135</v>
      </c>
      <c r="F315" s="157" t="s">
        <v>16</v>
      </c>
      <c r="G315" s="157">
        <v>0</v>
      </c>
      <c r="H315" s="157">
        <v>2</v>
      </c>
      <c r="I315" s="157">
        <v>1</v>
      </c>
      <c r="J315" s="157">
        <v>1</v>
      </c>
      <c r="K315" s="157">
        <v>0</v>
      </c>
      <c r="L315" s="157">
        <v>2</v>
      </c>
    </row>
    <row r="316" spans="1:12" x14ac:dyDescent="0.2">
      <c r="A316" s="157"/>
      <c r="B316" s="157"/>
      <c r="C316" s="157"/>
      <c r="D316" s="157"/>
      <c r="E316" s="157" t="s">
        <v>4136</v>
      </c>
      <c r="F316" s="157" t="s">
        <v>29</v>
      </c>
      <c r="G316" s="157">
        <v>1</v>
      </c>
      <c r="H316" s="157">
        <v>0</v>
      </c>
      <c r="I316" s="157">
        <v>0</v>
      </c>
      <c r="J316" s="157">
        <v>1</v>
      </c>
      <c r="K316" s="157">
        <v>0</v>
      </c>
      <c r="L316" s="157">
        <v>1</v>
      </c>
    </row>
    <row r="317" spans="1:12" x14ac:dyDescent="0.2">
      <c r="A317" s="157"/>
      <c r="B317" s="157"/>
      <c r="C317" s="157"/>
      <c r="D317" s="157"/>
      <c r="E317" s="157" t="s">
        <v>4137</v>
      </c>
      <c r="F317" s="157" t="s">
        <v>29</v>
      </c>
      <c r="G317" s="157">
        <v>0</v>
      </c>
      <c r="H317" s="157">
        <v>1</v>
      </c>
      <c r="I317" s="157">
        <v>1</v>
      </c>
      <c r="J317" s="157">
        <v>0</v>
      </c>
      <c r="K317" s="157">
        <v>0</v>
      </c>
      <c r="L317" s="157">
        <v>1</v>
      </c>
    </row>
    <row r="318" spans="1:12" x14ac:dyDescent="0.2">
      <c r="A318" s="157"/>
      <c r="B318" s="157"/>
      <c r="C318" s="157"/>
      <c r="D318" s="157"/>
      <c r="E318" s="157" t="s">
        <v>3374</v>
      </c>
      <c r="F318" s="157" t="s">
        <v>77</v>
      </c>
      <c r="G318" s="157">
        <v>1</v>
      </c>
      <c r="H318" s="157">
        <v>3</v>
      </c>
      <c r="I318" s="157">
        <v>3</v>
      </c>
      <c r="J318" s="157">
        <v>1</v>
      </c>
      <c r="K318" s="157">
        <v>0</v>
      </c>
      <c r="L318" s="157">
        <v>4</v>
      </c>
    </row>
    <row r="319" spans="1:12" x14ac:dyDescent="0.2">
      <c r="A319" s="157"/>
      <c r="B319" s="157"/>
      <c r="C319" s="157"/>
      <c r="D319" s="157"/>
      <c r="E319" s="157" t="s">
        <v>4138</v>
      </c>
      <c r="F319" s="157" t="s">
        <v>77</v>
      </c>
      <c r="G319" s="157">
        <v>0</v>
      </c>
      <c r="H319" s="157">
        <v>1</v>
      </c>
      <c r="I319" s="157">
        <v>0</v>
      </c>
      <c r="J319" s="157">
        <v>1</v>
      </c>
      <c r="K319" s="157">
        <v>0</v>
      </c>
      <c r="L319" s="157">
        <v>1</v>
      </c>
    </row>
    <row r="320" spans="1:12" x14ac:dyDescent="0.2">
      <c r="A320" s="157"/>
      <c r="B320" s="157"/>
      <c r="C320" s="157"/>
      <c r="D320" s="157"/>
      <c r="E320" s="157" t="s">
        <v>3370</v>
      </c>
      <c r="F320" s="157" t="s">
        <v>20</v>
      </c>
      <c r="G320" s="157">
        <v>0</v>
      </c>
      <c r="H320" s="157">
        <v>3</v>
      </c>
      <c r="I320" s="157">
        <v>0</v>
      </c>
      <c r="J320" s="157">
        <v>3</v>
      </c>
      <c r="K320" s="157">
        <v>0</v>
      </c>
      <c r="L320" s="157">
        <v>3</v>
      </c>
    </row>
    <row r="321" spans="1:12" x14ac:dyDescent="0.2">
      <c r="A321" s="157"/>
      <c r="B321" s="157"/>
      <c r="C321" s="157"/>
      <c r="D321" s="157"/>
      <c r="E321" s="157" t="s">
        <v>4139</v>
      </c>
      <c r="F321" s="157" t="s">
        <v>53</v>
      </c>
      <c r="G321" s="157">
        <v>0</v>
      </c>
      <c r="H321" s="157">
        <v>1</v>
      </c>
      <c r="I321" s="157">
        <v>0</v>
      </c>
      <c r="J321" s="157">
        <v>1</v>
      </c>
      <c r="K321" s="157">
        <v>0</v>
      </c>
      <c r="L321" s="157">
        <v>1</v>
      </c>
    </row>
    <row r="322" spans="1:12" x14ac:dyDescent="0.2">
      <c r="A322" s="157"/>
      <c r="B322" s="157"/>
      <c r="C322" s="157"/>
      <c r="D322" s="157"/>
      <c r="E322" s="157" t="s">
        <v>4140</v>
      </c>
      <c r="F322" s="157" t="s">
        <v>24</v>
      </c>
      <c r="G322" s="157">
        <v>0</v>
      </c>
      <c r="H322" s="157">
        <v>1</v>
      </c>
      <c r="I322" s="157">
        <v>0</v>
      </c>
      <c r="J322" s="157">
        <v>1</v>
      </c>
      <c r="K322" s="157">
        <v>0</v>
      </c>
      <c r="L322" s="157">
        <v>1</v>
      </c>
    </row>
    <row r="323" spans="1:12" x14ac:dyDescent="0.2">
      <c r="A323" s="157"/>
      <c r="B323" s="157"/>
      <c r="C323" s="157"/>
      <c r="D323" s="157"/>
      <c r="E323" s="157" t="s">
        <v>4141</v>
      </c>
      <c r="F323" s="157" t="s">
        <v>29</v>
      </c>
      <c r="G323" s="157">
        <v>1</v>
      </c>
      <c r="H323" s="157">
        <v>0</v>
      </c>
      <c r="I323" s="157">
        <v>0</v>
      </c>
      <c r="J323" s="157">
        <v>1</v>
      </c>
      <c r="K323" s="157">
        <v>0</v>
      </c>
      <c r="L323" s="157">
        <v>1</v>
      </c>
    </row>
    <row r="324" spans="1:12" x14ac:dyDescent="0.2">
      <c r="A324" s="157"/>
      <c r="B324" s="157"/>
      <c r="C324" s="157"/>
      <c r="D324" s="157"/>
      <c r="E324" s="157" t="s">
        <v>4142</v>
      </c>
      <c r="F324" s="157" t="s">
        <v>58</v>
      </c>
      <c r="G324" s="157">
        <v>1</v>
      </c>
      <c r="H324" s="157">
        <v>0</v>
      </c>
      <c r="I324" s="157">
        <v>0</v>
      </c>
      <c r="J324" s="157">
        <v>1</v>
      </c>
      <c r="K324" s="157">
        <v>0</v>
      </c>
      <c r="L324" s="157">
        <v>1</v>
      </c>
    </row>
    <row r="325" spans="1:12" x14ac:dyDescent="0.2">
      <c r="A325" s="157"/>
      <c r="B325" s="157"/>
      <c r="C325" s="157"/>
      <c r="D325" s="157"/>
      <c r="E325" s="157" t="s">
        <v>3368</v>
      </c>
      <c r="F325" s="157" t="s">
        <v>16</v>
      </c>
      <c r="G325" s="157">
        <v>1</v>
      </c>
      <c r="H325" s="157">
        <v>1</v>
      </c>
      <c r="I325" s="157">
        <v>1</v>
      </c>
      <c r="J325" s="157">
        <v>1</v>
      </c>
      <c r="K325" s="157">
        <v>0</v>
      </c>
      <c r="L325" s="157">
        <v>2</v>
      </c>
    </row>
    <row r="326" spans="1:12" x14ac:dyDescent="0.2">
      <c r="A326" s="157"/>
      <c r="B326" s="157"/>
      <c r="C326" s="157"/>
      <c r="D326" s="157"/>
      <c r="E326" s="157" t="s">
        <v>4143</v>
      </c>
      <c r="F326" s="157" t="s">
        <v>94</v>
      </c>
      <c r="G326" s="157">
        <v>0</v>
      </c>
      <c r="H326" s="157">
        <v>1</v>
      </c>
      <c r="I326" s="157">
        <v>0</v>
      </c>
      <c r="J326" s="157">
        <v>1</v>
      </c>
      <c r="K326" s="157">
        <v>0</v>
      </c>
      <c r="L326" s="157">
        <v>1</v>
      </c>
    </row>
    <row r="327" spans="1:12" x14ac:dyDescent="0.2">
      <c r="A327" s="157"/>
      <c r="B327" s="157"/>
      <c r="C327" s="157"/>
      <c r="D327" s="157"/>
      <c r="E327" s="157" t="s">
        <v>4144</v>
      </c>
      <c r="F327" s="157" t="s">
        <v>33</v>
      </c>
      <c r="G327" s="157">
        <v>0</v>
      </c>
      <c r="H327" s="157">
        <v>1</v>
      </c>
      <c r="I327" s="157">
        <v>1</v>
      </c>
      <c r="J327" s="157">
        <v>0</v>
      </c>
      <c r="K327" s="157">
        <v>0</v>
      </c>
      <c r="L327" s="157">
        <v>1</v>
      </c>
    </row>
    <row r="328" spans="1:12" x14ac:dyDescent="0.2">
      <c r="A328" s="157"/>
      <c r="B328" s="157"/>
      <c r="C328" s="157"/>
      <c r="D328" s="157"/>
      <c r="E328" s="157" t="s">
        <v>3366</v>
      </c>
      <c r="F328" s="157" t="s">
        <v>16</v>
      </c>
      <c r="G328" s="157">
        <v>1</v>
      </c>
      <c r="H328" s="157">
        <v>0</v>
      </c>
      <c r="I328" s="157">
        <v>0</v>
      </c>
      <c r="J328" s="157">
        <v>1</v>
      </c>
      <c r="K328" s="157">
        <v>0</v>
      </c>
      <c r="L328" s="157">
        <v>1</v>
      </c>
    </row>
    <row r="329" spans="1:12" x14ac:dyDescent="0.2">
      <c r="A329" s="157"/>
      <c r="B329" s="157"/>
      <c r="C329" s="157"/>
      <c r="D329" s="157"/>
      <c r="E329" s="157" t="s">
        <v>4145</v>
      </c>
      <c r="F329" s="157" t="s">
        <v>16</v>
      </c>
      <c r="G329" s="157">
        <v>0</v>
      </c>
      <c r="H329" s="157">
        <v>2</v>
      </c>
      <c r="I329" s="157">
        <v>1</v>
      </c>
      <c r="J329" s="157">
        <v>1</v>
      </c>
      <c r="K329" s="157">
        <v>0</v>
      </c>
      <c r="L329" s="157">
        <v>2</v>
      </c>
    </row>
    <row r="330" spans="1:12" x14ac:dyDescent="0.2">
      <c r="A330" s="157"/>
      <c r="B330" s="157"/>
      <c r="C330" s="157"/>
      <c r="D330" s="157"/>
      <c r="E330" s="157" t="s">
        <v>3365</v>
      </c>
      <c r="F330" s="157" t="s">
        <v>16</v>
      </c>
      <c r="G330" s="157">
        <v>1</v>
      </c>
      <c r="H330" s="157">
        <v>0</v>
      </c>
      <c r="I330" s="157">
        <v>0</v>
      </c>
      <c r="J330" s="157">
        <v>1</v>
      </c>
      <c r="K330" s="157">
        <v>0</v>
      </c>
      <c r="L330" s="157">
        <v>1</v>
      </c>
    </row>
    <row r="331" spans="1:12" x14ac:dyDescent="0.2">
      <c r="A331" s="157"/>
      <c r="B331" s="157"/>
      <c r="C331" s="157"/>
      <c r="D331" s="157"/>
      <c r="E331" s="157" t="s">
        <v>4146</v>
      </c>
      <c r="F331" s="157" t="s">
        <v>33</v>
      </c>
      <c r="G331" s="157">
        <v>1</v>
      </c>
      <c r="H331" s="157">
        <v>0</v>
      </c>
      <c r="I331" s="157">
        <v>1</v>
      </c>
      <c r="J331" s="157">
        <v>0</v>
      </c>
      <c r="K331" s="157">
        <v>0</v>
      </c>
      <c r="L331" s="157">
        <v>1</v>
      </c>
    </row>
    <row r="332" spans="1:12" x14ac:dyDescent="0.2">
      <c r="A332" s="157"/>
      <c r="B332" s="157"/>
      <c r="C332" s="157"/>
      <c r="D332" s="157"/>
      <c r="E332" s="157" t="s">
        <v>4147</v>
      </c>
      <c r="F332" s="157" t="s">
        <v>33</v>
      </c>
      <c r="G332" s="157">
        <v>3</v>
      </c>
      <c r="H332" s="157">
        <v>0</v>
      </c>
      <c r="I332" s="157">
        <v>2</v>
      </c>
      <c r="J332" s="157">
        <v>1</v>
      </c>
      <c r="K332" s="157">
        <v>0</v>
      </c>
      <c r="L332" s="157">
        <v>3</v>
      </c>
    </row>
    <row r="333" spans="1:12" x14ac:dyDescent="0.2">
      <c r="A333" s="157"/>
      <c r="B333" s="157"/>
      <c r="C333" s="157"/>
      <c r="D333" s="157"/>
      <c r="E333" s="157" t="s">
        <v>4148</v>
      </c>
      <c r="F333" s="157" t="s">
        <v>125</v>
      </c>
      <c r="G333" s="157">
        <v>0</v>
      </c>
      <c r="H333" s="157">
        <v>1</v>
      </c>
      <c r="I333" s="157">
        <v>0</v>
      </c>
      <c r="J333" s="157">
        <v>1</v>
      </c>
      <c r="K333" s="157">
        <v>0</v>
      </c>
      <c r="L333" s="157">
        <v>1</v>
      </c>
    </row>
    <row r="334" spans="1:12" x14ac:dyDescent="0.2">
      <c r="A334" s="157"/>
      <c r="B334" s="157"/>
      <c r="C334" s="157"/>
      <c r="D334" s="157"/>
      <c r="E334" s="157" t="s">
        <v>3363</v>
      </c>
      <c r="F334" s="157" t="s">
        <v>18</v>
      </c>
      <c r="G334" s="157">
        <v>3</v>
      </c>
      <c r="H334" s="157">
        <v>1</v>
      </c>
      <c r="I334" s="157">
        <v>3</v>
      </c>
      <c r="J334" s="157">
        <v>1</v>
      </c>
      <c r="K334" s="157">
        <v>0</v>
      </c>
      <c r="L334" s="157">
        <v>4</v>
      </c>
    </row>
    <row r="335" spans="1:12" x14ac:dyDescent="0.2">
      <c r="A335" s="157"/>
      <c r="B335" s="157"/>
      <c r="C335" s="157"/>
      <c r="D335" s="157"/>
      <c r="E335" s="157" t="s">
        <v>4149</v>
      </c>
      <c r="F335" s="157" t="s">
        <v>39</v>
      </c>
      <c r="G335" s="157">
        <v>0</v>
      </c>
      <c r="H335" s="157">
        <v>1</v>
      </c>
      <c r="I335" s="157">
        <v>1</v>
      </c>
      <c r="J335" s="157">
        <v>0</v>
      </c>
      <c r="K335" s="157">
        <v>0</v>
      </c>
      <c r="L335" s="157">
        <v>1</v>
      </c>
    </row>
    <row r="336" spans="1:12" x14ac:dyDescent="0.2">
      <c r="A336" s="157"/>
      <c r="B336" s="157"/>
      <c r="C336" s="157"/>
      <c r="D336" s="157"/>
      <c r="E336" s="157" t="s">
        <v>3356</v>
      </c>
      <c r="F336" s="157" t="s">
        <v>77</v>
      </c>
      <c r="G336" s="157">
        <v>1</v>
      </c>
      <c r="H336" s="157">
        <v>2</v>
      </c>
      <c r="I336" s="157">
        <v>3</v>
      </c>
      <c r="J336" s="157">
        <v>0</v>
      </c>
      <c r="K336" s="157">
        <v>0</v>
      </c>
      <c r="L336" s="157">
        <v>3</v>
      </c>
    </row>
    <row r="337" spans="1:12" x14ac:dyDescent="0.2">
      <c r="A337" s="157"/>
      <c r="B337" s="157"/>
      <c r="C337" s="157"/>
      <c r="D337" s="157"/>
      <c r="E337" s="157" t="s">
        <v>4150</v>
      </c>
      <c r="F337" s="157" t="s">
        <v>80</v>
      </c>
      <c r="G337" s="157">
        <v>0</v>
      </c>
      <c r="H337" s="157">
        <v>1</v>
      </c>
      <c r="I337" s="157">
        <v>0</v>
      </c>
      <c r="J337" s="157">
        <v>1</v>
      </c>
      <c r="K337" s="157">
        <v>0</v>
      </c>
      <c r="L337" s="157">
        <v>1</v>
      </c>
    </row>
    <row r="338" spans="1:12" x14ac:dyDescent="0.2">
      <c r="A338" s="157"/>
      <c r="B338" s="157"/>
      <c r="C338" s="157"/>
      <c r="D338" s="157"/>
      <c r="E338" s="157" t="s">
        <v>4151</v>
      </c>
      <c r="F338" s="157" t="s">
        <v>29</v>
      </c>
      <c r="G338" s="157">
        <v>0</v>
      </c>
      <c r="H338" s="157">
        <v>1</v>
      </c>
      <c r="I338" s="157">
        <v>0</v>
      </c>
      <c r="J338" s="157">
        <v>1</v>
      </c>
      <c r="K338" s="157">
        <v>0</v>
      </c>
      <c r="L338" s="157">
        <v>1</v>
      </c>
    </row>
    <row r="339" spans="1:12" x14ac:dyDescent="0.2">
      <c r="A339" s="157"/>
      <c r="B339" s="157"/>
      <c r="C339" s="157"/>
      <c r="D339" s="157"/>
      <c r="E339" s="157" t="s">
        <v>4152</v>
      </c>
      <c r="F339" s="157" t="s">
        <v>24</v>
      </c>
      <c r="G339" s="157">
        <v>0</v>
      </c>
      <c r="H339" s="157">
        <v>3</v>
      </c>
      <c r="I339" s="157">
        <v>0</v>
      </c>
      <c r="J339" s="157">
        <v>3</v>
      </c>
      <c r="K339" s="157">
        <v>0</v>
      </c>
      <c r="L339" s="157">
        <v>3</v>
      </c>
    </row>
    <row r="340" spans="1:12" x14ac:dyDescent="0.2">
      <c r="A340" s="157"/>
      <c r="B340" s="157"/>
      <c r="C340" s="157"/>
      <c r="D340" s="157" t="s">
        <v>3924</v>
      </c>
      <c r="E340" s="157" t="s">
        <v>3924</v>
      </c>
      <c r="F340" s="157" t="s">
        <v>58</v>
      </c>
      <c r="G340" s="157">
        <v>0</v>
      </c>
      <c r="H340" s="157">
        <v>1</v>
      </c>
      <c r="I340" s="157">
        <v>0</v>
      </c>
      <c r="J340" s="157">
        <v>1</v>
      </c>
      <c r="K340" s="157">
        <v>0</v>
      </c>
      <c r="L340" s="157">
        <v>1</v>
      </c>
    </row>
    <row r="341" spans="1:12" x14ac:dyDescent="0.2">
      <c r="A341" s="157"/>
      <c r="B341" s="157"/>
      <c r="C341" s="157"/>
      <c r="D341" s="157"/>
      <c r="E341" s="157" t="s">
        <v>4153</v>
      </c>
      <c r="F341" s="157" t="s">
        <v>77</v>
      </c>
      <c r="G341" s="157">
        <v>0</v>
      </c>
      <c r="H341" s="157">
        <v>1</v>
      </c>
      <c r="I341" s="157">
        <v>0</v>
      </c>
      <c r="J341" s="157">
        <v>1</v>
      </c>
      <c r="K341" s="157">
        <v>0</v>
      </c>
      <c r="L341" s="157">
        <v>1</v>
      </c>
    </row>
    <row r="342" spans="1:12" x14ac:dyDescent="0.2">
      <c r="A342" s="157"/>
      <c r="B342" s="157"/>
      <c r="C342" s="157"/>
      <c r="D342" s="157" t="s">
        <v>96</v>
      </c>
      <c r="E342" s="157" t="s">
        <v>96</v>
      </c>
      <c r="F342" s="157" t="s">
        <v>24</v>
      </c>
      <c r="G342" s="157">
        <v>0</v>
      </c>
      <c r="H342" s="157">
        <v>1</v>
      </c>
      <c r="I342" s="157">
        <v>0</v>
      </c>
      <c r="J342" s="157">
        <v>1</v>
      </c>
      <c r="K342" s="157">
        <v>0</v>
      </c>
      <c r="L342" s="157">
        <v>1</v>
      </c>
    </row>
    <row r="343" spans="1:12" x14ac:dyDescent="0.2">
      <c r="A343" s="157"/>
      <c r="B343" s="157"/>
      <c r="C343" s="157"/>
      <c r="D343" s="157"/>
      <c r="E343" s="157" t="s">
        <v>3355</v>
      </c>
      <c r="F343" s="157" t="s">
        <v>131</v>
      </c>
      <c r="G343" s="157">
        <v>0</v>
      </c>
      <c r="H343" s="157">
        <v>2</v>
      </c>
      <c r="I343" s="157">
        <v>0</v>
      </c>
      <c r="J343" s="157">
        <v>2</v>
      </c>
      <c r="K343" s="157">
        <v>0</v>
      </c>
      <c r="L343" s="157">
        <v>2</v>
      </c>
    </row>
    <row r="344" spans="1:12" x14ac:dyDescent="0.2">
      <c r="A344" s="157"/>
      <c r="B344" s="157"/>
      <c r="C344" s="157"/>
      <c r="D344" s="157"/>
      <c r="E344" s="157" t="s">
        <v>3354</v>
      </c>
      <c r="F344" s="157" t="s">
        <v>131</v>
      </c>
      <c r="G344" s="157">
        <v>0</v>
      </c>
      <c r="H344" s="157">
        <v>2</v>
      </c>
      <c r="I344" s="157">
        <v>0</v>
      </c>
      <c r="J344" s="157">
        <v>2</v>
      </c>
      <c r="K344" s="157">
        <v>0</v>
      </c>
      <c r="L344" s="157">
        <v>2</v>
      </c>
    </row>
    <row r="345" spans="1:12" x14ac:dyDescent="0.2">
      <c r="A345" s="157"/>
      <c r="B345" s="157"/>
      <c r="C345" s="157"/>
      <c r="D345" s="157"/>
      <c r="E345" s="157" t="s">
        <v>3353</v>
      </c>
      <c r="F345" s="157" t="s">
        <v>14</v>
      </c>
      <c r="G345" s="157">
        <v>0</v>
      </c>
      <c r="H345" s="157">
        <v>1</v>
      </c>
      <c r="I345" s="157">
        <v>0</v>
      </c>
      <c r="J345" s="157">
        <v>1</v>
      </c>
      <c r="K345" s="157">
        <v>0</v>
      </c>
      <c r="L345" s="157">
        <v>1</v>
      </c>
    </row>
    <row r="346" spans="1:12" x14ac:dyDescent="0.2">
      <c r="A346" s="157"/>
      <c r="B346" s="157"/>
      <c r="C346" s="157"/>
      <c r="D346" s="157"/>
      <c r="E346" s="157" t="s">
        <v>4154</v>
      </c>
      <c r="F346" s="157" t="s">
        <v>29</v>
      </c>
      <c r="G346" s="157">
        <v>1</v>
      </c>
      <c r="H346" s="157">
        <v>0</v>
      </c>
      <c r="I346" s="157">
        <v>0</v>
      </c>
      <c r="J346" s="157">
        <v>1</v>
      </c>
      <c r="K346" s="157">
        <v>0</v>
      </c>
      <c r="L346" s="157">
        <v>1</v>
      </c>
    </row>
    <row r="347" spans="1:12" x14ac:dyDescent="0.2">
      <c r="A347" s="157"/>
      <c r="B347" s="157"/>
      <c r="C347" s="157"/>
      <c r="D347" s="157"/>
      <c r="E347" s="157" t="s">
        <v>4155</v>
      </c>
      <c r="F347" s="157" t="s">
        <v>16</v>
      </c>
      <c r="G347" s="157">
        <v>1</v>
      </c>
      <c r="H347" s="157">
        <v>0</v>
      </c>
      <c r="I347" s="157">
        <v>1</v>
      </c>
      <c r="J347" s="157">
        <v>0</v>
      </c>
      <c r="K347" s="157">
        <v>0</v>
      </c>
      <c r="L347" s="157">
        <v>1</v>
      </c>
    </row>
    <row r="348" spans="1:12" x14ac:dyDescent="0.2">
      <c r="A348" s="157"/>
      <c r="B348" s="157"/>
      <c r="C348" s="157"/>
      <c r="D348" s="157"/>
      <c r="E348" s="157" t="s">
        <v>3352</v>
      </c>
      <c r="F348" s="157" t="s">
        <v>29</v>
      </c>
      <c r="G348" s="157">
        <v>0</v>
      </c>
      <c r="H348" s="157">
        <v>1</v>
      </c>
      <c r="I348" s="157">
        <v>1</v>
      </c>
      <c r="J348" s="157">
        <v>0</v>
      </c>
      <c r="K348" s="157">
        <v>0</v>
      </c>
      <c r="L348" s="157">
        <v>1</v>
      </c>
    </row>
    <row r="349" spans="1:12" x14ac:dyDescent="0.2">
      <c r="A349" s="157"/>
      <c r="B349" s="157"/>
      <c r="C349" s="157"/>
      <c r="D349" s="157"/>
      <c r="E349" s="157" t="s">
        <v>4156</v>
      </c>
      <c r="F349" s="157" t="s">
        <v>131</v>
      </c>
      <c r="G349" s="157">
        <v>0</v>
      </c>
      <c r="H349" s="157">
        <v>1</v>
      </c>
      <c r="I349" s="157">
        <v>0</v>
      </c>
      <c r="J349" s="157">
        <v>1</v>
      </c>
      <c r="K349" s="157">
        <v>0</v>
      </c>
      <c r="L349" s="157">
        <v>1</v>
      </c>
    </row>
    <row r="350" spans="1:12" x14ac:dyDescent="0.2">
      <c r="A350" s="157"/>
      <c r="B350" s="157"/>
      <c r="C350" s="157"/>
      <c r="D350" s="157"/>
      <c r="E350" s="157" t="s">
        <v>4157</v>
      </c>
      <c r="F350" s="157" t="s">
        <v>131</v>
      </c>
      <c r="G350" s="157">
        <v>0</v>
      </c>
      <c r="H350" s="157">
        <v>1</v>
      </c>
      <c r="I350" s="157">
        <v>0</v>
      </c>
      <c r="J350" s="157">
        <v>1</v>
      </c>
      <c r="K350" s="157">
        <v>0</v>
      </c>
      <c r="L350" s="157">
        <v>1</v>
      </c>
    </row>
    <row r="351" spans="1:12" x14ac:dyDescent="0.2">
      <c r="A351" s="157"/>
      <c r="B351" s="157"/>
      <c r="C351" s="157"/>
      <c r="D351" s="157"/>
      <c r="E351" s="157" t="s">
        <v>3351</v>
      </c>
      <c r="F351" s="157" t="s">
        <v>29</v>
      </c>
      <c r="G351" s="157">
        <v>1</v>
      </c>
      <c r="H351" s="157">
        <v>2</v>
      </c>
      <c r="I351" s="157">
        <v>1</v>
      </c>
      <c r="J351" s="157">
        <v>2</v>
      </c>
      <c r="K351" s="157">
        <v>0</v>
      </c>
      <c r="L351" s="157">
        <v>3</v>
      </c>
    </row>
    <row r="352" spans="1:12" x14ac:dyDescent="0.2">
      <c r="A352" s="157"/>
      <c r="B352" s="157"/>
      <c r="C352" s="157"/>
      <c r="D352" s="157"/>
      <c r="E352" s="157" t="s">
        <v>3348</v>
      </c>
      <c r="F352" s="157" t="s">
        <v>67</v>
      </c>
      <c r="G352" s="157">
        <v>0</v>
      </c>
      <c r="H352" s="157">
        <v>3</v>
      </c>
      <c r="I352" s="157">
        <v>3</v>
      </c>
      <c r="J352" s="157">
        <v>0</v>
      </c>
      <c r="K352" s="157">
        <v>0</v>
      </c>
      <c r="L352" s="157">
        <v>3</v>
      </c>
    </row>
    <row r="353" spans="1:12" x14ac:dyDescent="0.2">
      <c r="A353" s="157"/>
      <c r="B353" s="157"/>
      <c r="C353" s="157"/>
      <c r="D353" s="157"/>
      <c r="E353" s="157" t="s">
        <v>3347</v>
      </c>
      <c r="F353" s="157" t="s">
        <v>53</v>
      </c>
      <c r="G353" s="157">
        <v>0</v>
      </c>
      <c r="H353" s="157">
        <v>5</v>
      </c>
      <c r="I353" s="157">
        <v>0</v>
      </c>
      <c r="J353" s="157">
        <v>5</v>
      </c>
      <c r="K353" s="157">
        <v>0</v>
      </c>
      <c r="L353" s="157">
        <v>5</v>
      </c>
    </row>
    <row r="354" spans="1:12" x14ac:dyDescent="0.2">
      <c r="A354" s="157"/>
      <c r="B354" s="157"/>
      <c r="C354" s="157"/>
      <c r="D354" s="157"/>
      <c r="E354" s="157" t="s">
        <v>4158</v>
      </c>
      <c r="F354" s="157" t="s">
        <v>16</v>
      </c>
      <c r="G354" s="157">
        <v>1</v>
      </c>
      <c r="H354" s="157">
        <v>0</v>
      </c>
      <c r="I354" s="157">
        <v>1</v>
      </c>
      <c r="J354" s="157">
        <v>0</v>
      </c>
      <c r="K354" s="157">
        <v>0</v>
      </c>
      <c r="L354" s="157">
        <v>1</v>
      </c>
    </row>
    <row r="355" spans="1:12" x14ac:dyDescent="0.2">
      <c r="A355" s="157"/>
      <c r="B355" s="157"/>
      <c r="C355" s="157"/>
      <c r="D355" s="157"/>
      <c r="E355" s="157" t="s">
        <v>4159</v>
      </c>
      <c r="F355" s="157" t="s">
        <v>87</v>
      </c>
      <c r="G355" s="157">
        <v>0</v>
      </c>
      <c r="H355" s="157">
        <v>1</v>
      </c>
      <c r="I355" s="157">
        <v>0</v>
      </c>
      <c r="J355" s="157">
        <v>1</v>
      </c>
      <c r="K355" s="157">
        <v>0</v>
      </c>
      <c r="L355" s="157">
        <v>1</v>
      </c>
    </row>
    <row r="356" spans="1:12" x14ac:dyDescent="0.2">
      <c r="A356" s="157"/>
      <c r="B356" s="157"/>
      <c r="C356" s="157"/>
      <c r="D356" s="157"/>
      <c r="E356" s="157" t="s">
        <v>3344</v>
      </c>
      <c r="F356" s="157" t="s">
        <v>53</v>
      </c>
      <c r="G356" s="157">
        <v>1</v>
      </c>
      <c r="H356" s="157">
        <v>1</v>
      </c>
      <c r="I356" s="157">
        <v>0</v>
      </c>
      <c r="J356" s="157">
        <v>2</v>
      </c>
      <c r="K356" s="157">
        <v>0</v>
      </c>
      <c r="L356" s="157">
        <v>2</v>
      </c>
    </row>
    <row r="357" spans="1:12" x14ac:dyDescent="0.2">
      <c r="A357" s="157"/>
      <c r="B357" s="157"/>
      <c r="C357" s="157"/>
      <c r="D357" s="157"/>
      <c r="E357" s="157" t="s">
        <v>4160</v>
      </c>
      <c r="F357" s="157" t="s">
        <v>16</v>
      </c>
      <c r="G357" s="157">
        <v>0</v>
      </c>
      <c r="H357" s="157">
        <v>1</v>
      </c>
      <c r="I357" s="157">
        <v>0</v>
      </c>
      <c r="J357" s="157">
        <v>1</v>
      </c>
      <c r="K357" s="157">
        <v>0</v>
      </c>
      <c r="L357" s="157">
        <v>1</v>
      </c>
    </row>
    <row r="358" spans="1:12" x14ac:dyDescent="0.2">
      <c r="A358" s="157"/>
      <c r="B358" s="157"/>
      <c r="C358" s="157"/>
      <c r="D358" s="157"/>
      <c r="E358" s="157" t="s">
        <v>4161</v>
      </c>
      <c r="F358" s="157" t="s">
        <v>33</v>
      </c>
      <c r="G358" s="157">
        <v>0</v>
      </c>
      <c r="H358" s="157">
        <v>1</v>
      </c>
      <c r="I358" s="157">
        <v>0</v>
      </c>
      <c r="J358" s="157">
        <v>1</v>
      </c>
      <c r="K358" s="157">
        <v>0</v>
      </c>
      <c r="L358" s="157">
        <v>1</v>
      </c>
    </row>
    <row r="359" spans="1:12" x14ac:dyDescent="0.2">
      <c r="A359" s="157"/>
      <c r="B359" s="157"/>
      <c r="C359" s="157"/>
      <c r="D359" s="157"/>
      <c r="E359" s="157" t="s">
        <v>4162</v>
      </c>
      <c r="F359" s="157" t="s">
        <v>20</v>
      </c>
      <c r="G359" s="157">
        <v>0</v>
      </c>
      <c r="H359" s="157">
        <v>1</v>
      </c>
      <c r="I359" s="157">
        <v>1</v>
      </c>
      <c r="J359" s="157">
        <v>0</v>
      </c>
      <c r="K359" s="157">
        <v>0</v>
      </c>
      <c r="L359" s="157">
        <v>1</v>
      </c>
    </row>
    <row r="360" spans="1:12" x14ac:dyDescent="0.2">
      <c r="A360" s="157"/>
      <c r="B360" s="157"/>
      <c r="C360" s="157"/>
      <c r="D360" s="157"/>
      <c r="E360" s="157" t="s">
        <v>4163</v>
      </c>
      <c r="F360" s="157" t="s">
        <v>87</v>
      </c>
      <c r="G360" s="157">
        <v>0</v>
      </c>
      <c r="H360" s="157">
        <v>1</v>
      </c>
      <c r="I360" s="157">
        <v>0</v>
      </c>
      <c r="J360" s="157">
        <v>1</v>
      </c>
      <c r="K360" s="157">
        <v>0</v>
      </c>
      <c r="L360" s="157">
        <v>1</v>
      </c>
    </row>
    <row r="361" spans="1:12" x14ac:dyDescent="0.2">
      <c r="A361" s="157"/>
      <c r="B361" s="157"/>
      <c r="C361" s="157"/>
      <c r="D361" s="157"/>
      <c r="E361" s="157" t="s">
        <v>4164</v>
      </c>
      <c r="F361" s="157" t="s">
        <v>69</v>
      </c>
      <c r="G361" s="157">
        <v>0</v>
      </c>
      <c r="H361" s="157">
        <v>1</v>
      </c>
      <c r="I361" s="157">
        <v>0</v>
      </c>
      <c r="J361" s="157">
        <v>1</v>
      </c>
      <c r="K361" s="157">
        <v>0</v>
      </c>
      <c r="L361" s="157">
        <v>1</v>
      </c>
    </row>
    <row r="362" spans="1:12" x14ac:dyDescent="0.2">
      <c r="A362" s="157"/>
      <c r="B362" s="157"/>
      <c r="C362" s="157"/>
      <c r="D362" s="157"/>
      <c r="E362" s="157" t="s">
        <v>4165</v>
      </c>
      <c r="F362" s="157" t="s">
        <v>69</v>
      </c>
      <c r="G362" s="157">
        <v>1</v>
      </c>
      <c r="H362" s="157">
        <v>0</v>
      </c>
      <c r="I362" s="157">
        <v>0</v>
      </c>
      <c r="J362" s="157">
        <v>1</v>
      </c>
      <c r="K362" s="157">
        <v>0</v>
      </c>
      <c r="L362" s="157">
        <v>1</v>
      </c>
    </row>
    <row r="363" spans="1:12" x14ac:dyDescent="0.2">
      <c r="A363" s="157"/>
      <c r="B363" s="157"/>
      <c r="C363" s="157"/>
      <c r="D363" s="157"/>
      <c r="E363" s="157" t="s">
        <v>4166</v>
      </c>
      <c r="F363" s="157" t="s">
        <v>131</v>
      </c>
      <c r="G363" s="157">
        <v>0</v>
      </c>
      <c r="H363" s="157">
        <v>1</v>
      </c>
      <c r="I363" s="157">
        <v>0</v>
      </c>
      <c r="J363" s="157">
        <v>0</v>
      </c>
      <c r="K363" s="157">
        <v>1</v>
      </c>
      <c r="L363" s="157">
        <v>1</v>
      </c>
    </row>
    <row r="364" spans="1:12" x14ac:dyDescent="0.2">
      <c r="A364" s="157"/>
      <c r="B364" s="157"/>
      <c r="C364" s="157"/>
      <c r="D364" s="157"/>
      <c r="E364" s="157" t="s">
        <v>4167</v>
      </c>
      <c r="F364" s="157" t="s">
        <v>94</v>
      </c>
      <c r="G364" s="157">
        <v>0</v>
      </c>
      <c r="H364" s="157">
        <v>1</v>
      </c>
      <c r="I364" s="157">
        <v>0</v>
      </c>
      <c r="J364" s="157">
        <v>1</v>
      </c>
      <c r="K364" s="157">
        <v>0</v>
      </c>
      <c r="L364" s="157">
        <v>1</v>
      </c>
    </row>
    <row r="365" spans="1:12" x14ac:dyDescent="0.2">
      <c r="A365" s="157"/>
      <c r="B365" s="157"/>
      <c r="C365" s="157"/>
      <c r="D365" s="157"/>
      <c r="E365" s="157" t="s">
        <v>3329</v>
      </c>
      <c r="F365" s="157" t="s">
        <v>77</v>
      </c>
      <c r="G365" s="157">
        <v>2</v>
      </c>
      <c r="H365" s="157">
        <v>1</v>
      </c>
      <c r="I365" s="157">
        <v>2</v>
      </c>
      <c r="J365" s="157">
        <v>1</v>
      </c>
      <c r="K365" s="157">
        <v>0</v>
      </c>
      <c r="L365" s="157">
        <v>3</v>
      </c>
    </row>
    <row r="366" spans="1:12" x14ac:dyDescent="0.2">
      <c r="A366" s="157"/>
      <c r="B366" s="157"/>
      <c r="C366" s="157"/>
      <c r="D366" s="157"/>
      <c r="E366" s="157" t="s">
        <v>4168</v>
      </c>
      <c r="F366" s="157" t="s">
        <v>94</v>
      </c>
      <c r="G366" s="157">
        <v>1</v>
      </c>
      <c r="H366" s="157">
        <v>0</v>
      </c>
      <c r="I366" s="157">
        <v>1</v>
      </c>
      <c r="J366" s="157">
        <v>0</v>
      </c>
      <c r="K366" s="157">
        <v>0</v>
      </c>
      <c r="L366" s="157">
        <v>1</v>
      </c>
    </row>
    <row r="367" spans="1:12" x14ac:dyDescent="0.2">
      <c r="A367" s="157"/>
      <c r="B367" s="157"/>
      <c r="C367" s="157"/>
      <c r="D367" s="157"/>
      <c r="E367" s="157" t="s">
        <v>3328</v>
      </c>
      <c r="F367" s="157" t="s">
        <v>39</v>
      </c>
      <c r="G367" s="157">
        <v>0</v>
      </c>
      <c r="H367" s="157">
        <v>1</v>
      </c>
      <c r="I367" s="157">
        <v>1</v>
      </c>
      <c r="J367" s="157">
        <v>0</v>
      </c>
      <c r="K367" s="157">
        <v>0</v>
      </c>
      <c r="L367" s="157">
        <v>1</v>
      </c>
    </row>
    <row r="368" spans="1:12" x14ac:dyDescent="0.2">
      <c r="A368" s="157"/>
      <c r="B368" s="157"/>
      <c r="C368" s="157"/>
      <c r="D368" s="157"/>
      <c r="E368" s="157" t="s">
        <v>4169</v>
      </c>
      <c r="F368" s="157" t="s">
        <v>35</v>
      </c>
      <c r="G368" s="157">
        <v>0</v>
      </c>
      <c r="H368" s="157">
        <v>1</v>
      </c>
      <c r="I368" s="157">
        <v>0</v>
      </c>
      <c r="J368" s="157">
        <v>1</v>
      </c>
      <c r="K368" s="157">
        <v>0</v>
      </c>
      <c r="L368" s="157">
        <v>1</v>
      </c>
    </row>
    <row r="369" spans="1:12" x14ac:dyDescent="0.2">
      <c r="A369" s="157"/>
      <c r="B369" s="157"/>
      <c r="C369" s="157"/>
      <c r="D369" s="157"/>
      <c r="E369" s="157" t="s">
        <v>4170</v>
      </c>
      <c r="F369" s="157" t="s">
        <v>67</v>
      </c>
      <c r="G369" s="157">
        <v>1</v>
      </c>
      <c r="H369" s="157">
        <v>0</v>
      </c>
      <c r="I369" s="157">
        <v>0</v>
      </c>
      <c r="J369" s="157">
        <v>1</v>
      </c>
      <c r="K369" s="157">
        <v>0</v>
      </c>
      <c r="L369" s="157">
        <v>1</v>
      </c>
    </row>
    <row r="370" spans="1:12" x14ac:dyDescent="0.2">
      <c r="A370" s="157"/>
      <c r="B370" s="157"/>
      <c r="C370" s="157"/>
      <c r="D370" s="157"/>
      <c r="E370" s="157" t="s">
        <v>4171</v>
      </c>
      <c r="F370" s="157" t="s">
        <v>14</v>
      </c>
      <c r="G370" s="157">
        <v>1</v>
      </c>
      <c r="H370" s="157">
        <v>0</v>
      </c>
      <c r="I370" s="157">
        <v>1</v>
      </c>
      <c r="J370" s="157">
        <v>0</v>
      </c>
      <c r="K370" s="157">
        <v>0</v>
      </c>
      <c r="L370" s="157">
        <v>1</v>
      </c>
    </row>
    <row r="371" spans="1:12" x14ac:dyDescent="0.2">
      <c r="A371" s="157"/>
      <c r="B371" s="157"/>
      <c r="C371" s="157"/>
      <c r="D371" s="157"/>
      <c r="E371" s="157" t="s">
        <v>4172</v>
      </c>
      <c r="F371" s="157" t="s">
        <v>14</v>
      </c>
      <c r="G371" s="157">
        <v>1</v>
      </c>
      <c r="H371" s="157">
        <v>0</v>
      </c>
      <c r="I371" s="157">
        <v>1</v>
      </c>
      <c r="J371" s="157">
        <v>0</v>
      </c>
      <c r="K371" s="157">
        <v>0</v>
      </c>
      <c r="L371" s="157">
        <v>1</v>
      </c>
    </row>
    <row r="372" spans="1:12" x14ac:dyDescent="0.2">
      <c r="A372" s="157"/>
      <c r="B372" s="157"/>
      <c r="C372" s="157"/>
      <c r="D372" s="157"/>
      <c r="E372" s="157" t="s">
        <v>4173</v>
      </c>
      <c r="F372" s="157" t="s">
        <v>14</v>
      </c>
      <c r="G372" s="157">
        <v>1</v>
      </c>
      <c r="H372" s="157">
        <v>0</v>
      </c>
      <c r="I372" s="157">
        <v>1</v>
      </c>
      <c r="J372" s="157">
        <v>0</v>
      </c>
      <c r="K372" s="157">
        <v>0</v>
      </c>
      <c r="L372" s="157">
        <v>1</v>
      </c>
    </row>
    <row r="373" spans="1:12" x14ac:dyDescent="0.2">
      <c r="A373" s="157"/>
      <c r="B373" s="157"/>
      <c r="C373" s="157"/>
      <c r="D373" s="157"/>
      <c r="E373" s="157" t="s">
        <v>4174</v>
      </c>
      <c r="F373" s="157" t="s">
        <v>55</v>
      </c>
      <c r="G373" s="157">
        <v>0</v>
      </c>
      <c r="H373" s="157">
        <v>1</v>
      </c>
      <c r="I373" s="157">
        <v>0</v>
      </c>
      <c r="J373" s="157">
        <v>1</v>
      </c>
      <c r="K373" s="157">
        <v>0</v>
      </c>
      <c r="L373" s="157">
        <v>1</v>
      </c>
    </row>
    <row r="374" spans="1:12" x14ac:dyDescent="0.2">
      <c r="A374" s="157"/>
      <c r="B374" s="157"/>
      <c r="C374" s="157"/>
      <c r="D374" s="157"/>
      <c r="E374" s="157" t="s">
        <v>3323</v>
      </c>
      <c r="F374" s="157" t="s">
        <v>24</v>
      </c>
      <c r="G374" s="157">
        <v>0</v>
      </c>
      <c r="H374" s="157">
        <v>3</v>
      </c>
      <c r="I374" s="157">
        <v>0</v>
      </c>
      <c r="J374" s="157">
        <v>3</v>
      </c>
      <c r="K374" s="157">
        <v>0</v>
      </c>
      <c r="L374" s="157">
        <v>3</v>
      </c>
    </row>
    <row r="375" spans="1:12" x14ac:dyDescent="0.2">
      <c r="A375" s="157"/>
      <c r="B375" s="157"/>
      <c r="C375" s="157"/>
      <c r="D375" s="157"/>
      <c r="E375" s="157" t="s">
        <v>3322</v>
      </c>
      <c r="F375" s="157" t="s">
        <v>58</v>
      </c>
      <c r="G375" s="157">
        <v>0</v>
      </c>
      <c r="H375" s="157">
        <v>2</v>
      </c>
      <c r="I375" s="157">
        <v>0</v>
      </c>
      <c r="J375" s="157">
        <v>2</v>
      </c>
      <c r="K375" s="157">
        <v>0</v>
      </c>
      <c r="L375" s="157">
        <v>2</v>
      </c>
    </row>
    <row r="376" spans="1:12" x14ac:dyDescent="0.2">
      <c r="A376" s="157"/>
      <c r="B376" s="157"/>
      <c r="C376" s="157"/>
      <c r="D376" s="157"/>
      <c r="E376" s="157" t="s">
        <v>3320</v>
      </c>
      <c r="F376" s="157" t="s">
        <v>33</v>
      </c>
      <c r="G376" s="157">
        <v>0</v>
      </c>
      <c r="H376" s="157">
        <v>1</v>
      </c>
      <c r="I376" s="157">
        <v>0</v>
      </c>
      <c r="J376" s="157">
        <v>1</v>
      </c>
      <c r="K376" s="157">
        <v>0</v>
      </c>
      <c r="L376" s="157">
        <v>1</v>
      </c>
    </row>
    <row r="377" spans="1:12" x14ac:dyDescent="0.2">
      <c r="A377" s="157"/>
      <c r="B377" s="157"/>
      <c r="C377" s="157"/>
      <c r="D377" s="157"/>
      <c r="E377" s="157" t="s">
        <v>4175</v>
      </c>
      <c r="F377" s="157" t="s">
        <v>87</v>
      </c>
      <c r="G377" s="157">
        <v>1</v>
      </c>
      <c r="H377" s="157">
        <v>0</v>
      </c>
      <c r="I377" s="157">
        <v>0</v>
      </c>
      <c r="J377" s="157">
        <v>1</v>
      </c>
      <c r="K377" s="157">
        <v>0</v>
      </c>
      <c r="L377" s="157">
        <v>1</v>
      </c>
    </row>
    <row r="378" spans="1:12" x14ac:dyDescent="0.2">
      <c r="A378" s="157"/>
      <c r="B378" s="157"/>
      <c r="C378" s="157"/>
      <c r="D378" s="157"/>
      <c r="E378" s="157" t="s">
        <v>4176</v>
      </c>
      <c r="F378" s="157" t="s">
        <v>39</v>
      </c>
      <c r="G378" s="157">
        <v>0</v>
      </c>
      <c r="H378" s="157">
        <v>1</v>
      </c>
      <c r="I378" s="157">
        <v>1</v>
      </c>
      <c r="J378" s="157">
        <v>0</v>
      </c>
      <c r="K378" s="157">
        <v>0</v>
      </c>
      <c r="L378" s="157">
        <v>1</v>
      </c>
    </row>
    <row r="379" spans="1:12" x14ac:dyDescent="0.2">
      <c r="A379" s="157"/>
      <c r="B379" s="157"/>
      <c r="C379" s="157"/>
      <c r="D379" s="157"/>
      <c r="E379" s="157" t="s">
        <v>4177</v>
      </c>
      <c r="F379" s="157" t="s">
        <v>58</v>
      </c>
      <c r="G379" s="157">
        <v>0</v>
      </c>
      <c r="H379" s="157">
        <v>1</v>
      </c>
      <c r="I379" s="157">
        <v>0</v>
      </c>
      <c r="J379" s="157">
        <v>1</v>
      </c>
      <c r="K379" s="157">
        <v>0</v>
      </c>
      <c r="L379" s="157">
        <v>1</v>
      </c>
    </row>
    <row r="380" spans="1:12" x14ac:dyDescent="0.2">
      <c r="A380" s="157"/>
      <c r="B380" s="157"/>
      <c r="C380" s="157"/>
      <c r="D380" s="157"/>
      <c r="E380" s="157" t="s">
        <v>4178</v>
      </c>
      <c r="F380" s="157" t="s">
        <v>53</v>
      </c>
      <c r="G380" s="157">
        <v>0</v>
      </c>
      <c r="H380" s="157">
        <v>1</v>
      </c>
      <c r="I380" s="157">
        <v>0</v>
      </c>
      <c r="J380" s="157">
        <v>1</v>
      </c>
      <c r="K380" s="157">
        <v>0</v>
      </c>
      <c r="L380" s="157">
        <v>1</v>
      </c>
    </row>
    <row r="381" spans="1:12" x14ac:dyDescent="0.2">
      <c r="A381" s="157"/>
      <c r="B381" s="157"/>
      <c r="C381" s="157"/>
      <c r="D381" s="157"/>
      <c r="E381" s="157" t="s">
        <v>3312</v>
      </c>
      <c r="F381" s="157" t="s">
        <v>77</v>
      </c>
      <c r="G381" s="157">
        <v>7</v>
      </c>
      <c r="H381" s="157">
        <v>10</v>
      </c>
      <c r="I381" s="157">
        <v>0</v>
      </c>
      <c r="J381" s="157">
        <v>17</v>
      </c>
      <c r="K381" s="157">
        <v>0</v>
      </c>
      <c r="L381" s="157">
        <v>17</v>
      </c>
    </row>
    <row r="382" spans="1:12" x14ac:dyDescent="0.2">
      <c r="A382" s="157"/>
      <c r="B382" s="157"/>
      <c r="C382" s="157"/>
      <c r="D382" s="157"/>
      <c r="E382" s="157" t="s">
        <v>4179</v>
      </c>
      <c r="F382" s="157" t="s">
        <v>80</v>
      </c>
      <c r="G382" s="157">
        <v>0</v>
      </c>
      <c r="H382" s="157">
        <v>1</v>
      </c>
      <c r="I382" s="157">
        <v>0</v>
      </c>
      <c r="J382" s="157">
        <v>1</v>
      </c>
      <c r="K382" s="157">
        <v>0</v>
      </c>
      <c r="L382" s="157">
        <v>1</v>
      </c>
    </row>
    <row r="383" spans="1:12" x14ac:dyDescent="0.2">
      <c r="A383" s="157"/>
      <c r="B383" s="157"/>
      <c r="C383" s="157"/>
      <c r="D383" s="157"/>
      <c r="E383" s="157" t="s">
        <v>4180</v>
      </c>
      <c r="F383" s="157" t="s">
        <v>16</v>
      </c>
      <c r="G383" s="157">
        <v>0</v>
      </c>
      <c r="H383" s="157">
        <v>1</v>
      </c>
      <c r="I383" s="157">
        <v>1</v>
      </c>
      <c r="J383" s="157">
        <v>0</v>
      </c>
      <c r="K383" s="157">
        <v>0</v>
      </c>
      <c r="L383" s="157">
        <v>1</v>
      </c>
    </row>
    <row r="384" spans="1:12" x14ac:dyDescent="0.2">
      <c r="A384" s="157"/>
      <c r="B384" s="157"/>
      <c r="C384" s="157"/>
      <c r="D384" s="157"/>
      <c r="E384" s="157" t="s">
        <v>3308</v>
      </c>
      <c r="F384" s="157" t="s">
        <v>67</v>
      </c>
      <c r="G384" s="157">
        <v>0</v>
      </c>
      <c r="H384" s="157">
        <v>1</v>
      </c>
      <c r="I384" s="157">
        <v>0</v>
      </c>
      <c r="J384" s="157">
        <v>1</v>
      </c>
      <c r="K384" s="157">
        <v>0</v>
      </c>
      <c r="L384" s="157">
        <v>1</v>
      </c>
    </row>
    <row r="385" spans="1:12" x14ac:dyDescent="0.2">
      <c r="A385" s="157"/>
      <c r="B385" s="157"/>
      <c r="C385" s="157"/>
      <c r="D385" s="157"/>
      <c r="E385" s="157" t="s">
        <v>4181</v>
      </c>
      <c r="F385" s="157" t="s">
        <v>16</v>
      </c>
      <c r="G385" s="157">
        <v>0</v>
      </c>
      <c r="H385" s="157">
        <v>1</v>
      </c>
      <c r="I385" s="157">
        <v>0</v>
      </c>
      <c r="J385" s="157">
        <v>1</v>
      </c>
      <c r="K385" s="157">
        <v>0</v>
      </c>
      <c r="L385" s="157">
        <v>1</v>
      </c>
    </row>
    <row r="386" spans="1:12" x14ac:dyDescent="0.2">
      <c r="A386" s="157"/>
      <c r="B386" s="157"/>
      <c r="C386" s="157"/>
      <c r="D386" s="157"/>
      <c r="E386" s="157" t="s">
        <v>4182</v>
      </c>
      <c r="F386" s="157" t="s">
        <v>77</v>
      </c>
      <c r="G386" s="157">
        <v>1</v>
      </c>
      <c r="H386" s="157">
        <v>1</v>
      </c>
      <c r="I386" s="157">
        <v>1</v>
      </c>
      <c r="J386" s="157">
        <v>1</v>
      </c>
      <c r="K386" s="157">
        <v>0</v>
      </c>
      <c r="L386" s="157">
        <v>2</v>
      </c>
    </row>
    <row r="387" spans="1:12" x14ac:dyDescent="0.2">
      <c r="A387" s="157"/>
      <c r="B387" s="157"/>
      <c r="C387" s="157"/>
      <c r="D387" s="157"/>
      <c r="E387" s="157" t="s">
        <v>3307</v>
      </c>
      <c r="F387" s="157" t="s">
        <v>67</v>
      </c>
      <c r="G387" s="157">
        <v>0</v>
      </c>
      <c r="H387" s="157">
        <v>1</v>
      </c>
      <c r="I387" s="157">
        <v>0</v>
      </c>
      <c r="J387" s="157">
        <v>1</v>
      </c>
      <c r="K387" s="157">
        <v>0</v>
      </c>
      <c r="L387" s="157">
        <v>1</v>
      </c>
    </row>
    <row r="388" spans="1:12" x14ac:dyDescent="0.2">
      <c r="A388" s="157"/>
      <c r="B388" s="157"/>
      <c r="C388" s="157"/>
      <c r="D388" s="157"/>
      <c r="E388" s="157" t="s">
        <v>3306</v>
      </c>
      <c r="F388" s="157" t="s">
        <v>29</v>
      </c>
      <c r="G388" s="157">
        <v>0</v>
      </c>
      <c r="H388" s="157">
        <v>5</v>
      </c>
      <c r="I388" s="157">
        <v>0</v>
      </c>
      <c r="J388" s="157">
        <v>5</v>
      </c>
      <c r="K388" s="157">
        <v>0</v>
      </c>
      <c r="L388" s="157">
        <v>5</v>
      </c>
    </row>
    <row r="389" spans="1:12" x14ac:dyDescent="0.2">
      <c r="A389" s="157"/>
      <c r="B389" s="157"/>
      <c r="C389" s="157"/>
      <c r="D389" s="157"/>
      <c r="E389" s="157" t="s">
        <v>4183</v>
      </c>
      <c r="F389" s="157" t="s">
        <v>69</v>
      </c>
      <c r="G389" s="157">
        <v>0</v>
      </c>
      <c r="H389" s="157">
        <v>1</v>
      </c>
      <c r="I389" s="157">
        <v>1</v>
      </c>
      <c r="J389" s="157">
        <v>0</v>
      </c>
      <c r="K389" s="157">
        <v>0</v>
      </c>
      <c r="L389" s="157">
        <v>1</v>
      </c>
    </row>
    <row r="390" spans="1:12" x14ac:dyDescent="0.2">
      <c r="A390" s="157"/>
      <c r="B390" s="157"/>
      <c r="C390" s="157"/>
      <c r="D390" s="157"/>
      <c r="E390" s="157" t="s">
        <v>4184</v>
      </c>
      <c r="F390" s="157" t="s">
        <v>69</v>
      </c>
      <c r="G390" s="157">
        <v>0</v>
      </c>
      <c r="H390" s="157">
        <v>1</v>
      </c>
      <c r="I390" s="157">
        <v>1</v>
      </c>
      <c r="J390" s="157">
        <v>0</v>
      </c>
      <c r="K390" s="157">
        <v>0</v>
      </c>
      <c r="L390" s="157">
        <v>1</v>
      </c>
    </row>
    <row r="391" spans="1:12" x14ac:dyDescent="0.2">
      <c r="A391" s="157"/>
      <c r="B391" s="157"/>
      <c r="C391" s="157"/>
      <c r="D391" s="157"/>
      <c r="E391" s="157" t="s">
        <v>4185</v>
      </c>
      <c r="F391" s="157" t="s">
        <v>29</v>
      </c>
      <c r="G391" s="157">
        <v>1</v>
      </c>
      <c r="H391" s="157">
        <v>0</v>
      </c>
      <c r="I391" s="157">
        <v>0</v>
      </c>
      <c r="J391" s="157">
        <v>1</v>
      </c>
      <c r="K391" s="157">
        <v>0</v>
      </c>
      <c r="L391" s="157">
        <v>1</v>
      </c>
    </row>
    <row r="392" spans="1:12" x14ac:dyDescent="0.2">
      <c r="A392" s="157"/>
      <c r="B392" s="157"/>
      <c r="C392" s="157"/>
      <c r="D392" s="157"/>
      <c r="E392" s="157" t="s">
        <v>4186</v>
      </c>
      <c r="F392" s="157" t="s">
        <v>29</v>
      </c>
      <c r="G392" s="157">
        <v>0</v>
      </c>
      <c r="H392" s="157">
        <v>1</v>
      </c>
      <c r="I392" s="157">
        <v>0</v>
      </c>
      <c r="J392" s="157">
        <v>1</v>
      </c>
      <c r="K392" s="157">
        <v>0</v>
      </c>
      <c r="L392" s="157">
        <v>1</v>
      </c>
    </row>
    <row r="393" spans="1:12" x14ac:dyDescent="0.2">
      <c r="A393" s="157"/>
      <c r="B393" s="157"/>
      <c r="C393" s="157"/>
      <c r="D393" s="157"/>
      <c r="E393" s="157" t="s">
        <v>4187</v>
      </c>
      <c r="F393" s="157" t="s">
        <v>53</v>
      </c>
      <c r="G393" s="157">
        <v>1</v>
      </c>
      <c r="H393" s="157">
        <v>0</v>
      </c>
      <c r="I393" s="157">
        <v>1</v>
      </c>
      <c r="J393" s="157">
        <v>0</v>
      </c>
      <c r="K393" s="157">
        <v>0</v>
      </c>
      <c r="L393" s="157">
        <v>1</v>
      </c>
    </row>
    <row r="394" spans="1:12" x14ac:dyDescent="0.2">
      <c r="A394" s="157"/>
      <c r="B394" s="157"/>
      <c r="C394" s="157"/>
      <c r="D394" s="157"/>
      <c r="E394" s="157" t="s">
        <v>4188</v>
      </c>
      <c r="F394" s="157" t="s">
        <v>16</v>
      </c>
      <c r="G394" s="157">
        <v>0</v>
      </c>
      <c r="H394" s="157">
        <v>1</v>
      </c>
      <c r="I394" s="157">
        <v>1</v>
      </c>
      <c r="J394" s="157">
        <v>0</v>
      </c>
      <c r="K394" s="157">
        <v>0</v>
      </c>
      <c r="L394" s="157">
        <v>1</v>
      </c>
    </row>
    <row r="395" spans="1:12" x14ac:dyDescent="0.2">
      <c r="A395" s="157"/>
      <c r="B395" s="157"/>
      <c r="C395" s="157"/>
      <c r="D395" s="157"/>
      <c r="E395" s="157" t="s">
        <v>4189</v>
      </c>
      <c r="F395" s="157" t="s">
        <v>131</v>
      </c>
      <c r="G395" s="157">
        <v>0</v>
      </c>
      <c r="H395" s="157">
        <v>1</v>
      </c>
      <c r="I395" s="157">
        <v>0</v>
      </c>
      <c r="J395" s="157">
        <v>1</v>
      </c>
      <c r="K395" s="157">
        <v>0</v>
      </c>
      <c r="L395" s="157">
        <v>1</v>
      </c>
    </row>
    <row r="396" spans="1:12" x14ac:dyDescent="0.2">
      <c r="A396" s="157"/>
      <c r="B396" s="157"/>
      <c r="C396" s="157"/>
      <c r="D396" s="157"/>
      <c r="E396" s="157" t="s">
        <v>3299</v>
      </c>
      <c r="F396" s="157" t="s">
        <v>35</v>
      </c>
      <c r="G396" s="157">
        <v>2</v>
      </c>
      <c r="H396" s="157">
        <v>0</v>
      </c>
      <c r="I396" s="157">
        <v>0</v>
      </c>
      <c r="J396" s="157">
        <v>2</v>
      </c>
      <c r="K396" s="157">
        <v>0</v>
      </c>
      <c r="L396" s="157">
        <v>2</v>
      </c>
    </row>
    <row r="397" spans="1:12" x14ac:dyDescent="0.2">
      <c r="A397" s="157"/>
      <c r="B397" s="157"/>
      <c r="C397" s="157"/>
      <c r="D397" s="157"/>
      <c r="E397" s="157" t="s">
        <v>4190</v>
      </c>
      <c r="F397" s="157" t="s">
        <v>29</v>
      </c>
      <c r="G397" s="157">
        <v>1</v>
      </c>
      <c r="H397" s="157">
        <v>0</v>
      </c>
      <c r="I397" s="157">
        <v>0</v>
      </c>
      <c r="J397" s="157">
        <v>0</v>
      </c>
      <c r="K397" s="157">
        <v>1</v>
      </c>
      <c r="L397" s="157">
        <v>1</v>
      </c>
    </row>
    <row r="398" spans="1:12" x14ac:dyDescent="0.2">
      <c r="A398" s="157"/>
      <c r="B398" s="157"/>
      <c r="C398" s="157"/>
      <c r="D398" s="157"/>
      <c r="E398" s="157" t="s">
        <v>4191</v>
      </c>
      <c r="F398" s="157" t="s">
        <v>77</v>
      </c>
      <c r="G398" s="157">
        <v>1</v>
      </c>
      <c r="H398" s="157">
        <v>0</v>
      </c>
      <c r="I398" s="157">
        <v>0</v>
      </c>
      <c r="J398" s="157">
        <v>1</v>
      </c>
      <c r="K398" s="157">
        <v>0</v>
      </c>
      <c r="L398" s="157">
        <v>1</v>
      </c>
    </row>
    <row r="399" spans="1:12" x14ac:dyDescent="0.2">
      <c r="A399" s="157"/>
      <c r="B399" s="157"/>
      <c r="C399" s="157"/>
      <c r="D399" s="157"/>
      <c r="E399" s="157" t="s">
        <v>4192</v>
      </c>
      <c r="F399" s="157" t="s">
        <v>16</v>
      </c>
      <c r="G399" s="157">
        <v>0</v>
      </c>
      <c r="H399" s="157">
        <v>1</v>
      </c>
      <c r="I399" s="157">
        <v>1</v>
      </c>
      <c r="J399" s="157">
        <v>0</v>
      </c>
      <c r="K399" s="157">
        <v>0</v>
      </c>
      <c r="L399" s="157">
        <v>1</v>
      </c>
    </row>
    <row r="400" spans="1:12" x14ac:dyDescent="0.2">
      <c r="A400" s="157"/>
      <c r="B400" s="157"/>
      <c r="C400" s="157"/>
      <c r="D400" s="157"/>
      <c r="E400" s="157" t="s">
        <v>4193</v>
      </c>
      <c r="F400" s="157" t="s">
        <v>14</v>
      </c>
      <c r="G400" s="157">
        <v>0</v>
      </c>
      <c r="H400" s="157">
        <v>2</v>
      </c>
      <c r="I400" s="157">
        <v>0</v>
      </c>
      <c r="J400" s="157">
        <v>2</v>
      </c>
      <c r="K400" s="157">
        <v>0</v>
      </c>
      <c r="L400" s="157">
        <v>2</v>
      </c>
    </row>
    <row r="401" spans="1:12" x14ac:dyDescent="0.2">
      <c r="A401" s="157"/>
      <c r="B401" s="157"/>
      <c r="C401" s="157"/>
      <c r="D401" s="157"/>
      <c r="E401" s="157" t="s">
        <v>4194</v>
      </c>
      <c r="F401" s="157" t="s">
        <v>39</v>
      </c>
      <c r="G401" s="157">
        <v>0</v>
      </c>
      <c r="H401" s="157">
        <v>2</v>
      </c>
      <c r="I401" s="157">
        <v>0</v>
      </c>
      <c r="J401" s="157">
        <v>2</v>
      </c>
      <c r="K401" s="157">
        <v>0</v>
      </c>
      <c r="L401" s="157">
        <v>2</v>
      </c>
    </row>
    <row r="402" spans="1:12" x14ac:dyDescent="0.2">
      <c r="A402" s="157"/>
      <c r="B402" s="157"/>
      <c r="C402" s="157"/>
      <c r="D402" s="157"/>
      <c r="E402" s="157" t="s">
        <v>4195</v>
      </c>
      <c r="F402" s="157" t="s">
        <v>22</v>
      </c>
      <c r="G402" s="157">
        <v>0</v>
      </c>
      <c r="H402" s="157">
        <v>3</v>
      </c>
      <c r="I402" s="157">
        <v>0</v>
      </c>
      <c r="J402" s="157">
        <v>3</v>
      </c>
      <c r="K402" s="157">
        <v>0</v>
      </c>
      <c r="L402" s="157">
        <v>3</v>
      </c>
    </row>
    <row r="403" spans="1:12" x14ac:dyDescent="0.2">
      <c r="A403" s="157"/>
      <c r="B403" s="157"/>
      <c r="C403" s="157"/>
      <c r="D403" s="157"/>
      <c r="E403" s="157" t="s">
        <v>4196</v>
      </c>
      <c r="F403" s="157" t="s">
        <v>20</v>
      </c>
      <c r="G403" s="157">
        <v>1</v>
      </c>
      <c r="H403" s="157">
        <v>0</v>
      </c>
      <c r="I403" s="157">
        <v>1</v>
      </c>
      <c r="J403" s="157">
        <v>0</v>
      </c>
      <c r="K403" s="157">
        <v>0</v>
      </c>
      <c r="L403" s="157">
        <v>1</v>
      </c>
    </row>
    <row r="404" spans="1:12" x14ac:dyDescent="0.2">
      <c r="A404" s="157"/>
      <c r="B404" s="157"/>
      <c r="C404" s="157"/>
      <c r="D404" s="157"/>
      <c r="E404" s="157" t="s">
        <v>3290</v>
      </c>
      <c r="F404" s="157" t="s">
        <v>94</v>
      </c>
      <c r="G404" s="157">
        <v>1</v>
      </c>
      <c r="H404" s="157">
        <v>0</v>
      </c>
      <c r="I404" s="157">
        <v>1</v>
      </c>
      <c r="J404" s="157">
        <v>0</v>
      </c>
      <c r="K404" s="157">
        <v>0</v>
      </c>
      <c r="L404" s="157">
        <v>1</v>
      </c>
    </row>
    <row r="405" spans="1:12" x14ac:dyDescent="0.2">
      <c r="A405" s="157"/>
      <c r="B405" s="157"/>
      <c r="C405" s="157"/>
      <c r="D405" s="157"/>
      <c r="E405" s="157" t="s">
        <v>4197</v>
      </c>
      <c r="F405" s="157" t="s">
        <v>16</v>
      </c>
      <c r="G405" s="157">
        <v>0</v>
      </c>
      <c r="H405" s="157">
        <v>1</v>
      </c>
      <c r="I405" s="157">
        <v>1</v>
      </c>
      <c r="J405" s="157">
        <v>0</v>
      </c>
      <c r="K405" s="157">
        <v>0</v>
      </c>
      <c r="L405" s="157">
        <v>1</v>
      </c>
    </row>
    <row r="406" spans="1:12" x14ac:dyDescent="0.2">
      <c r="A406" s="157"/>
      <c r="B406" s="157"/>
      <c r="C406" s="157"/>
      <c r="D406" s="157"/>
      <c r="E406" s="157" t="s">
        <v>3287</v>
      </c>
      <c r="F406" s="157" t="s">
        <v>14</v>
      </c>
      <c r="G406" s="157">
        <v>1</v>
      </c>
      <c r="H406" s="157">
        <v>1</v>
      </c>
      <c r="I406" s="157">
        <v>1</v>
      </c>
      <c r="J406" s="157">
        <v>1</v>
      </c>
      <c r="K406" s="157">
        <v>0</v>
      </c>
      <c r="L406" s="157">
        <v>2</v>
      </c>
    </row>
    <row r="407" spans="1:12" x14ac:dyDescent="0.2">
      <c r="A407" s="157"/>
      <c r="B407" s="157"/>
      <c r="C407" s="157"/>
      <c r="D407" s="157"/>
      <c r="E407" s="157" t="s">
        <v>3285</v>
      </c>
      <c r="F407" s="157" t="s">
        <v>58</v>
      </c>
      <c r="G407" s="157">
        <v>0</v>
      </c>
      <c r="H407" s="157">
        <v>2</v>
      </c>
      <c r="I407" s="157">
        <v>1</v>
      </c>
      <c r="J407" s="157">
        <v>1</v>
      </c>
      <c r="K407" s="157">
        <v>0</v>
      </c>
      <c r="L407" s="157">
        <v>2</v>
      </c>
    </row>
    <row r="408" spans="1:12" x14ac:dyDescent="0.2">
      <c r="A408" s="157"/>
      <c r="B408" s="157"/>
      <c r="C408" s="157"/>
      <c r="D408" s="157"/>
      <c r="E408" s="157" t="s">
        <v>4198</v>
      </c>
      <c r="F408" s="157" t="s">
        <v>69</v>
      </c>
      <c r="G408" s="157">
        <v>0</v>
      </c>
      <c r="H408" s="157">
        <v>1</v>
      </c>
      <c r="I408" s="157">
        <v>1</v>
      </c>
      <c r="J408" s="157">
        <v>0</v>
      </c>
      <c r="K408" s="157">
        <v>0</v>
      </c>
      <c r="L408" s="157">
        <v>1</v>
      </c>
    </row>
    <row r="409" spans="1:12" x14ac:dyDescent="0.2">
      <c r="A409" s="157"/>
      <c r="B409" s="157"/>
      <c r="C409" s="157"/>
      <c r="D409" s="157"/>
      <c r="E409" s="157" t="s">
        <v>4199</v>
      </c>
      <c r="F409" s="157" t="s">
        <v>80</v>
      </c>
      <c r="G409" s="157">
        <v>0</v>
      </c>
      <c r="H409" s="157">
        <v>1</v>
      </c>
      <c r="I409" s="157">
        <v>0</v>
      </c>
      <c r="J409" s="157">
        <v>1</v>
      </c>
      <c r="K409" s="157">
        <v>0</v>
      </c>
      <c r="L409" s="157">
        <v>1</v>
      </c>
    </row>
    <row r="410" spans="1:12" x14ac:dyDescent="0.2">
      <c r="A410" s="157"/>
      <c r="B410" s="157"/>
      <c r="C410" s="157"/>
      <c r="D410" s="157"/>
      <c r="E410" s="157" t="s">
        <v>4200</v>
      </c>
      <c r="F410" s="157" t="s">
        <v>80</v>
      </c>
      <c r="G410" s="157">
        <v>0</v>
      </c>
      <c r="H410" s="157">
        <v>1</v>
      </c>
      <c r="I410" s="157">
        <v>0</v>
      </c>
      <c r="J410" s="157">
        <v>1</v>
      </c>
      <c r="K410" s="157">
        <v>0</v>
      </c>
      <c r="L410" s="157">
        <v>1</v>
      </c>
    </row>
    <row r="411" spans="1:12" x14ac:dyDescent="0.2">
      <c r="A411" s="157"/>
      <c r="B411" s="157"/>
      <c r="C411" s="157"/>
      <c r="D411" s="157"/>
      <c r="E411" s="157" t="s">
        <v>4201</v>
      </c>
      <c r="F411" s="157" t="s">
        <v>80</v>
      </c>
      <c r="G411" s="157">
        <v>1</v>
      </c>
      <c r="H411" s="157">
        <v>0</v>
      </c>
      <c r="I411" s="157">
        <v>1</v>
      </c>
      <c r="J411" s="157">
        <v>0</v>
      </c>
      <c r="K411" s="157">
        <v>0</v>
      </c>
      <c r="L411" s="157">
        <v>1</v>
      </c>
    </row>
    <row r="412" spans="1:12" x14ac:dyDescent="0.2">
      <c r="A412" s="157"/>
      <c r="B412" s="157"/>
      <c r="C412" s="157"/>
      <c r="D412" s="157"/>
      <c r="E412" s="157" t="s">
        <v>3275</v>
      </c>
      <c r="F412" s="157" t="s">
        <v>29</v>
      </c>
      <c r="G412" s="157">
        <v>0</v>
      </c>
      <c r="H412" s="157">
        <v>1</v>
      </c>
      <c r="I412" s="157">
        <v>1</v>
      </c>
      <c r="J412" s="157">
        <v>0</v>
      </c>
      <c r="K412" s="157">
        <v>0</v>
      </c>
      <c r="L412" s="157">
        <v>1</v>
      </c>
    </row>
    <row r="413" spans="1:12" x14ac:dyDescent="0.2">
      <c r="A413" s="157"/>
      <c r="B413" s="157"/>
      <c r="C413" s="157"/>
      <c r="D413" s="157"/>
      <c r="E413" s="157" t="s">
        <v>3271</v>
      </c>
      <c r="F413" s="157" t="s">
        <v>94</v>
      </c>
      <c r="G413" s="157">
        <v>0</v>
      </c>
      <c r="H413" s="157">
        <v>3</v>
      </c>
      <c r="I413" s="157">
        <v>0</v>
      </c>
      <c r="J413" s="157">
        <v>3</v>
      </c>
      <c r="K413" s="157">
        <v>0</v>
      </c>
      <c r="L413" s="157">
        <v>3</v>
      </c>
    </row>
    <row r="414" spans="1:12" x14ac:dyDescent="0.2">
      <c r="A414" s="157"/>
      <c r="B414" s="157"/>
      <c r="C414" s="157"/>
      <c r="D414" s="157"/>
      <c r="E414" s="157" t="s">
        <v>4202</v>
      </c>
      <c r="F414" s="157" t="s">
        <v>29</v>
      </c>
      <c r="G414" s="157">
        <v>0</v>
      </c>
      <c r="H414" s="157">
        <v>1</v>
      </c>
      <c r="I414" s="157">
        <v>1</v>
      </c>
      <c r="J414" s="157">
        <v>0</v>
      </c>
      <c r="K414" s="157">
        <v>0</v>
      </c>
      <c r="L414" s="157">
        <v>1</v>
      </c>
    </row>
    <row r="415" spans="1:12" x14ac:dyDescent="0.2">
      <c r="A415" s="157"/>
      <c r="B415" s="157"/>
      <c r="C415" s="157"/>
      <c r="D415" s="157"/>
      <c r="E415" s="157" t="s">
        <v>4203</v>
      </c>
      <c r="F415" s="157" t="s">
        <v>16</v>
      </c>
      <c r="G415" s="157">
        <v>0</v>
      </c>
      <c r="H415" s="157">
        <v>1</v>
      </c>
      <c r="I415" s="157">
        <v>1</v>
      </c>
      <c r="J415" s="157">
        <v>0</v>
      </c>
      <c r="K415" s="157">
        <v>0</v>
      </c>
      <c r="L415" s="157">
        <v>1</v>
      </c>
    </row>
    <row r="416" spans="1:12" x14ac:dyDescent="0.2">
      <c r="A416" s="157"/>
      <c r="B416" s="157"/>
      <c r="C416" s="157"/>
      <c r="D416" s="157"/>
      <c r="E416" s="157" t="s">
        <v>4204</v>
      </c>
      <c r="F416" s="157" t="s">
        <v>16</v>
      </c>
      <c r="G416" s="157">
        <v>0</v>
      </c>
      <c r="H416" s="157">
        <v>1</v>
      </c>
      <c r="I416" s="157">
        <v>1</v>
      </c>
      <c r="J416" s="157">
        <v>0</v>
      </c>
      <c r="K416" s="157">
        <v>0</v>
      </c>
      <c r="L416" s="157">
        <v>1</v>
      </c>
    </row>
    <row r="417" spans="1:12" x14ac:dyDescent="0.2">
      <c r="A417" s="157"/>
      <c r="B417" s="157"/>
      <c r="C417" s="157"/>
      <c r="D417" s="157"/>
      <c r="E417" s="157" t="s">
        <v>3267</v>
      </c>
      <c r="F417" s="157" t="s">
        <v>48</v>
      </c>
      <c r="G417" s="157">
        <v>1</v>
      </c>
      <c r="H417" s="157">
        <v>0</v>
      </c>
      <c r="I417" s="157">
        <v>0</v>
      </c>
      <c r="J417" s="157">
        <v>1</v>
      </c>
      <c r="K417" s="157">
        <v>0</v>
      </c>
      <c r="L417" s="157">
        <v>1</v>
      </c>
    </row>
    <row r="418" spans="1:12" x14ac:dyDescent="0.2">
      <c r="A418" s="157"/>
      <c r="B418" s="157"/>
      <c r="C418" s="157"/>
      <c r="D418" s="157"/>
      <c r="E418" s="157" t="s">
        <v>4205</v>
      </c>
      <c r="F418" s="157" t="s">
        <v>55</v>
      </c>
      <c r="G418" s="157">
        <v>0</v>
      </c>
      <c r="H418" s="157">
        <v>1</v>
      </c>
      <c r="I418" s="157">
        <v>0</v>
      </c>
      <c r="J418" s="157">
        <v>1</v>
      </c>
      <c r="K418" s="157">
        <v>0</v>
      </c>
      <c r="L418" s="157">
        <v>1</v>
      </c>
    </row>
    <row r="419" spans="1:12" x14ac:dyDescent="0.2">
      <c r="A419" s="157"/>
      <c r="B419" s="157"/>
      <c r="C419" s="157"/>
      <c r="D419" s="157"/>
      <c r="E419" s="157" t="s">
        <v>3266</v>
      </c>
      <c r="F419" s="157" t="s">
        <v>33</v>
      </c>
      <c r="G419" s="157">
        <v>1</v>
      </c>
      <c r="H419" s="157">
        <v>1</v>
      </c>
      <c r="I419" s="157">
        <v>1</v>
      </c>
      <c r="J419" s="157">
        <v>1</v>
      </c>
      <c r="K419" s="157">
        <v>0</v>
      </c>
      <c r="L419" s="157">
        <v>2</v>
      </c>
    </row>
    <row r="420" spans="1:12" x14ac:dyDescent="0.2">
      <c r="A420" s="157"/>
      <c r="B420" s="157"/>
      <c r="C420" s="157"/>
      <c r="D420" s="157"/>
      <c r="E420" s="157" t="s">
        <v>4206</v>
      </c>
      <c r="F420" s="157" t="s">
        <v>33</v>
      </c>
      <c r="G420" s="157">
        <v>0</v>
      </c>
      <c r="H420" s="157">
        <v>1</v>
      </c>
      <c r="I420" s="157">
        <v>0</v>
      </c>
      <c r="J420" s="157">
        <v>1</v>
      </c>
      <c r="K420" s="157">
        <v>0</v>
      </c>
      <c r="L420" s="157">
        <v>1</v>
      </c>
    </row>
    <row r="421" spans="1:12" x14ac:dyDescent="0.2">
      <c r="A421" s="157"/>
      <c r="B421" s="157"/>
      <c r="C421" s="157"/>
      <c r="D421" s="157"/>
      <c r="E421" s="157" t="s">
        <v>4207</v>
      </c>
      <c r="F421" s="157" t="s">
        <v>87</v>
      </c>
      <c r="G421" s="157">
        <v>1</v>
      </c>
      <c r="H421" s="157">
        <v>0</v>
      </c>
      <c r="I421" s="157">
        <v>1</v>
      </c>
      <c r="J421" s="157">
        <v>0</v>
      </c>
      <c r="K421" s="157">
        <v>0</v>
      </c>
      <c r="L421" s="157">
        <v>1</v>
      </c>
    </row>
    <row r="422" spans="1:12" x14ac:dyDescent="0.2">
      <c r="A422" s="157"/>
      <c r="B422" s="157"/>
      <c r="C422" s="157"/>
      <c r="D422" s="157"/>
      <c r="E422" s="157" t="s">
        <v>3262</v>
      </c>
      <c r="F422" s="157" t="s">
        <v>69</v>
      </c>
      <c r="G422" s="157">
        <v>0</v>
      </c>
      <c r="H422" s="157">
        <v>1</v>
      </c>
      <c r="I422" s="157">
        <v>1</v>
      </c>
      <c r="J422" s="157">
        <v>0</v>
      </c>
      <c r="K422" s="157">
        <v>0</v>
      </c>
      <c r="L422" s="157">
        <v>1</v>
      </c>
    </row>
    <row r="423" spans="1:12" x14ac:dyDescent="0.2">
      <c r="A423" s="157"/>
      <c r="B423" s="157"/>
      <c r="C423" s="157"/>
      <c r="D423" s="157"/>
      <c r="E423" s="157" t="s">
        <v>4208</v>
      </c>
      <c r="F423" s="157" t="s">
        <v>29</v>
      </c>
      <c r="G423" s="157">
        <v>0</v>
      </c>
      <c r="H423" s="157">
        <v>1</v>
      </c>
      <c r="I423" s="157">
        <v>1</v>
      </c>
      <c r="J423" s="157">
        <v>0</v>
      </c>
      <c r="K423" s="157">
        <v>0</v>
      </c>
      <c r="L423" s="157">
        <v>1</v>
      </c>
    </row>
    <row r="424" spans="1:12" x14ac:dyDescent="0.2">
      <c r="A424" s="157"/>
      <c r="B424" s="157"/>
      <c r="C424" s="157"/>
      <c r="D424" s="157"/>
      <c r="E424" s="157" t="s">
        <v>4209</v>
      </c>
      <c r="F424" s="157" t="s">
        <v>14</v>
      </c>
      <c r="G424" s="157">
        <v>0</v>
      </c>
      <c r="H424" s="157">
        <v>1</v>
      </c>
      <c r="I424" s="157">
        <v>0</v>
      </c>
      <c r="J424" s="157">
        <v>1</v>
      </c>
      <c r="K424" s="157">
        <v>0</v>
      </c>
      <c r="L424" s="157">
        <v>1</v>
      </c>
    </row>
    <row r="425" spans="1:12" x14ac:dyDescent="0.2">
      <c r="A425" s="157"/>
      <c r="B425" s="157"/>
      <c r="C425" s="157"/>
      <c r="D425" s="157"/>
      <c r="E425" s="157" t="s">
        <v>4210</v>
      </c>
      <c r="F425" s="157" t="s">
        <v>18</v>
      </c>
      <c r="G425" s="157">
        <v>1</v>
      </c>
      <c r="H425" s="157">
        <v>0</v>
      </c>
      <c r="I425" s="157">
        <v>1</v>
      </c>
      <c r="J425" s="157">
        <v>0</v>
      </c>
      <c r="K425" s="157">
        <v>0</v>
      </c>
      <c r="L425" s="157">
        <v>1</v>
      </c>
    </row>
    <row r="426" spans="1:12" x14ac:dyDescent="0.2">
      <c r="A426" s="157"/>
      <c r="B426" s="157"/>
      <c r="C426" s="157"/>
      <c r="D426" s="157"/>
      <c r="E426" s="157" t="s">
        <v>4211</v>
      </c>
      <c r="F426" s="157" t="s">
        <v>22</v>
      </c>
      <c r="G426" s="157">
        <v>1</v>
      </c>
      <c r="H426" s="157">
        <v>0</v>
      </c>
      <c r="I426" s="157">
        <v>0</v>
      </c>
      <c r="J426" s="157">
        <v>1</v>
      </c>
      <c r="K426" s="157">
        <v>0</v>
      </c>
      <c r="L426" s="157">
        <v>1</v>
      </c>
    </row>
    <row r="427" spans="1:12" x14ac:dyDescent="0.2">
      <c r="A427" s="157"/>
      <c r="B427" s="157"/>
      <c r="C427" s="157"/>
      <c r="D427" s="157"/>
      <c r="E427" s="157" t="s">
        <v>4212</v>
      </c>
      <c r="F427" s="157" t="s">
        <v>33</v>
      </c>
      <c r="G427" s="157">
        <v>2</v>
      </c>
      <c r="H427" s="157">
        <v>0</v>
      </c>
      <c r="I427" s="157">
        <v>2</v>
      </c>
      <c r="J427" s="157">
        <v>0</v>
      </c>
      <c r="K427" s="157">
        <v>0</v>
      </c>
      <c r="L427" s="157">
        <v>2</v>
      </c>
    </row>
    <row r="428" spans="1:12" x14ac:dyDescent="0.2">
      <c r="A428" s="157"/>
      <c r="B428" s="157"/>
      <c r="C428" s="157"/>
      <c r="D428" s="157"/>
      <c r="E428" s="157" t="s">
        <v>4213</v>
      </c>
      <c r="F428" s="157" t="s">
        <v>131</v>
      </c>
      <c r="G428" s="157">
        <v>0</v>
      </c>
      <c r="H428" s="157">
        <v>1</v>
      </c>
      <c r="I428" s="157">
        <v>0</v>
      </c>
      <c r="J428" s="157">
        <v>1</v>
      </c>
      <c r="K428" s="157">
        <v>0</v>
      </c>
      <c r="L428" s="157">
        <v>1</v>
      </c>
    </row>
    <row r="429" spans="1:12" x14ac:dyDescent="0.2">
      <c r="A429" s="157"/>
      <c r="B429" s="157"/>
      <c r="C429" s="157"/>
      <c r="D429" s="157"/>
      <c r="E429" s="157" t="s">
        <v>3256</v>
      </c>
      <c r="F429" s="157" t="s">
        <v>69</v>
      </c>
      <c r="G429" s="157">
        <v>0</v>
      </c>
      <c r="H429" s="157">
        <v>1</v>
      </c>
      <c r="I429" s="157">
        <v>1</v>
      </c>
      <c r="J429" s="157">
        <v>0</v>
      </c>
      <c r="K429" s="157">
        <v>0</v>
      </c>
      <c r="L429" s="157">
        <v>1</v>
      </c>
    </row>
    <row r="430" spans="1:12" x14ac:dyDescent="0.2">
      <c r="A430" s="157"/>
      <c r="B430" s="157"/>
      <c r="C430" s="157"/>
      <c r="D430" s="157"/>
      <c r="E430" s="157" t="s">
        <v>3255</v>
      </c>
      <c r="F430" s="157" t="s">
        <v>14</v>
      </c>
      <c r="G430" s="157">
        <v>0</v>
      </c>
      <c r="H430" s="157">
        <v>4</v>
      </c>
      <c r="I430" s="157">
        <v>1</v>
      </c>
      <c r="J430" s="157">
        <v>3</v>
      </c>
      <c r="K430" s="157">
        <v>0</v>
      </c>
      <c r="L430" s="157">
        <v>4</v>
      </c>
    </row>
    <row r="431" spans="1:12" x14ac:dyDescent="0.2">
      <c r="A431" s="157"/>
      <c r="B431" s="157"/>
      <c r="C431" s="157"/>
      <c r="D431" s="157"/>
      <c r="E431" s="157" t="s">
        <v>4214</v>
      </c>
      <c r="F431" s="157" t="s">
        <v>55</v>
      </c>
      <c r="G431" s="157">
        <v>0</v>
      </c>
      <c r="H431" s="157">
        <v>1</v>
      </c>
      <c r="I431" s="157">
        <v>0</v>
      </c>
      <c r="J431" s="157">
        <v>1</v>
      </c>
      <c r="K431" s="157">
        <v>0</v>
      </c>
      <c r="L431" s="157">
        <v>1</v>
      </c>
    </row>
    <row r="432" spans="1:12" x14ac:dyDescent="0.2">
      <c r="A432" s="157"/>
      <c r="B432" s="157"/>
      <c r="C432" s="157"/>
      <c r="D432" s="157"/>
      <c r="E432" s="157" t="s">
        <v>4215</v>
      </c>
      <c r="F432" s="157" t="s">
        <v>58</v>
      </c>
      <c r="G432" s="157">
        <v>0</v>
      </c>
      <c r="H432" s="157">
        <v>1</v>
      </c>
      <c r="I432" s="157">
        <v>0</v>
      </c>
      <c r="J432" s="157">
        <v>1</v>
      </c>
      <c r="K432" s="157">
        <v>0</v>
      </c>
      <c r="L432" s="157">
        <v>1</v>
      </c>
    </row>
    <row r="433" spans="1:12" x14ac:dyDescent="0.2">
      <c r="A433" s="157"/>
      <c r="B433" s="157"/>
      <c r="C433" s="157"/>
      <c r="D433" s="157"/>
      <c r="E433" s="157" t="s">
        <v>3250</v>
      </c>
      <c r="F433" s="157" t="s">
        <v>69</v>
      </c>
      <c r="G433" s="157">
        <v>0</v>
      </c>
      <c r="H433" s="157">
        <v>1</v>
      </c>
      <c r="I433" s="157">
        <v>1</v>
      </c>
      <c r="J433" s="157">
        <v>0</v>
      </c>
      <c r="K433" s="157">
        <v>0</v>
      </c>
      <c r="L433" s="157">
        <v>1</v>
      </c>
    </row>
    <row r="434" spans="1:12" x14ac:dyDescent="0.2">
      <c r="A434" s="157"/>
      <c r="B434" s="157"/>
      <c r="C434" s="157"/>
      <c r="D434" s="157"/>
      <c r="E434" s="157" t="s">
        <v>4216</v>
      </c>
      <c r="F434" s="157" t="s">
        <v>53</v>
      </c>
      <c r="G434" s="157">
        <v>0</v>
      </c>
      <c r="H434" s="157">
        <v>1</v>
      </c>
      <c r="I434" s="157">
        <v>0</v>
      </c>
      <c r="J434" s="157">
        <v>1</v>
      </c>
      <c r="K434" s="157">
        <v>0</v>
      </c>
      <c r="L434" s="157">
        <v>1</v>
      </c>
    </row>
    <row r="435" spans="1:12" x14ac:dyDescent="0.2">
      <c r="A435" s="157"/>
      <c r="B435" s="157"/>
      <c r="C435" s="157"/>
      <c r="D435" s="157"/>
      <c r="E435" s="157" t="s">
        <v>3248</v>
      </c>
      <c r="F435" s="157" t="s">
        <v>16</v>
      </c>
      <c r="G435" s="157">
        <v>0</v>
      </c>
      <c r="H435" s="157">
        <v>2</v>
      </c>
      <c r="I435" s="157">
        <v>0</v>
      </c>
      <c r="J435" s="157">
        <v>2</v>
      </c>
      <c r="K435" s="157">
        <v>0</v>
      </c>
      <c r="L435" s="157">
        <v>2</v>
      </c>
    </row>
    <row r="436" spans="1:12" x14ac:dyDescent="0.2">
      <c r="A436" s="157"/>
      <c r="B436" s="157"/>
      <c r="C436" s="157"/>
      <c r="D436" s="157"/>
      <c r="E436" s="157" t="s">
        <v>3247</v>
      </c>
      <c r="F436" s="157" t="s">
        <v>20</v>
      </c>
      <c r="G436" s="157">
        <v>0</v>
      </c>
      <c r="H436" s="157">
        <v>1</v>
      </c>
      <c r="I436" s="157">
        <v>0</v>
      </c>
      <c r="J436" s="157">
        <v>1</v>
      </c>
      <c r="K436" s="157">
        <v>0</v>
      </c>
      <c r="L436" s="157">
        <v>1</v>
      </c>
    </row>
    <row r="437" spans="1:12" x14ac:dyDescent="0.2">
      <c r="A437" s="157"/>
      <c r="B437" s="157"/>
      <c r="C437" s="157"/>
      <c r="D437" s="157"/>
      <c r="E437" s="157" t="s">
        <v>3245</v>
      </c>
      <c r="F437" s="157" t="s">
        <v>58</v>
      </c>
      <c r="G437" s="157">
        <v>0</v>
      </c>
      <c r="H437" s="157">
        <v>1</v>
      </c>
      <c r="I437" s="157">
        <v>0</v>
      </c>
      <c r="J437" s="157">
        <v>1</v>
      </c>
      <c r="K437" s="157">
        <v>0</v>
      </c>
      <c r="L437" s="157">
        <v>1</v>
      </c>
    </row>
    <row r="438" spans="1:12" x14ac:dyDescent="0.2">
      <c r="A438" s="157"/>
      <c r="B438" s="157"/>
      <c r="C438" s="157"/>
      <c r="D438" s="157"/>
      <c r="E438" s="157" t="s">
        <v>4217</v>
      </c>
      <c r="F438" s="157" t="s">
        <v>58</v>
      </c>
      <c r="G438" s="157">
        <v>2</v>
      </c>
      <c r="H438" s="157">
        <v>0</v>
      </c>
      <c r="I438" s="157">
        <v>0</v>
      </c>
      <c r="J438" s="157">
        <v>2</v>
      </c>
      <c r="K438" s="157">
        <v>0</v>
      </c>
      <c r="L438" s="157">
        <v>2</v>
      </c>
    </row>
    <row r="439" spans="1:12" x14ac:dyDescent="0.2">
      <c r="A439" s="157"/>
      <c r="B439" s="157"/>
      <c r="C439" s="157"/>
      <c r="D439" s="157"/>
      <c r="E439" s="157" t="s">
        <v>4218</v>
      </c>
      <c r="F439" s="157" t="s">
        <v>20</v>
      </c>
      <c r="G439" s="157">
        <v>1</v>
      </c>
      <c r="H439" s="157">
        <v>1</v>
      </c>
      <c r="I439" s="157">
        <v>0</v>
      </c>
      <c r="J439" s="157">
        <v>2</v>
      </c>
      <c r="K439" s="157">
        <v>0</v>
      </c>
      <c r="L439" s="157">
        <v>2</v>
      </c>
    </row>
    <row r="440" spans="1:12" x14ac:dyDescent="0.2">
      <c r="A440" s="157"/>
      <c r="B440" s="157"/>
      <c r="C440" s="157"/>
      <c r="D440" s="157"/>
      <c r="E440" s="157" t="s">
        <v>4219</v>
      </c>
      <c r="F440" s="157" t="s">
        <v>16</v>
      </c>
      <c r="G440" s="157">
        <v>0</v>
      </c>
      <c r="H440" s="157">
        <v>1</v>
      </c>
      <c r="I440" s="157">
        <v>1</v>
      </c>
      <c r="J440" s="157">
        <v>0</v>
      </c>
      <c r="K440" s="157">
        <v>0</v>
      </c>
      <c r="L440" s="157">
        <v>1</v>
      </c>
    </row>
    <row r="441" spans="1:12" x14ac:dyDescent="0.2">
      <c r="A441" s="157"/>
      <c r="B441" s="157"/>
      <c r="C441" s="157"/>
      <c r="D441" s="157"/>
      <c r="E441" s="157" t="s">
        <v>3237</v>
      </c>
      <c r="F441" s="157" t="s">
        <v>29</v>
      </c>
      <c r="G441" s="157">
        <v>1</v>
      </c>
      <c r="H441" s="157">
        <v>0</v>
      </c>
      <c r="I441" s="157">
        <v>0</v>
      </c>
      <c r="J441" s="157">
        <v>1</v>
      </c>
      <c r="K441" s="157">
        <v>0</v>
      </c>
      <c r="L441" s="157">
        <v>1</v>
      </c>
    </row>
    <row r="442" spans="1:12" x14ac:dyDescent="0.2">
      <c r="A442" s="157"/>
      <c r="B442" s="157"/>
      <c r="C442" s="157"/>
      <c r="D442" s="157"/>
      <c r="E442" s="157" t="s">
        <v>4220</v>
      </c>
      <c r="F442" s="157" t="s">
        <v>16</v>
      </c>
      <c r="G442" s="157">
        <v>0</v>
      </c>
      <c r="H442" s="157">
        <v>1</v>
      </c>
      <c r="I442" s="157">
        <v>0</v>
      </c>
      <c r="J442" s="157">
        <v>1</v>
      </c>
      <c r="K442" s="157">
        <v>0</v>
      </c>
      <c r="L442" s="157">
        <v>1</v>
      </c>
    </row>
    <row r="443" spans="1:12" x14ac:dyDescent="0.2">
      <c r="A443" s="157"/>
      <c r="B443" s="157"/>
      <c r="C443" s="157"/>
      <c r="D443" s="157"/>
      <c r="E443" s="157" t="s">
        <v>4221</v>
      </c>
      <c r="F443" s="157" t="s">
        <v>16</v>
      </c>
      <c r="G443" s="157">
        <v>0</v>
      </c>
      <c r="H443" s="157">
        <v>1</v>
      </c>
      <c r="I443" s="157">
        <v>0</v>
      </c>
      <c r="J443" s="157">
        <v>1</v>
      </c>
      <c r="K443" s="157">
        <v>0</v>
      </c>
      <c r="L443" s="157">
        <v>1</v>
      </c>
    </row>
    <row r="444" spans="1:12" x14ac:dyDescent="0.2">
      <c r="A444" s="157"/>
      <c r="B444" s="157"/>
      <c r="C444" s="157"/>
      <c r="D444" s="157"/>
      <c r="E444" s="157" t="s">
        <v>4222</v>
      </c>
      <c r="F444" s="157" t="s">
        <v>69</v>
      </c>
      <c r="G444" s="157">
        <v>0</v>
      </c>
      <c r="H444" s="157">
        <v>1</v>
      </c>
      <c r="I444" s="157">
        <v>0</v>
      </c>
      <c r="J444" s="157">
        <v>1</v>
      </c>
      <c r="K444" s="157">
        <v>0</v>
      </c>
      <c r="L444" s="157">
        <v>1</v>
      </c>
    </row>
    <row r="445" spans="1:12" x14ac:dyDescent="0.2">
      <c r="A445" s="157"/>
      <c r="B445" s="157"/>
      <c r="C445" s="157"/>
      <c r="D445" s="157"/>
      <c r="E445" s="157" t="s">
        <v>4223</v>
      </c>
      <c r="F445" s="157" t="s">
        <v>33</v>
      </c>
      <c r="G445" s="157">
        <v>2</v>
      </c>
      <c r="H445" s="157">
        <v>0</v>
      </c>
      <c r="I445" s="157">
        <v>2</v>
      </c>
      <c r="J445" s="157">
        <v>0</v>
      </c>
      <c r="K445" s="157">
        <v>0</v>
      </c>
      <c r="L445" s="157">
        <v>2</v>
      </c>
    </row>
    <row r="446" spans="1:12" x14ac:dyDescent="0.2">
      <c r="A446" s="157"/>
      <c r="B446" s="157"/>
      <c r="C446" s="157"/>
      <c r="D446" s="157"/>
      <c r="E446" s="157" t="s">
        <v>3235</v>
      </c>
      <c r="F446" s="157" t="s">
        <v>20</v>
      </c>
      <c r="G446" s="157">
        <v>0</v>
      </c>
      <c r="H446" s="157">
        <v>1</v>
      </c>
      <c r="I446" s="157">
        <v>0</v>
      </c>
      <c r="J446" s="157">
        <v>1</v>
      </c>
      <c r="K446" s="157">
        <v>0</v>
      </c>
      <c r="L446" s="157">
        <v>1</v>
      </c>
    </row>
    <row r="447" spans="1:12" x14ac:dyDescent="0.2">
      <c r="A447" s="157"/>
      <c r="B447" s="157"/>
      <c r="C447" s="157"/>
      <c r="D447" s="157"/>
      <c r="E447" s="157" t="s">
        <v>4224</v>
      </c>
      <c r="F447" s="157" t="s">
        <v>20</v>
      </c>
      <c r="G447" s="157">
        <v>1</v>
      </c>
      <c r="H447" s="157">
        <v>0</v>
      </c>
      <c r="I447" s="157">
        <v>1</v>
      </c>
      <c r="J447" s="157">
        <v>0</v>
      </c>
      <c r="K447" s="157">
        <v>0</v>
      </c>
      <c r="L447" s="157">
        <v>1</v>
      </c>
    </row>
    <row r="448" spans="1:12" x14ac:dyDescent="0.2">
      <c r="A448" s="157"/>
      <c r="B448" s="157"/>
      <c r="C448" s="157"/>
      <c r="D448" s="157"/>
      <c r="E448" s="157" t="s">
        <v>3234</v>
      </c>
      <c r="F448" s="157" t="s">
        <v>94</v>
      </c>
      <c r="G448" s="157">
        <v>3</v>
      </c>
      <c r="H448" s="157">
        <v>0</v>
      </c>
      <c r="I448" s="157">
        <v>3</v>
      </c>
      <c r="J448" s="157">
        <v>0</v>
      </c>
      <c r="K448" s="157">
        <v>0</v>
      </c>
      <c r="L448" s="157">
        <v>3</v>
      </c>
    </row>
    <row r="449" spans="1:12" x14ac:dyDescent="0.2">
      <c r="A449" s="157"/>
      <c r="B449" s="157"/>
      <c r="C449" s="157"/>
      <c r="D449" s="157"/>
      <c r="E449" s="157" t="s">
        <v>3233</v>
      </c>
      <c r="F449" s="157" t="s">
        <v>18</v>
      </c>
      <c r="G449" s="157">
        <v>0</v>
      </c>
      <c r="H449" s="157">
        <v>2</v>
      </c>
      <c r="I449" s="157">
        <v>0</v>
      </c>
      <c r="J449" s="157">
        <v>2</v>
      </c>
      <c r="K449" s="157">
        <v>0</v>
      </c>
      <c r="L449" s="157">
        <v>2</v>
      </c>
    </row>
    <row r="450" spans="1:12" x14ac:dyDescent="0.2">
      <c r="A450" s="157"/>
      <c r="B450" s="157"/>
      <c r="C450" s="157"/>
      <c r="D450" s="157"/>
      <c r="E450" s="157" t="s">
        <v>3232</v>
      </c>
      <c r="F450" s="157" t="s">
        <v>131</v>
      </c>
      <c r="G450" s="157">
        <v>0</v>
      </c>
      <c r="H450" s="157">
        <v>3</v>
      </c>
      <c r="I450" s="157">
        <v>0</v>
      </c>
      <c r="J450" s="157">
        <v>3</v>
      </c>
      <c r="K450" s="157">
        <v>0</v>
      </c>
      <c r="L450" s="157">
        <v>3</v>
      </c>
    </row>
    <row r="451" spans="1:12" x14ac:dyDescent="0.2">
      <c r="A451" s="157"/>
      <c r="B451" s="157"/>
      <c r="C451" s="157"/>
      <c r="D451" s="157" t="s">
        <v>3926</v>
      </c>
      <c r="E451" s="157" t="s">
        <v>3926</v>
      </c>
      <c r="F451" s="157" t="s">
        <v>16</v>
      </c>
      <c r="G451" s="157">
        <v>0</v>
      </c>
      <c r="H451" s="157">
        <v>1</v>
      </c>
      <c r="I451" s="157">
        <v>0</v>
      </c>
      <c r="J451" s="157">
        <v>1</v>
      </c>
      <c r="K451" s="157">
        <v>0</v>
      </c>
      <c r="L451" s="157">
        <v>1</v>
      </c>
    </row>
    <row r="452" spans="1:12" x14ac:dyDescent="0.2">
      <c r="A452" s="157"/>
      <c r="B452" s="157"/>
      <c r="C452" s="157"/>
      <c r="D452" s="157"/>
      <c r="E452" s="157" t="s">
        <v>4225</v>
      </c>
      <c r="F452" s="157" t="s">
        <v>18</v>
      </c>
      <c r="G452" s="157">
        <v>1</v>
      </c>
      <c r="H452" s="157">
        <v>0</v>
      </c>
      <c r="I452" s="157">
        <v>1</v>
      </c>
      <c r="J452" s="157">
        <v>0</v>
      </c>
      <c r="K452" s="157">
        <v>0</v>
      </c>
      <c r="L452" s="157">
        <v>1</v>
      </c>
    </row>
    <row r="453" spans="1:12" x14ac:dyDescent="0.2">
      <c r="A453" s="157"/>
      <c r="B453" s="157"/>
      <c r="C453" s="157"/>
      <c r="D453" s="157"/>
      <c r="E453" s="157" t="s">
        <v>4226</v>
      </c>
      <c r="F453" s="157" t="s">
        <v>39</v>
      </c>
      <c r="G453" s="157">
        <v>0</v>
      </c>
      <c r="H453" s="157">
        <v>1</v>
      </c>
      <c r="I453" s="157">
        <v>1</v>
      </c>
      <c r="J453" s="157">
        <v>0</v>
      </c>
      <c r="K453" s="157">
        <v>0</v>
      </c>
      <c r="L453" s="157">
        <v>1</v>
      </c>
    </row>
    <row r="454" spans="1:12" x14ac:dyDescent="0.2">
      <c r="A454" s="157"/>
      <c r="B454" s="157"/>
      <c r="C454" s="157"/>
      <c r="D454" s="157"/>
      <c r="E454" s="157" t="s">
        <v>3231</v>
      </c>
      <c r="F454" s="157" t="s">
        <v>14</v>
      </c>
      <c r="G454" s="157">
        <v>1</v>
      </c>
      <c r="H454" s="157">
        <v>1</v>
      </c>
      <c r="I454" s="157">
        <v>1</v>
      </c>
      <c r="J454" s="157">
        <v>1</v>
      </c>
      <c r="K454" s="157">
        <v>0</v>
      </c>
      <c r="L454" s="157">
        <v>2</v>
      </c>
    </row>
    <row r="455" spans="1:12" x14ac:dyDescent="0.2">
      <c r="A455" s="157"/>
      <c r="B455" s="157"/>
      <c r="C455" s="157"/>
      <c r="D455" s="157"/>
      <c r="E455" s="157" t="s">
        <v>4227</v>
      </c>
      <c r="F455" s="157" t="s">
        <v>16</v>
      </c>
      <c r="G455" s="157">
        <v>0</v>
      </c>
      <c r="H455" s="157">
        <v>1</v>
      </c>
      <c r="I455" s="157">
        <v>1</v>
      </c>
      <c r="J455" s="157">
        <v>0</v>
      </c>
      <c r="K455" s="157">
        <v>0</v>
      </c>
      <c r="L455" s="157">
        <v>1</v>
      </c>
    </row>
    <row r="456" spans="1:12" x14ac:dyDescent="0.2">
      <c r="A456" s="157"/>
      <c r="B456" s="157"/>
      <c r="C456" s="157"/>
      <c r="D456" s="157"/>
      <c r="E456" s="157" t="s">
        <v>3229</v>
      </c>
      <c r="F456" s="157" t="s">
        <v>33</v>
      </c>
      <c r="G456" s="157">
        <v>2</v>
      </c>
      <c r="H456" s="157">
        <v>1</v>
      </c>
      <c r="I456" s="157">
        <v>2</v>
      </c>
      <c r="J456" s="157">
        <v>1</v>
      </c>
      <c r="K456" s="157">
        <v>0</v>
      </c>
      <c r="L456" s="157">
        <v>3</v>
      </c>
    </row>
    <row r="457" spans="1:12" x14ac:dyDescent="0.2">
      <c r="A457" s="157"/>
      <c r="B457" s="157"/>
      <c r="C457" s="157"/>
      <c r="D457" s="157"/>
      <c r="E457" s="157" t="s">
        <v>3228</v>
      </c>
      <c r="F457" s="157" t="s">
        <v>18</v>
      </c>
      <c r="G457" s="157">
        <v>2</v>
      </c>
      <c r="H457" s="157">
        <v>0</v>
      </c>
      <c r="I457" s="157">
        <v>0</v>
      </c>
      <c r="J457" s="157">
        <v>2</v>
      </c>
      <c r="K457" s="157">
        <v>0</v>
      </c>
      <c r="L457" s="157">
        <v>2</v>
      </c>
    </row>
    <row r="458" spans="1:12" x14ac:dyDescent="0.2">
      <c r="A458" s="157"/>
      <c r="B458" s="157"/>
      <c r="C458" s="157"/>
      <c r="D458" s="157"/>
      <c r="E458" s="157" t="s">
        <v>4228</v>
      </c>
      <c r="F458" s="157" t="s">
        <v>29</v>
      </c>
      <c r="G458" s="157">
        <v>0</v>
      </c>
      <c r="H458" s="157">
        <v>1</v>
      </c>
      <c r="I458" s="157">
        <v>1</v>
      </c>
      <c r="J458" s="157">
        <v>0</v>
      </c>
      <c r="K458" s="157">
        <v>0</v>
      </c>
      <c r="L458" s="157">
        <v>1</v>
      </c>
    </row>
    <row r="459" spans="1:12" x14ac:dyDescent="0.2">
      <c r="A459" s="157"/>
      <c r="B459" s="157"/>
      <c r="C459" s="157"/>
      <c r="D459" s="157"/>
      <c r="E459" s="157" t="s">
        <v>3226</v>
      </c>
      <c r="F459" s="157" t="s">
        <v>87</v>
      </c>
      <c r="G459" s="157">
        <v>1</v>
      </c>
      <c r="H459" s="157">
        <v>0</v>
      </c>
      <c r="I459" s="157">
        <v>0</v>
      </c>
      <c r="J459" s="157">
        <v>0</v>
      </c>
      <c r="K459" s="157">
        <v>1</v>
      </c>
      <c r="L459" s="157">
        <v>1</v>
      </c>
    </row>
    <row r="460" spans="1:12" x14ac:dyDescent="0.2">
      <c r="A460" s="157"/>
      <c r="B460" s="157"/>
      <c r="C460" s="157"/>
      <c r="D460" s="157"/>
      <c r="E460" s="157" t="s">
        <v>4229</v>
      </c>
      <c r="F460" s="157" t="s">
        <v>48</v>
      </c>
      <c r="G460" s="157">
        <v>0</v>
      </c>
      <c r="H460" s="157">
        <v>1</v>
      </c>
      <c r="I460" s="157">
        <v>0</v>
      </c>
      <c r="J460" s="157">
        <v>1</v>
      </c>
      <c r="K460" s="157">
        <v>0</v>
      </c>
      <c r="L460" s="157">
        <v>1</v>
      </c>
    </row>
    <row r="461" spans="1:12" x14ac:dyDescent="0.2">
      <c r="A461" s="157"/>
      <c r="B461" s="157"/>
      <c r="C461" s="157"/>
      <c r="D461" s="157"/>
      <c r="E461" s="157" t="s">
        <v>4230</v>
      </c>
      <c r="F461" s="157" t="s">
        <v>48</v>
      </c>
      <c r="G461" s="157">
        <v>0</v>
      </c>
      <c r="H461" s="157">
        <v>2</v>
      </c>
      <c r="I461" s="157">
        <v>0</v>
      </c>
      <c r="J461" s="157">
        <v>2</v>
      </c>
      <c r="K461" s="157">
        <v>0</v>
      </c>
      <c r="L461" s="157">
        <v>2</v>
      </c>
    </row>
    <row r="462" spans="1:12" x14ac:dyDescent="0.2">
      <c r="A462" s="157"/>
      <c r="B462" s="157"/>
      <c r="C462" s="157"/>
      <c r="D462" s="157"/>
      <c r="E462" s="157" t="s">
        <v>3224</v>
      </c>
      <c r="F462" s="157" t="s">
        <v>131</v>
      </c>
      <c r="G462" s="157">
        <v>1</v>
      </c>
      <c r="H462" s="157">
        <v>0</v>
      </c>
      <c r="I462" s="157">
        <v>0</v>
      </c>
      <c r="J462" s="157">
        <v>1</v>
      </c>
      <c r="K462" s="157">
        <v>0</v>
      </c>
      <c r="L462" s="157">
        <v>1</v>
      </c>
    </row>
    <row r="463" spans="1:12" x14ac:dyDescent="0.2">
      <c r="A463" s="157"/>
      <c r="B463" s="157"/>
      <c r="C463" s="157"/>
      <c r="D463" s="157"/>
      <c r="E463" s="157" t="s">
        <v>4231</v>
      </c>
      <c r="F463" s="157" t="s">
        <v>53</v>
      </c>
      <c r="G463" s="157">
        <v>0</v>
      </c>
      <c r="H463" s="157">
        <v>1</v>
      </c>
      <c r="I463" s="157">
        <v>1</v>
      </c>
      <c r="J463" s="157">
        <v>0</v>
      </c>
      <c r="K463" s="157">
        <v>0</v>
      </c>
      <c r="L463" s="157">
        <v>1</v>
      </c>
    </row>
    <row r="464" spans="1:12" x14ac:dyDescent="0.2">
      <c r="A464" s="157"/>
      <c r="B464" s="157"/>
      <c r="C464" s="157"/>
      <c r="D464" s="157"/>
      <c r="E464" s="157" t="s">
        <v>4232</v>
      </c>
      <c r="F464" s="157" t="s">
        <v>94</v>
      </c>
      <c r="G464" s="157">
        <v>1</v>
      </c>
      <c r="H464" s="157">
        <v>0</v>
      </c>
      <c r="I464" s="157">
        <v>1</v>
      </c>
      <c r="J464" s="157">
        <v>0</v>
      </c>
      <c r="K464" s="157">
        <v>0</v>
      </c>
      <c r="L464" s="157">
        <v>1</v>
      </c>
    </row>
    <row r="465" spans="1:12" x14ac:dyDescent="0.2">
      <c r="A465" s="157"/>
      <c r="B465" s="157"/>
      <c r="C465" s="157"/>
      <c r="D465" s="157"/>
      <c r="E465" s="157" t="s">
        <v>3219</v>
      </c>
      <c r="F465" s="157" t="s">
        <v>58</v>
      </c>
      <c r="G465" s="157">
        <v>0</v>
      </c>
      <c r="H465" s="157">
        <v>1</v>
      </c>
      <c r="I465" s="157">
        <v>0</v>
      </c>
      <c r="J465" s="157">
        <v>1</v>
      </c>
      <c r="K465" s="157">
        <v>0</v>
      </c>
      <c r="L465" s="157">
        <v>1</v>
      </c>
    </row>
    <row r="466" spans="1:12" x14ac:dyDescent="0.2">
      <c r="A466" s="157"/>
      <c r="B466" s="157"/>
      <c r="C466" s="157"/>
      <c r="D466" s="157"/>
      <c r="E466" s="157" t="s">
        <v>4233</v>
      </c>
      <c r="F466" s="157" t="s">
        <v>67</v>
      </c>
      <c r="G466" s="157">
        <v>0</v>
      </c>
      <c r="H466" s="157">
        <v>1</v>
      </c>
      <c r="I466" s="157">
        <v>0</v>
      </c>
      <c r="J466" s="157">
        <v>1</v>
      </c>
      <c r="K466" s="157">
        <v>0</v>
      </c>
      <c r="L466" s="157">
        <v>1</v>
      </c>
    </row>
    <row r="467" spans="1:12" x14ac:dyDescent="0.2">
      <c r="A467" s="157"/>
      <c r="B467" s="157"/>
      <c r="C467" s="157"/>
      <c r="D467" s="157"/>
      <c r="E467" s="157" t="s">
        <v>4234</v>
      </c>
      <c r="F467" s="157" t="s">
        <v>18</v>
      </c>
      <c r="G467" s="157">
        <v>1</v>
      </c>
      <c r="H467" s="157">
        <v>0</v>
      </c>
      <c r="I467" s="157">
        <v>1</v>
      </c>
      <c r="J467" s="157">
        <v>0</v>
      </c>
      <c r="K467" s="157">
        <v>0</v>
      </c>
      <c r="L467" s="157">
        <v>1</v>
      </c>
    </row>
    <row r="468" spans="1:12" x14ac:dyDescent="0.2">
      <c r="A468" s="157"/>
      <c r="B468" s="157"/>
      <c r="C468" s="157"/>
      <c r="D468" s="157"/>
      <c r="E468" s="157" t="s">
        <v>4235</v>
      </c>
      <c r="F468" s="157" t="s">
        <v>94</v>
      </c>
      <c r="G468" s="157">
        <v>1</v>
      </c>
      <c r="H468" s="157">
        <v>0</v>
      </c>
      <c r="I468" s="157">
        <v>0</v>
      </c>
      <c r="J468" s="157">
        <v>0</v>
      </c>
      <c r="K468" s="157">
        <v>1</v>
      </c>
      <c r="L468" s="157">
        <v>1</v>
      </c>
    </row>
    <row r="469" spans="1:12" x14ac:dyDescent="0.2">
      <c r="A469" s="157"/>
      <c r="B469" s="157"/>
      <c r="C469" s="157"/>
      <c r="D469" s="157"/>
      <c r="E469" s="157" t="s">
        <v>4236</v>
      </c>
      <c r="F469" s="157" t="s">
        <v>14</v>
      </c>
      <c r="G469" s="157">
        <v>0</v>
      </c>
      <c r="H469" s="157">
        <v>2</v>
      </c>
      <c r="I469" s="157">
        <v>0</v>
      </c>
      <c r="J469" s="157">
        <v>2</v>
      </c>
      <c r="K469" s="157">
        <v>0</v>
      </c>
      <c r="L469" s="157">
        <v>2</v>
      </c>
    </row>
    <row r="470" spans="1:12" x14ac:dyDescent="0.2">
      <c r="A470" s="157"/>
      <c r="B470" s="157"/>
      <c r="C470" s="157"/>
      <c r="D470" s="157"/>
      <c r="E470" s="157" t="s">
        <v>4237</v>
      </c>
      <c r="F470" s="157" t="s">
        <v>24</v>
      </c>
      <c r="G470" s="157">
        <v>0</v>
      </c>
      <c r="H470" s="157">
        <v>1</v>
      </c>
      <c r="I470" s="157">
        <v>0</v>
      </c>
      <c r="J470" s="157">
        <v>1</v>
      </c>
      <c r="K470" s="157">
        <v>0</v>
      </c>
      <c r="L470" s="157">
        <v>1</v>
      </c>
    </row>
    <row r="471" spans="1:12" x14ac:dyDescent="0.2">
      <c r="A471" s="157"/>
      <c r="B471" s="157"/>
      <c r="C471" s="157"/>
      <c r="D471" s="157"/>
      <c r="E471" s="157" t="s">
        <v>3218</v>
      </c>
      <c r="F471" s="157" t="s">
        <v>22</v>
      </c>
      <c r="G471" s="157">
        <v>0</v>
      </c>
      <c r="H471" s="157">
        <v>1</v>
      </c>
      <c r="I471" s="157">
        <v>0</v>
      </c>
      <c r="J471" s="157">
        <v>1</v>
      </c>
      <c r="K471" s="157">
        <v>0</v>
      </c>
      <c r="L471" s="157">
        <v>1</v>
      </c>
    </row>
    <row r="472" spans="1:12" x14ac:dyDescent="0.2">
      <c r="A472" s="157"/>
      <c r="B472" s="157"/>
      <c r="C472" s="157"/>
      <c r="D472" s="157"/>
      <c r="E472" s="157" t="s">
        <v>3217</v>
      </c>
      <c r="F472" s="157" t="s">
        <v>87</v>
      </c>
      <c r="G472" s="157">
        <v>0</v>
      </c>
      <c r="H472" s="157">
        <v>1</v>
      </c>
      <c r="I472" s="157">
        <v>0</v>
      </c>
      <c r="J472" s="157">
        <v>1</v>
      </c>
      <c r="K472" s="157">
        <v>0</v>
      </c>
      <c r="L472" s="157">
        <v>1</v>
      </c>
    </row>
    <row r="473" spans="1:12" x14ac:dyDescent="0.2">
      <c r="A473" s="157"/>
      <c r="B473" s="157"/>
      <c r="C473" s="157"/>
      <c r="D473" s="157"/>
      <c r="E473" s="157" t="s">
        <v>4238</v>
      </c>
      <c r="F473" s="157" t="s">
        <v>131</v>
      </c>
      <c r="G473" s="157">
        <v>0</v>
      </c>
      <c r="H473" s="157">
        <v>1</v>
      </c>
      <c r="I473" s="157">
        <v>0</v>
      </c>
      <c r="J473" s="157">
        <v>1</v>
      </c>
      <c r="K473" s="157">
        <v>0</v>
      </c>
      <c r="L473" s="157">
        <v>1</v>
      </c>
    </row>
    <row r="474" spans="1:12" x14ac:dyDescent="0.2">
      <c r="A474" s="157"/>
      <c r="B474" s="157"/>
      <c r="C474" s="157"/>
      <c r="D474" s="157"/>
      <c r="E474" s="157" t="s">
        <v>3215</v>
      </c>
      <c r="F474" s="157" t="s">
        <v>87</v>
      </c>
      <c r="G474" s="157">
        <v>0</v>
      </c>
      <c r="H474" s="157">
        <v>2</v>
      </c>
      <c r="I474" s="157">
        <v>0</v>
      </c>
      <c r="J474" s="157">
        <v>2</v>
      </c>
      <c r="K474" s="157">
        <v>0</v>
      </c>
      <c r="L474" s="157">
        <v>2</v>
      </c>
    </row>
    <row r="475" spans="1:12" x14ac:dyDescent="0.2">
      <c r="A475" s="157"/>
      <c r="B475" s="157"/>
      <c r="C475" s="157"/>
      <c r="D475" s="157"/>
      <c r="E475" s="157" t="s">
        <v>3213</v>
      </c>
      <c r="F475" s="157" t="s">
        <v>77</v>
      </c>
      <c r="G475" s="157">
        <v>0</v>
      </c>
      <c r="H475" s="157">
        <v>3</v>
      </c>
      <c r="I475" s="157">
        <v>2</v>
      </c>
      <c r="J475" s="157">
        <v>1</v>
      </c>
      <c r="K475" s="157">
        <v>0</v>
      </c>
      <c r="L475" s="157">
        <v>3</v>
      </c>
    </row>
    <row r="476" spans="1:12" x14ac:dyDescent="0.2">
      <c r="A476" s="157"/>
      <c r="B476" s="157"/>
      <c r="C476" s="157"/>
      <c r="D476" s="157"/>
      <c r="E476" s="157" t="s">
        <v>4239</v>
      </c>
      <c r="F476" s="157" t="s">
        <v>18</v>
      </c>
      <c r="G476" s="157">
        <v>1</v>
      </c>
      <c r="H476" s="157">
        <v>0</v>
      </c>
      <c r="I476" s="157">
        <v>1</v>
      </c>
      <c r="J476" s="157">
        <v>0</v>
      </c>
      <c r="K476" s="157">
        <v>0</v>
      </c>
      <c r="L476" s="157">
        <v>1</v>
      </c>
    </row>
    <row r="477" spans="1:12" x14ac:dyDescent="0.2">
      <c r="A477" s="157"/>
      <c r="B477" s="157"/>
      <c r="C477" s="157"/>
      <c r="D477" s="157"/>
      <c r="E477" s="157" t="s">
        <v>4240</v>
      </c>
      <c r="F477" s="157" t="s">
        <v>39</v>
      </c>
      <c r="G477" s="157">
        <v>0</v>
      </c>
      <c r="H477" s="157">
        <v>1</v>
      </c>
      <c r="I477" s="157">
        <v>0</v>
      </c>
      <c r="J477" s="157">
        <v>1</v>
      </c>
      <c r="K477" s="157">
        <v>0</v>
      </c>
      <c r="L477" s="157">
        <v>1</v>
      </c>
    </row>
    <row r="478" spans="1:12" x14ac:dyDescent="0.2">
      <c r="A478" s="157"/>
      <c r="B478" s="157"/>
      <c r="C478" s="157"/>
      <c r="D478" s="157"/>
      <c r="E478" s="157" t="s">
        <v>4241</v>
      </c>
      <c r="F478" s="157" t="s">
        <v>39</v>
      </c>
      <c r="G478" s="157">
        <v>0</v>
      </c>
      <c r="H478" s="157">
        <v>1</v>
      </c>
      <c r="I478" s="157">
        <v>1</v>
      </c>
      <c r="J478" s="157">
        <v>0</v>
      </c>
      <c r="K478" s="157">
        <v>0</v>
      </c>
      <c r="L478" s="157">
        <v>1</v>
      </c>
    </row>
    <row r="479" spans="1:12" x14ac:dyDescent="0.2">
      <c r="A479" s="157"/>
      <c r="B479" s="157"/>
      <c r="C479" s="157"/>
      <c r="D479" s="157"/>
      <c r="E479" s="157" t="s">
        <v>4242</v>
      </c>
      <c r="F479" s="157" t="s">
        <v>39</v>
      </c>
      <c r="G479" s="157">
        <v>0</v>
      </c>
      <c r="H479" s="157">
        <v>1</v>
      </c>
      <c r="I479" s="157">
        <v>1</v>
      </c>
      <c r="J479" s="157">
        <v>0</v>
      </c>
      <c r="K479" s="157">
        <v>0</v>
      </c>
      <c r="L479" s="157">
        <v>1</v>
      </c>
    </row>
    <row r="480" spans="1:12" x14ac:dyDescent="0.2">
      <c r="A480" s="157"/>
      <c r="B480" s="157"/>
      <c r="C480" s="157"/>
      <c r="D480" s="157"/>
      <c r="E480" s="157" t="s">
        <v>3209</v>
      </c>
      <c r="F480" s="157" t="s">
        <v>58</v>
      </c>
      <c r="G480" s="157">
        <v>1</v>
      </c>
      <c r="H480" s="157">
        <v>0</v>
      </c>
      <c r="I480" s="157">
        <v>1</v>
      </c>
      <c r="J480" s="157">
        <v>0</v>
      </c>
      <c r="K480" s="157">
        <v>0</v>
      </c>
      <c r="L480" s="157">
        <v>1</v>
      </c>
    </row>
    <row r="481" spans="1:12" x14ac:dyDescent="0.2">
      <c r="A481" s="157"/>
      <c r="B481" s="157"/>
      <c r="C481" s="157"/>
      <c r="D481" s="157"/>
      <c r="E481" s="157" t="s">
        <v>3208</v>
      </c>
      <c r="F481" s="157" t="s">
        <v>29</v>
      </c>
      <c r="G481" s="157">
        <v>0</v>
      </c>
      <c r="H481" s="157">
        <v>2</v>
      </c>
      <c r="I481" s="157">
        <v>0</v>
      </c>
      <c r="J481" s="157">
        <v>2</v>
      </c>
      <c r="K481" s="157">
        <v>0</v>
      </c>
      <c r="L481" s="157">
        <v>2</v>
      </c>
    </row>
    <row r="482" spans="1:12" x14ac:dyDescent="0.2">
      <c r="A482" s="157"/>
      <c r="B482" s="157"/>
      <c r="C482" s="157"/>
      <c r="D482" s="157"/>
      <c r="E482" s="157" t="s">
        <v>3207</v>
      </c>
      <c r="F482" s="157" t="s">
        <v>94</v>
      </c>
      <c r="G482" s="157">
        <v>3</v>
      </c>
      <c r="H482" s="157">
        <v>0</v>
      </c>
      <c r="I482" s="157">
        <v>3</v>
      </c>
      <c r="J482" s="157">
        <v>0</v>
      </c>
      <c r="K482" s="157">
        <v>0</v>
      </c>
      <c r="L482" s="157">
        <v>3</v>
      </c>
    </row>
    <row r="483" spans="1:12" x14ac:dyDescent="0.2">
      <c r="A483" s="157"/>
      <c r="B483" s="157"/>
      <c r="C483" s="157"/>
      <c r="D483" s="157"/>
      <c r="E483" s="157" t="s">
        <v>4243</v>
      </c>
      <c r="F483" s="157" t="s">
        <v>69</v>
      </c>
      <c r="G483" s="157">
        <v>0</v>
      </c>
      <c r="H483" s="157">
        <v>1</v>
      </c>
      <c r="I483" s="157">
        <v>0</v>
      </c>
      <c r="J483" s="157">
        <v>1</v>
      </c>
      <c r="K483" s="157">
        <v>0</v>
      </c>
      <c r="L483" s="157">
        <v>1</v>
      </c>
    </row>
    <row r="484" spans="1:12" x14ac:dyDescent="0.2">
      <c r="A484" s="157"/>
      <c r="B484" s="157"/>
      <c r="C484" s="157"/>
      <c r="D484" s="157"/>
      <c r="E484" s="157" t="s">
        <v>3206</v>
      </c>
      <c r="F484" s="157" t="s">
        <v>67</v>
      </c>
      <c r="G484" s="157">
        <v>1</v>
      </c>
      <c r="H484" s="157">
        <v>0</v>
      </c>
      <c r="I484" s="157">
        <v>0</v>
      </c>
      <c r="J484" s="157">
        <v>1</v>
      </c>
      <c r="K484" s="157">
        <v>0</v>
      </c>
      <c r="L484" s="157">
        <v>1</v>
      </c>
    </row>
    <row r="485" spans="1:12" x14ac:dyDescent="0.2">
      <c r="A485" s="157"/>
      <c r="B485" s="157"/>
      <c r="C485" s="157"/>
      <c r="D485" s="157"/>
      <c r="E485" s="157" t="s">
        <v>4244</v>
      </c>
      <c r="F485" s="157" t="s">
        <v>58</v>
      </c>
      <c r="G485" s="157">
        <v>0</v>
      </c>
      <c r="H485" s="157">
        <v>1</v>
      </c>
      <c r="I485" s="157">
        <v>0</v>
      </c>
      <c r="J485" s="157">
        <v>1</v>
      </c>
      <c r="K485" s="157">
        <v>0</v>
      </c>
      <c r="L485" s="157">
        <v>1</v>
      </c>
    </row>
    <row r="486" spans="1:12" x14ac:dyDescent="0.2">
      <c r="A486" s="157"/>
      <c r="B486" s="157"/>
      <c r="C486" s="157"/>
      <c r="D486" s="157"/>
      <c r="E486" s="157" t="s">
        <v>3205</v>
      </c>
      <c r="F486" s="157" t="s">
        <v>94</v>
      </c>
      <c r="G486" s="157">
        <v>0</v>
      </c>
      <c r="H486" s="157">
        <v>54</v>
      </c>
      <c r="I486" s="157">
        <v>0</v>
      </c>
      <c r="J486" s="157">
        <v>52</v>
      </c>
      <c r="K486" s="157">
        <v>2</v>
      </c>
      <c r="L486" s="157">
        <v>54</v>
      </c>
    </row>
    <row r="487" spans="1:12" x14ac:dyDescent="0.2">
      <c r="A487" s="157"/>
      <c r="B487" s="157"/>
      <c r="C487" s="157"/>
      <c r="D487" s="157"/>
      <c r="E487" s="157" t="s">
        <v>4245</v>
      </c>
      <c r="F487" s="157" t="s">
        <v>67</v>
      </c>
      <c r="G487" s="157">
        <v>0</v>
      </c>
      <c r="H487" s="157">
        <v>1</v>
      </c>
      <c r="I487" s="157">
        <v>0</v>
      </c>
      <c r="J487" s="157">
        <v>1</v>
      </c>
      <c r="K487" s="157">
        <v>0</v>
      </c>
      <c r="L487" s="157">
        <v>1</v>
      </c>
    </row>
    <row r="488" spans="1:12" x14ac:dyDescent="0.2">
      <c r="A488" s="157"/>
      <c r="B488" s="157"/>
      <c r="C488" s="157"/>
      <c r="D488" s="157"/>
      <c r="E488" s="157" t="s">
        <v>3204</v>
      </c>
      <c r="F488" s="157" t="s">
        <v>94</v>
      </c>
      <c r="G488" s="157">
        <v>0</v>
      </c>
      <c r="H488" s="157">
        <v>8</v>
      </c>
      <c r="I488" s="157">
        <v>0</v>
      </c>
      <c r="J488" s="157">
        <v>8</v>
      </c>
      <c r="K488" s="157">
        <v>0</v>
      </c>
      <c r="L488" s="157">
        <v>8</v>
      </c>
    </row>
    <row r="489" spans="1:12" x14ac:dyDescent="0.2">
      <c r="A489" s="157"/>
      <c r="B489" s="157"/>
      <c r="C489" s="157"/>
      <c r="D489" s="157"/>
      <c r="E489" s="157" t="s">
        <v>4246</v>
      </c>
      <c r="F489" s="157" t="s">
        <v>29</v>
      </c>
      <c r="G489" s="157">
        <v>0</v>
      </c>
      <c r="H489" s="157">
        <v>1</v>
      </c>
      <c r="I489" s="157">
        <v>1</v>
      </c>
      <c r="J489" s="157">
        <v>0</v>
      </c>
      <c r="K489" s="157">
        <v>0</v>
      </c>
      <c r="L489" s="157">
        <v>1</v>
      </c>
    </row>
    <row r="490" spans="1:12" x14ac:dyDescent="0.2">
      <c r="A490" s="157"/>
      <c r="B490" s="157"/>
      <c r="C490" s="157"/>
      <c r="D490" s="157"/>
      <c r="E490" s="157" t="s">
        <v>4247</v>
      </c>
      <c r="F490" s="157" t="s">
        <v>48</v>
      </c>
      <c r="G490" s="157">
        <v>1</v>
      </c>
      <c r="H490" s="157">
        <v>0</v>
      </c>
      <c r="I490" s="157">
        <v>0</v>
      </c>
      <c r="J490" s="157">
        <v>1</v>
      </c>
      <c r="K490" s="157">
        <v>0</v>
      </c>
      <c r="L490" s="157">
        <v>1</v>
      </c>
    </row>
    <row r="491" spans="1:12" x14ac:dyDescent="0.2">
      <c r="A491" s="157"/>
      <c r="B491" s="157"/>
      <c r="C491" s="157"/>
      <c r="D491" s="157"/>
      <c r="E491" s="157" t="s">
        <v>4248</v>
      </c>
      <c r="F491" s="157" t="s">
        <v>16</v>
      </c>
      <c r="G491" s="157">
        <v>0</v>
      </c>
      <c r="H491" s="157">
        <v>1</v>
      </c>
      <c r="I491" s="157">
        <v>0</v>
      </c>
      <c r="J491" s="157">
        <v>1</v>
      </c>
      <c r="K491" s="157">
        <v>0</v>
      </c>
      <c r="L491" s="157">
        <v>1</v>
      </c>
    </row>
    <row r="492" spans="1:12" x14ac:dyDescent="0.2">
      <c r="A492" s="157"/>
      <c r="B492" s="157"/>
      <c r="C492" s="157"/>
      <c r="D492" s="157"/>
      <c r="E492" s="157" t="s">
        <v>4249</v>
      </c>
      <c r="F492" s="157" t="s">
        <v>67</v>
      </c>
      <c r="G492" s="157">
        <v>0</v>
      </c>
      <c r="H492" s="157">
        <v>1</v>
      </c>
      <c r="I492" s="157">
        <v>0</v>
      </c>
      <c r="J492" s="157">
        <v>1</v>
      </c>
      <c r="K492" s="157">
        <v>0</v>
      </c>
      <c r="L492" s="157">
        <v>1</v>
      </c>
    </row>
    <row r="493" spans="1:12" x14ac:dyDescent="0.2">
      <c r="A493" s="157"/>
      <c r="B493" s="157"/>
      <c r="C493" s="157"/>
      <c r="D493" s="157"/>
      <c r="E493" s="157" t="s">
        <v>3196</v>
      </c>
      <c r="F493" s="157" t="s">
        <v>24</v>
      </c>
      <c r="G493" s="157">
        <v>0</v>
      </c>
      <c r="H493" s="157">
        <v>1</v>
      </c>
      <c r="I493" s="157">
        <v>0</v>
      </c>
      <c r="J493" s="157">
        <v>1</v>
      </c>
      <c r="K493" s="157">
        <v>0</v>
      </c>
      <c r="L493" s="157">
        <v>1</v>
      </c>
    </row>
    <row r="494" spans="1:12" x14ac:dyDescent="0.2">
      <c r="A494" s="157"/>
      <c r="B494" s="157"/>
      <c r="C494" s="157"/>
      <c r="D494" s="157"/>
      <c r="E494" s="157" t="s">
        <v>4250</v>
      </c>
      <c r="F494" s="157" t="s">
        <v>14</v>
      </c>
      <c r="G494" s="157">
        <v>0</v>
      </c>
      <c r="H494" s="157">
        <v>1</v>
      </c>
      <c r="I494" s="157">
        <v>0</v>
      </c>
      <c r="J494" s="157">
        <v>1</v>
      </c>
      <c r="K494" s="157">
        <v>0</v>
      </c>
      <c r="L494" s="157">
        <v>1</v>
      </c>
    </row>
    <row r="495" spans="1:12" x14ac:dyDescent="0.2">
      <c r="A495" s="157"/>
      <c r="B495" s="157"/>
      <c r="C495" s="157"/>
      <c r="D495" s="157"/>
      <c r="E495" s="157" t="s">
        <v>4251</v>
      </c>
      <c r="F495" s="157" t="s">
        <v>53</v>
      </c>
      <c r="G495" s="157">
        <v>0</v>
      </c>
      <c r="H495" s="157">
        <v>1</v>
      </c>
      <c r="I495" s="157">
        <v>0</v>
      </c>
      <c r="J495" s="157">
        <v>1</v>
      </c>
      <c r="K495" s="157">
        <v>0</v>
      </c>
      <c r="L495" s="157">
        <v>1</v>
      </c>
    </row>
    <row r="496" spans="1:12" x14ac:dyDescent="0.2">
      <c r="A496" s="157"/>
      <c r="B496" s="157"/>
      <c r="C496" s="157"/>
      <c r="D496" s="157"/>
      <c r="E496" s="157" t="s">
        <v>4252</v>
      </c>
      <c r="F496" s="157" t="s">
        <v>16</v>
      </c>
      <c r="G496" s="157">
        <v>1</v>
      </c>
      <c r="H496" s="157">
        <v>0</v>
      </c>
      <c r="I496" s="157">
        <v>1</v>
      </c>
      <c r="J496" s="157">
        <v>0</v>
      </c>
      <c r="K496" s="157">
        <v>0</v>
      </c>
      <c r="L496" s="157">
        <v>1</v>
      </c>
    </row>
    <row r="497" spans="1:12" x14ac:dyDescent="0.2">
      <c r="A497" s="157"/>
      <c r="B497" s="157"/>
      <c r="C497" s="157"/>
      <c r="D497" s="157"/>
      <c r="E497" s="157" t="s">
        <v>3193</v>
      </c>
      <c r="F497" s="157" t="s">
        <v>16</v>
      </c>
      <c r="G497" s="157">
        <v>3</v>
      </c>
      <c r="H497" s="157">
        <v>3</v>
      </c>
      <c r="I497" s="157">
        <v>1</v>
      </c>
      <c r="J497" s="157">
        <v>5</v>
      </c>
      <c r="K497" s="157">
        <v>0</v>
      </c>
      <c r="L497" s="157">
        <v>6</v>
      </c>
    </row>
    <row r="498" spans="1:12" x14ac:dyDescent="0.2">
      <c r="A498" s="157"/>
      <c r="B498" s="157"/>
      <c r="C498" s="157"/>
      <c r="D498" s="157"/>
      <c r="E498" s="157" t="s">
        <v>3192</v>
      </c>
      <c r="F498" s="157" t="s">
        <v>16</v>
      </c>
      <c r="G498" s="157">
        <v>2</v>
      </c>
      <c r="H498" s="157">
        <v>1</v>
      </c>
      <c r="I498" s="157">
        <v>1</v>
      </c>
      <c r="J498" s="157">
        <v>2</v>
      </c>
      <c r="K498" s="157">
        <v>0</v>
      </c>
      <c r="L498" s="157">
        <v>3</v>
      </c>
    </row>
    <row r="499" spans="1:12" x14ac:dyDescent="0.2">
      <c r="A499" s="157"/>
      <c r="B499" s="157"/>
      <c r="C499" s="157"/>
      <c r="D499" s="157"/>
      <c r="E499" s="157" t="s">
        <v>3190</v>
      </c>
      <c r="F499" s="157" t="s">
        <v>80</v>
      </c>
      <c r="G499" s="157">
        <v>2</v>
      </c>
      <c r="H499" s="157">
        <v>2</v>
      </c>
      <c r="I499" s="157">
        <v>0</v>
      </c>
      <c r="J499" s="157">
        <v>4</v>
      </c>
      <c r="K499" s="157">
        <v>0</v>
      </c>
      <c r="L499" s="157">
        <v>4</v>
      </c>
    </row>
    <row r="500" spans="1:12" x14ac:dyDescent="0.2">
      <c r="A500" s="157"/>
      <c r="B500" s="157"/>
      <c r="C500" s="157"/>
      <c r="D500" s="157"/>
      <c r="E500" s="157" t="s">
        <v>4253</v>
      </c>
      <c r="F500" s="157" t="s">
        <v>94</v>
      </c>
      <c r="G500" s="157">
        <v>1</v>
      </c>
      <c r="H500" s="157">
        <v>0</v>
      </c>
      <c r="I500" s="157">
        <v>0</v>
      </c>
      <c r="J500" s="157">
        <v>1</v>
      </c>
      <c r="K500" s="157">
        <v>0</v>
      </c>
      <c r="L500" s="157">
        <v>1</v>
      </c>
    </row>
    <row r="501" spans="1:12" x14ac:dyDescent="0.2">
      <c r="A501" s="157"/>
      <c r="B501" s="157"/>
      <c r="C501" s="157"/>
      <c r="D501" s="157"/>
      <c r="E501" s="157" t="s">
        <v>3187</v>
      </c>
      <c r="F501" s="157" t="s">
        <v>20</v>
      </c>
      <c r="G501" s="157">
        <v>0</v>
      </c>
      <c r="H501" s="157">
        <v>1</v>
      </c>
      <c r="I501" s="157">
        <v>0</v>
      </c>
      <c r="J501" s="157">
        <v>1</v>
      </c>
      <c r="K501" s="157">
        <v>0</v>
      </c>
      <c r="L501" s="157">
        <v>1</v>
      </c>
    </row>
    <row r="502" spans="1:12" x14ac:dyDescent="0.2">
      <c r="A502" s="157"/>
      <c r="B502" s="157"/>
      <c r="C502" s="157"/>
      <c r="D502" s="157"/>
      <c r="E502" s="157" t="s">
        <v>3186</v>
      </c>
      <c r="F502" s="157" t="s">
        <v>94</v>
      </c>
      <c r="G502" s="157">
        <v>3</v>
      </c>
      <c r="H502" s="157">
        <v>0</v>
      </c>
      <c r="I502" s="157">
        <v>3</v>
      </c>
      <c r="J502" s="157">
        <v>0</v>
      </c>
      <c r="K502" s="157">
        <v>0</v>
      </c>
      <c r="L502" s="157">
        <v>3</v>
      </c>
    </row>
    <row r="503" spans="1:12" x14ac:dyDescent="0.2">
      <c r="A503" s="157"/>
      <c r="B503" s="157"/>
      <c r="C503" s="157"/>
      <c r="D503" s="157"/>
      <c r="E503" s="157" t="s">
        <v>4254</v>
      </c>
      <c r="F503" s="157" t="s">
        <v>125</v>
      </c>
      <c r="G503" s="157">
        <v>0</v>
      </c>
      <c r="H503" s="157">
        <v>1</v>
      </c>
      <c r="I503" s="157">
        <v>0</v>
      </c>
      <c r="J503" s="157">
        <v>1</v>
      </c>
      <c r="K503" s="157">
        <v>0</v>
      </c>
      <c r="L503" s="157">
        <v>1</v>
      </c>
    </row>
    <row r="504" spans="1:12" x14ac:dyDescent="0.2">
      <c r="A504" s="157"/>
      <c r="B504" s="157"/>
      <c r="C504" s="157"/>
      <c r="D504" s="157"/>
      <c r="E504" s="157" t="s">
        <v>4255</v>
      </c>
      <c r="F504" s="157" t="s">
        <v>53</v>
      </c>
      <c r="G504" s="157">
        <v>1</v>
      </c>
      <c r="H504" s="157">
        <v>0</v>
      </c>
      <c r="I504" s="157">
        <v>1</v>
      </c>
      <c r="J504" s="157">
        <v>0</v>
      </c>
      <c r="K504" s="157">
        <v>0</v>
      </c>
      <c r="L504" s="157">
        <v>1</v>
      </c>
    </row>
    <row r="505" spans="1:12" x14ac:dyDescent="0.2">
      <c r="A505" s="157"/>
      <c r="B505" s="157"/>
      <c r="C505" s="157"/>
      <c r="D505" s="157"/>
      <c r="E505" s="157" t="s">
        <v>4256</v>
      </c>
      <c r="F505" s="157" t="s">
        <v>14</v>
      </c>
      <c r="G505" s="157">
        <v>1</v>
      </c>
      <c r="H505" s="157">
        <v>0</v>
      </c>
      <c r="I505" s="157">
        <v>0</v>
      </c>
      <c r="J505" s="157">
        <v>1</v>
      </c>
      <c r="K505" s="157">
        <v>0</v>
      </c>
      <c r="L505" s="157">
        <v>1</v>
      </c>
    </row>
    <row r="506" spans="1:12" x14ac:dyDescent="0.2">
      <c r="A506" s="157"/>
      <c r="B506" s="157"/>
      <c r="C506" s="157"/>
      <c r="D506" s="157"/>
      <c r="E506" s="157" t="s">
        <v>3180</v>
      </c>
      <c r="F506" s="157" t="s">
        <v>48</v>
      </c>
      <c r="G506" s="157">
        <v>1</v>
      </c>
      <c r="H506" s="157">
        <v>0</v>
      </c>
      <c r="I506" s="157">
        <v>1</v>
      </c>
      <c r="J506" s="157">
        <v>0</v>
      </c>
      <c r="K506" s="157">
        <v>0</v>
      </c>
      <c r="L506" s="157">
        <v>1</v>
      </c>
    </row>
    <row r="507" spans="1:12" x14ac:dyDescent="0.2">
      <c r="A507" s="157"/>
      <c r="B507" s="157"/>
      <c r="C507" s="157"/>
      <c r="D507" s="157"/>
      <c r="E507" s="157" t="s">
        <v>4257</v>
      </c>
      <c r="F507" s="157" t="s">
        <v>80</v>
      </c>
      <c r="G507" s="157">
        <v>0</v>
      </c>
      <c r="H507" s="157">
        <v>2</v>
      </c>
      <c r="I507" s="157">
        <v>0</v>
      </c>
      <c r="J507" s="157">
        <v>2</v>
      </c>
      <c r="K507" s="157">
        <v>0</v>
      </c>
      <c r="L507" s="157">
        <v>2</v>
      </c>
    </row>
    <row r="508" spans="1:12" x14ac:dyDescent="0.2">
      <c r="A508" s="157"/>
      <c r="B508" s="157"/>
      <c r="C508" s="157"/>
      <c r="D508" s="157"/>
      <c r="E508" s="157" t="s">
        <v>4258</v>
      </c>
      <c r="F508" s="157" t="s">
        <v>29</v>
      </c>
      <c r="G508" s="157">
        <v>1</v>
      </c>
      <c r="H508" s="157">
        <v>1</v>
      </c>
      <c r="I508" s="157">
        <v>1</v>
      </c>
      <c r="J508" s="157">
        <v>1</v>
      </c>
      <c r="K508" s="157">
        <v>0</v>
      </c>
      <c r="L508" s="157">
        <v>2</v>
      </c>
    </row>
    <row r="509" spans="1:12" x14ac:dyDescent="0.2">
      <c r="A509" s="157"/>
      <c r="B509" s="157"/>
      <c r="C509" s="157"/>
      <c r="D509" s="157"/>
      <c r="E509" s="157" t="s">
        <v>3178</v>
      </c>
      <c r="F509" s="157" t="s">
        <v>77</v>
      </c>
      <c r="G509" s="157">
        <v>1</v>
      </c>
      <c r="H509" s="157">
        <v>2</v>
      </c>
      <c r="I509" s="157">
        <v>3</v>
      </c>
      <c r="J509" s="157">
        <v>0</v>
      </c>
      <c r="K509" s="157">
        <v>0</v>
      </c>
      <c r="L509" s="157">
        <v>3</v>
      </c>
    </row>
    <row r="510" spans="1:12" x14ac:dyDescent="0.2">
      <c r="A510" s="157"/>
      <c r="B510" s="157"/>
      <c r="C510" s="157"/>
      <c r="D510" s="157"/>
      <c r="E510" s="157" t="s">
        <v>3177</v>
      </c>
      <c r="F510" s="157" t="s">
        <v>87</v>
      </c>
      <c r="G510" s="157">
        <v>0</v>
      </c>
      <c r="H510" s="157">
        <v>1</v>
      </c>
      <c r="I510" s="157">
        <v>0</v>
      </c>
      <c r="J510" s="157">
        <v>1</v>
      </c>
      <c r="K510" s="157">
        <v>0</v>
      </c>
      <c r="L510" s="157">
        <v>1</v>
      </c>
    </row>
    <row r="511" spans="1:12" x14ac:dyDescent="0.2">
      <c r="A511" s="157"/>
      <c r="B511" s="157"/>
      <c r="C511" s="157"/>
      <c r="D511" s="157"/>
      <c r="E511" s="157" t="s">
        <v>3175</v>
      </c>
      <c r="F511" s="157" t="s">
        <v>16</v>
      </c>
      <c r="G511" s="157">
        <v>1</v>
      </c>
      <c r="H511" s="157">
        <v>1</v>
      </c>
      <c r="I511" s="157">
        <v>0</v>
      </c>
      <c r="J511" s="157">
        <v>2</v>
      </c>
      <c r="K511" s="157">
        <v>0</v>
      </c>
      <c r="L511" s="157">
        <v>2</v>
      </c>
    </row>
    <row r="512" spans="1:12" x14ac:dyDescent="0.2">
      <c r="A512" s="157"/>
      <c r="B512" s="157"/>
      <c r="C512" s="157"/>
      <c r="D512" s="157"/>
      <c r="E512" s="157" t="s">
        <v>4259</v>
      </c>
      <c r="F512" s="157" t="s">
        <v>94</v>
      </c>
      <c r="G512" s="157">
        <v>0</v>
      </c>
      <c r="H512" s="157">
        <v>1</v>
      </c>
      <c r="I512" s="157">
        <v>0</v>
      </c>
      <c r="J512" s="157">
        <v>1</v>
      </c>
      <c r="K512" s="157">
        <v>0</v>
      </c>
      <c r="L512" s="157">
        <v>1</v>
      </c>
    </row>
    <row r="513" spans="1:12" x14ac:dyDescent="0.2">
      <c r="A513" s="157"/>
      <c r="B513" s="157"/>
      <c r="C513" s="157"/>
      <c r="D513" s="157"/>
      <c r="E513" s="157" t="s">
        <v>4260</v>
      </c>
      <c r="F513" s="157" t="s">
        <v>58</v>
      </c>
      <c r="G513" s="157">
        <v>0</v>
      </c>
      <c r="H513" s="157">
        <v>1</v>
      </c>
      <c r="I513" s="157">
        <v>0</v>
      </c>
      <c r="J513" s="157">
        <v>1</v>
      </c>
      <c r="K513" s="157">
        <v>0</v>
      </c>
      <c r="L513" s="157">
        <v>1</v>
      </c>
    </row>
    <row r="514" spans="1:12" x14ac:dyDescent="0.2">
      <c r="A514" s="157"/>
      <c r="B514" s="157"/>
      <c r="C514" s="157"/>
      <c r="D514" s="157"/>
      <c r="E514" s="157" t="s">
        <v>4261</v>
      </c>
      <c r="F514" s="157" t="s">
        <v>35</v>
      </c>
      <c r="G514" s="157">
        <v>1</v>
      </c>
      <c r="H514" s="157">
        <v>0</v>
      </c>
      <c r="I514" s="157">
        <v>0</v>
      </c>
      <c r="J514" s="157">
        <v>1</v>
      </c>
      <c r="K514" s="157">
        <v>0</v>
      </c>
      <c r="L514" s="157">
        <v>1</v>
      </c>
    </row>
    <row r="515" spans="1:12" x14ac:dyDescent="0.2">
      <c r="A515" s="157"/>
      <c r="B515" s="157"/>
      <c r="C515" s="157"/>
      <c r="D515" s="157"/>
      <c r="E515" s="157" t="s">
        <v>3169</v>
      </c>
      <c r="F515" s="157" t="s">
        <v>16</v>
      </c>
      <c r="G515" s="157">
        <v>2</v>
      </c>
      <c r="H515" s="157">
        <v>0</v>
      </c>
      <c r="I515" s="157">
        <v>2</v>
      </c>
      <c r="J515" s="157">
        <v>0</v>
      </c>
      <c r="K515" s="157">
        <v>0</v>
      </c>
      <c r="L515" s="157">
        <v>2</v>
      </c>
    </row>
    <row r="516" spans="1:12" x14ac:dyDescent="0.2">
      <c r="A516" s="157"/>
      <c r="B516" s="157"/>
      <c r="C516" s="157"/>
      <c r="D516" s="157"/>
      <c r="E516" s="157" t="s">
        <v>4262</v>
      </c>
      <c r="F516" s="157" t="s">
        <v>16</v>
      </c>
      <c r="G516" s="157">
        <v>0</v>
      </c>
      <c r="H516" s="157">
        <v>1</v>
      </c>
      <c r="I516" s="157">
        <v>0</v>
      </c>
      <c r="J516" s="157">
        <v>1</v>
      </c>
      <c r="K516" s="157">
        <v>0</v>
      </c>
      <c r="L516" s="157">
        <v>1</v>
      </c>
    </row>
    <row r="517" spans="1:12" x14ac:dyDescent="0.2">
      <c r="A517" s="157"/>
      <c r="B517" s="157"/>
      <c r="C517" s="157"/>
      <c r="D517" s="157"/>
      <c r="E517" s="157" t="s">
        <v>4263</v>
      </c>
      <c r="F517" s="157" t="s">
        <v>87</v>
      </c>
      <c r="G517" s="157">
        <v>1</v>
      </c>
      <c r="H517" s="157">
        <v>0</v>
      </c>
      <c r="I517" s="157">
        <v>0</v>
      </c>
      <c r="J517" s="157">
        <v>1</v>
      </c>
      <c r="K517" s="157">
        <v>0</v>
      </c>
      <c r="L517" s="157">
        <v>1</v>
      </c>
    </row>
    <row r="518" spans="1:12" x14ac:dyDescent="0.2">
      <c r="A518" s="157"/>
      <c r="B518" s="157"/>
      <c r="C518" s="157"/>
      <c r="D518" s="157"/>
      <c r="E518" s="157" t="s">
        <v>4264</v>
      </c>
      <c r="F518" s="157" t="s">
        <v>16</v>
      </c>
      <c r="G518" s="157">
        <v>0</v>
      </c>
      <c r="H518" s="157">
        <v>1</v>
      </c>
      <c r="I518" s="157">
        <v>0</v>
      </c>
      <c r="J518" s="157">
        <v>1</v>
      </c>
      <c r="K518" s="157">
        <v>0</v>
      </c>
      <c r="L518" s="157">
        <v>1</v>
      </c>
    </row>
    <row r="519" spans="1:12" x14ac:dyDescent="0.2">
      <c r="A519" s="157"/>
      <c r="B519" s="157"/>
      <c r="C519" s="157"/>
      <c r="D519" s="157"/>
      <c r="E519" s="157" t="s">
        <v>3166</v>
      </c>
      <c r="F519" s="157" t="s">
        <v>77</v>
      </c>
      <c r="G519" s="157">
        <v>1</v>
      </c>
      <c r="H519" s="157">
        <v>0</v>
      </c>
      <c r="I519" s="157">
        <v>0</v>
      </c>
      <c r="J519" s="157">
        <v>1</v>
      </c>
      <c r="K519" s="157">
        <v>0</v>
      </c>
      <c r="L519" s="157">
        <v>1</v>
      </c>
    </row>
    <row r="520" spans="1:12" x14ac:dyDescent="0.2">
      <c r="A520" s="157"/>
      <c r="B520" s="157"/>
      <c r="C520" s="157"/>
      <c r="D520" s="157"/>
      <c r="E520" s="157" t="s">
        <v>4265</v>
      </c>
      <c r="F520" s="157" t="s">
        <v>33</v>
      </c>
      <c r="G520" s="157">
        <v>0</v>
      </c>
      <c r="H520" s="157">
        <v>1</v>
      </c>
      <c r="I520" s="157">
        <v>0</v>
      </c>
      <c r="J520" s="157">
        <v>1</v>
      </c>
      <c r="K520" s="157">
        <v>0</v>
      </c>
      <c r="L520" s="157">
        <v>1</v>
      </c>
    </row>
    <row r="521" spans="1:12" x14ac:dyDescent="0.2">
      <c r="A521" s="157"/>
      <c r="B521" s="157"/>
      <c r="C521" s="157"/>
      <c r="D521" s="157"/>
      <c r="E521" s="157" t="s">
        <v>4266</v>
      </c>
      <c r="F521" s="157" t="s">
        <v>80</v>
      </c>
      <c r="G521" s="157">
        <v>0</v>
      </c>
      <c r="H521" s="157">
        <v>1</v>
      </c>
      <c r="I521" s="157">
        <v>0</v>
      </c>
      <c r="J521" s="157">
        <v>1</v>
      </c>
      <c r="K521" s="157">
        <v>0</v>
      </c>
      <c r="L521" s="157">
        <v>1</v>
      </c>
    </row>
    <row r="522" spans="1:12" x14ac:dyDescent="0.2">
      <c r="A522" s="157"/>
      <c r="B522" s="157"/>
      <c r="C522" s="157"/>
      <c r="D522" s="157"/>
      <c r="E522" s="157" t="s">
        <v>4267</v>
      </c>
      <c r="F522" s="157" t="s">
        <v>14</v>
      </c>
      <c r="G522" s="157">
        <v>1</v>
      </c>
      <c r="H522" s="157">
        <v>0</v>
      </c>
      <c r="I522" s="157">
        <v>1</v>
      </c>
      <c r="J522" s="157">
        <v>0</v>
      </c>
      <c r="K522" s="157">
        <v>0</v>
      </c>
      <c r="L522" s="157">
        <v>1</v>
      </c>
    </row>
    <row r="523" spans="1:12" x14ac:dyDescent="0.2">
      <c r="A523" s="157"/>
      <c r="B523" s="157"/>
      <c r="C523" s="157"/>
      <c r="D523" s="157"/>
      <c r="E523" s="157" t="s">
        <v>4268</v>
      </c>
      <c r="F523" s="157" t="s">
        <v>29</v>
      </c>
      <c r="G523" s="157">
        <v>1</v>
      </c>
      <c r="H523" s="157">
        <v>0</v>
      </c>
      <c r="I523" s="157">
        <v>0</v>
      </c>
      <c r="J523" s="157">
        <v>0</v>
      </c>
      <c r="K523" s="157">
        <v>1</v>
      </c>
      <c r="L523" s="157">
        <v>1</v>
      </c>
    </row>
    <row r="524" spans="1:12" x14ac:dyDescent="0.2">
      <c r="A524" s="157"/>
      <c r="B524" s="157"/>
      <c r="C524" s="157"/>
      <c r="D524" s="157"/>
      <c r="E524" s="157" t="s">
        <v>3158</v>
      </c>
      <c r="F524" s="157" t="s">
        <v>18</v>
      </c>
      <c r="G524" s="157">
        <v>0</v>
      </c>
      <c r="H524" s="157">
        <v>2</v>
      </c>
      <c r="I524" s="157">
        <v>0</v>
      </c>
      <c r="J524" s="157">
        <v>2</v>
      </c>
      <c r="K524" s="157">
        <v>0</v>
      </c>
      <c r="L524" s="157">
        <v>2</v>
      </c>
    </row>
    <row r="525" spans="1:12" x14ac:dyDescent="0.2">
      <c r="A525" s="157"/>
      <c r="B525" s="157"/>
      <c r="C525" s="157"/>
      <c r="D525" s="157"/>
      <c r="E525" s="157" t="s">
        <v>4269</v>
      </c>
      <c r="F525" s="157" t="s">
        <v>69</v>
      </c>
      <c r="G525" s="157">
        <v>0</v>
      </c>
      <c r="H525" s="157">
        <v>1</v>
      </c>
      <c r="I525" s="157">
        <v>0</v>
      </c>
      <c r="J525" s="157">
        <v>1</v>
      </c>
      <c r="K525" s="157">
        <v>0</v>
      </c>
      <c r="L525" s="157">
        <v>1</v>
      </c>
    </row>
    <row r="526" spans="1:12" x14ac:dyDescent="0.2">
      <c r="A526" s="157"/>
      <c r="B526" s="157"/>
      <c r="C526" s="157"/>
      <c r="D526" s="157"/>
      <c r="E526" s="157" t="s">
        <v>4270</v>
      </c>
      <c r="F526" s="157" t="s">
        <v>20</v>
      </c>
      <c r="G526" s="157">
        <v>0</v>
      </c>
      <c r="H526" s="157">
        <v>1</v>
      </c>
      <c r="I526" s="157">
        <v>0</v>
      </c>
      <c r="J526" s="157">
        <v>1</v>
      </c>
      <c r="K526" s="157">
        <v>0</v>
      </c>
      <c r="L526" s="157">
        <v>1</v>
      </c>
    </row>
    <row r="527" spans="1:12" x14ac:dyDescent="0.2">
      <c r="A527" s="157"/>
      <c r="B527" s="157"/>
      <c r="C527" s="157"/>
      <c r="D527" s="157"/>
      <c r="E527" s="157" t="s">
        <v>3154</v>
      </c>
      <c r="F527" s="157" t="s">
        <v>77</v>
      </c>
      <c r="G527" s="157">
        <v>1</v>
      </c>
      <c r="H527" s="157">
        <v>2</v>
      </c>
      <c r="I527" s="157">
        <v>3</v>
      </c>
      <c r="J527" s="157">
        <v>0</v>
      </c>
      <c r="K527" s="157">
        <v>0</v>
      </c>
      <c r="L527" s="157">
        <v>3</v>
      </c>
    </row>
    <row r="528" spans="1:12" x14ac:dyDescent="0.2">
      <c r="A528" s="157"/>
      <c r="B528" s="157"/>
      <c r="C528" s="157"/>
      <c r="D528" s="157"/>
      <c r="E528" s="157" t="s">
        <v>4271</v>
      </c>
      <c r="F528" s="157" t="s">
        <v>58</v>
      </c>
      <c r="G528" s="157">
        <v>0</v>
      </c>
      <c r="H528" s="157">
        <v>2</v>
      </c>
      <c r="I528" s="157">
        <v>0</v>
      </c>
      <c r="J528" s="157">
        <v>2</v>
      </c>
      <c r="K528" s="157">
        <v>0</v>
      </c>
      <c r="L528" s="157">
        <v>2</v>
      </c>
    </row>
    <row r="529" spans="1:12" x14ac:dyDescent="0.2">
      <c r="A529" s="157"/>
      <c r="B529" s="157"/>
      <c r="C529" s="157"/>
      <c r="D529" s="157"/>
      <c r="E529" s="157" t="s">
        <v>3152</v>
      </c>
      <c r="F529" s="157" t="s">
        <v>48</v>
      </c>
      <c r="G529" s="157">
        <v>0</v>
      </c>
      <c r="H529" s="157">
        <v>1</v>
      </c>
      <c r="I529" s="157">
        <v>0</v>
      </c>
      <c r="J529" s="157">
        <v>1</v>
      </c>
      <c r="K529" s="157">
        <v>0</v>
      </c>
      <c r="L529" s="157">
        <v>1</v>
      </c>
    </row>
    <row r="530" spans="1:12" x14ac:dyDescent="0.2">
      <c r="A530" s="157"/>
      <c r="B530" s="157"/>
      <c r="C530" s="157"/>
      <c r="D530" s="157"/>
      <c r="E530" s="157" t="s">
        <v>3151</v>
      </c>
      <c r="F530" s="157" t="s">
        <v>80</v>
      </c>
      <c r="G530" s="157">
        <v>1</v>
      </c>
      <c r="H530" s="157">
        <v>0</v>
      </c>
      <c r="I530" s="157">
        <v>0</v>
      </c>
      <c r="J530" s="157">
        <v>1</v>
      </c>
      <c r="K530" s="157">
        <v>0</v>
      </c>
      <c r="L530" s="157">
        <v>1</v>
      </c>
    </row>
    <row r="531" spans="1:12" x14ac:dyDescent="0.2">
      <c r="A531" s="157"/>
      <c r="B531" s="157"/>
      <c r="C531" s="157"/>
      <c r="D531" s="157"/>
      <c r="E531" s="157" t="s">
        <v>3150</v>
      </c>
      <c r="F531" s="157" t="s">
        <v>14</v>
      </c>
      <c r="G531" s="157">
        <v>1</v>
      </c>
      <c r="H531" s="157">
        <v>0</v>
      </c>
      <c r="I531" s="157">
        <v>1</v>
      </c>
      <c r="J531" s="157">
        <v>0</v>
      </c>
      <c r="K531" s="157">
        <v>0</v>
      </c>
      <c r="L531" s="157">
        <v>1</v>
      </c>
    </row>
    <row r="532" spans="1:12" x14ac:dyDescent="0.2">
      <c r="A532" s="157"/>
      <c r="B532" s="157"/>
      <c r="C532" s="157"/>
      <c r="D532" s="157"/>
      <c r="E532" s="157" t="s">
        <v>4272</v>
      </c>
      <c r="F532" s="157" t="s">
        <v>16</v>
      </c>
      <c r="G532" s="157">
        <v>0</v>
      </c>
      <c r="H532" s="157">
        <v>1</v>
      </c>
      <c r="I532" s="157">
        <v>0</v>
      </c>
      <c r="J532" s="157">
        <v>1</v>
      </c>
      <c r="K532" s="157">
        <v>0</v>
      </c>
      <c r="L532" s="157">
        <v>1</v>
      </c>
    </row>
    <row r="533" spans="1:12" x14ac:dyDescent="0.2">
      <c r="A533" s="157"/>
      <c r="B533" s="157"/>
      <c r="C533" s="157"/>
      <c r="D533" s="157"/>
      <c r="E533" s="157" t="s">
        <v>3149</v>
      </c>
      <c r="F533" s="157" t="s">
        <v>16</v>
      </c>
      <c r="G533" s="157">
        <v>3</v>
      </c>
      <c r="H533" s="157">
        <v>0</v>
      </c>
      <c r="I533" s="157">
        <v>2</v>
      </c>
      <c r="J533" s="157">
        <v>1</v>
      </c>
      <c r="K533" s="157">
        <v>0</v>
      </c>
      <c r="L533" s="157">
        <v>3</v>
      </c>
    </row>
    <row r="534" spans="1:12" x14ac:dyDescent="0.2">
      <c r="A534" s="157"/>
      <c r="B534" s="157"/>
      <c r="C534" s="157"/>
      <c r="D534" s="157"/>
      <c r="E534" s="157" t="s">
        <v>4273</v>
      </c>
      <c r="F534" s="157" t="s">
        <v>16</v>
      </c>
      <c r="G534" s="157">
        <v>0</v>
      </c>
      <c r="H534" s="157">
        <v>1</v>
      </c>
      <c r="I534" s="157">
        <v>0</v>
      </c>
      <c r="J534" s="157">
        <v>1</v>
      </c>
      <c r="K534" s="157">
        <v>0</v>
      </c>
      <c r="L534" s="157">
        <v>1</v>
      </c>
    </row>
    <row r="535" spans="1:12" x14ac:dyDescent="0.2">
      <c r="A535" s="157"/>
      <c r="B535" s="157"/>
      <c r="C535" s="157"/>
      <c r="D535" s="157"/>
      <c r="E535" s="157" t="s">
        <v>4274</v>
      </c>
      <c r="F535" s="157" t="s">
        <v>53</v>
      </c>
      <c r="G535" s="157">
        <v>1</v>
      </c>
      <c r="H535" s="157">
        <v>0</v>
      </c>
      <c r="I535" s="157">
        <v>0</v>
      </c>
      <c r="J535" s="157">
        <v>1</v>
      </c>
      <c r="K535" s="157">
        <v>0</v>
      </c>
      <c r="L535" s="157">
        <v>1</v>
      </c>
    </row>
    <row r="536" spans="1:12" x14ac:dyDescent="0.2">
      <c r="A536" s="157"/>
      <c r="B536" s="157"/>
      <c r="C536" s="157"/>
      <c r="D536" s="157"/>
      <c r="E536" s="157" t="s">
        <v>4275</v>
      </c>
      <c r="F536" s="157" t="s">
        <v>53</v>
      </c>
      <c r="G536" s="157">
        <v>1</v>
      </c>
      <c r="H536" s="157">
        <v>0</v>
      </c>
      <c r="I536" s="157">
        <v>0</v>
      </c>
      <c r="J536" s="157">
        <v>1</v>
      </c>
      <c r="K536" s="157">
        <v>0</v>
      </c>
      <c r="L536" s="157">
        <v>1</v>
      </c>
    </row>
    <row r="537" spans="1:12" x14ac:dyDescent="0.2">
      <c r="A537" s="157"/>
      <c r="B537" s="157"/>
      <c r="C537" s="157"/>
      <c r="D537" s="157"/>
      <c r="E537" s="157" t="s">
        <v>4276</v>
      </c>
      <c r="F537" s="157" t="s">
        <v>69</v>
      </c>
      <c r="G537" s="157">
        <v>0</v>
      </c>
      <c r="H537" s="157">
        <v>1</v>
      </c>
      <c r="I537" s="157">
        <v>1</v>
      </c>
      <c r="J537" s="157">
        <v>0</v>
      </c>
      <c r="K537" s="157">
        <v>0</v>
      </c>
      <c r="L537" s="157">
        <v>1</v>
      </c>
    </row>
    <row r="538" spans="1:12" x14ac:dyDescent="0.2">
      <c r="A538" s="157"/>
      <c r="B538" s="157"/>
      <c r="C538" s="157"/>
      <c r="D538" s="157"/>
      <c r="E538" s="157" t="s">
        <v>3144</v>
      </c>
      <c r="F538" s="157" t="s">
        <v>20</v>
      </c>
      <c r="G538" s="157">
        <v>0</v>
      </c>
      <c r="H538" s="157">
        <v>5</v>
      </c>
      <c r="I538" s="157">
        <v>0</v>
      </c>
      <c r="J538" s="157">
        <v>5</v>
      </c>
      <c r="K538" s="157">
        <v>0</v>
      </c>
      <c r="L538" s="157">
        <v>5</v>
      </c>
    </row>
    <row r="539" spans="1:12" x14ac:dyDescent="0.2">
      <c r="A539" s="157"/>
      <c r="B539" s="157"/>
      <c r="C539" s="157"/>
      <c r="D539" s="157"/>
      <c r="E539" s="157" t="s">
        <v>3143</v>
      </c>
      <c r="F539" s="157" t="s">
        <v>16</v>
      </c>
      <c r="G539" s="157">
        <v>3</v>
      </c>
      <c r="H539" s="157">
        <v>0</v>
      </c>
      <c r="I539" s="157">
        <v>2</v>
      </c>
      <c r="J539" s="157">
        <v>1</v>
      </c>
      <c r="K539" s="157">
        <v>0</v>
      </c>
      <c r="L539" s="157">
        <v>3</v>
      </c>
    </row>
    <row r="540" spans="1:12" x14ac:dyDescent="0.2">
      <c r="A540" s="157"/>
      <c r="B540" s="157"/>
      <c r="C540" s="157"/>
      <c r="D540" s="157"/>
      <c r="E540" s="157" t="s">
        <v>4277</v>
      </c>
      <c r="F540" s="157" t="s">
        <v>94</v>
      </c>
      <c r="G540" s="157">
        <v>1</v>
      </c>
      <c r="H540" s="157">
        <v>0</v>
      </c>
      <c r="I540" s="157">
        <v>0</v>
      </c>
      <c r="J540" s="157">
        <v>0</v>
      </c>
      <c r="K540" s="157">
        <v>1</v>
      </c>
      <c r="L540" s="157">
        <v>1</v>
      </c>
    </row>
    <row r="541" spans="1:12" x14ac:dyDescent="0.2">
      <c r="A541" s="157"/>
      <c r="B541" s="157"/>
      <c r="C541" s="157"/>
      <c r="D541" s="157"/>
      <c r="E541" s="157" t="s">
        <v>3141</v>
      </c>
      <c r="F541" s="157" t="s">
        <v>18</v>
      </c>
      <c r="G541" s="157">
        <v>1</v>
      </c>
      <c r="H541" s="157">
        <v>1</v>
      </c>
      <c r="I541" s="157">
        <v>1</v>
      </c>
      <c r="J541" s="157">
        <v>1</v>
      </c>
      <c r="K541" s="157">
        <v>0</v>
      </c>
      <c r="L541" s="157">
        <v>2</v>
      </c>
    </row>
    <row r="542" spans="1:12" x14ac:dyDescent="0.2">
      <c r="A542" s="157"/>
      <c r="B542" s="157"/>
      <c r="C542" s="157"/>
      <c r="D542" s="157"/>
      <c r="E542" s="157" t="s">
        <v>3140</v>
      </c>
      <c r="F542" s="157" t="s">
        <v>29</v>
      </c>
      <c r="G542" s="157">
        <v>0</v>
      </c>
      <c r="H542" s="157">
        <v>1</v>
      </c>
      <c r="I542" s="157">
        <v>1</v>
      </c>
      <c r="J542" s="157">
        <v>0</v>
      </c>
      <c r="K542" s="157">
        <v>0</v>
      </c>
      <c r="L542" s="157">
        <v>1</v>
      </c>
    </row>
    <row r="543" spans="1:12" x14ac:dyDescent="0.2">
      <c r="A543" s="157"/>
      <c r="B543" s="157"/>
      <c r="C543" s="157"/>
      <c r="D543" s="157"/>
      <c r="E543" s="157" t="s">
        <v>4278</v>
      </c>
      <c r="F543" s="157" t="s">
        <v>69</v>
      </c>
      <c r="G543" s="157">
        <v>0</v>
      </c>
      <c r="H543" s="157">
        <v>1</v>
      </c>
      <c r="I543" s="157">
        <v>1</v>
      </c>
      <c r="J543" s="157">
        <v>0</v>
      </c>
      <c r="K543" s="157">
        <v>0</v>
      </c>
      <c r="L543" s="157">
        <v>1</v>
      </c>
    </row>
    <row r="544" spans="1:12" x14ac:dyDescent="0.2">
      <c r="A544" s="157"/>
      <c r="B544" s="157"/>
      <c r="C544" s="157"/>
      <c r="D544" s="157"/>
      <c r="E544" s="157" t="s">
        <v>4279</v>
      </c>
      <c r="F544" s="157" t="s">
        <v>69</v>
      </c>
      <c r="G544" s="157">
        <v>0</v>
      </c>
      <c r="H544" s="157">
        <v>1</v>
      </c>
      <c r="I544" s="157">
        <v>0</v>
      </c>
      <c r="J544" s="157">
        <v>1</v>
      </c>
      <c r="K544" s="157">
        <v>0</v>
      </c>
      <c r="L544" s="157">
        <v>1</v>
      </c>
    </row>
    <row r="545" spans="1:12" x14ac:dyDescent="0.2">
      <c r="A545" s="157"/>
      <c r="B545" s="157"/>
      <c r="C545" s="157"/>
      <c r="D545" s="157"/>
      <c r="E545" s="157" t="s">
        <v>3138</v>
      </c>
      <c r="F545" s="157" t="s">
        <v>77</v>
      </c>
      <c r="G545" s="157">
        <v>2</v>
      </c>
      <c r="H545" s="157">
        <v>0</v>
      </c>
      <c r="I545" s="157">
        <v>2</v>
      </c>
      <c r="J545" s="157">
        <v>0</v>
      </c>
      <c r="K545" s="157">
        <v>0</v>
      </c>
      <c r="L545" s="157">
        <v>2</v>
      </c>
    </row>
    <row r="546" spans="1:12" x14ac:dyDescent="0.2">
      <c r="A546" s="157"/>
      <c r="B546" s="157"/>
      <c r="C546" s="157"/>
      <c r="D546" s="157"/>
      <c r="E546" s="157" t="s">
        <v>3137</v>
      </c>
      <c r="F546" s="157" t="s">
        <v>48</v>
      </c>
      <c r="G546" s="157">
        <v>6</v>
      </c>
      <c r="H546" s="157">
        <v>97</v>
      </c>
      <c r="I546" s="157">
        <v>1</v>
      </c>
      <c r="J546" s="157">
        <v>99</v>
      </c>
      <c r="K546" s="157">
        <v>3</v>
      </c>
      <c r="L546" s="157">
        <v>103</v>
      </c>
    </row>
    <row r="547" spans="1:12" x14ac:dyDescent="0.2">
      <c r="A547" s="157"/>
      <c r="B547" s="157"/>
      <c r="C547" s="157"/>
      <c r="D547" s="157"/>
      <c r="E547" s="157" t="s">
        <v>4280</v>
      </c>
      <c r="F547" s="157" t="s">
        <v>33</v>
      </c>
      <c r="G547" s="157">
        <v>0</v>
      </c>
      <c r="H547" s="157">
        <v>1</v>
      </c>
      <c r="I547" s="157">
        <v>1</v>
      </c>
      <c r="J547" s="157">
        <v>0</v>
      </c>
      <c r="K547" s="157">
        <v>0</v>
      </c>
      <c r="L547" s="157">
        <v>1</v>
      </c>
    </row>
    <row r="548" spans="1:12" x14ac:dyDescent="0.2">
      <c r="A548" s="157"/>
      <c r="B548" s="157"/>
      <c r="C548" s="157"/>
      <c r="D548" s="157"/>
      <c r="E548" s="157" t="s">
        <v>4281</v>
      </c>
      <c r="F548" s="157" t="s">
        <v>53</v>
      </c>
      <c r="G548" s="157">
        <v>1</v>
      </c>
      <c r="H548" s="157">
        <v>1</v>
      </c>
      <c r="I548" s="157">
        <v>0</v>
      </c>
      <c r="J548" s="157">
        <v>2</v>
      </c>
      <c r="K548" s="157">
        <v>0</v>
      </c>
      <c r="L548" s="157">
        <v>2</v>
      </c>
    </row>
    <row r="549" spans="1:12" x14ac:dyDescent="0.2">
      <c r="A549" s="157"/>
      <c r="B549" s="157"/>
      <c r="C549" s="157"/>
      <c r="D549" s="157"/>
      <c r="E549" s="157" t="s">
        <v>3136</v>
      </c>
      <c r="F549" s="157" t="s">
        <v>33</v>
      </c>
      <c r="G549" s="157">
        <v>0</v>
      </c>
      <c r="H549" s="157">
        <v>1</v>
      </c>
      <c r="I549" s="157">
        <v>0</v>
      </c>
      <c r="J549" s="157">
        <v>1</v>
      </c>
      <c r="K549" s="157">
        <v>0</v>
      </c>
      <c r="L549" s="157">
        <v>1</v>
      </c>
    </row>
    <row r="550" spans="1:12" x14ac:dyDescent="0.2">
      <c r="A550" s="157"/>
      <c r="B550" s="157"/>
      <c r="C550" s="157"/>
      <c r="D550" s="157"/>
      <c r="E550" s="157" t="s">
        <v>3134</v>
      </c>
      <c r="F550" s="157" t="s">
        <v>16</v>
      </c>
      <c r="G550" s="157">
        <v>0</v>
      </c>
      <c r="H550" s="157">
        <v>1</v>
      </c>
      <c r="I550" s="157">
        <v>0</v>
      </c>
      <c r="J550" s="157">
        <v>1</v>
      </c>
      <c r="K550" s="157">
        <v>0</v>
      </c>
      <c r="L550" s="157">
        <v>1</v>
      </c>
    </row>
    <row r="551" spans="1:12" x14ac:dyDescent="0.2">
      <c r="A551" s="157"/>
      <c r="B551" s="157"/>
      <c r="C551" s="157"/>
      <c r="D551" s="157"/>
      <c r="E551" s="157" t="s">
        <v>3133</v>
      </c>
      <c r="F551" s="157" t="s">
        <v>69</v>
      </c>
      <c r="G551" s="157">
        <v>0</v>
      </c>
      <c r="H551" s="157">
        <v>1</v>
      </c>
      <c r="I551" s="157">
        <v>1</v>
      </c>
      <c r="J551" s="157">
        <v>0</v>
      </c>
      <c r="K551" s="157">
        <v>0</v>
      </c>
      <c r="L551" s="157">
        <v>1</v>
      </c>
    </row>
    <row r="552" spans="1:12" x14ac:dyDescent="0.2">
      <c r="A552" s="157"/>
      <c r="B552" s="157"/>
      <c r="C552" s="157"/>
      <c r="D552" s="157"/>
      <c r="E552" s="157" t="s">
        <v>4282</v>
      </c>
      <c r="F552" s="157" t="s">
        <v>33</v>
      </c>
      <c r="G552" s="157">
        <v>0</v>
      </c>
      <c r="H552" s="157">
        <v>1</v>
      </c>
      <c r="I552" s="157">
        <v>1</v>
      </c>
      <c r="J552" s="157">
        <v>0</v>
      </c>
      <c r="K552" s="157">
        <v>0</v>
      </c>
      <c r="L552" s="157">
        <v>1</v>
      </c>
    </row>
    <row r="553" spans="1:12" x14ac:dyDescent="0.2">
      <c r="A553" s="157"/>
      <c r="B553" s="157"/>
      <c r="C553" s="157"/>
      <c r="D553" s="157"/>
      <c r="E553" s="157" t="s">
        <v>4283</v>
      </c>
      <c r="F553" s="157" t="s">
        <v>77</v>
      </c>
      <c r="G553" s="157">
        <v>0</v>
      </c>
      <c r="H553" s="157">
        <v>3</v>
      </c>
      <c r="I553" s="157">
        <v>0</v>
      </c>
      <c r="J553" s="157">
        <v>3</v>
      </c>
      <c r="K553" s="157">
        <v>0</v>
      </c>
      <c r="L553" s="157">
        <v>3</v>
      </c>
    </row>
    <row r="554" spans="1:12" x14ac:dyDescent="0.2">
      <c r="A554" s="157"/>
      <c r="B554" s="157"/>
      <c r="C554" s="157"/>
      <c r="D554" s="157"/>
      <c r="E554" s="157" t="s">
        <v>4284</v>
      </c>
      <c r="F554" s="157" t="s">
        <v>39</v>
      </c>
      <c r="G554" s="157">
        <v>0</v>
      </c>
      <c r="H554" s="157">
        <v>1</v>
      </c>
      <c r="I554" s="157">
        <v>1</v>
      </c>
      <c r="J554" s="157">
        <v>0</v>
      </c>
      <c r="K554" s="157">
        <v>0</v>
      </c>
      <c r="L554" s="157">
        <v>1</v>
      </c>
    </row>
    <row r="555" spans="1:12" x14ac:dyDescent="0.2">
      <c r="A555" s="157"/>
      <c r="B555" s="157"/>
      <c r="C555" s="157"/>
      <c r="D555" s="157"/>
      <c r="E555" s="157" t="s">
        <v>3131</v>
      </c>
      <c r="F555" s="157" t="s">
        <v>94</v>
      </c>
      <c r="G555" s="157">
        <v>2</v>
      </c>
      <c r="H555" s="157">
        <v>0</v>
      </c>
      <c r="I555" s="157">
        <v>1</v>
      </c>
      <c r="J555" s="157">
        <v>1</v>
      </c>
      <c r="K555" s="157">
        <v>0</v>
      </c>
      <c r="L555" s="157">
        <v>2</v>
      </c>
    </row>
    <row r="556" spans="1:12" x14ac:dyDescent="0.2">
      <c r="A556" s="157"/>
      <c r="B556" s="157"/>
      <c r="C556" s="157"/>
      <c r="D556" s="157"/>
      <c r="E556" s="157" t="s">
        <v>3129</v>
      </c>
      <c r="F556" s="157" t="s">
        <v>58</v>
      </c>
      <c r="G556" s="157">
        <v>1</v>
      </c>
      <c r="H556" s="157">
        <v>1</v>
      </c>
      <c r="I556" s="157">
        <v>1</v>
      </c>
      <c r="J556" s="157">
        <v>1</v>
      </c>
      <c r="K556" s="157">
        <v>0</v>
      </c>
      <c r="L556" s="157">
        <v>2</v>
      </c>
    </row>
    <row r="557" spans="1:12" x14ac:dyDescent="0.2">
      <c r="A557" s="157"/>
      <c r="B557" s="157"/>
      <c r="C557" s="157"/>
      <c r="D557" s="157"/>
      <c r="E557" s="157" t="s">
        <v>3128</v>
      </c>
      <c r="F557" s="157" t="s">
        <v>58</v>
      </c>
      <c r="G557" s="157">
        <v>1</v>
      </c>
      <c r="H557" s="157">
        <v>1</v>
      </c>
      <c r="I557" s="157">
        <v>1</v>
      </c>
      <c r="J557" s="157">
        <v>1</v>
      </c>
      <c r="K557" s="157">
        <v>0</v>
      </c>
      <c r="L557" s="157">
        <v>2</v>
      </c>
    </row>
    <row r="558" spans="1:12" x14ac:dyDescent="0.2">
      <c r="A558" s="157"/>
      <c r="B558" s="157"/>
      <c r="C558" s="157"/>
      <c r="D558" s="157"/>
      <c r="E558" s="157" t="s">
        <v>3127</v>
      </c>
      <c r="F558" s="157" t="s">
        <v>58</v>
      </c>
      <c r="G558" s="157">
        <v>1</v>
      </c>
      <c r="H558" s="157">
        <v>1</v>
      </c>
      <c r="I558" s="157">
        <v>1</v>
      </c>
      <c r="J558" s="157">
        <v>1</v>
      </c>
      <c r="K558" s="157">
        <v>0</v>
      </c>
      <c r="L558" s="157">
        <v>2</v>
      </c>
    </row>
    <row r="559" spans="1:12" x14ac:dyDescent="0.2">
      <c r="A559" s="157"/>
      <c r="B559" s="157"/>
      <c r="C559" s="157"/>
      <c r="D559" s="157"/>
      <c r="E559" s="157" t="s">
        <v>3122</v>
      </c>
      <c r="F559" s="157" t="s">
        <v>94</v>
      </c>
      <c r="G559" s="157">
        <v>1</v>
      </c>
      <c r="H559" s="157">
        <v>0</v>
      </c>
      <c r="I559" s="157">
        <v>1</v>
      </c>
      <c r="J559" s="157">
        <v>0</v>
      </c>
      <c r="K559" s="157">
        <v>0</v>
      </c>
      <c r="L559" s="157">
        <v>1</v>
      </c>
    </row>
    <row r="560" spans="1:12" x14ac:dyDescent="0.2">
      <c r="A560" s="157"/>
      <c r="B560" s="157"/>
      <c r="C560" s="157"/>
      <c r="D560" s="157"/>
      <c r="E560" s="157" t="s">
        <v>4285</v>
      </c>
      <c r="F560" s="157" t="s">
        <v>67</v>
      </c>
      <c r="G560" s="157">
        <v>1</v>
      </c>
      <c r="H560" s="157">
        <v>0</v>
      </c>
      <c r="I560" s="157">
        <v>1</v>
      </c>
      <c r="J560" s="157">
        <v>0</v>
      </c>
      <c r="K560" s="157">
        <v>0</v>
      </c>
      <c r="L560" s="157">
        <v>1</v>
      </c>
    </row>
    <row r="561" spans="1:12" x14ac:dyDescent="0.2">
      <c r="A561" s="157"/>
      <c r="B561" s="157"/>
      <c r="C561" s="157"/>
      <c r="D561" s="157"/>
      <c r="E561" s="157" t="s">
        <v>4286</v>
      </c>
      <c r="F561" s="157" t="s">
        <v>14</v>
      </c>
      <c r="G561" s="157">
        <v>0</v>
      </c>
      <c r="H561" s="157">
        <v>1</v>
      </c>
      <c r="I561" s="157">
        <v>0</v>
      </c>
      <c r="J561" s="157">
        <v>1</v>
      </c>
      <c r="K561" s="157">
        <v>0</v>
      </c>
      <c r="L561" s="157">
        <v>1</v>
      </c>
    </row>
    <row r="562" spans="1:12" x14ac:dyDescent="0.2">
      <c r="A562" s="157"/>
      <c r="B562" s="157"/>
      <c r="C562" s="157"/>
      <c r="D562" s="157"/>
      <c r="E562" s="157" t="s">
        <v>4287</v>
      </c>
      <c r="F562" s="157" t="s">
        <v>53</v>
      </c>
      <c r="G562" s="157">
        <v>1</v>
      </c>
      <c r="H562" s="157">
        <v>0</v>
      </c>
      <c r="I562" s="157">
        <v>1</v>
      </c>
      <c r="J562" s="157">
        <v>0</v>
      </c>
      <c r="K562" s="157">
        <v>0</v>
      </c>
      <c r="L562" s="157">
        <v>1</v>
      </c>
    </row>
    <row r="563" spans="1:12" x14ac:dyDescent="0.2">
      <c r="A563" s="157"/>
      <c r="B563" s="157"/>
      <c r="C563" s="157"/>
      <c r="D563" s="157"/>
      <c r="E563" s="157" t="s">
        <v>4288</v>
      </c>
      <c r="F563" s="157" t="s">
        <v>14</v>
      </c>
      <c r="G563" s="157">
        <v>0</v>
      </c>
      <c r="H563" s="157">
        <v>1</v>
      </c>
      <c r="I563" s="157">
        <v>0</v>
      </c>
      <c r="J563" s="157">
        <v>1</v>
      </c>
      <c r="K563" s="157">
        <v>0</v>
      </c>
      <c r="L563" s="157">
        <v>1</v>
      </c>
    </row>
    <row r="564" spans="1:12" x14ac:dyDescent="0.2">
      <c r="A564" s="157"/>
      <c r="B564" s="157"/>
      <c r="C564" s="157"/>
      <c r="D564" s="157"/>
      <c r="E564" s="157" t="s">
        <v>3120</v>
      </c>
      <c r="F564" s="157" t="s">
        <v>67</v>
      </c>
      <c r="G564" s="157">
        <v>0</v>
      </c>
      <c r="H564" s="157">
        <v>4</v>
      </c>
      <c r="I564" s="157">
        <v>4</v>
      </c>
      <c r="J564" s="157">
        <v>0</v>
      </c>
      <c r="K564" s="157">
        <v>0</v>
      </c>
      <c r="L564" s="157">
        <v>4</v>
      </c>
    </row>
    <row r="565" spans="1:12" x14ac:dyDescent="0.2">
      <c r="A565" s="157"/>
      <c r="B565" s="157"/>
      <c r="C565" s="157"/>
      <c r="D565" s="157"/>
      <c r="E565" s="157" t="s">
        <v>4289</v>
      </c>
      <c r="F565" s="157" t="s">
        <v>94</v>
      </c>
      <c r="G565" s="157">
        <v>0</v>
      </c>
      <c r="H565" s="157">
        <v>1</v>
      </c>
      <c r="I565" s="157">
        <v>0</v>
      </c>
      <c r="J565" s="157">
        <v>1</v>
      </c>
      <c r="K565" s="157">
        <v>0</v>
      </c>
      <c r="L565" s="157">
        <v>1</v>
      </c>
    </row>
    <row r="566" spans="1:12" x14ac:dyDescent="0.2">
      <c r="A566" s="157"/>
      <c r="B566" s="157"/>
      <c r="C566" s="157"/>
      <c r="D566" s="157"/>
      <c r="E566" s="157" t="s">
        <v>3119</v>
      </c>
      <c r="F566" s="157" t="s">
        <v>131</v>
      </c>
      <c r="G566" s="157">
        <v>0</v>
      </c>
      <c r="H566" s="157">
        <v>1</v>
      </c>
      <c r="I566" s="157">
        <v>0</v>
      </c>
      <c r="J566" s="157">
        <v>1</v>
      </c>
      <c r="K566" s="157">
        <v>0</v>
      </c>
      <c r="L566" s="157">
        <v>1</v>
      </c>
    </row>
    <row r="567" spans="1:12" x14ac:dyDescent="0.2">
      <c r="A567" s="157"/>
      <c r="B567" s="157"/>
      <c r="C567" s="157"/>
      <c r="D567" s="157"/>
      <c r="E567" s="157" t="s">
        <v>4290</v>
      </c>
      <c r="F567" s="157" t="s">
        <v>16</v>
      </c>
      <c r="G567" s="157">
        <v>0</v>
      </c>
      <c r="H567" s="157">
        <v>1</v>
      </c>
      <c r="I567" s="157">
        <v>0</v>
      </c>
      <c r="J567" s="157">
        <v>1</v>
      </c>
      <c r="K567" s="157">
        <v>0</v>
      </c>
      <c r="L567" s="157">
        <v>1</v>
      </c>
    </row>
    <row r="568" spans="1:12" x14ac:dyDescent="0.2">
      <c r="A568" s="157"/>
      <c r="B568" s="157"/>
      <c r="C568" s="157"/>
      <c r="D568" s="157"/>
      <c r="E568" s="157" t="s">
        <v>4291</v>
      </c>
      <c r="F568" s="157" t="s">
        <v>18</v>
      </c>
      <c r="G568" s="157">
        <v>0</v>
      </c>
      <c r="H568" s="157">
        <v>1</v>
      </c>
      <c r="I568" s="157">
        <v>0</v>
      </c>
      <c r="J568" s="157">
        <v>1</v>
      </c>
      <c r="K568" s="157">
        <v>0</v>
      </c>
      <c r="L568" s="157">
        <v>1</v>
      </c>
    </row>
    <row r="569" spans="1:12" x14ac:dyDescent="0.2">
      <c r="A569" s="157"/>
      <c r="B569" s="157"/>
      <c r="C569" s="157"/>
      <c r="D569" s="157"/>
      <c r="E569" s="157" t="s">
        <v>3112</v>
      </c>
      <c r="F569" s="157" t="s">
        <v>20</v>
      </c>
      <c r="G569" s="157">
        <v>1</v>
      </c>
      <c r="H569" s="157">
        <v>2</v>
      </c>
      <c r="I569" s="157">
        <v>1</v>
      </c>
      <c r="J569" s="157">
        <v>2</v>
      </c>
      <c r="K569" s="157">
        <v>0</v>
      </c>
      <c r="L569" s="157">
        <v>3</v>
      </c>
    </row>
    <row r="570" spans="1:12" x14ac:dyDescent="0.2">
      <c r="A570" s="157"/>
      <c r="B570" s="157"/>
      <c r="C570" s="157"/>
      <c r="D570" s="157"/>
      <c r="E570" s="157" t="s">
        <v>3111</v>
      </c>
      <c r="F570" s="157" t="s">
        <v>48</v>
      </c>
      <c r="G570" s="157">
        <v>1</v>
      </c>
      <c r="H570" s="157">
        <v>1</v>
      </c>
      <c r="I570" s="157">
        <v>1</v>
      </c>
      <c r="J570" s="157">
        <v>1</v>
      </c>
      <c r="K570" s="157">
        <v>0</v>
      </c>
      <c r="L570" s="157">
        <v>2</v>
      </c>
    </row>
    <row r="571" spans="1:12" x14ac:dyDescent="0.2">
      <c r="A571" s="157"/>
      <c r="B571" s="157"/>
      <c r="C571" s="157"/>
      <c r="D571" s="157"/>
      <c r="E571" s="157" t="s">
        <v>4292</v>
      </c>
      <c r="F571" s="157" t="s">
        <v>131</v>
      </c>
      <c r="G571" s="157">
        <v>1</v>
      </c>
      <c r="H571" s="157">
        <v>1</v>
      </c>
      <c r="I571" s="157">
        <v>0</v>
      </c>
      <c r="J571" s="157">
        <v>2</v>
      </c>
      <c r="K571" s="157">
        <v>0</v>
      </c>
      <c r="L571" s="157">
        <v>2</v>
      </c>
    </row>
    <row r="572" spans="1:12" x14ac:dyDescent="0.2">
      <c r="A572" s="157"/>
      <c r="B572" s="157"/>
      <c r="C572" s="157"/>
      <c r="D572" s="157"/>
      <c r="E572" s="157" t="s">
        <v>3108</v>
      </c>
      <c r="F572" s="157" t="s">
        <v>58</v>
      </c>
      <c r="G572" s="157">
        <v>0</v>
      </c>
      <c r="H572" s="157">
        <v>1</v>
      </c>
      <c r="I572" s="157">
        <v>0</v>
      </c>
      <c r="J572" s="157">
        <v>1</v>
      </c>
      <c r="K572" s="157">
        <v>0</v>
      </c>
      <c r="L572" s="157">
        <v>1</v>
      </c>
    </row>
    <row r="573" spans="1:12" x14ac:dyDescent="0.2">
      <c r="A573" s="157"/>
      <c r="B573" s="157"/>
      <c r="C573" s="157"/>
      <c r="D573" s="157"/>
      <c r="E573" s="157" t="s">
        <v>4293</v>
      </c>
      <c r="F573" s="157" t="s">
        <v>20</v>
      </c>
      <c r="G573" s="157">
        <v>0</v>
      </c>
      <c r="H573" s="157">
        <v>1</v>
      </c>
      <c r="I573" s="157">
        <v>0</v>
      </c>
      <c r="J573" s="157">
        <v>1</v>
      </c>
      <c r="K573" s="157">
        <v>0</v>
      </c>
      <c r="L573" s="157">
        <v>1</v>
      </c>
    </row>
    <row r="574" spans="1:12" x14ac:dyDescent="0.2">
      <c r="A574" s="157"/>
      <c r="B574" s="157"/>
      <c r="C574" s="157"/>
      <c r="D574" s="157"/>
      <c r="E574" s="157" t="s">
        <v>4294</v>
      </c>
      <c r="F574" s="157" t="s">
        <v>58</v>
      </c>
      <c r="G574" s="157">
        <v>2</v>
      </c>
      <c r="H574" s="157">
        <v>0</v>
      </c>
      <c r="I574" s="157">
        <v>0</v>
      </c>
      <c r="J574" s="157">
        <v>2</v>
      </c>
      <c r="K574" s="157">
        <v>0</v>
      </c>
      <c r="L574" s="157">
        <v>2</v>
      </c>
    </row>
    <row r="575" spans="1:12" x14ac:dyDescent="0.2">
      <c r="A575" s="157"/>
      <c r="B575" s="157"/>
      <c r="C575" s="157"/>
      <c r="D575" s="157"/>
      <c r="E575" s="157" t="s">
        <v>4295</v>
      </c>
      <c r="F575" s="157" t="s">
        <v>35</v>
      </c>
      <c r="G575" s="157">
        <v>0</v>
      </c>
      <c r="H575" s="157">
        <v>1</v>
      </c>
      <c r="I575" s="157">
        <v>0</v>
      </c>
      <c r="J575" s="157">
        <v>1</v>
      </c>
      <c r="K575" s="157">
        <v>0</v>
      </c>
      <c r="L575" s="157">
        <v>1</v>
      </c>
    </row>
    <row r="576" spans="1:12" x14ac:dyDescent="0.2">
      <c r="A576" s="157"/>
      <c r="B576" s="157"/>
      <c r="C576" s="157"/>
      <c r="D576" s="157"/>
      <c r="E576" s="157" t="s">
        <v>3100</v>
      </c>
      <c r="F576" s="157" t="s">
        <v>20</v>
      </c>
      <c r="G576" s="157">
        <v>1</v>
      </c>
      <c r="H576" s="157">
        <v>0</v>
      </c>
      <c r="I576" s="157">
        <v>0</v>
      </c>
      <c r="J576" s="157">
        <v>1</v>
      </c>
      <c r="K576" s="157">
        <v>0</v>
      </c>
      <c r="L576" s="157">
        <v>1</v>
      </c>
    </row>
    <row r="577" spans="1:12" x14ac:dyDescent="0.2">
      <c r="A577" s="157"/>
      <c r="B577" s="157"/>
      <c r="C577" s="157"/>
      <c r="D577" s="157"/>
      <c r="E577" s="157" t="s">
        <v>3098</v>
      </c>
      <c r="F577" s="157" t="s">
        <v>24</v>
      </c>
      <c r="G577" s="157">
        <v>0</v>
      </c>
      <c r="H577" s="157">
        <v>1</v>
      </c>
      <c r="I577" s="157">
        <v>0</v>
      </c>
      <c r="J577" s="157">
        <v>1</v>
      </c>
      <c r="K577" s="157">
        <v>0</v>
      </c>
      <c r="L577" s="157">
        <v>1</v>
      </c>
    </row>
    <row r="578" spans="1:12" x14ac:dyDescent="0.2">
      <c r="A578" s="157"/>
      <c r="B578" s="157"/>
      <c r="C578" s="157"/>
      <c r="D578" s="157"/>
      <c r="E578" s="157" t="s">
        <v>4296</v>
      </c>
      <c r="F578" s="157" t="s">
        <v>20</v>
      </c>
      <c r="G578" s="157">
        <v>1</v>
      </c>
      <c r="H578" s="157">
        <v>0</v>
      </c>
      <c r="I578" s="157">
        <v>1</v>
      </c>
      <c r="J578" s="157">
        <v>0</v>
      </c>
      <c r="K578" s="157">
        <v>0</v>
      </c>
      <c r="L578" s="157">
        <v>1</v>
      </c>
    </row>
    <row r="579" spans="1:12" x14ac:dyDescent="0.2">
      <c r="A579" s="157"/>
      <c r="B579" s="157"/>
      <c r="C579" s="157"/>
      <c r="D579" s="157"/>
      <c r="E579" s="157" t="s">
        <v>4297</v>
      </c>
      <c r="F579" s="157" t="s">
        <v>29</v>
      </c>
      <c r="G579" s="157">
        <v>0</v>
      </c>
      <c r="H579" s="157">
        <v>1</v>
      </c>
      <c r="I579" s="157">
        <v>1</v>
      </c>
      <c r="J579" s="157">
        <v>0</v>
      </c>
      <c r="K579" s="157">
        <v>0</v>
      </c>
      <c r="L579" s="157">
        <v>1</v>
      </c>
    </row>
    <row r="580" spans="1:12" x14ac:dyDescent="0.2">
      <c r="A580" s="157"/>
      <c r="B580" s="157"/>
      <c r="C580" s="157"/>
      <c r="D580" s="157"/>
      <c r="E580" s="157" t="s">
        <v>3097</v>
      </c>
      <c r="F580" s="157" t="s">
        <v>29</v>
      </c>
      <c r="G580" s="157">
        <v>0</v>
      </c>
      <c r="H580" s="157">
        <v>1</v>
      </c>
      <c r="I580" s="157">
        <v>0</v>
      </c>
      <c r="J580" s="157">
        <v>1</v>
      </c>
      <c r="K580" s="157">
        <v>0</v>
      </c>
      <c r="L580" s="157">
        <v>1</v>
      </c>
    </row>
    <row r="581" spans="1:12" x14ac:dyDescent="0.2">
      <c r="A581" s="157"/>
      <c r="B581" s="157"/>
      <c r="C581" s="157"/>
      <c r="D581" s="157"/>
      <c r="E581" s="157" t="s">
        <v>4298</v>
      </c>
      <c r="F581" s="157" t="s">
        <v>29</v>
      </c>
      <c r="G581" s="157">
        <v>1</v>
      </c>
      <c r="H581" s="157">
        <v>1</v>
      </c>
      <c r="I581" s="157">
        <v>0</v>
      </c>
      <c r="J581" s="157">
        <v>2</v>
      </c>
      <c r="K581" s="157">
        <v>0</v>
      </c>
      <c r="L581" s="157">
        <v>2</v>
      </c>
    </row>
    <row r="582" spans="1:12" x14ac:dyDescent="0.2">
      <c r="A582" s="157"/>
      <c r="B582" s="157"/>
      <c r="C582" s="157"/>
      <c r="D582" s="157"/>
      <c r="E582" s="157" t="s">
        <v>3096</v>
      </c>
      <c r="F582" s="157" t="s">
        <v>16</v>
      </c>
      <c r="G582" s="157">
        <v>1</v>
      </c>
      <c r="H582" s="157">
        <v>0</v>
      </c>
      <c r="I582" s="157">
        <v>1</v>
      </c>
      <c r="J582" s="157">
        <v>0</v>
      </c>
      <c r="K582" s="157">
        <v>0</v>
      </c>
      <c r="L582" s="157">
        <v>1</v>
      </c>
    </row>
    <row r="583" spans="1:12" x14ac:dyDescent="0.2">
      <c r="A583" s="157"/>
      <c r="B583" s="157"/>
      <c r="C583" s="157"/>
      <c r="D583" s="157"/>
      <c r="E583" s="157" t="s">
        <v>3094</v>
      </c>
      <c r="F583" s="157" t="s">
        <v>58</v>
      </c>
      <c r="G583" s="157">
        <v>1</v>
      </c>
      <c r="H583" s="157">
        <v>1</v>
      </c>
      <c r="I583" s="157">
        <v>1</v>
      </c>
      <c r="J583" s="157">
        <v>1</v>
      </c>
      <c r="K583" s="157">
        <v>0</v>
      </c>
      <c r="L583" s="157">
        <v>2</v>
      </c>
    </row>
    <row r="584" spans="1:12" x14ac:dyDescent="0.2">
      <c r="A584" s="157"/>
      <c r="B584" s="157"/>
      <c r="C584" s="157"/>
      <c r="D584" s="157"/>
      <c r="E584" s="157" t="s">
        <v>4299</v>
      </c>
      <c r="F584" s="157" t="s">
        <v>94</v>
      </c>
      <c r="G584" s="157">
        <v>0</v>
      </c>
      <c r="H584" s="157">
        <v>1</v>
      </c>
      <c r="I584" s="157">
        <v>0</v>
      </c>
      <c r="J584" s="157">
        <v>1</v>
      </c>
      <c r="K584" s="157">
        <v>0</v>
      </c>
      <c r="L584" s="157">
        <v>1</v>
      </c>
    </row>
    <row r="585" spans="1:12" x14ac:dyDescent="0.2">
      <c r="A585" s="157"/>
      <c r="B585" s="157"/>
      <c r="C585" s="157"/>
      <c r="D585" s="157"/>
      <c r="E585" s="157" t="s">
        <v>4300</v>
      </c>
      <c r="F585" s="157" t="s">
        <v>14</v>
      </c>
      <c r="G585" s="157">
        <v>1</v>
      </c>
      <c r="H585" s="157">
        <v>2</v>
      </c>
      <c r="I585" s="157">
        <v>2</v>
      </c>
      <c r="J585" s="157">
        <v>1</v>
      </c>
      <c r="K585" s="157">
        <v>0</v>
      </c>
      <c r="L585" s="157">
        <v>3</v>
      </c>
    </row>
    <row r="586" spans="1:12" x14ac:dyDescent="0.2">
      <c r="A586" s="157"/>
      <c r="B586" s="157"/>
      <c r="C586" s="157"/>
      <c r="D586" s="157"/>
      <c r="E586" s="157" t="s">
        <v>4301</v>
      </c>
      <c r="F586" s="157" t="s">
        <v>53</v>
      </c>
      <c r="G586" s="157">
        <v>0</v>
      </c>
      <c r="H586" s="157">
        <v>1</v>
      </c>
      <c r="I586" s="157">
        <v>0</v>
      </c>
      <c r="J586" s="157">
        <v>1</v>
      </c>
      <c r="K586" s="157">
        <v>0</v>
      </c>
      <c r="L586" s="157">
        <v>1</v>
      </c>
    </row>
    <row r="587" spans="1:12" x14ac:dyDescent="0.2">
      <c r="A587" s="157"/>
      <c r="B587" s="157"/>
      <c r="C587" s="157"/>
      <c r="D587" s="157"/>
      <c r="E587" s="157" t="s">
        <v>3091</v>
      </c>
      <c r="F587" s="157" t="s">
        <v>94</v>
      </c>
      <c r="G587" s="157">
        <v>1</v>
      </c>
      <c r="H587" s="157">
        <v>2</v>
      </c>
      <c r="I587" s="157">
        <v>1</v>
      </c>
      <c r="J587" s="157">
        <v>2</v>
      </c>
      <c r="K587" s="157">
        <v>0</v>
      </c>
      <c r="L587" s="157">
        <v>3</v>
      </c>
    </row>
    <row r="588" spans="1:12" x14ac:dyDescent="0.2">
      <c r="A588" s="157"/>
      <c r="B588" s="157"/>
      <c r="C588" s="157"/>
      <c r="D588" s="157"/>
      <c r="E588" s="157" t="s">
        <v>4302</v>
      </c>
      <c r="F588" s="157" t="s">
        <v>14</v>
      </c>
      <c r="G588" s="157">
        <v>1</v>
      </c>
      <c r="H588" s="157">
        <v>0</v>
      </c>
      <c r="I588" s="157">
        <v>1</v>
      </c>
      <c r="J588" s="157">
        <v>0</v>
      </c>
      <c r="K588" s="157">
        <v>0</v>
      </c>
      <c r="L588" s="157">
        <v>1</v>
      </c>
    </row>
    <row r="589" spans="1:12" x14ac:dyDescent="0.2">
      <c r="A589" s="157"/>
      <c r="B589" s="157"/>
      <c r="C589" s="157"/>
      <c r="D589" s="157"/>
      <c r="E589" s="157" t="s">
        <v>4303</v>
      </c>
      <c r="F589" s="157" t="s">
        <v>77</v>
      </c>
      <c r="G589" s="157">
        <v>0</v>
      </c>
      <c r="H589" s="157">
        <v>1</v>
      </c>
      <c r="I589" s="157">
        <v>0</v>
      </c>
      <c r="J589" s="157">
        <v>1</v>
      </c>
      <c r="K589" s="157">
        <v>0</v>
      </c>
      <c r="L589" s="157">
        <v>1</v>
      </c>
    </row>
    <row r="590" spans="1:12" x14ac:dyDescent="0.2">
      <c r="A590" s="157"/>
      <c r="B590" s="157"/>
      <c r="C590" s="157"/>
      <c r="D590" s="157"/>
      <c r="E590" s="157" t="s">
        <v>4304</v>
      </c>
      <c r="F590" s="157" t="s">
        <v>53</v>
      </c>
      <c r="G590" s="157">
        <v>1</v>
      </c>
      <c r="H590" s="157">
        <v>0</v>
      </c>
      <c r="I590" s="157">
        <v>1</v>
      </c>
      <c r="J590" s="157">
        <v>0</v>
      </c>
      <c r="K590" s="157">
        <v>0</v>
      </c>
      <c r="L590" s="157">
        <v>1</v>
      </c>
    </row>
    <row r="591" spans="1:12" x14ac:dyDescent="0.2">
      <c r="A591" s="157"/>
      <c r="B591" s="157"/>
      <c r="C591" s="157"/>
      <c r="D591" s="157"/>
      <c r="E591" s="157" t="s">
        <v>3090</v>
      </c>
      <c r="F591" s="157" t="s">
        <v>87</v>
      </c>
      <c r="G591" s="157">
        <v>0</v>
      </c>
      <c r="H591" s="157">
        <v>1</v>
      </c>
      <c r="I591" s="157">
        <v>0</v>
      </c>
      <c r="J591" s="157">
        <v>1</v>
      </c>
      <c r="K591" s="157">
        <v>0</v>
      </c>
      <c r="L591" s="157">
        <v>1</v>
      </c>
    </row>
    <row r="592" spans="1:12" x14ac:dyDescent="0.2">
      <c r="A592" s="157"/>
      <c r="B592" s="157"/>
      <c r="C592" s="157"/>
      <c r="D592" s="157"/>
      <c r="E592" s="157" t="s">
        <v>4305</v>
      </c>
      <c r="F592" s="157" t="s">
        <v>20</v>
      </c>
      <c r="G592" s="157">
        <v>1</v>
      </c>
      <c r="H592" s="157">
        <v>0</v>
      </c>
      <c r="I592" s="157">
        <v>1</v>
      </c>
      <c r="J592" s="157">
        <v>0</v>
      </c>
      <c r="K592" s="157">
        <v>0</v>
      </c>
      <c r="L592" s="157">
        <v>1</v>
      </c>
    </row>
    <row r="593" spans="1:12" x14ac:dyDescent="0.2">
      <c r="A593" s="157"/>
      <c r="B593" s="157"/>
      <c r="C593" s="157"/>
      <c r="D593" s="157"/>
      <c r="E593" s="157" t="s">
        <v>3087</v>
      </c>
      <c r="F593" s="157" t="s">
        <v>69</v>
      </c>
      <c r="G593" s="157">
        <v>0</v>
      </c>
      <c r="H593" s="157">
        <v>1</v>
      </c>
      <c r="I593" s="157">
        <v>1</v>
      </c>
      <c r="J593" s="157">
        <v>0</v>
      </c>
      <c r="K593" s="157">
        <v>0</v>
      </c>
      <c r="L593" s="157">
        <v>1</v>
      </c>
    </row>
    <row r="594" spans="1:12" x14ac:dyDescent="0.2">
      <c r="A594" s="157"/>
      <c r="B594" s="157"/>
      <c r="C594" s="157"/>
      <c r="D594" s="157"/>
      <c r="E594" s="157" t="s">
        <v>3086</v>
      </c>
      <c r="F594" s="157" t="s">
        <v>24</v>
      </c>
      <c r="G594" s="157">
        <v>0</v>
      </c>
      <c r="H594" s="157">
        <v>1</v>
      </c>
      <c r="I594" s="157">
        <v>0</v>
      </c>
      <c r="J594" s="157">
        <v>1</v>
      </c>
      <c r="K594" s="157">
        <v>0</v>
      </c>
      <c r="L594" s="157">
        <v>1</v>
      </c>
    </row>
    <row r="595" spans="1:12" x14ac:dyDescent="0.2">
      <c r="A595" s="157"/>
      <c r="B595" s="157"/>
      <c r="C595" s="157"/>
      <c r="D595" s="157"/>
      <c r="E595" s="157" t="s">
        <v>4306</v>
      </c>
      <c r="F595" s="157" t="s">
        <v>22</v>
      </c>
      <c r="G595" s="157">
        <v>1</v>
      </c>
      <c r="H595" s="157">
        <v>0</v>
      </c>
      <c r="I595" s="157">
        <v>0</v>
      </c>
      <c r="J595" s="157">
        <v>1</v>
      </c>
      <c r="K595" s="157">
        <v>0</v>
      </c>
      <c r="L595" s="157">
        <v>1</v>
      </c>
    </row>
    <row r="596" spans="1:12" x14ac:dyDescent="0.2">
      <c r="A596" s="157"/>
      <c r="B596" s="157"/>
      <c r="C596" s="157"/>
      <c r="D596" s="157"/>
      <c r="E596" s="157" t="s">
        <v>4307</v>
      </c>
      <c r="F596" s="157" t="s">
        <v>67</v>
      </c>
      <c r="G596" s="157">
        <v>1</v>
      </c>
      <c r="H596" s="157">
        <v>0</v>
      </c>
      <c r="I596" s="157">
        <v>1</v>
      </c>
      <c r="J596" s="157">
        <v>0</v>
      </c>
      <c r="K596" s="157">
        <v>0</v>
      </c>
      <c r="L596" s="157">
        <v>1</v>
      </c>
    </row>
    <row r="597" spans="1:12" x14ac:dyDescent="0.2">
      <c r="A597" s="157"/>
      <c r="B597" s="157"/>
      <c r="C597" s="157"/>
      <c r="D597" s="157"/>
      <c r="E597" s="157" t="s">
        <v>4308</v>
      </c>
      <c r="F597" s="157" t="s">
        <v>131</v>
      </c>
      <c r="G597" s="157">
        <v>0</v>
      </c>
      <c r="H597" s="157">
        <v>1</v>
      </c>
      <c r="I597" s="157">
        <v>0</v>
      </c>
      <c r="J597" s="157">
        <v>1</v>
      </c>
      <c r="K597" s="157">
        <v>0</v>
      </c>
      <c r="L597" s="157">
        <v>1</v>
      </c>
    </row>
    <row r="598" spans="1:12" x14ac:dyDescent="0.2">
      <c r="A598" s="157"/>
      <c r="B598" s="157"/>
      <c r="C598" s="157"/>
      <c r="D598" s="157"/>
      <c r="E598" s="157" t="s">
        <v>4309</v>
      </c>
      <c r="F598" s="157" t="s">
        <v>16</v>
      </c>
      <c r="G598" s="157">
        <v>1</v>
      </c>
      <c r="H598" s="157">
        <v>0</v>
      </c>
      <c r="I598" s="157">
        <v>1</v>
      </c>
      <c r="J598" s="157">
        <v>0</v>
      </c>
      <c r="K598" s="157">
        <v>0</v>
      </c>
      <c r="L598" s="157">
        <v>1</v>
      </c>
    </row>
    <row r="599" spans="1:12" x14ac:dyDescent="0.2">
      <c r="A599" s="157"/>
      <c r="B599" s="157"/>
      <c r="C599" s="157"/>
      <c r="D599" s="157"/>
      <c r="E599" s="157" t="s">
        <v>4310</v>
      </c>
      <c r="F599" s="157" t="s">
        <v>55</v>
      </c>
      <c r="G599" s="157">
        <v>0</v>
      </c>
      <c r="H599" s="157">
        <v>1</v>
      </c>
      <c r="I599" s="157">
        <v>0</v>
      </c>
      <c r="J599" s="157">
        <v>1</v>
      </c>
      <c r="K599" s="157">
        <v>0</v>
      </c>
      <c r="L599" s="157">
        <v>1</v>
      </c>
    </row>
    <row r="600" spans="1:12" x14ac:dyDescent="0.2">
      <c r="A600" s="157"/>
      <c r="B600" s="157"/>
      <c r="C600" s="157"/>
      <c r="D600" s="157"/>
      <c r="E600" s="157" t="s">
        <v>3079</v>
      </c>
      <c r="F600" s="157" t="s">
        <v>94</v>
      </c>
      <c r="G600" s="157">
        <v>1</v>
      </c>
      <c r="H600" s="157">
        <v>0</v>
      </c>
      <c r="I600" s="157">
        <v>1</v>
      </c>
      <c r="J600" s="157">
        <v>0</v>
      </c>
      <c r="K600" s="157">
        <v>0</v>
      </c>
      <c r="L600" s="157">
        <v>1</v>
      </c>
    </row>
    <row r="601" spans="1:12" x14ac:dyDescent="0.2">
      <c r="A601" s="157"/>
      <c r="B601" s="157"/>
      <c r="C601" s="157"/>
      <c r="D601" s="157"/>
      <c r="E601" s="157" t="s">
        <v>4311</v>
      </c>
      <c r="F601" s="157" t="s">
        <v>24</v>
      </c>
      <c r="G601" s="157">
        <v>0</v>
      </c>
      <c r="H601" s="157">
        <v>2</v>
      </c>
      <c r="I601" s="157">
        <v>0</v>
      </c>
      <c r="J601" s="157">
        <v>2</v>
      </c>
      <c r="K601" s="157">
        <v>0</v>
      </c>
      <c r="L601" s="157">
        <v>2</v>
      </c>
    </row>
    <row r="602" spans="1:12" x14ac:dyDescent="0.2">
      <c r="A602" s="157"/>
      <c r="B602" s="157"/>
      <c r="C602" s="157"/>
      <c r="D602" s="157"/>
      <c r="E602" s="157" t="s">
        <v>4312</v>
      </c>
      <c r="F602" s="157" t="s">
        <v>67</v>
      </c>
      <c r="G602" s="157">
        <v>1</v>
      </c>
      <c r="H602" s="157">
        <v>0</v>
      </c>
      <c r="I602" s="157">
        <v>1</v>
      </c>
      <c r="J602" s="157">
        <v>0</v>
      </c>
      <c r="K602" s="157">
        <v>0</v>
      </c>
      <c r="L602" s="157">
        <v>1</v>
      </c>
    </row>
    <row r="603" spans="1:12" x14ac:dyDescent="0.2">
      <c r="A603" s="157"/>
      <c r="B603" s="157"/>
      <c r="C603" s="157"/>
      <c r="D603" s="157"/>
      <c r="E603" s="157" t="s">
        <v>3078</v>
      </c>
      <c r="F603" s="157" t="s">
        <v>58</v>
      </c>
      <c r="G603" s="157">
        <v>0</v>
      </c>
      <c r="H603" s="157">
        <v>4</v>
      </c>
      <c r="I603" s="157">
        <v>0</v>
      </c>
      <c r="J603" s="157">
        <v>4</v>
      </c>
      <c r="K603" s="157">
        <v>0</v>
      </c>
      <c r="L603" s="157">
        <v>4</v>
      </c>
    </row>
    <row r="604" spans="1:12" x14ac:dyDescent="0.2">
      <c r="A604" s="157"/>
      <c r="B604" s="157"/>
      <c r="C604" s="157"/>
      <c r="D604" s="157"/>
      <c r="E604" s="157" t="s">
        <v>4313</v>
      </c>
      <c r="F604" s="157" t="s">
        <v>18</v>
      </c>
      <c r="G604" s="157">
        <v>1</v>
      </c>
      <c r="H604" s="157">
        <v>0</v>
      </c>
      <c r="I604" s="157">
        <v>0</v>
      </c>
      <c r="J604" s="157">
        <v>1</v>
      </c>
      <c r="K604" s="157">
        <v>0</v>
      </c>
      <c r="L604" s="157">
        <v>1</v>
      </c>
    </row>
    <row r="605" spans="1:12" x14ac:dyDescent="0.2">
      <c r="A605" s="157"/>
      <c r="B605" s="157"/>
      <c r="C605" s="157"/>
      <c r="D605" s="157"/>
      <c r="E605" s="157" t="s">
        <v>3077</v>
      </c>
      <c r="F605" s="157" t="s">
        <v>94</v>
      </c>
      <c r="G605" s="157">
        <v>1</v>
      </c>
      <c r="H605" s="157">
        <v>0</v>
      </c>
      <c r="I605" s="157">
        <v>0</v>
      </c>
      <c r="J605" s="157">
        <v>1</v>
      </c>
      <c r="K605" s="157">
        <v>0</v>
      </c>
      <c r="L605" s="157">
        <v>1</v>
      </c>
    </row>
    <row r="606" spans="1:12" x14ac:dyDescent="0.2">
      <c r="A606" s="157"/>
      <c r="B606" s="157"/>
      <c r="C606" s="157"/>
      <c r="D606" s="157"/>
      <c r="E606" s="157" t="s">
        <v>3075</v>
      </c>
      <c r="F606" s="157" t="s">
        <v>39</v>
      </c>
      <c r="G606" s="157">
        <v>1</v>
      </c>
      <c r="H606" s="157">
        <v>0</v>
      </c>
      <c r="I606" s="157">
        <v>0</v>
      </c>
      <c r="J606" s="157">
        <v>1</v>
      </c>
      <c r="K606" s="157">
        <v>0</v>
      </c>
      <c r="L606" s="157">
        <v>1</v>
      </c>
    </row>
    <row r="607" spans="1:12" x14ac:dyDescent="0.2">
      <c r="A607" s="157"/>
      <c r="B607" s="157"/>
      <c r="C607" s="157"/>
      <c r="D607" s="157"/>
      <c r="E607" s="157" t="s">
        <v>4314</v>
      </c>
      <c r="F607" s="157" t="s">
        <v>33</v>
      </c>
      <c r="G607" s="157">
        <v>0</v>
      </c>
      <c r="H607" s="157">
        <v>1</v>
      </c>
      <c r="I607" s="157">
        <v>1</v>
      </c>
      <c r="J607" s="157">
        <v>0</v>
      </c>
      <c r="K607" s="157">
        <v>0</v>
      </c>
      <c r="L607" s="157">
        <v>1</v>
      </c>
    </row>
    <row r="608" spans="1:12" x14ac:dyDescent="0.2">
      <c r="A608" s="157"/>
      <c r="B608" s="157"/>
      <c r="C608" s="157"/>
      <c r="D608" s="157"/>
      <c r="E608" s="157" t="s">
        <v>4315</v>
      </c>
      <c r="F608" s="157" t="s">
        <v>33</v>
      </c>
      <c r="G608" s="157">
        <v>0</v>
      </c>
      <c r="H608" s="157">
        <v>1</v>
      </c>
      <c r="I608" s="157">
        <v>1</v>
      </c>
      <c r="J608" s="157">
        <v>0</v>
      </c>
      <c r="K608" s="157">
        <v>0</v>
      </c>
      <c r="L608" s="157">
        <v>1</v>
      </c>
    </row>
    <row r="609" spans="1:12" x14ac:dyDescent="0.2">
      <c r="A609" s="157"/>
      <c r="B609" s="157"/>
      <c r="C609" s="157"/>
      <c r="D609" s="157"/>
      <c r="E609" s="157" t="s">
        <v>3072</v>
      </c>
      <c r="F609" s="157" t="s">
        <v>29</v>
      </c>
      <c r="G609" s="157">
        <v>0</v>
      </c>
      <c r="H609" s="157">
        <v>10</v>
      </c>
      <c r="I609" s="157">
        <v>0</v>
      </c>
      <c r="J609" s="157">
        <v>10</v>
      </c>
      <c r="K609" s="157">
        <v>0</v>
      </c>
      <c r="L609" s="157">
        <v>10</v>
      </c>
    </row>
    <row r="610" spans="1:12" x14ac:dyDescent="0.2">
      <c r="A610" s="157"/>
      <c r="B610" s="157"/>
      <c r="C610" s="157"/>
      <c r="D610" s="157"/>
      <c r="E610" s="157" t="s">
        <v>4316</v>
      </c>
      <c r="F610" s="157" t="s">
        <v>29</v>
      </c>
      <c r="G610" s="157">
        <v>1</v>
      </c>
      <c r="H610" s="157">
        <v>0</v>
      </c>
      <c r="I610" s="157">
        <v>0</v>
      </c>
      <c r="J610" s="157">
        <v>1</v>
      </c>
      <c r="K610" s="157">
        <v>0</v>
      </c>
      <c r="L610" s="157">
        <v>1</v>
      </c>
    </row>
    <row r="611" spans="1:12" x14ac:dyDescent="0.2">
      <c r="A611" s="157"/>
      <c r="B611" s="157"/>
      <c r="C611" s="157"/>
      <c r="D611" s="157"/>
      <c r="E611" s="157" t="s">
        <v>3071</v>
      </c>
      <c r="F611" s="157" t="s">
        <v>48</v>
      </c>
      <c r="G611" s="157">
        <v>4</v>
      </c>
      <c r="H611" s="157">
        <v>38</v>
      </c>
      <c r="I611" s="157">
        <v>1</v>
      </c>
      <c r="J611" s="157">
        <v>39</v>
      </c>
      <c r="K611" s="157">
        <v>2</v>
      </c>
      <c r="L611" s="157">
        <v>42</v>
      </c>
    </row>
    <row r="612" spans="1:12" x14ac:dyDescent="0.2">
      <c r="A612" s="157"/>
      <c r="B612" s="157"/>
      <c r="C612" s="157"/>
      <c r="D612" s="157"/>
      <c r="E612" s="157" t="s">
        <v>3067</v>
      </c>
      <c r="F612" s="157" t="s">
        <v>131</v>
      </c>
      <c r="G612" s="157">
        <v>0</v>
      </c>
      <c r="H612" s="157">
        <v>1</v>
      </c>
      <c r="I612" s="157">
        <v>0</v>
      </c>
      <c r="J612" s="157">
        <v>1</v>
      </c>
      <c r="K612" s="157">
        <v>0</v>
      </c>
      <c r="L612" s="157">
        <v>1</v>
      </c>
    </row>
    <row r="613" spans="1:12" x14ac:dyDescent="0.2">
      <c r="A613" s="157"/>
      <c r="B613" s="157"/>
      <c r="C613" s="157"/>
      <c r="D613" s="157"/>
      <c r="E613" s="157" t="s">
        <v>4317</v>
      </c>
      <c r="F613" s="157" t="s">
        <v>29</v>
      </c>
      <c r="G613" s="157">
        <v>0</v>
      </c>
      <c r="H613" s="157">
        <v>1</v>
      </c>
      <c r="I613" s="157">
        <v>1</v>
      </c>
      <c r="J613" s="157">
        <v>0</v>
      </c>
      <c r="K613" s="157">
        <v>0</v>
      </c>
      <c r="L613" s="157">
        <v>1</v>
      </c>
    </row>
    <row r="614" spans="1:12" x14ac:dyDescent="0.2">
      <c r="A614" s="157"/>
      <c r="B614" s="157"/>
      <c r="C614" s="157"/>
      <c r="D614" s="157"/>
      <c r="E614" s="157" t="s">
        <v>3066</v>
      </c>
      <c r="F614" s="157" t="s">
        <v>16</v>
      </c>
      <c r="G614" s="157">
        <v>1</v>
      </c>
      <c r="H614" s="157">
        <v>1</v>
      </c>
      <c r="I614" s="157">
        <v>0</v>
      </c>
      <c r="J614" s="157">
        <v>2</v>
      </c>
      <c r="K614" s="157">
        <v>0</v>
      </c>
      <c r="L614" s="157">
        <v>2</v>
      </c>
    </row>
    <row r="615" spans="1:12" x14ac:dyDescent="0.2">
      <c r="A615" s="157"/>
      <c r="B615" s="157"/>
      <c r="C615" s="157"/>
      <c r="D615" s="157"/>
      <c r="E615" s="157" t="s">
        <v>3065</v>
      </c>
      <c r="F615" s="157" t="s">
        <v>16</v>
      </c>
      <c r="G615" s="157">
        <v>0</v>
      </c>
      <c r="H615" s="157">
        <v>1</v>
      </c>
      <c r="I615" s="157">
        <v>0</v>
      </c>
      <c r="J615" s="157">
        <v>1</v>
      </c>
      <c r="K615" s="157">
        <v>0</v>
      </c>
      <c r="L615" s="157">
        <v>1</v>
      </c>
    </row>
    <row r="616" spans="1:12" x14ac:dyDescent="0.2">
      <c r="A616" s="157"/>
      <c r="B616" s="157"/>
      <c r="C616" s="157"/>
      <c r="D616" s="157"/>
      <c r="E616" s="157" t="s">
        <v>3064</v>
      </c>
      <c r="F616" s="157" t="s">
        <v>14</v>
      </c>
      <c r="G616" s="157">
        <v>1</v>
      </c>
      <c r="H616" s="157">
        <v>0</v>
      </c>
      <c r="I616" s="157">
        <v>1</v>
      </c>
      <c r="J616" s="157">
        <v>0</v>
      </c>
      <c r="K616" s="157">
        <v>0</v>
      </c>
      <c r="L616" s="157">
        <v>1</v>
      </c>
    </row>
    <row r="617" spans="1:12" x14ac:dyDescent="0.2">
      <c r="A617" s="157"/>
      <c r="B617" s="157"/>
      <c r="C617" s="157"/>
      <c r="D617" s="157"/>
      <c r="E617" s="157" t="s">
        <v>3063</v>
      </c>
      <c r="F617" s="157" t="s">
        <v>14</v>
      </c>
      <c r="G617" s="157">
        <v>9</v>
      </c>
      <c r="H617" s="157">
        <v>11</v>
      </c>
      <c r="I617" s="157">
        <v>14</v>
      </c>
      <c r="J617" s="157">
        <v>6</v>
      </c>
      <c r="K617" s="157">
        <v>0</v>
      </c>
      <c r="L617" s="157">
        <v>20</v>
      </c>
    </row>
    <row r="618" spans="1:12" x14ac:dyDescent="0.2">
      <c r="A618" s="157"/>
      <c r="B618" s="157"/>
      <c r="C618" s="157"/>
      <c r="D618" s="157"/>
      <c r="E618" s="157" t="s">
        <v>4318</v>
      </c>
      <c r="F618" s="157" t="s">
        <v>14</v>
      </c>
      <c r="G618" s="157">
        <v>1</v>
      </c>
      <c r="H618" s="157">
        <v>0</v>
      </c>
      <c r="I618" s="157">
        <v>0</v>
      </c>
      <c r="J618" s="157">
        <v>1</v>
      </c>
      <c r="K618" s="157">
        <v>0</v>
      </c>
      <c r="L618" s="157">
        <v>1</v>
      </c>
    </row>
    <row r="619" spans="1:12" x14ac:dyDescent="0.2">
      <c r="A619" s="157"/>
      <c r="B619" s="157"/>
      <c r="C619" s="157"/>
      <c r="D619" s="157"/>
      <c r="E619" s="157" t="s">
        <v>3061</v>
      </c>
      <c r="F619" s="157" t="s">
        <v>33</v>
      </c>
      <c r="G619" s="157">
        <v>0</v>
      </c>
      <c r="H619" s="157">
        <v>2</v>
      </c>
      <c r="I619" s="157">
        <v>0</v>
      </c>
      <c r="J619" s="157">
        <v>2</v>
      </c>
      <c r="K619" s="157">
        <v>0</v>
      </c>
      <c r="L619" s="157">
        <v>2</v>
      </c>
    </row>
    <row r="620" spans="1:12" x14ac:dyDescent="0.2">
      <c r="A620" s="157"/>
      <c r="B620" s="157"/>
      <c r="C620" s="157"/>
      <c r="D620" s="157"/>
      <c r="E620" s="157" t="s">
        <v>4319</v>
      </c>
      <c r="F620" s="157" t="s">
        <v>16</v>
      </c>
      <c r="G620" s="157">
        <v>1</v>
      </c>
      <c r="H620" s="157">
        <v>0</v>
      </c>
      <c r="I620" s="157">
        <v>1</v>
      </c>
      <c r="J620" s="157">
        <v>0</v>
      </c>
      <c r="K620" s="157">
        <v>0</v>
      </c>
      <c r="L620" s="157">
        <v>1</v>
      </c>
    </row>
    <row r="621" spans="1:12" x14ac:dyDescent="0.2">
      <c r="A621" s="157"/>
      <c r="B621" s="157"/>
      <c r="C621" s="157"/>
      <c r="D621" s="157"/>
      <c r="E621" s="157" t="s">
        <v>4320</v>
      </c>
      <c r="F621" s="157" t="s">
        <v>18</v>
      </c>
      <c r="G621" s="157">
        <v>1</v>
      </c>
      <c r="H621" s="157">
        <v>0</v>
      </c>
      <c r="I621" s="157">
        <v>1</v>
      </c>
      <c r="J621" s="157">
        <v>0</v>
      </c>
      <c r="K621" s="157">
        <v>0</v>
      </c>
      <c r="L621" s="157">
        <v>1</v>
      </c>
    </row>
    <row r="622" spans="1:12" x14ac:dyDescent="0.2">
      <c r="A622" s="157"/>
      <c r="B622" s="157"/>
      <c r="C622" s="157"/>
      <c r="D622" s="157"/>
      <c r="E622" s="157" t="s">
        <v>4321</v>
      </c>
      <c r="F622" s="157" t="s">
        <v>16</v>
      </c>
      <c r="G622" s="157">
        <v>0</v>
      </c>
      <c r="H622" s="157">
        <v>1</v>
      </c>
      <c r="I622" s="157">
        <v>1</v>
      </c>
      <c r="J622" s="157">
        <v>0</v>
      </c>
      <c r="K622" s="157">
        <v>0</v>
      </c>
      <c r="L622" s="157">
        <v>1</v>
      </c>
    </row>
    <row r="623" spans="1:12" x14ac:dyDescent="0.2">
      <c r="A623" s="157"/>
      <c r="B623" s="157"/>
      <c r="C623" s="157"/>
      <c r="D623" s="157"/>
      <c r="E623" s="157" t="s">
        <v>4322</v>
      </c>
      <c r="F623" s="157" t="s">
        <v>77</v>
      </c>
      <c r="G623" s="157">
        <v>0</v>
      </c>
      <c r="H623" s="157">
        <v>3</v>
      </c>
      <c r="I623" s="157">
        <v>0</v>
      </c>
      <c r="J623" s="157">
        <v>3</v>
      </c>
      <c r="K623" s="157">
        <v>0</v>
      </c>
      <c r="L623" s="157">
        <v>3</v>
      </c>
    </row>
    <row r="624" spans="1:12" x14ac:dyDescent="0.2">
      <c r="A624" s="157"/>
      <c r="B624" s="157"/>
      <c r="C624" s="157"/>
      <c r="D624" s="157"/>
      <c r="E624" s="157" t="s">
        <v>3058</v>
      </c>
      <c r="F624" s="157" t="s">
        <v>58</v>
      </c>
      <c r="G624" s="157">
        <v>0</v>
      </c>
      <c r="H624" s="157">
        <v>1</v>
      </c>
      <c r="I624" s="157">
        <v>0</v>
      </c>
      <c r="J624" s="157">
        <v>1</v>
      </c>
      <c r="K624" s="157">
        <v>0</v>
      </c>
      <c r="L624" s="157">
        <v>1</v>
      </c>
    </row>
    <row r="625" spans="1:12" x14ac:dyDescent="0.2">
      <c r="A625" s="157"/>
      <c r="B625" s="157"/>
      <c r="C625" s="157"/>
      <c r="D625" s="157"/>
      <c r="E625" s="157" t="s">
        <v>3053</v>
      </c>
      <c r="F625" s="157" t="s">
        <v>33</v>
      </c>
      <c r="G625" s="157">
        <v>0</v>
      </c>
      <c r="H625" s="157">
        <v>2</v>
      </c>
      <c r="I625" s="157">
        <v>0</v>
      </c>
      <c r="J625" s="157">
        <v>2</v>
      </c>
      <c r="K625" s="157">
        <v>0</v>
      </c>
      <c r="L625" s="157">
        <v>2</v>
      </c>
    </row>
    <row r="626" spans="1:12" x14ac:dyDescent="0.2">
      <c r="A626" s="157"/>
      <c r="B626" s="157"/>
      <c r="C626" s="157"/>
      <c r="D626" s="157"/>
      <c r="E626" s="157" t="s">
        <v>3051</v>
      </c>
      <c r="F626" s="157" t="s">
        <v>14</v>
      </c>
      <c r="G626" s="157">
        <v>1</v>
      </c>
      <c r="H626" s="157">
        <v>0</v>
      </c>
      <c r="I626" s="157">
        <v>0</v>
      </c>
      <c r="J626" s="157">
        <v>1</v>
      </c>
      <c r="K626" s="157">
        <v>0</v>
      </c>
      <c r="L626" s="157">
        <v>1</v>
      </c>
    </row>
    <row r="627" spans="1:12" x14ac:dyDescent="0.2">
      <c r="A627" s="157"/>
      <c r="B627" s="157"/>
      <c r="C627" s="157"/>
      <c r="D627" s="157"/>
      <c r="E627" s="157" t="s">
        <v>3050</v>
      </c>
      <c r="F627" s="157" t="s">
        <v>14</v>
      </c>
      <c r="G627" s="157">
        <v>1</v>
      </c>
      <c r="H627" s="157">
        <v>0</v>
      </c>
      <c r="I627" s="157">
        <v>0</v>
      </c>
      <c r="J627" s="157">
        <v>1</v>
      </c>
      <c r="K627" s="157">
        <v>0</v>
      </c>
      <c r="L627" s="157">
        <v>1</v>
      </c>
    </row>
    <row r="628" spans="1:12" x14ac:dyDescent="0.2">
      <c r="A628" s="157"/>
      <c r="B628" s="157"/>
      <c r="C628" s="157"/>
      <c r="D628" s="157"/>
      <c r="E628" s="157" t="s">
        <v>3049</v>
      </c>
      <c r="F628" s="157" t="s">
        <v>16</v>
      </c>
      <c r="G628" s="157">
        <v>1</v>
      </c>
      <c r="H628" s="157">
        <v>0</v>
      </c>
      <c r="I628" s="157">
        <v>0</v>
      </c>
      <c r="J628" s="157">
        <v>1</v>
      </c>
      <c r="K628" s="157">
        <v>0</v>
      </c>
      <c r="L628" s="157">
        <v>1</v>
      </c>
    </row>
    <row r="629" spans="1:12" x14ac:dyDescent="0.2">
      <c r="A629" s="157"/>
      <c r="B629" s="157"/>
      <c r="C629" s="157"/>
      <c r="D629" s="157"/>
      <c r="E629" s="157" t="s">
        <v>4323</v>
      </c>
      <c r="F629" s="157" t="s">
        <v>53</v>
      </c>
      <c r="G629" s="157">
        <v>0</v>
      </c>
      <c r="H629" s="157">
        <v>1</v>
      </c>
      <c r="I629" s="157">
        <v>1</v>
      </c>
      <c r="J629" s="157">
        <v>0</v>
      </c>
      <c r="K629" s="157">
        <v>0</v>
      </c>
      <c r="L629" s="157">
        <v>1</v>
      </c>
    </row>
    <row r="630" spans="1:12" x14ac:dyDescent="0.2">
      <c r="A630" s="157"/>
      <c r="B630" s="157"/>
      <c r="C630" s="157"/>
      <c r="D630" s="157"/>
      <c r="E630" s="157" t="s">
        <v>4324</v>
      </c>
      <c r="F630" s="157" t="s">
        <v>29</v>
      </c>
      <c r="G630" s="157">
        <v>1</v>
      </c>
      <c r="H630" s="157">
        <v>0</v>
      </c>
      <c r="I630" s="157">
        <v>0</v>
      </c>
      <c r="J630" s="157">
        <v>0</v>
      </c>
      <c r="K630" s="157">
        <v>1</v>
      </c>
      <c r="L630" s="157">
        <v>1</v>
      </c>
    </row>
    <row r="631" spans="1:12" x14ac:dyDescent="0.2">
      <c r="A631" s="157"/>
      <c r="B631" s="157"/>
      <c r="C631" s="157"/>
      <c r="D631" s="157"/>
      <c r="E631" s="157" t="s">
        <v>3047</v>
      </c>
      <c r="F631" s="157" t="s">
        <v>35</v>
      </c>
      <c r="G631" s="157">
        <v>1</v>
      </c>
      <c r="H631" s="157">
        <v>0</v>
      </c>
      <c r="I631" s="157">
        <v>0</v>
      </c>
      <c r="J631" s="157">
        <v>1</v>
      </c>
      <c r="K631" s="157">
        <v>0</v>
      </c>
      <c r="L631" s="157">
        <v>1</v>
      </c>
    </row>
    <row r="632" spans="1:12" x14ac:dyDescent="0.2">
      <c r="A632" s="157"/>
      <c r="B632" s="157"/>
      <c r="C632" s="157"/>
      <c r="D632" s="157"/>
      <c r="E632" s="157" t="s">
        <v>4325</v>
      </c>
      <c r="F632" s="157" t="s">
        <v>39</v>
      </c>
      <c r="G632" s="157">
        <v>0</v>
      </c>
      <c r="H632" s="157">
        <v>1</v>
      </c>
      <c r="I632" s="157">
        <v>1</v>
      </c>
      <c r="J632" s="157">
        <v>0</v>
      </c>
      <c r="K632" s="157">
        <v>0</v>
      </c>
      <c r="L632" s="157">
        <v>1</v>
      </c>
    </row>
    <row r="633" spans="1:12" x14ac:dyDescent="0.2">
      <c r="A633" s="157"/>
      <c r="B633" s="157"/>
      <c r="C633" s="157"/>
      <c r="D633" s="157"/>
      <c r="E633" s="157" t="s">
        <v>4326</v>
      </c>
      <c r="F633" s="157" t="s">
        <v>58</v>
      </c>
      <c r="G633" s="157">
        <v>0</v>
      </c>
      <c r="H633" s="157">
        <v>2</v>
      </c>
      <c r="I633" s="157">
        <v>0</v>
      </c>
      <c r="J633" s="157">
        <v>2</v>
      </c>
      <c r="K633" s="157">
        <v>0</v>
      </c>
      <c r="L633" s="157">
        <v>2</v>
      </c>
    </row>
    <row r="634" spans="1:12" x14ac:dyDescent="0.2">
      <c r="A634" s="157"/>
      <c r="B634" s="157"/>
      <c r="C634" s="157"/>
      <c r="D634" s="157"/>
      <c r="E634" s="157" t="s">
        <v>3043</v>
      </c>
      <c r="F634" s="157" t="s">
        <v>58</v>
      </c>
      <c r="G634" s="157">
        <v>0</v>
      </c>
      <c r="H634" s="157">
        <v>1</v>
      </c>
      <c r="I634" s="157">
        <v>0</v>
      </c>
      <c r="J634" s="157">
        <v>1</v>
      </c>
      <c r="K634" s="157">
        <v>0</v>
      </c>
      <c r="L634" s="157">
        <v>1</v>
      </c>
    </row>
    <row r="635" spans="1:12" x14ac:dyDescent="0.2">
      <c r="A635" s="157"/>
      <c r="B635" s="157"/>
      <c r="C635" s="157"/>
      <c r="D635" s="157"/>
      <c r="E635" s="157" t="s">
        <v>3041</v>
      </c>
      <c r="F635" s="157" t="s">
        <v>14</v>
      </c>
      <c r="G635" s="157">
        <v>1</v>
      </c>
      <c r="H635" s="157">
        <v>0</v>
      </c>
      <c r="I635" s="157">
        <v>1</v>
      </c>
      <c r="J635" s="157">
        <v>0</v>
      </c>
      <c r="K635" s="157">
        <v>0</v>
      </c>
      <c r="L635" s="157">
        <v>1</v>
      </c>
    </row>
    <row r="636" spans="1:12" x14ac:dyDescent="0.2">
      <c r="A636" s="157"/>
      <c r="B636" s="157"/>
      <c r="C636" s="157"/>
      <c r="D636" s="157"/>
      <c r="E636" s="157" t="s">
        <v>4327</v>
      </c>
      <c r="F636" s="157" t="s">
        <v>58</v>
      </c>
      <c r="G636" s="157">
        <v>0</v>
      </c>
      <c r="H636" s="157">
        <v>2</v>
      </c>
      <c r="I636" s="157">
        <v>0</v>
      </c>
      <c r="J636" s="157">
        <v>2</v>
      </c>
      <c r="K636" s="157">
        <v>0</v>
      </c>
      <c r="L636" s="157">
        <v>2</v>
      </c>
    </row>
    <row r="637" spans="1:12" x14ac:dyDescent="0.2">
      <c r="A637" s="157"/>
      <c r="B637" s="157"/>
      <c r="C637" s="157"/>
      <c r="D637" s="157"/>
      <c r="E637" s="157" t="s">
        <v>4328</v>
      </c>
      <c r="F637" s="157" t="s">
        <v>53</v>
      </c>
      <c r="G637" s="157">
        <v>1</v>
      </c>
      <c r="H637" s="157">
        <v>0</v>
      </c>
      <c r="I637" s="157">
        <v>1</v>
      </c>
      <c r="J637" s="157">
        <v>0</v>
      </c>
      <c r="K637" s="157">
        <v>0</v>
      </c>
      <c r="L637" s="157">
        <v>1</v>
      </c>
    </row>
    <row r="638" spans="1:12" x14ac:dyDescent="0.2">
      <c r="A638" s="157"/>
      <c r="B638" s="157"/>
      <c r="C638" s="157"/>
      <c r="D638" s="157"/>
      <c r="E638" s="157" t="s">
        <v>4329</v>
      </c>
      <c r="F638" s="157" t="s">
        <v>39</v>
      </c>
      <c r="G638" s="157">
        <v>0</v>
      </c>
      <c r="H638" s="157">
        <v>1</v>
      </c>
      <c r="I638" s="157">
        <v>1</v>
      </c>
      <c r="J638" s="157">
        <v>0</v>
      </c>
      <c r="K638" s="157">
        <v>0</v>
      </c>
      <c r="L638" s="157">
        <v>1</v>
      </c>
    </row>
    <row r="639" spans="1:12" x14ac:dyDescent="0.2">
      <c r="A639" s="157"/>
      <c r="B639" s="157"/>
      <c r="C639" s="157"/>
      <c r="D639" s="157"/>
      <c r="E639" s="157" t="s">
        <v>3035</v>
      </c>
      <c r="F639" s="157" t="s">
        <v>29</v>
      </c>
      <c r="G639" s="157">
        <v>0</v>
      </c>
      <c r="H639" s="157">
        <v>2</v>
      </c>
      <c r="I639" s="157">
        <v>0</v>
      </c>
      <c r="J639" s="157">
        <v>2</v>
      </c>
      <c r="K639" s="157">
        <v>0</v>
      </c>
      <c r="L639" s="157">
        <v>2</v>
      </c>
    </row>
    <row r="640" spans="1:12" x14ac:dyDescent="0.2">
      <c r="A640" s="157"/>
      <c r="B640" s="157"/>
      <c r="C640" s="157"/>
      <c r="D640" s="157"/>
      <c r="E640" s="157" t="s">
        <v>3031</v>
      </c>
      <c r="F640" s="157" t="s">
        <v>33</v>
      </c>
      <c r="G640" s="157">
        <v>0</v>
      </c>
      <c r="H640" s="157">
        <v>2</v>
      </c>
      <c r="I640" s="157">
        <v>0</v>
      </c>
      <c r="J640" s="157">
        <v>2</v>
      </c>
      <c r="K640" s="157">
        <v>0</v>
      </c>
      <c r="L640" s="157">
        <v>2</v>
      </c>
    </row>
    <row r="641" spans="1:12" x14ac:dyDescent="0.2">
      <c r="A641" s="157"/>
      <c r="B641" s="157"/>
      <c r="C641" s="157"/>
      <c r="D641" s="157"/>
      <c r="E641" s="157" t="s">
        <v>4330</v>
      </c>
      <c r="F641" s="157" t="s">
        <v>80</v>
      </c>
      <c r="G641" s="157">
        <v>0</v>
      </c>
      <c r="H641" s="157">
        <v>1</v>
      </c>
      <c r="I641" s="157">
        <v>0</v>
      </c>
      <c r="J641" s="157">
        <v>1</v>
      </c>
      <c r="K641" s="157">
        <v>0</v>
      </c>
      <c r="L641" s="157">
        <v>1</v>
      </c>
    </row>
    <row r="642" spans="1:12" x14ac:dyDescent="0.2">
      <c r="A642" s="157"/>
      <c r="B642" s="157"/>
      <c r="C642" s="157"/>
      <c r="D642" s="157"/>
      <c r="E642" s="157" t="s">
        <v>3028</v>
      </c>
      <c r="F642" s="157" t="s">
        <v>67</v>
      </c>
      <c r="G642" s="157">
        <v>0</v>
      </c>
      <c r="H642" s="157">
        <v>1</v>
      </c>
      <c r="I642" s="157">
        <v>0</v>
      </c>
      <c r="J642" s="157">
        <v>1</v>
      </c>
      <c r="K642" s="157">
        <v>0</v>
      </c>
      <c r="L642" s="157">
        <v>1</v>
      </c>
    </row>
    <row r="643" spans="1:12" x14ac:dyDescent="0.2">
      <c r="A643" s="157"/>
      <c r="B643" s="157"/>
      <c r="C643" s="157"/>
      <c r="D643" s="157"/>
      <c r="E643" s="157" t="s">
        <v>3027</v>
      </c>
      <c r="F643" s="157" t="s">
        <v>18</v>
      </c>
      <c r="G643" s="157">
        <v>0</v>
      </c>
      <c r="H643" s="157">
        <v>4</v>
      </c>
      <c r="I643" s="157">
        <v>2</v>
      </c>
      <c r="J643" s="157">
        <v>0</v>
      </c>
      <c r="K643" s="157">
        <v>2</v>
      </c>
      <c r="L643" s="157">
        <v>4</v>
      </c>
    </row>
    <row r="644" spans="1:12" x14ac:dyDescent="0.2">
      <c r="A644" s="157"/>
      <c r="B644" s="157"/>
      <c r="C644" s="157"/>
      <c r="D644" s="157"/>
      <c r="E644" s="157" t="s">
        <v>4331</v>
      </c>
      <c r="F644" s="157" t="s">
        <v>94</v>
      </c>
      <c r="G644" s="157">
        <v>1</v>
      </c>
      <c r="H644" s="157">
        <v>0</v>
      </c>
      <c r="I644" s="157">
        <v>0</v>
      </c>
      <c r="J644" s="157">
        <v>0</v>
      </c>
      <c r="K644" s="157">
        <v>1</v>
      </c>
      <c r="L644" s="157">
        <v>1</v>
      </c>
    </row>
    <row r="645" spans="1:12" x14ac:dyDescent="0.2">
      <c r="A645" s="157"/>
      <c r="B645" s="157"/>
      <c r="C645" s="157"/>
      <c r="D645" s="157"/>
      <c r="E645" s="157" t="s">
        <v>3025</v>
      </c>
      <c r="F645" s="157" t="s">
        <v>58</v>
      </c>
      <c r="G645" s="157">
        <v>0</v>
      </c>
      <c r="H645" s="157">
        <v>2</v>
      </c>
      <c r="I645" s="157">
        <v>0</v>
      </c>
      <c r="J645" s="157">
        <v>2</v>
      </c>
      <c r="K645" s="157">
        <v>0</v>
      </c>
      <c r="L645" s="157">
        <v>2</v>
      </c>
    </row>
    <row r="646" spans="1:12" x14ac:dyDescent="0.2">
      <c r="A646" s="157"/>
      <c r="B646" s="157"/>
      <c r="C646" s="157"/>
      <c r="D646" s="157"/>
      <c r="E646" s="157" t="s">
        <v>4332</v>
      </c>
      <c r="F646" s="157" t="s">
        <v>39</v>
      </c>
      <c r="G646" s="157">
        <v>0</v>
      </c>
      <c r="H646" s="157">
        <v>1</v>
      </c>
      <c r="I646" s="157">
        <v>1</v>
      </c>
      <c r="J646" s="157">
        <v>0</v>
      </c>
      <c r="K646" s="157">
        <v>0</v>
      </c>
      <c r="L646" s="157">
        <v>1</v>
      </c>
    </row>
    <row r="647" spans="1:12" x14ac:dyDescent="0.2">
      <c r="A647" s="157"/>
      <c r="B647" s="157"/>
      <c r="C647" s="157"/>
      <c r="D647" s="157"/>
      <c r="E647" s="157" t="s">
        <v>3022</v>
      </c>
      <c r="F647" s="157" t="s">
        <v>18</v>
      </c>
      <c r="G647" s="157">
        <v>0</v>
      </c>
      <c r="H647" s="157">
        <v>4</v>
      </c>
      <c r="I647" s="157">
        <v>2</v>
      </c>
      <c r="J647" s="157">
        <v>0</v>
      </c>
      <c r="K647" s="157">
        <v>2</v>
      </c>
      <c r="L647" s="157">
        <v>4</v>
      </c>
    </row>
    <row r="648" spans="1:12" x14ac:dyDescent="0.2">
      <c r="A648" s="157"/>
      <c r="B648" s="157"/>
      <c r="C648" s="157"/>
      <c r="D648" s="157"/>
      <c r="E648" s="157" t="s">
        <v>4333</v>
      </c>
      <c r="F648" s="157" t="s">
        <v>77</v>
      </c>
      <c r="G648" s="157">
        <v>0</v>
      </c>
      <c r="H648" s="157">
        <v>3</v>
      </c>
      <c r="I648" s="157">
        <v>0</v>
      </c>
      <c r="J648" s="157">
        <v>3</v>
      </c>
      <c r="K648" s="157">
        <v>0</v>
      </c>
      <c r="L648" s="157">
        <v>3</v>
      </c>
    </row>
    <row r="649" spans="1:12" x14ac:dyDescent="0.2">
      <c r="A649" s="157"/>
      <c r="B649" s="157"/>
      <c r="C649" s="157"/>
      <c r="D649" s="157"/>
      <c r="E649" s="157" t="s">
        <v>4334</v>
      </c>
      <c r="F649" s="157" t="s">
        <v>29</v>
      </c>
      <c r="G649" s="157">
        <v>0</v>
      </c>
      <c r="H649" s="157">
        <v>1</v>
      </c>
      <c r="I649" s="157">
        <v>1</v>
      </c>
      <c r="J649" s="157">
        <v>0</v>
      </c>
      <c r="K649" s="157">
        <v>0</v>
      </c>
      <c r="L649" s="157">
        <v>1</v>
      </c>
    </row>
    <row r="650" spans="1:12" x14ac:dyDescent="0.2">
      <c r="A650" s="157"/>
      <c r="B650" s="157"/>
      <c r="C650" s="157"/>
      <c r="D650" s="157"/>
      <c r="E650" s="157" t="s">
        <v>3019</v>
      </c>
      <c r="F650" s="157" t="s">
        <v>14</v>
      </c>
      <c r="G650" s="157">
        <v>1</v>
      </c>
      <c r="H650" s="157">
        <v>0</v>
      </c>
      <c r="I650" s="157">
        <v>1</v>
      </c>
      <c r="J650" s="157">
        <v>0</v>
      </c>
      <c r="K650" s="157">
        <v>0</v>
      </c>
      <c r="L650" s="157">
        <v>1</v>
      </c>
    </row>
    <row r="651" spans="1:12" x14ac:dyDescent="0.2">
      <c r="A651" s="157"/>
      <c r="B651" s="157"/>
      <c r="C651" s="157"/>
      <c r="D651" s="157"/>
      <c r="E651" s="157" t="s">
        <v>4335</v>
      </c>
      <c r="F651" s="157" t="s">
        <v>58</v>
      </c>
      <c r="G651" s="157">
        <v>2</v>
      </c>
      <c r="H651" s="157">
        <v>0</v>
      </c>
      <c r="I651" s="157">
        <v>0</v>
      </c>
      <c r="J651" s="157">
        <v>2</v>
      </c>
      <c r="K651" s="157">
        <v>0</v>
      </c>
      <c r="L651" s="157">
        <v>2</v>
      </c>
    </row>
    <row r="652" spans="1:12" x14ac:dyDescent="0.2">
      <c r="A652" s="157"/>
      <c r="B652" s="157"/>
      <c r="C652" s="157"/>
      <c r="D652" s="157"/>
      <c r="E652" s="157" t="s">
        <v>4336</v>
      </c>
      <c r="F652" s="157" t="s">
        <v>24</v>
      </c>
      <c r="G652" s="157">
        <v>0</v>
      </c>
      <c r="H652" s="157">
        <v>1</v>
      </c>
      <c r="I652" s="157">
        <v>0</v>
      </c>
      <c r="J652" s="157">
        <v>1</v>
      </c>
      <c r="K652" s="157">
        <v>0</v>
      </c>
      <c r="L652" s="157">
        <v>1</v>
      </c>
    </row>
    <row r="653" spans="1:12" x14ac:dyDescent="0.2">
      <c r="A653" s="157"/>
      <c r="B653" s="157"/>
      <c r="C653" s="157"/>
      <c r="D653" s="157"/>
      <c r="E653" s="157" t="s">
        <v>4337</v>
      </c>
      <c r="F653" s="157" t="s">
        <v>29</v>
      </c>
      <c r="G653" s="157">
        <v>0</v>
      </c>
      <c r="H653" s="157">
        <v>1</v>
      </c>
      <c r="I653" s="157">
        <v>0</v>
      </c>
      <c r="J653" s="157">
        <v>1</v>
      </c>
      <c r="K653" s="157">
        <v>0</v>
      </c>
      <c r="L653" s="157">
        <v>1</v>
      </c>
    </row>
    <row r="654" spans="1:12" x14ac:dyDescent="0.2">
      <c r="A654" s="157"/>
      <c r="B654" s="157"/>
      <c r="C654" s="157"/>
      <c r="D654" s="157"/>
      <c r="E654" s="157" t="s">
        <v>3015</v>
      </c>
      <c r="F654" s="157" t="s">
        <v>77</v>
      </c>
      <c r="G654" s="157">
        <v>0</v>
      </c>
      <c r="H654" s="157">
        <v>3</v>
      </c>
      <c r="I654" s="157">
        <v>2</v>
      </c>
      <c r="J654" s="157">
        <v>1</v>
      </c>
      <c r="K654" s="157">
        <v>0</v>
      </c>
      <c r="L654" s="157">
        <v>3</v>
      </c>
    </row>
    <row r="655" spans="1:12" x14ac:dyDescent="0.2">
      <c r="A655" s="157"/>
      <c r="B655" s="157"/>
      <c r="C655" s="157"/>
      <c r="D655" s="157"/>
      <c r="E655" s="157" t="s">
        <v>3012</v>
      </c>
      <c r="F655" s="157" t="s">
        <v>29</v>
      </c>
      <c r="G655" s="157">
        <v>1</v>
      </c>
      <c r="H655" s="157">
        <v>0</v>
      </c>
      <c r="I655" s="157">
        <v>0</v>
      </c>
      <c r="J655" s="157">
        <v>1</v>
      </c>
      <c r="K655" s="157">
        <v>0</v>
      </c>
      <c r="L655" s="157">
        <v>1</v>
      </c>
    </row>
    <row r="656" spans="1:12" x14ac:dyDescent="0.2">
      <c r="A656" s="157"/>
      <c r="B656" s="157"/>
      <c r="C656" s="157"/>
      <c r="D656" s="157"/>
      <c r="E656" s="157" t="s">
        <v>3010</v>
      </c>
      <c r="F656" s="157" t="s">
        <v>131</v>
      </c>
      <c r="G656" s="157">
        <v>1</v>
      </c>
      <c r="H656" s="157">
        <v>0</v>
      </c>
      <c r="I656" s="157">
        <v>0</v>
      </c>
      <c r="J656" s="157">
        <v>1</v>
      </c>
      <c r="K656" s="157">
        <v>0</v>
      </c>
      <c r="L656" s="157">
        <v>1</v>
      </c>
    </row>
    <row r="657" spans="1:12" x14ac:dyDescent="0.2">
      <c r="A657" s="157"/>
      <c r="B657" s="157"/>
      <c r="C657" s="157"/>
      <c r="D657" s="157"/>
      <c r="E657" s="157" t="s">
        <v>3009</v>
      </c>
      <c r="F657" s="157" t="s">
        <v>131</v>
      </c>
      <c r="G657" s="157">
        <v>1</v>
      </c>
      <c r="H657" s="157">
        <v>0</v>
      </c>
      <c r="I657" s="157">
        <v>0</v>
      </c>
      <c r="J657" s="157">
        <v>1</v>
      </c>
      <c r="K657" s="157">
        <v>0</v>
      </c>
      <c r="L657" s="157">
        <v>1</v>
      </c>
    </row>
    <row r="658" spans="1:12" x14ac:dyDescent="0.2">
      <c r="A658" s="157"/>
      <c r="B658" s="157"/>
      <c r="C658" s="157"/>
      <c r="D658" s="157"/>
      <c r="E658" s="157" t="s">
        <v>3007</v>
      </c>
      <c r="F658" s="157" t="s">
        <v>16</v>
      </c>
      <c r="G658" s="157">
        <v>1</v>
      </c>
      <c r="H658" s="157">
        <v>1</v>
      </c>
      <c r="I658" s="157">
        <v>1</v>
      </c>
      <c r="J658" s="157">
        <v>1</v>
      </c>
      <c r="K658" s="157">
        <v>0</v>
      </c>
      <c r="L658" s="157">
        <v>2</v>
      </c>
    </row>
    <row r="659" spans="1:12" x14ac:dyDescent="0.2">
      <c r="A659" s="157"/>
      <c r="B659" s="157"/>
      <c r="C659" s="157"/>
      <c r="D659" s="157"/>
      <c r="E659" s="157" t="s">
        <v>3006</v>
      </c>
      <c r="F659" s="157" t="s">
        <v>16</v>
      </c>
      <c r="G659" s="157">
        <v>1</v>
      </c>
      <c r="H659" s="157">
        <v>1</v>
      </c>
      <c r="I659" s="157">
        <v>1</v>
      </c>
      <c r="J659" s="157">
        <v>1</v>
      </c>
      <c r="K659" s="157">
        <v>0</v>
      </c>
      <c r="L659" s="157">
        <v>2</v>
      </c>
    </row>
    <row r="660" spans="1:12" x14ac:dyDescent="0.2">
      <c r="A660" s="157"/>
      <c r="B660" s="157"/>
      <c r="C660" s="157"/>
      <c r="D660" s="157"/>
      <c r="E660" s="157" t="s">
        <v>3005</v>
      </c>
      <c r="F660" s="157" t="s">
        <v>24</v>
      </c>
      <c r="G660" s="157">
        <v>2</v>
      </c>
      <c r="H660" s="157">
        <v>0</v>
      </c>
      <c r="I660" s="157">
        <v>0</v>
      </c>
      <c r="J660" s="157">
        <v>2</v>
      </c>
      <c r="K660" s="157">
        <v>0</v>
      </c>
      <c r="L660" s="157">
        <v>2</v>
      </c>
    </row>
    <row r="661" spans="1:12" x14ac:dyDescent="0.2">
      <c r="A661" s="157"/>
      <c r="B661" s="157"/>
      <c r="C661" s="157"/>
      <c r="D661" s="157"/>
      <c r="E661" s="157" t="s">
        <v>4338</v>
      </c>
      <c r="F661" s="157" t="s">
        <v>69</v>
      </c>
      <c r="G661" s="157">
        <v>0</v>
      </c>
      <c r="H661" s="157">
        <v>1</v>
      </c>
      <c r="I661" s="157">
        <v>1</v>
      </c>
      <c r="J661" s="157">
        <v>0</v>
      </c>
      <c r="K661" s="157">
        <v>0</v>
      </c>
      <c r="L661" s="157">
        <v>1</v>
      </c>
    </row>
    <row r="662" spans="1:12" x14ac:dyDescent="0.2">
      <c r="A662" s="157"/>
      <c r="B662" s="157"/>
      <c r="C662" s="157"/>
      <c r="D662" s="157"/>
      <c r="E662" s="157" t="s">
        <v>3002</v>
      </c>
      <c r="F662" s="157" t="s">
        <v>131</v>
      </c>
      <c r="G662" s="157">
        <v>0</v>
      </c>
      <c r="H662" s="157">
        <v>1</v>
      </c>
      <c r="I662" s="157">
        <v>0</v>
      </c>
      <c r="J662" s="157">
        <v>1</v>
      </c>
      <c r="K662" s="157">
        <v>0</v>
      </c>
      <c r="L662" s="157">
        <v>1</v>
      </c>
    </row>
    <row r="663" spans="1:12" x14ac:dyDescent="0.2">
      <c r="A663" s="157"/>
      <c r="B663" s="157"/>
      <c r="C663" s="157"/>
      <c r="D663" s="157"/>
      <c r="E663" s="157" t="s">
        <v>4339</v>
      </c>
      <c r="F663" s="157" t="s">
        <v>29</v>
      </c>
      <c r="G663" s="157">
        <v>0</v>
      </c>
      <c r="H663" s="157">
        <v>1</v>
      </c>
      <c r="I663" s="157">
        <v>1</v>
      </c>
      <c r="J663" s="157">
        <v>0</v>
      </c>
      <c r="K663" s="157">
        <v>0</v>
      </c>
      <c r="L663" s="157">
        <v>1</v>
      </c>
    </row>
    <row r="664" spans="1:12" x14ac:dyDescent="0.2">
      <c r="A664" s="157"/>
      <c r="B664" s="157"/>
      <c r="C664" s="157"/>
      <c r="D664" s="157"/>
      <c r="E664" s="157" t="s">
        <v>3001</v>
      </c>
      <c r="F664" s="157" t="s">
        <v>125</v>
      </c>
      <c r="G664" s="157">
        <v>0</v>
      </c>
      <c r="H664" s="157">
        <v>2</v>
      </c>
      <c r="I664" s="157">
        <v>0</v>
      </c>
      <c r="J664" s="157">
        <v>2</v>
      </c>
      <c r="K664" s="157">
        <v>0</v>
      </c>
      <c r="L664" s="157">
        <v>2</v>
      </c>
    </row>
    <row r="665" spans="1:12" x14ac:dyDescent="0.2">
      <c r="A665" s="157"/>
      <c r="B665" s="157"/>
      <c r="C665" s="157"/>
      <c r="D665" s="157"/>
      <c r="E665" s="157" t="s">
        <v>2998</v>
      </c>
      <c r="F665" s="157" t="s">
        <v>16</v>
      </c>
      <c r="G665" s="157">
        <v>0</v>
      </c>
      <c r="H665" s="157">
        <v>1</v>
      </c>
      <c r="I665" s="157">
        <v>0</v>
      </c>
      <c r="J665" s="157">
        <v>1</v>
      </c>
      <c r="K665" s="157">
        <v>0</v>
      </c>
      <c r="L665" s="157">
        <v>1</v>
      </c>
    </row>
    <row r="666" spans="1:12" x14ac:dyDescent="0.2">
      <c r="A666" s="157"/>
      <c r="B666" s="157"/>
      <c r="C666" s="157"/>
      <c r="D666" s="157"/>
      <c r="E666" s="157" t="s">
        <v>2996</v>
      </c>
      <c r="F666" s="157" t="s">
        <v>20</v>
      </c>
      <c r="G666" s="157">
        <v>1</v>
      </c>
      <c r="H666" s="157">
        <v>2</v>
      </c>
      <c r="I666" s="157">
        <v>1</v>
      </c>
      <c r="J666" s="157">
        <v>2</v>
      </c>
      <c r="K666" s="157">
        <v>0</v>
      </c>
      <c r="L666" s="157">
        <v>3</v>
      </c>
    </row>
    <row r="667" spans="1:12" x14ac:dyDescent="0.2">
      <c r="A667" s="157"/>
      <c r="B667" s="157"/>
      <c r="C667" s="157"/>
      <c r="D667" s="157"/>
      <c r="E667" s="157" t="s">
        <v>2995</v>
      </c>
      <c r="F667" s="157" t="s">
        <v>94</v>
      </c>
      <c r="G667" s="157">
        <v>3</v>
      </c>
      <c r="H667" s="157">
        <v>0</v>
      </c>
      <c r="I667" s="157">
        <v>3</v>
      </c>
      <c r="J667" s="157">
        <v>0</v>
      </c>
      <c r="K667" s="157">
        <v>0</v>
      </c>
      <c r="L667" s="157">
        <v>3</v>
      </c>
    </row>
    <row r="668" spans="1:12" x14ac:dyDescent="0.2">
      <c r="A668" s="157"/>
      <c r="B668" s="157"/>
      <c r="C668" s="157"/>
      <c r="D668" s="157"/>
      <c r="E668" s="157" t="s">
        <v>2994</v>
      </c>
      <c r="F668" s="157" t="s">
        <v>22</v>
      </c>
      <c r="G668" s="157">
        <v>0</v>
      </c>
      <c r="H668" s="157">
        <v>1</v>
      </c>
      <c r="I668" s="157">
        <v>0</v>
      </c>
      <c r="J668" s="157">
        <v>1</v>
      </c>
      <c r="K668" s="157">
        <v>0</v>
      </c>
      <c r="L668" s="157">
        <v>1</v>
      </c>
    </row>
    <row r="669" spans="1:12" x14ac:dyDescent="0.2">
      <c r="A669" s="157"/>
      <c r="B669" s="157"/>
      <c r="C669" s="157"/>
      <c r="D669" s="157"/>
      <c r="E669" s="157" t="s">
        <v>4340</v>
      </c>
      <c r="F669" s="157" t="s">
        <v>33</v>
      </c>
      <c r="G669" s="157">
        <v>2</v>
      </c>
      <c r="H669" s="157">
        <v>0</v>
      </c>
      <c r="I669" s="157">
        <v>2</v>
      </c>
      <c r="J669" s="157">
        <v>0</v>
      </c>
      <c r="K669" s="157">
        <v>0</v>
      </c>
      <c r="L669" s="157">
        <v>2</v>
      </c>
    </row>
    <row r="670" spans="1:12" x14ac:dyDescent="0.2">
      <c r="A670" s="157"/>
      <c r="B670" s="157"/>
      <c r="C670" s="157"/>
      <c r="D670" s="157"/>
      <c r="E670" s="157" t="s">
        <v>4341</v>
      </c>
      <c r="F670" s="157" t="s">
        <v>16</v>
      </c>
      <c r="G670" s="157">
        <v>0</v>
      </c>
      <c r="H670" s="157">
        <v>1</v>
      </c>
      <c r="I670" s="157">
        <v>0</v>
      </c>
      <c r="J670" s="157">
        <v>1</v>
      </c>
      <c r="K670" s="157">
        <v>0</v>
      </c>
      <c r="L670" s="157">
        <v>1</v>
      </c>
    </row>
    <row r="671" spans="1:12" x14ac:dyDescent="0.2">
      <c r="A671" s="157"/>
      <c r="B671" s="157"/>
      <c r="C671" s="157"/>
      <c r="D671" s="157"/>
      <c r="E671" s="157" t="s">
        <v>4342</v>
      </c>
      <c r="F671" s="157" t="s">
        <v>77</v>
      </c>
      <c r="G671" s="157">
        <v>0</v>
      </c>
      <c r="H671" s="157">
        <v>3</v>
      </c>
      <c r="I671" s="157">
        <v>0</v>
      </c>
      <c r="J671" s="157">
        <v>3</v>
      </c>
      <c r="K671" s="157">
        <v>0</v>
      </c>
      <c r="L671" s="157">
        <v>3</v>
      </c>
    </row>
    <row r="672" spans="1:12" x14ac:dyDescent="0.2">
      <c r="A672" s="157"/>
      <c r="B672" s="157"/>
      <c r="C672" s="157"/>
      <c r="D672" s="157"/>
      <c r="E672" s="157" t="s">
        <v>2992</v>
      </c>
      <c r="F672" s="157" t="s">
        <v>58</v>
      </c>
      <c r="G672" s="157">
        <v>0</v>
      </c>
      <c r="H672" s="157">
        <v>1</v>
      </c>
      <c r="I672" s="157">
        <v>0</v>
      </c>
      <c r="J672" s="157">
        <v>1</v>
      </c>
      <c r="K672" s="157">
        <v>0</v>
      </c>
      <c r="L672" s="157">
        <v>1</v>
      </c>
    </row>
    <row r="673" spans="1:12" x14ac:dyDescent="0.2">
      <c r="A673" s="157"/>
      <c r="B673" s="157"/>
      <c r="C673" s="157"/>
      <c r="D673" s="157" t="s">
        <v>100</v>
      </c>
      <c r="E673" s="157" t="s">
        <v>100</v>
      </c>
      <c r="F673" s="157" t="s">
        <v>33</v>
      </c>
      <c r="G673" s="157">
        <v>0</v>
      </c>
      <c r="H673" s="157">
        <v>1</v>
      </c>
      <c r="I673" s="157">
        <v>1</v>
      </c>
      <c r="J673" s="157">
        <v>0</v>
      </c>
      <c r="K673" s="157">
        <v>0</v>
      </c>
      <c r="L673" s="157">
        <v>1</v>
      </c>
    </row>
    <row r="674" spans="1:12" x14ac:dyDescent="0.2">
      <c r="A674" s="157"/>
      <c r="B674" s="157"/>
      <c r="C674" s="157"/>
      <c r="D674" s="157"/>
      <c r="E674" s="157" t="s">
        <v>4343</v>
      </c>
      <c r="F674" s="157" t="s">
        <v>22</v>
      </c>
      <c r="G674" s="157">
        <v>0</v>
      </c>
      <c r="H674" s="157">
        <v>1</v>
      </c>
      <c r="I674" s="157">
        <v>0</v>
      </c>
      <c r="J674" s="157">
        <v>1</v>
      </c>
      <c r="K674" s="157">
        <v>0</v>
      </c>
      <c r="L674" s="157">
        <v>1</v>
      </c>
    </row>
    <row r="675" spans="1:12" x14ac:dyDescent="0.2">
      <c r="A675" s="157"/>
      <c r="B675" s="157"/>
      <c r="C675" s="157"/>
      <c r="D675" s="157"/>
      <c r="E675" s="157" t="s">
        <v>4344</v>
      </c>
      <c r="F675" s="157" t="s">
        <v>53</v>
      </c>
      <c r="G675" s="157">
        <v>0</v>
      </c>
      <c r="H675" s="157">
        <v>2</v>
      </c>
      <c r="I675" s="157">
        <v>0</v>
      </c>
      <c r="J675" s="157">
        <v>2</v>
      </c>
      <c r="K675" s="157">
        <v>0</v>
      </c>
      <c r="L675" s="157">
        <v>2</v>
      </c>
    </row>
    <row r="676" spans="1:12" x14ac:dyDescent="0.2">
      <c r="A676" s="157"/>
      <c r="B676" s="157"/>
      <c r="C676" s="157"/>
      <c r="D676" s="157"/>
      <c r="E676" s="157" t="s">
        <v>2985</v>
      </c>
      <c r="F676" s="157" t="s">
        <v>35</v>
      </c>
      <c r="G676" s="157">
        <v>1</v>
      </c>
      <c r="H676" s="157">
        <v>0</v>
      </c>
      <c r="I676" s="157">
        <v>0</v>
      </c>
      <c r="J676" s="157">
        <v>1</v>
      </c>
      <c r="K676" s="157">
        <v>0</v>
      </c>
      <c r="L676" s="157">
        <v>1</v>
      </c>
    </row>
    <row r="677" spans="1:12" x14ac:dyDescent="0.2">
      <c r="A677" s="157"/>
      <c r="B677" s="157"/>
      <c r="C677" s="157"/>
      <c r="D677" s="157"/>
      <c r="E677" s="157" t="s">
        <v>2983</v>
      </c>
      <c r="F677" s="157" t="s">
        <v>16</v>
      </c>
      <c r="G677" s="157">
        <v>9</v>
      </c>
      <c r="H677" s="157">
        <v>1</v>
      </c>
      <c r="I677" s="157">
        <v>0</v>
      </c>
      <c r="J677" s="157">
        <v>10</v>
      </c>
      <c r="K677" s="157">
        <v>0</v>
      </c>
      <c r="L677" s="157">
        <v>10</v>
      </c>
    </row>
    <row r="678" spans="1:12" x14ac:dyDescent="0.2">
      <c r="A678" s="157"/>
      <c r="B678" s="157"/>
      <c r="C678" s="157"/>
      <c r="D678" s="157"/>
      <c r="E678" s="157" t="s">
        <v>2982</v>
      </c>
      <c r="F678" s="157" t="s">
        <v>16</v>
      </c>
      <c r="G678" s="157">
        <v>9</v>
      </c>
      <c r="H678" s="157">
        <v>1</v>
      </c>
      <c r="I678" s="157">
        <v>0</v>
      </c>
      <c r="J678" s="157">
        <v>10</v>
      </c>
      <c r="K678" s="157">
        <v>0</v>
      </c>
      <c r="L678" s="157">
        <v>10</v>
      </c>
    </row>
    <row r="679" spans="1:12" x14ac:dyDescent="0.2">
      <c r="A679" s="157"/>
      <c r="B679" s="157"/>
      <c r="C679" s="157"/>
      <c r="D679" s="157"/>
      <c r="E679" s="157" t="s">
        <v>2981</v>
      </c>
      <c r="F679" s="157" t="s">
        <v>16</v>
      </c>
      <c r="G679" s="157">
        <v>9</v>
      </c>
      <c r="H679" s="157">
        <v>1</v>
      </c>
      <c r="I679" s="157">
        <v>0</v>
      </c>
      <c r="J679" s="157">
        <v>10</v>
      </c>
      <c r="K679" s="157">
        <v>0</v>
      </c>
      <c r="L679" s="157">
        <v>10</v>
      </c>
    </row>
    <row r="680" spans="1:12" x14ac:dyDescent="0.2">
      <c r="A680" s="157"/>
      <c r="B680" s="157"/>
      <c r="C680" s="157"/>
      <c r="D680" s="157"/>
      <c r="E680" s="157" t="s">
        <v>4345</v>
      </c>
      <c r="F680" s="157" t="s">
        <v>24</v>
      </c>
      <c r="G680" s="157">
        <v>0</v>
      </c>
      <c r="H680" s="157">
        <v>2</v>
      </c>
      <c r="I680" s="157">
        <v>0</v>
      </c>
      <c r="J680" s="157">
        <v>2</v>
      </c>
      <c r="K680" s="157">
        <v>0</v>
      </c>
      <c r="L680" s="157">
        <v>2</v>
      </c>
    </row>
    <row r="681" spans="1:12" x14ac:dyDescent="0.2">
      <c r="A681" s="157"/>
      <c r="B681" s="157"/>
      <c r="C681" s="157"/>
      <c r="D681" s="157"/>
      <c r="E681" s="157" t="s">
        <v>4346</v>
      </c>
      <c r="F681" s="157" t="s">
        <v>24</v>
      </c>
      <c r="G681" s="157">
        <v>0</v>
      </c>
      <c r="H681" s="157">
        <v>1</v>
      </c>
      <c r="I681" s="157">
        <v>0</v>
      </c>
      <c r="J681" s="157">
        <v>1</v>
      </c>
      <c r="K681" s="157">
        <v>0</v>
      </c>
      <c r="L681" s="157">
        <v>1</v>
      </c>
    </row>
    <row r="682" spans="1:12" x14ac:dyDescent="0.2">
      <c r="A682" s="157"/>
      <c r="B682" s="157"/>
      <c r="C682" s="157"/>
      <c r="D682" s="157"/>
      <c r="E682" s="157" t="s">
        <v>4347</v>
      </c>
      <c r="F682" s="157" t="s">
        <v>20</v>
      </c>
      <c r="G682" s="157">
        <v>2</v>
      </c>
      <c r="H682" s="157">
        <v>0</v>
      </c>
      <c r="I682" s="157">
        <v>1</v>
      </c>
      <c r="J682" s="157">
        <v>1</v>
      </c>
      <c r="K682" s="157">
        <v>0</v>
      </c>
      <c r="L682" s="157">
        <v>2</v>
      </c>
    </row>
    <row r="683" spans="1:12" x14ac:dyDescent="0.2">
      <c r="A683" s="157"/>
      <c r="B683" s="157"/>
      <c r="C683" s="157"/>
      <c r="D683" s="157"/>
      <c r="E683" s="157" t="s">
        <v>2980</v>
      </c>
      <c r="F683" s="157" t="s">
        <v>20</v>
      </c>
      <c r="G683" s="157">
        <v>4</v>
      </c>
      <c r="H683" s="157">
        <v>0</v>
      </c>
      <c r="I683" s="157">
        <v>1</v>
      </c>
      <c r="J683" s="157">
        <v>3</v>
      </c>
      <c r="K683" s="157">
        <v>0</v>
      </c>
      <c r="L683" s="157">
        <v>4</v>
      </c>
    </row>
    <row r="684" spans="1:12" x14ac:dyDescent="0.2">
      <c r="A684" s="157"/>
      <c r="B684" s="157"/>
      <c r="C684" s="157"/>
      <c r="D684" s="157"/>
      <c r="E684" s="157" t="s">
        <v>2979</v>
      </c>
      <c r="F684" s="157" t="s">
        <v>20</v>
      </c>
      <c r="G684" s="157">
        <v>5</v>
      </c>
      <c r="H684" s="157">
        <v>1</v>
      </c>
      <c r="I684" s="157">
        <v>1</v>
      </c>
      <c r="J684" s="157">
        <v>5</v>
      </c>
      <c r="K684" s="157">
        <v>0</v>
      </c>
      <c r="L684" s="157">
        <v>6</v>
      </c>
    </row>
    <row r="685" spans="1:12" x14ac:dyDescent="0.2">
      <c r="A685" s="157"/>
      <c r="B685" s="157"/>
      <c r="C685" s="157"/>
      <c r="D685" s="157"/>
      <c r="E685" s="157" t="s">
        <v>2978</v>
      </c>
      <c r="F685" s="157" t="s">
        <v>20</v>
      </c>
      <c r="G685" s="157">
        <v>4</v>
      </c>
      <c r="H685" s="157">
        <v>1</v>
      </c>
      <c r="I685" s="157">
        <v>1</v>
      </c>
      <c r="J685" s="157">
        <v>3</v>
      </c>
      <c r="K685" s="157">
        <v>1</v>
      </c>
      <c r="L685" s="157">
        <v>5</v>
      </c>
    </row>
    <row r="686" spans="1:12" x14ac:dyDescent="0.2">
      <c r="A686" s="157"/>
      <c r="B686" s="157"/>
      <c r="C686" s="157"/>
      <c r="D686" s="157"/>
      <c r="E686" s="157" t="s">
        <v>2977</v>
      </c>
      <c r="F686" s="157" t="s">
        <v>20</v>
      </c>
      <c r="G686" s="157">
        <v>1</v>
      </c>
      <c r="H686" s="157">
        <v>0</v>
      </c>
      <c r="I686" s="157">
        <v>1</v>
      </c>
      <c r="J686" s="157">
        <v>0</v>
      </c>
      <c r="K686" s="157">
        <v>0</v>
      </c>
      <c r="L686" s="157">
        <v>1</v>
      </c>
    </row>
    <row r="687" spans="1:12" x14ac:dyDescent="0.2">
      <c r="A687" s="157"/>
      <c r="B687" s="157"/>
      <c r="C687" s="157"/>
      <c r="D687" s="157"/>
      <c r="E687" s="157" t="s">
        <v>2971</v>
      </c>
      <c r="F687" s="157" t="s">
        <v>58</v>
      </c>
      <c r="G687" s="157">
        <v>1</v>
      </c>
      <c r="H687" s="157">
        <v>1</v>
      </c>
      <c r="I687" s="157">
        <v>0</v>
      </c>
      <c r="J687" s="157">
        <v>2</v>
      </c>
      <c r="K687" s="157">
        <v>0</v>
      </c>
      <c r="L687" s="157">
        <v>2</v>
      </c>
    </row>
    <row r="688" spans="1:12" x14ac:dyDescent="0.2">
      <c r="A688" s="157"/>
      <c r="B688" s="157"/>
      <c r="C688" s="157"/>
      <c r="D688" s="157"/>
      <c r="E688" s="157" t="s">
        <v>2968</v>
      </c>
      <c r="F688" s="157" t="s">
        <v>77</v>
      </c>
      <c r="G688" s="157">
        <v>0</v>
      </c>
      <c r="H688" s="157">
        <v>4</v>
      </c>
      <c r="I688" s="157">
        <v>2</v>
      </c>
      <c r="J688" s="157">
        <v>2</v>
      </c>
      <c r="K688" s="157">
        <v>0</v>
      </c>
      <c r="L688" s="157">
        <v>4</v>
      </c>
    </row>
    <row r="689" spans="1:12" x14ac:dyDescent="0.2">
      <c r="A689" s="157"/>
      <c r="B689" s="157"/>
      <c r="C689" s="157"/>
      <c r="D689" s="157"/>
      <c r="E689" s="157" t="s">
        <v>2966</v>
      </c>
      <c r="F689" s="157" t="s">
        <v>80</v>
      </c>
      <c r="G689" s="157">
        <v>1</v>
      </c>
      <c r="H689" s="157">
        <v>2</v>
      </c>
      <c r="I689" s="157">
        <v>1</v>
      </c>
      <c r="J689" s="157">
        <v>2</v>
      </c>
      <c r="K689" s="157">
        <v>0</v>
      </c>
      <c r="L689" s="157">
        <v>3</v>
      </c>
    </row>
    <row r="690" spans="1:12" x14ac:dyDescent="0.2">
      <c r="A690" s="157"/>
      <c r="B690" s="157"/>
      <c r="C690" s="157"/>
      <c r="D690" s="157"/>
      <c r="E690" s="157" t="s">
        <v>2964</v>
      </c>
      <c r="F690" s="157" t="s">
        <v>24</v>
      </c>
      <c r="G690" s="157">
        <v>0</v>
      </c>
      <c r="H690" s="157">
        <v>1</v>
      </c>
      <c r="I690" s="157">
        <v>0</v>
      </c>
      <c r="J690" s="157">
        <v>1</v>
      </c>
      <c r="K690" s="157">
        <v>0</v>
      </c>
      <c r="L690" s="157">
        <v>1</v>
      </c>
    </row>
    <row r="691" spans="1:12" x14ac:dyDescent="0.2">
      <c r="A691" s="157"/>
      <c r="B691" s="157"/>
      <c r="C691" s="157"/>
      <c r="D691" s="157"/>
      <c r="E691" s="157" t="s">
        <v>2963</v>
      </c>
      <c r="F691" s="157" t="s">
        <v>24</v>
      </c>
      <c r="G691" s="157">
        <v>0</v>
      </c>
      <c r="H691" s="157">
        <v>1</v>
      </c>
      <c r="I691" s="157">
        <v>0</v>
      </c>
      <c r="J691" s="157">
        <v>1</v>
      </c>
      <c r="K691" s="157">
        <v>0</v>
      </c>
      <c r="L691" s="157">
        <v>1</v>
      </c>
    </row>
    <row r="692" spans="1:12" x14ac:dyDescent="0.2">
      <c r="A692" s="157"/>
      <c r="B692" s="157"/>
      <c r="C692" s="157"/>
      <c r="D692" s="157"/>
      <c r="E692" s="157" t="s">
        <v>2962</v>
      </c>
      <c r="F692" s="157" t="s">
        <v>20</v>
      </c>
      <c r="G692" s="157">
        <v>0</v>
      </c>
      <c r="H692" s="157">
        <v>1</v>
      </c>
      <c r="I692" s="157">
        <v>0</v>
      </c>
      <c r="J692" s="157">
        <v>1</v>
      </c>
      <c r="K692" s="157">
        <v>0</v>
      </c>
      <c r="L692" s="157">
        <v>1</v>
      </c>
    </row>
    <row r="693" spans="1:12" x14ac:dyDescent="0.2">
      <c r="A693" s="157"/>
      <c r="B693" s="157"/>
      <c r="C693" s="157"/>
      <c r="D693" s="157"/>
      <c r="E693" s="157" t="s">
        <v>4348</v>
      </c>
      <c r="F693" s="157" t="s">
        <v>20</v>
      </c>
      <c r="G693" s="157">
        <v>0</v>
      </c>
      <c r="H693" s="157">
        <v>2</v>
      </c>
      <c r="I693" s="157">
        <v>0</v>
      </c>
      <c r="J693" s="157">
        <v>2</v>
      </c>
      <c r="K693" s="157">
        <v>0</v>
      </c>
      <c r="L693" s="157">
        <v>2</v>
      </c>
    </row>
    <row r="694" spans="1:12" x14ac:dyDescent="0.2">
      <c r="A694" s="157"/>
      <c r="B694" s="157"/>
      <c r="C694" s="157"/>
      <c r="D694" s="157"/>
      <c r="E694" s="157" t="s">
        <v>4349</v>
      </c>
      <c r="F694" s="157" t="s">
        <v>94</v>
      </c>
      <c r="G694" s="157">
        <v>0</v>
      </c>
      <c r="H694" s="157">
        <v>1</v>
      </c>
      <c r="I694" s="157">
        <v>0</v>
      </c>
      <c r="J694" s="157">
        <v>1</v>
      </c>
      <c r="K694" s="157">
        <v>0</v>
      </c>
      <c r="L694" s="157">
        <v>1</v>
      </c>
    </row>
    <row r="695" spans="1:12" x14ac:dyDescent="0.2">
      <c r="A695" s="157"/>
      <c r="B695" s="157"/>
      <c r="C695" s="157"/>
      <c r="D695" s="157"/>
      <c r="E695" s="157" t="s">
        <v>2960</v>
      </c>
      <c r="F695" s="157" t="s">
        <v>58</v>
      </c>
      <c r="G695" s="157">
        <v>1</v>
      </c>
      <c r="H695" s="157">
        <v>1</v>
      </c>
      <c r="I695" s="157">
        <v>1</v>
      </c>
      <c r="J695" s="157">
        <v>1</v>
      </c>
      <c r="K695" s="157">
        <v>0</v>
      </c>
      <c r="L695" s="157">
        <v>2</v>
      </c>
    </row>
    <row r="696" spans="1:12" x14ac:dyDescent="0.2">
      <c r="A696" s="157"/>
      <c r="B696" s="157"/>
      <c r="C696" s="157"/>
      <c r="D696" s="157"/>
      <c r="E696" s="157" t="s">
        <v>4350</v>
      </c>
      <c r="F696" s="157" t="s">
        <v>77</v>
      </c>
      <c r="G696" s="157">
        <v>0</v>
      </c>
      <c r="H696" s="157">
        <v>3</v>
      </c>
      <c r="I696" s="157">
        <v>0</v>
      </c>
      <c r="J696" s="157">
        <v>3</v>
      </c>
      <c r="K696" s="157">
        <v>0</v>
      </c>
      <c r="L696" s="157">
        <v>3</v>
      </c>
    </row>
    <row r="697" spans="1:12" x14ac:dyDescent="0.2">
      <c r="A697" s="157"/>
      <c r="B697" s="157"/>
      <c r="C697" s="157"/>
      <c r="D697" s="157"/>
      <c r="E697" s="157" t="s">
        <v>4351</v>
      </c>
      <c r="F697" s="157" t="s">
        <v>53</v>
      </c>
      <c r="G697" s="157">
        <v>0</v>
      </c>
      <c r="H697" s="157">
        <v>1</v>
      </c>
      <c r="I697" s="157">
        <v>0</v>
      </c>
      <c r="J697" s="157">
        <v>1</v>
      </c>
      <c r="K697" s="157">
        <v>0</v>
      </c>
      <c r="L697" s="157">
        <v>1</v>
      </c>
    </row>
    <row r="698" spans="1:12" x14ac:dyDescent="0.2">
      <c r="A698" s="157"/>
      <c r="B698" s="157"/>
      <c r="C698" s="157"/>
      <c r="D698" s="157"/>
      <c r="E698" s="157" t="s">
        <v>2959</v>
      </c>
      <c r="F698" s="157" t="s">
        <v>16</v>
      </c>
      <c r="G698" s="157">
        <v>0</v>
      </c>
      <c r="H698" s="157">
        <v>1</v>
      </c>
      <c r="I698" s="157">
        <v>0</v>
      </c>
      <c r="J698" s="157">
        <v>1</v>
      </c>
      <c r="K698" s="157">
        <v>0</v>
      </c>
      <c r="L698" s="157">
        <v>1</v>
      </c>
    </row>
    <row r="699" spans="1:12" x14ac:dyDescent="0.2">
      <c r="A699" s="157"/>
      <c r="B699" s="157"/>
      <c r="C699" s="157"/>
      <c r="D699" s="157"/>
      <c r="E699" s="157" t="s">
        <v>2957</v>
      </c>
      <c r="F699" s="157" t="s">
        <v>94</v>
      </c>
      <c r="G699" s="157">
        <v>3</v>
      </c>
      <c r="H699" s="157">
        <v>0</v>
      </c>
      <c r="I699" s="157">
        <v>3</v>
      </c>
      <c r="J699" s="157">
        <v>0</v>
      </c>
      <c r="K699" s="157">
        <v>0</v>
      </c>
      <c r="L699" s="157">
        <v>3</v>
      </c>
    </row>
    <row r="700" spans="1:12" x14ac:dyDescent="0.2">
      <c r="A700" s="157"/>
      <c r="B700" s="157"/>
      <c r="C700" s="157"/>
      <c r="D700" s="157"/>
      <c r="E700" s="157" t="s">
        <v>4352</v>
      </c>
      <c r="F700" s="157" t="s">
        <v>94</v>
      </c>
      <c r="G700" s="157">
        <v>0</v>
      </c>
      <c r="H700" s="157">
        <v>1</v>
      </c>
      <c r="I700" s="157">
        <v>0</v>
      </c>
      <c r="J700" s="157">
        <v>1</v>
      </c>
      <c r="K700" s="157">
        <v>0</v>
      </c>
      <c r="L700" s="157">
        <v>1</v>
      </c>
    </row>
    <row r="701" spans="1:12" x14ac:dyDescent="0.2">
      <c r="A701" s="157"/>
      <c r="B701" s="157"/>
      <c r="C701" s="157"/>
      <c r="D701" s="157"/>
      <c r="E701" s="157" t="s">
        <v>4353</v>
      </c>
      <c r="F701" s="157" t="s">
        <v>131</v>
      </c>
      <c r="G701" s="157">
        <v>0</v>
      </c>
      <c r="H701" s="157">
        <v>1</v>
      </c>
      <c r="I701" s="157">
        <v>0</v>
      </c>
      <c r="J701" s="157">
        <v>1</v>
      </c>
      <c r="K701" s="157">
        <v>0</v>
      </c>
      <c r="L701" s="157">
        <v>1</v>
      </c>
    </row>
    <row r="702" spans="1:12" x14ac:dyDescent="0.2">
      <c r="A702" s="157"/>
      <c r="B702" s="157"/>
      <c r="C702" s="157"/>
      <c r="D702" s="157"/>
      <c r="E702" s="157" t="s">
        <v>4354</v>
      </c>
      <c r="F702" s="157" t="s">
        <v>53</v>
      </c>
      <c r="G702" s="157">
        <v>1</v>
      </c>
      <c r="H702" s="157">
        <v>0</v>
      </c>
      <c r="I702" s="157">
        <v>1</v>
      </c>
      <c r="J702" s="157">
        <v>0</v>
      </c>
      <c r="K702" s="157">
        <v>0</v>
      </c>
      <c r="L702" s="157">
        <v>1</v>
      </c>
    </row>
    <row r="703" spans="1:12" x14ac:dyDescent="0.2">
      <c r="A703" s="157"/>
      <c r="B703" s="157"/>
      <c r="C703" s="157"/>
      <c r="D703" s="157"/>
      <c r="E703" s="157" t="s">
        <v>2953</v>
      </c>
      <c r="F703" s="157" t="s">
        <v>16</v>
      </c>
      <c r="G703" s="157">
        <v>0</v>
      </c>
      <c r="H703" s="157">
        <v>1</v>
      </c>
      <c r="I703" s="157">
        <v>1</v>
      </c>
      <c r="J703" s="157">
        <v>0</v>
      </c>
      <c r="K703" s="157">
        <v>0</v>
      </c>
      <c r="L703" s="157">
        <v>1</v>
      </c>
    </row>
    <row r="704" spans="1:12" x14ac:dyDescent="0.2">
      <c r="A704" s="157"/>
      <c r="B704" s="157"/>
      <c r="C704" s="157"/>
      <c r="D704" s="157"/>
      <c r="E704" s="157" t="s">
        <v>4355</v>
      </c>
      <c r="F704" s="157" t="s">
        <v>53</v>
      </c>
      <c r="G704" s="157">
        <v>1</v>
      </c>
      <c r="H704" s="157">
        <v>1</v>
      </c>
      <c r="I704" s="157">
        <v>1</v>
      </c>
      <c r="J704" s="157">
        <v>1</v>
      </c>
      <c r="K704" s="157">
        <v>0</v>
      </c>
      <c r="L704" s="157">
        <v>2</v>
      </c>
    </row>
    <row r="705" spans="1:12" x14ac:dyDescent="0.2">
      <c r="A705" s="157"/>
      <c r="B705" s="157"/>
      <c r="C705" s="157"/>
      <c r="D705" s="157"/>
      <c r="E705" s="157" t="s">
        <v>2952</v>
      </c>
      <c r="F705" s="157" t="s">
        <v>58</v>
      </c>
      <c r="G705" s="157">
        <v>1</v>
      </c>
      <c r="H705" s="157">
        <v>0</v>
      </c>
      <c r="I705" s="157">
        <v>1</v>
      </c>
      <c r="J705" s="157">
        <v>0</v>
      </c>
      <c r="K705" s="157">
        <v>0</v>
      </c>
      <c r="L705" s="157">
        <v>1</v>
      </c>
    </row>
    <row r="706" spans="1:12" x14ac:dyDescent="0.2">
      <c r="A706" s="157"/>
      <c r="B706" s="157"/>
      <c r="C706" s="157"/>
      <c r="D706" s="157"/>
      <c r="E706" s="157" t="s">
        <v>4356</v>
      </c>
      <c r="F706" s="157" t="s">
        <v>55</v>
      </c>
      <c r="G706" s="157">
        <v>0</v>
      </c>
      <c r="H706" s="157">
        <v>1</v>
      </c>
      <c r="I706" s="157">
        <v>0</v>
      </c>
      <c r="J706" s="157">
        <v>1</v>
      </c>
      <c r="K706" s="157">
        <v>0</v>
      </c>
      <c r="L706" s="157">
        <v>1</v>
      </c>
    </row>
    <row r="707" spans="1:12" x14ac:dyDescent="0.2">
      <c r="A707" s="157"/>
      <c r="B707" s="157"/>
      <c r="C707" s="157"/>
      <c r="D707" s="157"/>
      <c r="E707" s="157" t="s">
        <v>4357</v>
      </c>
      <c r="F707" s="157" t="s">
        <v>48</v>
      </c>
      <c r="G707" s="157">
        <v>0</v>
      </c>
      <c r="H707" s="157">
        <v>1</v>
      </c>
      <c r="I707" s="157">
        <v>0</v>
      </c>
      <c r="J707" s="157">
        <v>1</v>
      </c>
      <c r="K707" s="157">
        <v>0</v>
      </c>
      <c r="L707" s="157">
        <v>1</v>
      </c>
    </row>
    <row r="708" spans="1:12" x14ac:dyDescent="0.2">
      <c r="A708" s="157"/>
      <c r="B708" s="157"/>
      <c r="C708" s="157"/>
      <c r="D708" s="157"/>
      <c r="E708" s="157" t="s">
        <v>2950</v>
      </c>
      <c r="F708" s="157" t="s">
        <v>14</v>
      </c>
      <c r="G708" s="157">
        <v>1</v>
      </c>
      <c r="H708" s="157">
        <v>2</v>
      </c>
      <c r="I708" s="157">
        <v>1</v>
      </c>
      <c r="J708" s="157">
        <v>2</v>
      </c>
      <c r="K708" s="157">
        <v>0</v>
      </c>
      <c r="L708" s="157">
        <v>3</v>
      </c>
    </row>
    <row r="709" spans="1:12" x14ac:dyDescent="0.2">
      <c r="A709" s="157"/>
      <c r="B709" s="157"/>
      <c r="C709" s="157"/>
      <c r="D709" s="157"/>
      <c r="E709" s="157" t="s">
        <v>4358</v>
      </c>
      <c r="F709" s="157" t="s">
        <v>67</v>
      </c>
      <c r="G709" s="157">
        <v>0</v>
      </c>
      <c r="H709" s="157">
        <v>1</v>
      </c>
      <c r="I709" s="157">
        <v>0</v>
      </c>
      <c r="J709" s="157">
        <v>1</v>
      </c>
      <c r="K709" s="157">
        <v>0</v>
      </c>
      <c r="L709" s="157">
        <v>1</v>
      </c>
    </row>
    <row r="710" spans="1:12" x14ac:dyDescent="0.2">
      <c r="A710" s="157"/>
      <c r="B710" s="157"/>
      <c r="C710" s="157"/>
      <c r="D710" s="157"/>
      <c r="E710" s="157" t="s">
        <v>2947</v>
      </c>
      <c r="F710" s="157" t="s">
        <v>125</v>
      </c>
      <c r="G710" s="157">
        <v>0</v>
      </c>
      <c r="H710" s="157">
        <v>1</v>
      </c>
      <c r="I710" s="157">
        <v>0</v>
      </c>
      <c r="J710" s="157">
        <v>1</v>
      </c>
      <c r="K710" s="157">
        <v>0</v>
      </c>
      <c r="L710" s="157">
        <v>1</v>
      </c>
    </row>
    <row r="711" spans="1:12" x14ac:dyDescent="0.2">
      <c r="A711" s="157"/>
      <c r="B711" s="157"/>
      <c r="C711" s="157"/>
      <c r="D711" s="157"/>
      <c r="E711" s="157" t="s">
        <v>4359</v>
      </c>
      <c r="F711" s="157" t="s">
        <v>53</v>
      </c>
      <c r="G711" s="157">
        <v>0</v>
      </c>
      <c r="H711" s="157">
        <v>2</v>
      </c>
      <c r="I711" s="157">
        <v>0</v>
      </c>
      <c r="J711" s="157">
        <v>2</v>
      </c>
      <c r="K711" s="157">
        <v>0</v>
      </c>
      <c r="L711" s="157">
        <v>2</v>
      </c>
    </row>
    <row r="712" spans="1:12" x14ac:dyDescent="0.2">
      <c r="A712" s="157"/>
      <c r="B712" s="157"/>
      <c r="C712" s="157"/>
      <c r="D712" s="157"/>
      <c r="E712" s="157" t="s">
        <v>4360</v>
      </c>
      <c r="F712" s="157" t="s">
        <v>87</v>
      </c>
      <c r="G712" s="157">
        <v>0</v>
      </c>
      <c r="H712" s="157">
        <v>1</v>
      </c>
      <c r="I712" s="157">
        <v>0</v>
      </c>
      <c r="J712" s="157">
        <v>1</v>
      </c>
      <c r="K712" s="157">
        <v>0</v>
      </c>
      <c r="L712" s="157">
        <v>1</v>
      </c>
    </row>
    <row r="713" spans="1:12" x14ac:dyDescent="0.2">
      <c r="A713" s="157"/>
      <c r="B713" s="157"/>
      <c r="C713" s="157"/>
      <c r="D713" s="157"/>
      <c r="E713" s="157" t="s">
        <v>4361</v>
      </c>
      <c r="F713" s="157" t="s">
        <v>39</v>
      </c>
      <c r="G713" s="157">
        <v>1</v>
      </c>
      <c r="H713" s="157">
        <v>0</v>
      </c>
      <c r="I713" s="157">
        <v>0</v>
      </c>
      <c r="J713" s="157">
        <v>1</v>
      </c>
      <c r="K713" s="157">
        <v>0</v>
      </c>
      <c r="L713" s="157">
        <v>1</v>
      </c>
    </row>
    <row r="714" spans="1:12" x14ac:dyDescent="0.2">
      <c r="A714" s="157"/>
      <c r="B714" s="157"/>
      <c r="C714" s="157"/>
      <c r="D714" s="157"/>
      <c r="E714" s="157" t="s">
        <v>2942</v>
      </c>
      <c r="F714" s="157" t="s">
        <v>33</v>
      </c>
      <c r="G714" s="157">
        <v>0</v>
      </c>
      <c r="H714" s="157">
        <v>1</v>
      </c>
      <c r="I714" s="157">
        <v>0</v>
      </c>
      <c r="J714" s="157">
        <v>1</v>
      </c>
      <c r="K714" s="157">
        <v>0</v>
      </c>
      <c r="L714" s="157">
        <v>1</v>
      </c>
    </row>
    <row r="715" spans="1:12" x14ac:dyDescent="0.2">
      <c r="A715" s="157"/>
      <c r="B715" s="157"/>
      <c r="C715" s="157"/>
      <c r="D715" s="157"/>
      <c r="E715" s="157" t="s">
        <v>4362</v>
      </c>
      <c r="F715" s="157" t="s">
        <v>29</v>
      </c>
      <c r="G715" s="157">
        <v>0</v>
      </c>
      <c r="H715" s="157">
        <v>1</v>
      </c>
      <c r="I715" s="157">
        <v>0</v>
      </c>
      <c r="J715" s="157">
        <v>1</v>
      </c>
      <c r="K715" s="157">
        <v>0</v>
      </c>
      <c r="L715" s="157">
        <v>1</v>
      </c>
    </row>
    <row r="716" spans="1:12" x14ac:dyDescent="0.2">
      <c r="A716" s="157"/>
      <c r="B716" s="157"/>
      <c r="C716" s="157"/>
      <c r="D716" s="157"/>
      <c r="E716" s="157" t="s">
        <v>4363</v>
      </c>
      <c r="F716" s="157" t="s">
        <v>131</v>
      </c>
      <c r="G716" s="157">
        <v>0</v>
      </c>
      <c r="H716" s="157">
        <v>1</v>
      </c>
      <c r="I716" s="157">
        <v>0</v>
      </c>
      <c r="J716" s="157">
        <v>1</v>
      </c>
      <c r="K716" s="157">
        <v>0</v>
      </c>
      <c r="L716" s="157">
        <v>1</v>
      </c>
    </row>
    <row r="717" spans="1:12" x14ac:dyDescent="0.2">
      <c r="A717" s="157"/>
      <c r="B717" s="157"/>
      <c r="C717" s="157"/>
      <c r="D717" s="157"/>
      <c r="E717" s="157" t="s">
        <v>4364</v>
      </c>
      <c r="F717" s="157" t="s">
        <v>29</v>
      </c>
      <c r="G717" s="157">
        <v>0</v>
      </c>
      <c r="H717" s="157">
        <v>1</v>
      </c>
      <c r="I717" s="157">
        <v>0</v>
      </c>
      <c r="J717" s="157">
        <v>1</v>
      </c>
      <c r="K717" s="157">
        <v>0</v>
      </c>
      <c r="L717" s="157">
        <v>1</v>
      </c>
    </row>
    <row r="718" spans="1:12" x14ac:dyDescent="0.2">
      <c r="A718" s="157"/>
      <c r="B718" s="157"/>
      <c r="C718" s="157"/>
      <c r="D718" s="157"/>
      <c r="E718" s="157" t="s">
        <v>4365</v>
      </c>
      <c r="F718" s="157" t="s">
        <v>29</v>
      </c>
      <c r="G718" s="157">
        <v>0</v>
      </c>
      <c r="H718" s="157">
        <v>1</v>
      </c>
      <c r="I718" s="157">
        <v>0</v>
      </c>
      <c r="J718" s="157">
        <v>1</v>
      </c>
      <c r="K718" s="157">
        <v>0</v>
      </c>
      <c r="L718" s="157">
        <v>1</v>
      </c>
    </row>
    <row r="719" spans="1:12" x14ac:dyDescent="0.2">
      <c r="A719" s="157"/>
      <c r="B719" s="157"/>
      <c r="C719" s="157"/>
      <c r="D719" s="157"/>
      <c r="E719" s="157" t="s">
        <v>4366</v>
      </c>
      <c r="F719" s="157" t="s">
        <v>16</v>
      </c>
      <c r="G719" s="157">
        <v>0</v>
      </c>
      <c r="H719" s="157">
        <v>1</v>
      </c>
      <c r="I719" s="157">
        <v>1</v>
      </c>
      <c r="J719" s="157">
        <v>0</v>
      </c>
      <c r="K719" s="157">
        <v>0</v>
      </c>
      <c r="L719" s="157">
        <v>1</v>
      </c>
    </row>
    <row r="720" spans="1:12" x14ac:dyDescent="0.2">
      <c r="A720" s="157"/>
      <c r="B720" s="157"/>
      <c r="C720" s="157"/>
      <c r="D720" s="157"/>
      <c r="E720" s="157" t="s">
        <v>2939</v>
      </c>
      <c r="F720" s="157" t="s">
        <v>20</v>
      </c>
      <c r="G720" s="157">
        <v>24</v>
      </c>
      <c r="H720" s="157">
        <v>100</v>
      </c>
      <c r="I720" s="157">
        <v>2</v>
      </c>
      <c r="J720" s="157">
        <v>121</v>
      </c>
      <c r="K720" s="157">
        <v>1</v>
      </c>
      <c r="L720" s="157">
        <v>124</v>
      </c>
    </row>
    <row r="721" spans="1:12" x14ac:dyDescent="0.2">
      <c r="A721" s="157"/>
      <c r="B721" s="157"/>
      <c r="C721" s="157"/>
      <c r="D721" s="157"/>
      <c r="E721" s="157" t="s">
        <v>2938</v>
      </c>
      <c r="F721" s="157" t="s">
        <v>20</v>
      </c>
      <c r="G721" s="157">
        <v>24</v>
      </c>
      <c r="H721" s="157">
        <v>100</v>
      </c>
      <c r="I721" s="157">
        <v>2</v>
      </c>
      <c r="J721" s="157">
        <v>121</v>
      </c>
      <c r="K721" s="157">
        <v>1</v>
      </c>
      <c r="L721" s="157">
        <v>124</v>
      </c>
    </row>
    <row r="722" spans="1:12" x14ac:dyDescent="0.2">
      <c r="A722" s="157"/>
      <c r="B722" s="157"/>
      <c r="C722" s="157"/>
      <c r="D722" s="157"/>
      <c r="E722" s="157" t="s">
        <v>4367</v>
      </c>
      <c r="F722" s="157" t="s">
        <v>77</v>
      </c>
      <c r="G722" s="157">
        <v>0</v>
      </c>
      <c r="H722" s="157">
        <v>3</v>
      </c>
      <c r="I722" s="157">
        <v>0</v>
      </c>
      <c r="J722" s="157">
        <v>3</v>
      </c>
      <c r="K722" s="157">
        <v>0</v>
      </c>
      <c r="L722" s="157">
        <v>3</v>
      </c>
    </row>
    <row r="723" spans="1:12" x14ac:dyDescent="0.2">
      <c r="A723" s="157"/>
      <c r="B723" s="157"/>
      <c r="C723" s="157"/>
      <c r="D723" s="157"/>
      <c r="E723" s="157" t="s">
        <v>2936</v>
      </c>
      <c r="F723" s="157" t="s">
        <v>67</v>
      </c>
      <c r="G723" s="157">
        <v>0</v>
      </c>
      <c r="H723" s="157">
        <v>1</v>
      </c>
      <c r="I723" s="157">
        <v>0</v>
      </c>
      <c r="J723" s="157">
        <v>1</v>
      </c>
      <c r="K723" s="157">
        <v>0</v>
      </c>
      <c r="L723" s="157">
        <v>1</v>
      </c>
    </row>
    <row r="724" spans="1:12" x14ac:dyDescent="0.2">
      <c r="A724" s="157"/>
      <c r="B724" s="157"/>
      <c r="C724" s="157"/>
      <c r="D724" s="157"/>
      <c r="E724" s="157" t="s">
        <v>2935</v>
      </c>
      <c r="F724" s="157" t="s">
        <v>18</v>
      </c>
      <c r="G724" s="157">
        <v>1</v>
      </c>
      <c r="H724" s="157">
        <v>1</v>
      </c>
      <c r="I724" s="157">
        <v>0</v>
      </c>
      <c r="J724" s="157">
        <v>2</v>
      </c>
      <c r="K724" s="157">
        <v>0</v>
      </c>
      <c r="L724" s="157">
        <v>2</v>
      </c>
    </row>
    <row r="725" spans="1:12" x14ac:dyDescent="0.2">
      <c r="A725" s="157"/>
      <c r="B725" s="157"/>
      <c r="C725" s="157"/>
      <c r="D725" s="157"/>
      <c r="E725" s="157" t="s">
        <v>4368</v>
      </c>
      <c r="F725" s="157" t="s">
        <v>33</v>
      </c>
      <c r="G725" s="157">
        <v>0</v>
      </c>
      <c r="H725" s="157">
        <v>1</v>
      </c>
      <c r="I725" s="157">
        <v>1</v>
      </c>
      <c r="J725" s="157">
        <v>0</v>
      </c>
      <c r="K725" s="157">
        <v>0</v>
      </c>
      <c r="L725" s="157">
        <v>1</v>
      </c>
    </row>
    <row r="726" spans="1:12" x14ac:dyDescent="0.2">
      <c r="A726" s="157"/>
      <c r="B726" s="157"/>
      <c r="C726" s="157"/>
      <c r="D726" s="157"/>
      <c r="E726" s="157" t="s">
        <v>4369</v>
      </c>
      <c r="F726" s="157" t="s">
        <v>29</v>
      </c>
      <c r="G726" s="157">
        <v>1</v>
      </c>
      <c r="H726" s="157">
        <v>0</v>
      </c>
      <c r="I726" s="157">
        <v>0</v>
      </c>
      <c r="J726" s="157">
        <v>1</v>
      </c>
      <c r="K726" s="157">
        <v>0</v>
      </c>
      <c r="L726" s="157">
        <v>1</v>
      </c>
    </row>
    <row r="727" spans="1:12" x14ac:dyDescent="0.2">
      <c r="A727" s="157"/>
      <c r="B727" s="157"/>
      <c r="C727" s="157"/>
      <c r="D727" s="157"/>
      <c r="E727" s="157" t="s">
        <v>4370</v>
      </c>
      <c r="F727" s="157" t="s">
        <v>80</v>
      </c>
      <c r="G727" s="157">
        <v>1</v>
      </c>
      <c r="H727" s="157">
        <v>0</v>
      </c>
      <c r="I727" s="157">
        <v>1</v>
      </c>
      <c r="J727" s="157">
        <v>0</v>
      </c>
      <c r="K727" s="157">
        <v>0</v>
      </c>
      <c r="L727" s="157">
        <v>1</v>
      </c>
    </row>
    <row r="728" spans="1:12" x14ac:dyDescent="0.2">
      <c r="A728" s="157"/>
      <c r="B728" s="157"/>
      <c r="C728" s="157"/>
      <c r="D728" s="157"/>
      <c r="E728" s="157" t="s">
        <v>2931</v>
      </c>
      <c r="F728" s="157" t="s">
        <v>22</v>
      </c>
      <c r="G728" s="157">
        <v>0</v>
      </c>
      <c r="H728" s="157">
        <v>1</v>
      </c>
      <c r="I728" s="157">
        <v>0</v>
      </c>
      <c r="J728" s="157">
        <v>1</v>
      </c>
      <c r="K728" s="157">
        <v>0</v>
      </c>
      <c r="L728" s="157">
        <v>1</v>
      </c>
    </row>
    <row r="729" spans="1:12" x14ac:dyDescent="0.2">
      <c r="A729" s="157"/>
      <c r="B729" s="157"/>
      <c r="C729" s="157"/>
      <c r="D729" s="157"/>
      <c r="E729" s="157" t="s">
        <v>2926</v>
      </c>
      <c r="F729" s="157" t="s">
        <v>94</v>
      </c>
      <c r="G729" s="157">
        <v>1</v>
      </c>
      <c r="H729" s="157">
        <v>0</v>
      </c>
      <c r="I729" s="157">
        <v>0</v>
      </c>
      <c r="J729" s="157">
        <v>0</v>
      </c>
      <c r="K729" s="157">
        <v>1</v>
      </c>
      <c r="L729" s="157">
        <v>1</v>
      </c>
    </row>
    <row r="730" spans="1:12" x14ac:dyDescent="0.2">
      <c r="A730" s="157"/>
      <c r="B730" s="157"/>
      <c r="C730" s="157"/>
      <c r="D730" s="157"/>
      <c r="E730" s="157" t="s">
        <v>2925</v>
      </c>
      <c r="F730" s="157" t="s">
        <v>29</v>
      </c>
      <c r="G730" s="157">
        <v>1</v>
      </c>
      <c r="H730" s="157">
        <v>0</v>
      </c>
      <c r="I730" s="157">
        <v>0</v>
      </c>
      <c r="J730" s="157">
        <v>1</v>
      </c>
      <c r="K730" s="157">
        <v>0</v>
      </c>
      <c r="L730" s="157">
        <v>1</v>
      </c>
    </row>
    <row r="731" spans="1:12" x14ac:dyDescent="0.2">
      <c r="A731" s="157"/>
      <c r="B731" s="157"/>
      <c r="C731" s="157"/>
      <c r="D731" s="157"/>
      <c r="E731" s="157" t="s">
        <v>4371</v>
      </c>
      <c r="F731" s="157" t="s">
        <v>35</v>
      </c>
      <c r="G731" s="157">
        <v>0</v>
      </c>
      <c r="H731" s="157">
        <v>1</v>
      </c>
      <c r="I731" s="157">
        <v>1</v>
      </c>
      <c r="J731" s="157">
        <v>0</v>
      </c>
      <c r="K731" s="157">
        <v>0</v>
      </c>
      <c r="L731" s="157">
        <v>1</v>
      </c>
    </row>
    <row r="732" spans="1:12" x14ac:dyDescent="0.2">
      <c r="A732" s="157"/>
      <c r="B732" s="157"/>
      <c r="C732" s="157"/>
      <c r="D732" s="157"/>
      <c r="E732" s="157" t="s">
        <v>2923</v>
      </c>
      <c r="F732" s="157" t="s">
        <v>77</v>
      </c>
      <c r="G732" s="157">
        <v>1</v>
      </c>
      <c r="H732" s="157">
        <v>3</v>
      </c>
      <c r="I732" s="157">
        <v>3</v>
      </c>
      <c r="J732" s="157">
        <v>1</v>
      </c>
      <c r="K732" s="157">
        <v>0</v>
      </c>
      <c r="L732" s="157">
        <v>4</v>
      </c>
    </row>
    <row r="733" spans="1:12" x14ac:dyDescent="0.2">
      <c r="A733" s="157"/>
      <c r="B733" s="157"/>
      <c r="C733" s="157"/>
      <c r="D733" s="157"/>
      <c r="E733" s="157" t="s">
        <v>2922</v>
      </c>
      <c r="F733" s="157" t="s">
        <v>33</v>
      </c>
      <c r="G733" s="157">
        <v>0</v>
      </c>
      <c r="H733" s="157">
        <v>1</v>
      </c>
      <c r="I733" s="157">
        <v>0</v>
      </c>
      <c r="J733" s="157">
        <v>1</v>
      </c>
      <c r="K733" s="157">
        <v>0</v>
      </c>
      <c r="L733" s="157">
        <v>1</v>
      </c>
    </row>
    <row r="734" spans="1:12" x14ac:dyDescent="0.2">
      <c r="A734" s="157"/>
      <c r="B734" s="157"/>
      <c r="C734" s="157"/>
      <c r="D734" s="157"/>
      <c r="E734" s="157" t="s">
        <v>2915</v>
      </c>
      <c r="F734" s="157" t="s">
        <v>69</v>
      </c>
      <c r="G734" s="157">
        <v>1</v>
      </c>
      <c r="H734" s="157">
        <v>1</v>
      </c>
      <c r="I734" s="157">
        <v>1</v>
      </c>
      <c r="J734" s="157">
        <v>1</v>
      </c>
      <c r="K734" s="157">
        <v>0</v>
      </c>
      <c r="L734" s="157">
        <v>2</v>
      </c>
    </row>
    <row r="735" spans="1:12" x14ac:dyDescent="0.2">
      <c r="A735" s="157"/>
      <c r="B735" s="157"/>
      <c r="C735" s="157"/>
      <c r="D735" s="157"/>
      <c r="E735" s="157" t="s">
        <v>4372</v>
      </c>
      <c r="F735" s="157" t="s">
        <v>24</v>
      </c>
      <c r="G735" s="157">
        <v>0</v>
      </c>
      <c r="H735" s="157">
        <v>1</v>
      </c>
      <c r="I735" s="157">
        <v>1</v>
      </c>
      <c r="J735" s="157">
        <v>0</v>
      </c>
      <c r="K735" s="157">
        <v>0</v>
      </c>
      <c r="L735" s="157">
        <v>1</v>
      </c>
    </row>
    <row r="736" spans="1:12" x14ac:dyDescent="0.2">
      <c r="A736" s="157"/>
      <c r="B736" s="157"/>
      <c r="C736" s="157"/>
      <c r="D736" s="157"/>
      <c r="E736" s="157" t="s">
        <v>2914</v>
      </c>
      <c r="F736" s="157" t="s">
        <v>33</v>
      </c>
      <c r="G736" s="157">
        <v>0</v>
      </c>
      <c r="H736" s="157">
        <v>2</v>
      </c>
      <c r="I736" s="157">
        <v>0</v>
      </c>
      <c r="J736" s="157">
        <v>2</v>
      </c>
      <c r="K736" s="157">
        <v>0</v>
      </c>
      <c r="L736" s="157">
        <v>2</v>
      </c>
    </row>
    <row r="737" spans="1:12" x14ac:dyDescent="0.2">
      <c r="A737" s="157"/>
      <c r="B737" s="157"/>
      <c r="C737" s="157"/>
      <c r="D737" s="157"/>
      <c r="E737" s="157" t="s">
        <v>2912</v>
      </c>
      <c r="F737" s="157" t="s">
        <v>48</v>
      </c>
      <c r="G737" s="157">
        <v>0</v>
      </c>
      <c r="H737" s="157">
        <v>1</v>
      </c>
      <c r="I737" s="157">
        <v>0</v>
      </c>
      <c r="J737" s="157">
        <v>1</v>
      </c>
      <c r="K737" s="157">
        <v>0</v>
      </c>
      <c r="L737" s="157">
        <v>1</v>
      </c>
    </row>
    <row r="738" spans="1:12" x14ac:dyDescent="0.2">
      <c r="A738" s="157"/>
      <c r="B738" s="157"/>
      <c r="C738" s="157"/>
      <c r="D738" s="157"/>
      <c r="E738" s="157" t="s">
        <v>4373</v>
      </c>
      <c r="F738" s="157" t="s">
        <v>80</v>
      </c>
      <c r="G738" s="157">
        <v>0</v>
      </c>
      <c r="H738" s="157">
        <v>1</v>
      </c>
      <c r="I738" s="157">
        <v>0</v>
      </c>
      <c r="J738" s="157">
        <v>1</v>
      </c>
      <c r="K738" s="157">
        <v>0</v>
      </c>
      <c r="L738" s="157">
        <v>1</v>
      </c>
    </row>
    <row r="739" spans="1:12" x14ac:dyDescent="0.2">
      <c r="A739" s="157"/>
      <c r="B739" s="157"/>
      <c r="C739" s="157"/>
      <c r="D739" s="157"/>
      <c r="E739" s="157" t="s">
        <v>2910</v>
      </c>
      <c r="F739" s="157" t="s">
        <v>53</v>
      </c>
      <c r="G739" s="157">
        <v>1</v>
      </c>
      <c r="H739" s="157">
        <v>1</v>
      </c>
      <c r="I739" s="157">
        <v>0</v>
      </c>
      <c r="J739" s="157">
        <v>2</v>
      </c>
      <c r="K739" s="157">
        <v>0</v>
      </c>
      <c r="L739" s="157">
        <v>2</v>
      </c>
    </row>
    <row r="740" spans="1:12" x14ac:dyDescent="0.2">
      <c r="A740" s="157"/>
      <c r="B740" s="157"/>
      <c r="C740" s="157"/>
      <c r="D740" s="157"/>
      <c r="E740" s="157" t="s">
        <v>4374</v>
      </c>
      <c r="F740" s="157" t="s">
        <v>20</v>
      </c>
      <c r="G740" s="157">
        <v>0</v>
      </c>
      <c r="H740" s="157">
        <v>1</v>
      </c>
      <c r="I740" s="157">
        <v>0</v>
      </c>
      <c r="J740" s="157">
        <v>1</v>
      </c>
      <c r="K740" s="157">
        <v>0</v>
      </c>
      <c r="L740" s="157">
        <v>1</v>
      </c>
    </row>
    <row r="741" spans="1:12" x14ac:dyDescent="0.2">
      <c r="A741" s="157"/>
      <c r="B741" s="157"/>
      <c r="C741" s="157"/>
      <c r="D741" s="157"/>
      <c r="E741" s="157" t="s">
        <v>4375</v>
      </c>
      <c r="F741" s="157" t="s">
        <v>16</v>
      </c>
      <c r="G741" s="157">
        <v>0</v>
      </c>
      <c r="H741" s="157">
        <v>1</v>
      </c>
      <c r="I741" s="157">
        <v>1</v>
      </c>
      <c r="J741" s="157">
        <v>0</v>
      </c>
      <c r="K741" s="157">
        <v>0</v>
      </c>
      <c r="L741" s="157">
        <v>1</v>
      </c>
    </row>
    <row r="742" spans="1:12" x14ac:dyDescent="0.2">
      <c r="A742" s="157"/>
      <c r="B742" s="157"/>
      <c r="C742" s="157"/>
      <c r="D742" s="157"/>
      <c r="E742" s="157" t="s">
        <v>4376</v>
      </c>
      <c r="F742" s="157" t="s">
        <v>16</v>
      </c>
      <c r="G742" s="157">
        <v>0</v>
      </c>
      <c r="H742" s="157">
        <v>1</v>
      </c>
      <c r="I742" s="157">
        <v>1</v>
      </c>
      <c r="J742" s="157">
        <v>0</v>
      </c>
      <c r="K742" s="157">
        <v>0</v>
      </c>
      <c r="L742" s="157">
        <v>1</v>
      </c>
    </row>
    <row r="743" spans="1:12" x14ac:dyDescent="0.2">
      <c r="A743" s="157"/>
      <c r="B743" s="157"/>
      <c r="C743" s="157"/>
      <c r="D743" s="157"/>
      <c r="E743" s="157" t="s">
        <v>2907</v>
      </c>
      <c r="F743" s="157" t="s">
        <v>29</v>
      </c>
      <c r="G743" s="157">
        <v>0</v>
      </c>
      <c r="H743" s="157">
        <v>1</v>
      </c>
      <c r="I743" s="157">
        <v>1</v>
      </c>
      <c r="J743" s="157">
        <v>0</v>
      </c>
      <c r="K743" s="157">
        <v>0</v>
      </c>
      <c r="L743" s="157">
        <v>1</v>
      </c>
    </row>
    <row r="744" spans="1:12" x14ac:dyDescent="0.2">
      <c r="A744" s="157"/>
      <c r="B744" s="157"/>
      <c r="C744" s="157"/>
      <c r="D744" s="157"/>
      <c r="E744" s="157" t="s">
        <v>4377</v>
      </c>
      <c r="F744" s="157" t="s">
        <v>16</v>
      </c>
      <c r="G744" s="157">
        <v>0</v>
      </c>
      <c r="H744" s="157">
        <v>1</v>
      </c>
      <c r="I744" s="157">
        <v>1</v>
      </c>
      <c r="J744" s="157">
        <v>0</v>
      </c>
      <c r="K744" s="157">
        <v>0</v>
      </c>
      <c r="L744" s="157">
        <v>1</v>
      </c>
    </row>
    <row r="745" spans="1:12" x14ac:dyDescent="0.2">
      <c r="A745" s="157"/>
      <c r="B745" s="157"/>
      <c r="C745" s="157"/>
      <c r="D745" s="157"/>
      <c r="E745" s="157" t="s">
        <v>2905</v>
      </c>
      <c r="F745" s="157" t="s">
        <v>24</v>
      </c>
      <c r="G745" s="157">
        <v>0</v>
      </c>
      <c r="H745" s="157">
        <v>3</v>
      </c>
      <c r="I745" s="157">
        <v>0</v>
      </c>
      <c r="J745" s="157">
        <v>3</v>
      </c>
      <c r="K745" s="157">
        <v>0</v>
      </c>
      <c r="L745" s="157">
        <v>3</v>
      </c>
    </row>
    <row r="746" spans="1:12" x14ac:dyDescent="0.2">
      <c r="A746" s="157"/>
      <c r="B746" s="157"/>
      <c r="C746" s="157"/>
      <c r="D746" s="157"/>
      <c r="E746" s="157" t="s">
        <v>2904</v>
      </c>
      <c r="F746" s="157" t="s">
        <v>18</v>
      </c>
      <c r="G746" s="157">
        <v>0</v>
      </c>
      <c r="H746" s="157">
        <v>2</v>
      </c>
      <c r="I746" s="157">
        <v>0</v>
      </c>
      <c r="J746" s="157">
        <v>2</v>
      </c>
      <c r="K746" s="157">
        <v>0</v>
      </c>
      <c r="L746" s="157">
        <v>2</v>
      </c>
    </row>
    <row r="747" spans="1:12" x14ac:dyDescent="0.2">
      <c r="A747" s="157"/>
      <c r="B747" s="157"/>
      <c r="C747" s="157"/>
      <c r="D747" s="157"/>
      <c r="E747" s="157" t="s">
        <v>4378</v>
      </c>
      <c r="F747" s="157" t="s">
        <v>80</v>
      </c>
      <c r="G747" s="157">
        <v>0</v>
      </c>
      <c r="H747" s="157">
        <v>1</v>
      </c>
      <c r="I747" s="157">
        <v>0</v>
      </c>
      <c r="J747" s="157">
        <v>1</v>
      </c>
      <c r="K747" s="157">
        <v>0</v>
      </c>
      <c r="L747" s="157">
        <v>1</v>
      </c>
    </row>
    <row r="748" spans="1:12" x14ac:dyDescent="0.2">
      <c r="A748" s="157"/>
      <c r="B748" s="157"/>
      <c r="C748" s="157"/>
      <c r="D748" s="157"/>
      <c r="E748" s="157" t="s">
        <v>4379</v>
      </c>
      <c r="F748" s="157" t="s">
        <v>39</v>
      </c>
      <c r="G748" s="157">
        <v>0</v>
      </c>
      <c r="H748" s="157">
        <v>1</v>
      </c>
      <c r="I748" s="157">
        <v>1</v>
      </c>
      <c r="J748" s="157">
        <v>0</v>
      </c>
      <c r="K748" s="157">
        <v>0</v>
      </c>
      <c r="L748" s="157">
        <v>1</v>
      </c>
    </row>
    <row r="749" spans="1:12" x14ac:dyDescent="0.2">
      <c r="A749" s="157"/>
      <c r="B749" s="157"/>
      <c r="C749" s="157"/>
      <c r="D749" s="157"/>
      <c r="E749" s="157" t="s">
        <v>4380</v>
      </c>
      <c r="F749" s="157" t="s">
        <v>24</v>
      </c>
      <c r="G749" s="157">
        <v>0</v>
      </c>
      <c r="H749" s="157">
        <v>1</v>
      </c>
      <c r="I749" s="157">
        <v>1</v>
      </c>
      <c r="J749" s="157">
        <v>0</v>
      </c>
      <c r="K749" s="157">
        <v>0</v>
      </c>
      <c r="L749" s="157">
        <v>1</v>
      </c>
    </row>
    <row r="750" spans="1:12" x14ac:dyDescent="0.2">
      <c r="A750" s="157"/>
      <c r="B750" s="157"/>
      <c r="C750" s="157"/>
      <c r="D750" s="157"/>
      <c r="E750" s="157" t="s">
        <v>2902</v>
      </c>
      <c r="F750" s="157" t="s">
        <v>22</v>
      </c>
      <c r="G750" s="157">
        <v>0</v>
      </c>
      <c r="H750" s="157">
        <v>2</v>
      </c>
      <c r="I750" s="157">
        <v>0</v>
      </c>
      <c r="J750" s="157">
        <v>2</v>
      </c>
      <c r="K750" s="157">
        <v>0</v>
      </c>
      <c r="L750" s="157">
        <v>2</v>
      </c>
    </row>
    <row r="751" spans="1:12" x14ac:dyDescent="0.2">
      <c r="A751" s="157"/>
      <c r="B751" s="157"/>
      <c r="C751" s="157"/>
      <c r="D751" s="157"/>
      <c r="E751" s="157" t="s">
        <v>2900</v>
      </c>
      <c r="F751" s="157" t="s">
        <v>53</v>
      </c>
      <c r="G751" s="157">
        <v>0</v>
      </c>
      <c r="H751" s="157">
        <v>2</v>
      </c>
      <c r="I751" s="157">
        <v>0</v>
      </c>
      <c r="J751" s="157">
        <v>2</v>
      </c>
      <c r="K751" s="157">
        <v>0</v>
      </c>
      <c r="L751" s="157">
        <v>2</v>
      </c>
    </row>
    <row r="752" spans="1:12" x14ac:dyDescent="0.2">
      <c r="A752" s="157"/>
      <c r="B752" s="157"/>
      <c r="C752" s="157"/>
      <c r="D752" s="157"/>
      <c r="E752" s="157" t="s">
        <v>4381</v>
      </c>
      <c r="F752" s="157" t="s">
        <v>39</v>
      </c>
      <c r="G752" s="157">
        <v>0</v>
      </c>
      <c r="H752" s="157">
        <v>1</v>
      </c>
      <c r="I752" s="157">
        <v>0</v>
      </c>
      <c r="J752" s="157">
        <v>1</v>
      </c>
      <c r="K752" s="157">
        <v>0</v>
      </c>
      <c r="L752" s="157">
        <v>1</v>
      </c>
    </row>
    <row r="753" spans="1:12" x14ac:dyDescent="0.2">
      <c r="A753" s="157"/>
      <c r="B753" s="157"/>
      <c r="C753" s="157"/>
      <c r="D753" s="157"/>
      <c r="E753" s="157" t="s">
        <v>4382</v>
      </c>
      <c r="F753" s="157" t="s">
        <v>24</v>
      </c>
      <c r="G753" s="157">
        <v>0</v>
      </c>
      <c r="H753" s="157">
        <v>1</v>
      </c>
      <c r="I753" s="157">
        <v>0</v>
      </c>
      <c r="J753" s="157">
        <v>1</v>
      </c>
      <c r="K753" s="157">
        <v>0</v>
      </c>
      <c r="L753" s="157">
        <v>1</v>
      </c>
    </row>
    <row r="754" spans="1:12" x14ac:dyDescent="0.2">
      <c r="A754" s="157"/>
      <c r="B754" s="157"/>
      <c r="C754" s="157"/>
      <c r="D754" s="157"/>
      <c r="E754" s="157" t="s">
        <v>4383</v>
      </c>
      <c r="F754" s="157" t="s">
        <v>69</v>
      </c>
      <c r="G754" s="157">
        <v>0</v>
      </c>
      <c r="H754" s="157">
        <v>2</v>
      </c>
      <c r="I754" s="157">
        <v>0</v>
      </c>
      <c r="J754" s="157">
        <v>2</v>
      </c>
      <c r="K754" s="157">
        <v>0</v>
      </c>
      <c r="L754" s="157">
        <v>2</v>
      </c>
    </row>
    <row r="755" spans="1:12" x14ac:dyDescent="0.2">
      <c r="A755" s="157"/>
      <c r="B755" s="157"/>
      <c r="C755" s="157"/>
      <c r="D755" s="157"/>
      <c r="E755" s="157" t="s">
        <v>2895</v>
      </c>
      <c r="F755" s="157" t="s">
        <v>16</v>
      </c>
      <c r="G755" s="157">
        <v>16</v>
      </c>
      <c r="H755" s="157">
        <v>0</v>
      </c>
      <c r="I755" s="157">
        <v>0</v>
      </c>
      <c r="J755" s="157">
        <v>16</v>
      </c>
      <c r="K755" s="157">
        <v>0</v>
      </c>
      <c r="L755" s="157">
        <v>16</v>
      </c>
    </row>
    <row r="756" spans="1:12" x14ac:dyDescent="0.2">
      <c r="A756" s="157"/>
      <c r="B756" s="157"/>
      <c r="C756" s="157"/>
      <c r="D756" s="157"/>
      <c r="E756" s="157" t="s">
        <v>2894</v>
      </c>
      <c r="F756" s="157" t="s">
        <v>69</v>
      </c>
      <c r="G756" s="157">
        <v>0</v>
      </c>
      <c r="H756" s="157">
        <v>1</v>
      </c>
      <c r="I756" s="157">
        <v>1</v>
      </c>
      <c r="J756" s="157">
        <v>0</v>
      </c>
      <c r="K756" s="157">
        <v>0</v>
      </c>
      <c r="L756" s="157">
        <v>1</v>
      </c>
    </row>
    <row r="757" spans="1:12" x14ac:dyDescent="0.2">
      <c r="A757" s="157"/>
      <c r="B757" s="157"/>
      <c r="C757" s="157"/>
      <c r="D757" s="157" t="s">
        <v>103</v>
      </c>
      <c r="E757" s="157" t="s">
        <v>103</v>
      </c>
      <c r="F757" s="157" t="s">
        <v>77</v>
      </c>
      <c r="G757" s="157">
        <v>2</v>
      </c>
      <c r="H757" s="157">
        <v>0</v>
      </c>
      <c r="I757" s="157">
        <v>2</v>
      </c>
      <c r="J757" s="157">
        <v>0</v>
      </c>
      <c r="K757" s="157">
        <v>0</v>
      </c>
      <c r="L757" s="157">
        <v>2</v>
      </c>
    </row>
    <row r="758" spans="1:12" x14ac:dyDescent="0.2">
      <c r="A758" s="157"/>
      <c r="B758" s="157"/>
      <c r="C758" s="157"/>
      <c r="D758" s="157"/>
      <c r="E758" s="157" t="s">
        <v>2889</v>
      </c>
      <c r="F758" s="157" t="s">
        <v>131</v>
      </c>
      <c r="G758" s="157">
        <v>0</v>
      </c>
      <c r="H758" s="157">
        <v>1</v>
      </c>
      <c r="I758" s="157">
        <v>0</v>
      </c>
      <c r="J758" s="157">
        <v>1</v>
      </c>
      <c r="K758" s="157">
        <v>0</v>
      </c>
      <c r="L758" s="157">
        <v>1</v>
      </c>
    </row>
    <row r="759" spans="1:12" x14ac:dyDescent="0.2">
      <c r="A759" s="157"/>
      <c r="B759" s="157"/>
      <c r="C759" s="157"/>
      <c r="D759" s="157"/>
      <c r="E759" s="157" t="s">
        <v>4384</v>
      </c>
      <c r="F759" s="157" t="s">
        <v>58</v>
      </c>
      <c r="G759" s="157">
        <v>0</v>
      </c>
      <c r="H759" s="157">
        <v>1</v>
      </c>
      <c r="I759" s="157">
        <v>0</v>
      </c>
      <c r="J759" s="157">
        <v>1</v>
      </c>
      <c r="K759" s="157">
        <v>0</v>
      </c>
      <c r="L759" s="157">
        <v>1</v>
      </c>
    </row>
    <row r="760" spans="1:12" x14ac:dyDescent="0.2">
      <c r="A760" s="157"/>
      <c r="B760" s="157"/>
      <c r="C760" s="157"/>
      <c r="D760" s="157"/>
      <c r="E760" s="157" t="s">
        <v>4385</v>
      </c>
      <c r="F760" s="157" t="s">
        <v>131</v>
      </c>
      <c r="G760" s="157">
        <v>0</v>
      </c>
      <c r="H760" s="157">
        <v>1</v>
      </c>
      <c r="I760" s="157">
        <v>0</v>
      </c>
      <c r="J760" s="157">
        <v>1</v>
      </c>
      <c r="K760" s="157">
        <v>0</v>
      </c>
      <c r="L760" s="157">
        <v>1</v>
      </c>
    </row>
    <row r="761" spans="1:12" x14ac:dyDescent="0.2">
      <c r="A761" s="157"/>
      <c r="B761" s="157"/>
      <c r="C761" s="157"/>
      <c r="D761" s="157"/>
      <c r="E761" s="157" t="s">
        <v>4386</v>
      </c>
      <c r="F761" s="157" t="s">
        <v>77</v>
      </c>
      <c r="G761" s="157">
        <v>0</v>
      </c>
      <c r="H761" s="157">
        <v>1</v>
      </c>
      <c r="I761" s="157">
        <v>0</v>
      </c>
      <c r="J761" s="157">
        <v>1</v>
      </c>
      <c r="K761" s="157">
        <v>0</v>
      </c>
      <c r="L761" s="157">
        <v>1</v>
      </c>
    </row>
    <row r="762" spans="1:12" x14ac:dyDescent="0.2">
      <c r="A762" s="157"/>
      <c r="B762" s="157"/>
      <c r="C762" s="157"/>
      <c r="D762" s="157"/>
      <c r="E762" s="157" t="s">
        <v>2884</v>
      </c>
      <c r="F762" s="157" t="s">
        <v>14</v>
      </c>
      <c r="G762" s="157">
        <v>1</v>
      </c>
      <c r="H762" s="157">
        <v>0</v>
      </c>
      <c r="I762" s="157">
        <v>1</v>
      </c>
      <c r="J762" s="157">
        <v>0</v>
      </c>
      <c r="K762" s="157">
        <v>0</v>
      </c>
      <c r="L762" s="157">
        <v>1</v>
      </c>
    </row>
    <row r="763" spans="1:12" x14ac:dyDescent="0.2">
      <c r="A763" s="157"/>
      <c r="B763" s="157"/>
      <c r="C763" s="157"/>
      <c r="D763" s="157"/>
      <c r="E763" s="157" t="s">
        <v>4387</v>
      </c>
      <c r="F763" s="157" t="s">
        <v>77</v>
      </c>
      <c r="G763" s="157">
        <v>0</v>
      </c>
      <c r="H763" s="157">
        <v>1</v>
      </c>
      <c r="I763" s="157">
        <v>0</v>
      </c>
      <c r="J763" s="157">
        <v>1</v>
      </c>
      <c r="K763" s="157">
        <v>0</v>
      </c>
      <c r="L763" s="157">
        <v>1</v>
      </c>
    </row>
    <row r="764" spans="1:12" x14ac:dyDescent="0.2">
      <c r="A764" s="157"/>
      <c r="B764" s="157"/>
      <c r="C764" s="157"/>
      <c r="D764" s="157"/>
      <c r="E764" s="157" t="s">
        <v>4388</v>
      </c>
      <c r="F764" s="157" t="s">
        <v>48</v>
      </c>
      <c r="G764" s="157">
        <v>1</v>
      </c>
      <c r="H764" s="157">
        <v>0</v>
      </c>
      <c r="I764" s="157">
        <v>0</v>
      </c>
      <c r="J764" s="157">
        <v>1</v>
      </c>
      <c r="K764" s="157">
        <v>0</v>
      </c>
      <c r="L764" s="157">
        <v>1</v>
      </c>
    </row>
    <row r="765" spans="1:12" x14ac:dyDescent="0.2">
      <c r="A765" s="157"/>
      <c r="B765" s="157"/>
      <c r="C765" s="157"/>
      <c r="D765" s="157"/>
      <c r="E765" s="157" t="s">
        <v>2883</v>
      </c>
      <c r="F765" s="157" t="s">
        <v>131</v>
      </c>
      <c r="G765" s="157">
        <v>0</v>
      </c>
      <c r="H765" s="157">
        <v>1</v>
      </c>
      <c r="I765" s="157">
        <v>0</v>
      </c>
      <c r="J765" s="157">
        <v>1</v>
      </c>
      <c r="K765" s="157">
        <v>0</v>
      </c>
      <c r="L765" s="157">
        <v>1</v>
      </c>
    </row>
    <row r="766" spans="1:12" x14ac:dyDescent="0.2">
      <c r="A766" s="157"/>
      <c r="B766" s="157"/>
      <c r="C766" s="157"/>
      <c r="D766" s="157"/>
      <c r="E766" s="157" t="s">
        <v>2878</v>
      </c>
      <c r="F766" s="157" t="s">
        <v>80</v>
      </c>
      <c r="G766" s="157">
        <v>0</v>
      </c>
      <c r="H766" s="157">
        <v>3</v>
      </c>
      <c r="I766" s="157">
        <v>0</v>
      </c>
      <c r="J766" s="157">
        <v>3</v>
      </c>
      <c r="K766" s="157">
        <v>0</v>
      </c>
      <c r="L766" s="157">
        <v>3</v>
      </c>
    </row>
    <row r="767" spans="1:12" x14ac:dyDescent="0.2">
      <c r="A767" s="157"/>
      <c r="B767" s="157"/>
      <c r="C767" s="157"/>
      <c r="D767" s="157"/>
      <c r="E767" s="157" t="s">
        <v>2877</v>
      </c>
      <c r="F767" s="157" t="s">
        <v>35</v>
      </c>
      <c r="G767" s="157">
        <v>1</v>
      </c>
      <c r="H767" s="157">
        <v>1</v>
      </c>
      <c r="I767" s="157">
        <v>0</v>
      </c>
      <c r="J767" s="157">
        <v>2</v>
      </c>
      <c r="K767" s="157">
        <v>0</v>
      </c>
      <c r="L767" s="157">
        <v>2</v>
      </c>
    </row>
    <row r="768" spans="1:12" x14ac:dyDescent="0.2">
      <c r="A768" s="157"/>
      <c r="B768" s="157"/>
      <c r="C768" s="157"/>
      <c r="D768" s="157"/>
      <c r="E768" s="157" t="s">
        <v>4389</v>
      </c>
      <c r="F768" s="157" t="s">
        <v>48</v>
      </c>
      <c r="G768" s="157">
        <v>0</v>
      </c>
      <c r="H768" s="157">
        <v>2</v>
      </c>
      <c r="I768" s="157">
        <v>1</v>
      </c>
      <c r="J768" s="157">
        <v>1</v>
      </c>
      <c r="K768" s="157">
        <v>0</v>
      </c>
      <c r="L768" s="157">
        <v>2</v>
      </c>
    </row>
    <row r="769" spans="1:12" x14ac:dyDescent="0.2">
      <c r="A769" s="157"/>
      <c r="B769" s="157"/>
      <c r="C769" s="157"/>
      <c r="D769" s="157"/>
      <c r="E769" s="157" t="s">
        <v>2876</v>
      </c>
      <c r="F769" s="157" t="s">
        <v>48</v>
      </c>
      <c r="G769" s="157">
        <v>1</v>
      </c>
      <c r="H769" s="157">
        <v>0</v>
      </c>
      <c r="I769" s="157">
        <v>0</v>
      </c>
      <c r="J769" s="157">
        <v>1</v>
      </c>
      <c r="K769" s="157">
        <v>0</v>
      </c>
      <c r="L769" s="157">
        <v>1</v>
      </c>
    </row>
    <row r="770" spans="1:12" x14ac:dyDescent="0.2">
      <c r="A770" s="157"/>
      <c r="B770" s="157"/>
      <c r="C770" s="157"/>
      <c r="D770" s="157"/>
      <c r="E770" s="157" t="s">
        <v>4390</v>
      </c>
      <c r="F770" s="157" t="s">
        <v>58</v>
      </c>
      <c r="G770" s="157">
        <v>0</v>
      </c>
      <c r="H770" s="157">
        <v>1</v>
      </c>
      <c r="I770" s="157">
        <v>0</v>
      </c>
      <c r="J770" s="157">
        <v>1</v>
      </c>
      <c r="K770" s="157">
        <v>0</v>
      </c>
      <c r="L770" s="157">
        <v>1</v>
      </c>
    </row>
    <row r="771" spans="1:12" x14ac:dyDescent="0.2">
      <c r="A771" s="157"/>
      <c r="B771" s="157"/>
      <c r="C771" s="157"/>
      <c r="D771" s="157"/>
      <c r="E771" s="157" t="s">
        <v>2874</v>
      </c>
      <c r="F771" s="157" t="s">
        <v>48</v>
      </c>
      <c r="G771" s="157">
        <v>0</v>
      </c>
      <c r="H771" s="157">
        <v>1</v>
      </c>
      <c r="I771" s="157">
        <v>0</v>
      </c>
      <c r="J771" s="157">
        <v>1</v>
      </c>
      <c r="K771" s="157">
        <v>0</v>
      </c>
      <c r="L771" s="157">
        <v>1</v>
      </c>
    </row>
    <row r="772" spans="1:12" x14ac:dyDescent="0.2">
      <c r="A772" s="157"/>
      <c r="B772" s="157"/>
      <c r="C772" s="157"/>
      <c r="D772" s="157"/>
      <c r="E772" s="157" t="s">
        <v>4391</v>
      </c>
      <c r="F772" s="157" t="s">
        <v>14</v>
      </c>
      <c r="G772" s="157">
        <v>1</v>
      </c>
      <c r="H772" s="157">
        <v>2</v>
      </c>
      <c r="I772" s="157">
        <v>2</v>
      </c>
      <c r="J772" s="157">
        <v>1</v>
      </c>
      <c r="K772" s="157">
        <v>0</v>
      </c>
      <c r="L772" s="157">
        <v>3</v>
      </c>
    </row>
    <row r="773" spans="1:12" x14ac:dyDescent="0.2">
      <c r="A773" s="157"/>
      <c r="B773" s="157"/>
      <c r="C773" s="157"/>
      <c r="D773" s="157"/>
      <c r="E773" s="157" t="s">
        <v>4392</v>
      </c>
      <c r="F773" s="157" t="s">
        <v>58</v>
      </c>
      <c r="G773" s="157">
        <v>0</v>
      </c>
      <c r="H773" s="157">
        <v>1</v>
      </c>
      <c r="I773" s="157">
        <v>0</v>
      </c>
      <c r="J773" s="157">
        <v>1</v>
      </c>
      <c r="K773" s="157">
        <v>0</v>
      </c>
      <c r="L773" s="157">
        <v>1</v>
      </c>
    </row>
    <row r="774" spans="1:12" x14ac:dyDescent="0.2">
      <c r="A774" s="157"/>
      <c r="B774" s="157"/>
      <c r="C774" s="157"/>
      <c r="D774" s="157"/>
      <c r="E774" s="157" t="s">
        <v>2873</v>
      </c>
      <c r="F774" s="157" t="s">
        <v>14</v>
      </c>
      <c r="G774" s="157">
        <v>9</v>
      </c>
      <c r="H774" s="157">
        <v>11</v>
      </c>
      <c r="I774" s="157">
        <v>14</v>
      </c>
      <c r="J774" s="157">
        <v>6</v>
      </c>
      <c r="K774" s="157">
        <v>0</v>
      </c>
      <c r="L774" s="157">
        <v>20</v>
      </c>
    </row>
    <row r="775" spans="1:12" x14ac:dyDescent="0.2">
      <c r="A775" s="157"/>
      <c r="B775" s="157"/>
      <c r="C775" s="157"/>
      <c r="D775" s="157"/>
      <c r="E775" s="157" t="s">
        <v>2871</v>
      </c>
      <c r="F775" s="157" t="s">
        <v>94</v>
      </c>
      <c r="G775" s="157">
        <v>2</v>
      </c>
      <c r="H775" s="157">
        <v>0</v>
      </c>
      <c r="I775" s="157">
        <v>1</v>
      </c>
      <c r="J775" s="157">
        <v>1</v>
      </c>
      <c r="K775" s="157">
        <v>0</v>
      </c>
      <c r="L775" s="157">
        <v>2</v>
      </c>
    </row>
    <row r="776" spans="1:12" x14ac:dyDescent="0.2">
      <c r="A776" s="157"/>
      <c r="B776" s="157"/>
      <c r="C776" s="157"/>
      <c r="D776" s="157"/>
      <c r="E776" s="157" t="s">
        <v>4393</v>
      </c>
      <c r="F776" s="157" t="s">
        <v>35</v>
      </c>
      <c r="G776" s="157">
        <v>0</v>
      </c>
      <c r="H776" s="157">
        <v>1</v>
      </c>
      <c r="I776" s="157">
        <v>0</v>
      </c>
      <c r="J776" s="157">
        <v>1</v>
      </c>
      <c r="K776" s="157">
        <v>0</v>
      </c>
      <c r="L776" s="157">
        <v>1</v>
      </c>
    </row>
    <row r="777" spans="1:12" x14ac:dyDescent="0.2">
      <c r="A777" s="157"/>
      <c r="B777" s="157"/>
      <c r="C777" s="157"/>
      <c r="D777" s="157" t="s">
        <v>3929</v>
      </c>
      <c r="E777" s="157" t="s">
        <v>3929</v>
      </c>
      <c r="F777" s="157" t="s">
        <v>94</v>
      </c>
      <c r="G777" s="157">
        <v>1</v>
      </c>
      <c r="H777" s="157">
        <v>0</v>
      </c>
      <c r="I777" s="157">
        <v>1</v>
      </c>
      <c r="J777" s="157">
        <v>0</v>
      </c>
      <c r="K777" s="157">
        <v>0</v>
      </c>
      <c r="L777" s="157">
        <v>1</v>
      </c>
    </row>
    <row r="778" spans="1:12" x14ac:dyDescent="0.2">
      <c r="A778" s="157"/>
      <c r="B778" s="157"/>
      <c r="C778" s="157"/>
      <c r="D778" s="157"/>
      <c r="E778" s="157" t="s">
        <v>4394</v>
      </c>
      <c r="F778" s="157" t="s">
        <v>14</v>
      </c>
      <c r="G778" s="157">
        <v>0</v>
      </c>
      <c r="H778" s="157">
        <v>1</v>
      </c>
      <c r="I778" s="157">
        <v>0</v>
      </c>
      <c r="J778" s="157">
        <v>1</v>
      </c>
      <c r="K778" s="157">
        <v>0</v>
      </c>
      <c r="L778" s="157">
        <v>1</v>
      </c>
    </row>
    <row r="779" spans="1:12" x14ac:dyDescent="0.2">
      <c r="A779" s="157"/>
      <c r="B779" s="157"/>
      <c r="C779" s="157"/>
      <c r="D779" s="157"/>
      <c r="E779" s="157" t="s">
        <v>4395</v>
      </c>
      <c r="F779" s="157" t="s">
        <v>33</v>
      </c>
      <c r="G779" s="157">
        <v>0</v>
      </c>
      <c r="H779" s="157">
        <v>1</v>
      </c>
      <c r="I779" s="157">
        <v>1</v>
      </c>
      <c r="J779" s="157">
        <v>0</v>
      </c>
      <c r="K779" s="157">
        <v>0</v>
      </c>
      <c r="L779" s="157">
        <v>1</v>
      </c>
    </row>
    <row r="780" spans="1:12" x14ac:dyDescent="0.2">
      <c r="A780" s="157"/>
      <c r="B780" s="157"/>
      <c r="C780" s="157"/>
      <c r="D780" s="157"/>
      <c r="E780" s="157" t="s">
        <v>4396</v>
      </c>
      <c r="F780" s="157" t="s">
        <v>29</v>
      </c>
      <c r="G780" s="157">
        <v>1</v>
      </c>
      <c r="H780" s="157">
        <v>0</v>
      </c>
      <c r="I780" s="157">
        <v>0</v>
      </c>
      <c r="J780" s="157">
        <v>1</v>
      </c>
      <c r="K780" s="157">
        <v>0</v>
      </c>
      <c r="L780" s="157">
        <v>1</v>
      </c>
    </row>
    <row r="781" spans="1:12" x14ac:dyDescent="0.2">
      <c r="A781" s="157"/>
      <c r="B781" s="157"/>
      <c r="C781" s="157"/>
      <c r="D781" s="157"/>
      <c r="E781" s="157" t="s">
        <v>2870</v>
      </c>
      <c r="F781" s="157" t="s">
        <v>77</v>
      </c>
      <c r="G781" s="157">
        <v>0</v>
      </c>
      <c r="H781" s="157">
        <v>4</v>
      </c>
      <c r="I781" s="157">
        <v>2</v>
      </c>
      <c r="J781" s="157">
        <v>2</v>
      </c>
      <c r="K781" s="157">
        <v>0</v>
      </c>
      <c r="L781" s="157">
        <v>4</v>
      </c>
    </row>
    <row r="782" spans="1:12" x14ac:dyDescent="0.2">
      <c r="A782" s="157"/>
      <c r="B782" s="157"/>
      <c r="C782" s="157"/>
      <c r="D782" s="157"/>
      <c r="E782" s="157" t="s">
        <v>2868</v>
      </c>
      <c r="F782" s="157" t="s">
        <v>87</v>
      </c>
      <c r="G782" s="157">
        <v>1</v>
      </c>
      <c r="H782" s="157">
        <v>0</v>
      </c>
      <c r="I782" s="157">
        <v>0</v>
      </c>
      <c r="J782" s="157">
        <v>1</v>
      </c>
      <c r="K782" s="157">
        <v>0</v>
      </c>
      <c r="L782" s="157">
        <v>1</v>
      </c>
    </row>
    <row r="783" spans="1:12" x14ac:dyDescent="0.2">
      <c r="A783" s="157"/>
      <c r="B783" s="157"/>
      <c r="C783" s="157"/>
      <c r="D783" s="157"/>
      <c r="E783" s="157" t="s">
        <v>2866</v>
      </c>
      <c r="F783" s="157" t="s">
        <v>55</v>
      </c>
      <c r="G783" s="157">
        <v>0</v>
      </c>
      <c r="H783" s="157">
        <v>1</v>
      </c>
      <c r="I783" s="157">
        <v>0</v>
      </c>
      <c r="J783" s="157">
        <v>1</v>
      </c>
      <c r="K783" s="157">
        <v>0</v>
      </c>
      <c r="L783" s="157">
        <v>1</v>
      </c>
    </row>
    <row r="784" spans="1:12" x14ac:dyDescent="0.2">
      <c r="A784" s="157"/>
      <c r="B784" s="157"/>
      <c r="C784" s="157"/>
      <c r="D784" s="157"/>
      <c r="E784" s="157" t="s">
        <v>4397</v>
      </c>
      <c r="F784" s="157" t="s">
        <v>55</v>
      </c>
      <c r="G784" s="157">
        <v>0</v>
      </c>
      <c r="H784" s="157">
        <v>1</v>
      </c>
      <c r="I784" s="157">
        <v>0</v>
      </c>
      <c r="J784" s="157">
        <v>1</v>
      </c>
      <c r="K784" s="157">
        <v>0</v>
      </c>
      <c r="L784" s="157">
        <v>1</v>
      </c>
    </row>
    <row r="785" spans="1:12" x14ac:dyDescent="0.2">
      <c r="A785" s="157"/>
      <c r="B785" s="157"/>
      <c r="C785" s="157"/>
      <c r="D785" s="157"/>
      <c r="E785" s="157" t="s">
        <v>2865</v>
      </c>
      <c r="F785" s="157" t="s">
        <v>55</v>
      </c>
      <c r="G785" s="157">
        <v>0</v>
      </c>
      <c r="H785" s="157">
        <v>1</v>
      </c>
      <c r="I785" s="157">
        <v>0</v>
      </c>
      <c r="J785" s="157">
        <v>1</v>
      </c>
      <c r="K785" s="157">
        <v>0</v>
      </c>
      <c r="L785" s="157">
        <v>1</v>
      </c>
    </row>
    <row r="786" spans="1:12" x14ac:dyDescent="0.2">
      <c r="A786" s="157"/>
      <c r="B786" s="157"/>
      <c r="C786" s="157"/>
      <c r="D786" s="157"/>
      <c r="E786" s="157" t="s">
        <v>2864</v>
      </c>
      <c r="F786" s="157" t="s">
        <v>55</v>
      </c>
      <c r="G786" s="157">
        <v>0</v>
      </c>
      <c r="H786" s="157">
        <v>1</v>
      </c>
      <c r="I786" s="157">
        <v>0</v>
      </c>
      <c r="J786" s="157">
        <v>1</v>
      </c>
      <c r="K786" s="157">
        <v>0</v>
      </c>
      <c r="L786" s="157">
        <v>1</v>
      </c>
    </row>
    <row r="787" spans="1:12" x14ac:dyDescent="0.2">
      <c r="A787" s="157"/>
      <c r="B787" s="157"/>
      <c r="C787" s="157"/>
      <c r="D787" s="157"/>
      <c r="E787" s="157" t="s">
        <v>2863</v>
      </c>
      <c r="F787" s="157" t="s">
        <v>55</v>
      </c>
      <c r="G787" s="157">
        <v>0</v>
      </c>
      <c r="H787" s="157">
        <v>1</v>
      </c>
      <c r="I787" s="157">
        <v>0</v>
      </c>
      <c r="J787" s="157">
        <v>1</v>
      </c>
      <c r="K787" s="157">
        <v>0</v>
      </c>
      <c r="L787" s="157">
        <v>1</v>
      </c>
    </row>
    <row r="788" spans="1:12" x14ac:dyDescent="0.2">
      <c r="A788" s="157"/>
      <c r="B788" s="157"/>
      <c r="C788" s="157"/>
      <c r="D788" s="157"/>
      <c r="E788" s="157" t="s">
        <v>2862</v>
      </c>
      <c r="F788" s="157" t="s">
        <v>55</v>
      </c>
      <c r="G788" s="157">
        <v>0</v>
      </c>
      <c r="H788" s="157">
        <v>1</v>
      </c>
      <c r="I788" s="157">
        <v>0</v>
      </c>
      <c r="J788" s="157">
        <v>1</v>
      </c>
      <c r="K788" s="157">
        <v>0</v>
      </c>
      <c r="L788" s="157">
        <v>1</v>
      </c>
    </row>
    <row r="789" spans="1:12" x14ac:dyDescent="0.2">
      <c r="A789" s="157"/>
      <c r="B789" s="157"/>
      <c r="C789" s="157"/>
      <c r="D789" s="157"/>
      <c r="E789" s="157" t="s">
        <v>2861</v>
      </c>
      <c r="F789" s="157" t="s">
        <v>55</v>
      </c>
      <c r="G789" s="157">
        <v>0</v>
      </c>
      <c r="H789" s="157">
        <v>1</v>
      </c>
      <c r="I789" s="157">
        <v>0</v>
      </c>
      <c r="J789" s="157">
        <v>1</v>
      </c>
      <c r="K789" s="157">
        <v>0</v>
      </c>
      <c r="L789" s="157">
        <v>1</v>
      </c>
    </row>
    <row r="790" spans="1:12" x14ac:dyDescent="0.2">
      <c r="A790" s="157"/>
      <c r="B790" s="157"/>
      <c r="C790" s="157"/>
      <c r="D790" s="157"/>
      <c r="E790" s="157" t="s">
        <v>4398</v>
      </c>
      <c r="F790" s="157" t="s">
        <v>55</v>
      </c>
      <c r="G790" s="157">
        <v>0</v>
      </c>
      <c r="H790" s="157">
        <v>1</v>
      </c>
      <c r="I790" s="157">
        <v>0</v>
      </c>
      <c r="J790" s="157">
        <v>1</v>
      </c>
      <c r="K790" s="157">
        <v>0</v>
      </c>
      <c r="L790" s="157">
        <v>1</v>
      </c>
    </row>
    <row r="791" spans="1:12" x14ac:dyDescent="0.2">
      <c r="A791" s="157"/>
      <c r="B791" s="157"/>
      <c r="C791" s="157"/>
      <c r="D791" s="157"/>
      <c r="E791" s="157" t="s">
        <v>4399</v>
      </c>
      <c r="F791" s="157" t="s">
        <v>55</v>
      </c>
      <c r="G791" s="157">
        <v>0</v>
      </c>
      <c r="H791" s="157">
        <v>1</v>
      </c>
      <c r="I791" s="157">
        <v>0</v>
      </c>
      <c r="J791" s="157">
        <v>1</v>
      </c>
      <c r="K791" s="157">
        <v>0</v>
      </c>
      <c r="L791" s="157">
        <v>1</v>
      </c>
    </row>
    <row r="792" spans="1:12" x14ac:dyDescent="0.2">
      <c r="A792" s="157"/>
      <c r="B792" s="157"/>
      <c r="C792" s="157"/>
      <c r="D792" s="157"/>
      <c r="E792" s="157" t="s">
        <v>4400</v>
      </c>
      <c r="F792" s="157" t="s">
        <v>29</v>
      </c>
      <c r="G792" s="157">
        <v>0</v>
      </c>
      <c r="H792" s="157">
        <v>1</v>
      </c>
      <c r="I792" s="157">
        <v>1</v>
      </c>
      <c r="J792" s="157">
        <v>0</v>
      </c>
      <c r="K792" s="157">
        <v>0</v>
      </c>
      <c r="L792" s="157">
        <v>1</v>
      </c>
    </row>
    <row r="793" spans="1:12" x14ac:dyDescent="0.2">
      <c r="A793" s="157"/>
      <c r="B793" s="157"/>
      <c r="C793" s="157"/>
      <c r="D793" s="157"/>
      <c r="E793" s="157" t="s">
        <v>4401</v>
      </c>
      <c r="F793" s="157" t="s">
        <v>87</v>
      </c>
      <c r="G793" s="157">
        <v>0</v>
      </c>
      <c r="H793" s="157">
        <v>1</v>
      </c>
      <c r="I793" s="157">
        <v>0</v>
      </c>
      <c r="J793" s="157">
        <v>1</v>
      </c>
      <c r="K793" s="157">
        <v>0</v>
      </c>
      <c r="L793" s="157">
        <v>1</v>
      </c>
    </row>
    <row r="794" spans="1:12" x14ac:dyDescent="0.2">
      <c r="A794" s="157"/>
      <c r="B794" s="157"/>
      <c r="C794" s="157"/>
      <c r="D794" s="157"/>
      <c r="E794" s="157" t="s">
        <v>4402</v>
      </c>
      <c r="F794" s="157" t="s">
        <v>18</v>
      </c>
      <c r="G794" s="157">
        <v>1</v>
      </c>
      <c r="H794" s="157">
        <v>0</v>
      </c>
      <c r="I794" s="157">
        <v>1</v>
      </c>
      <c r="J794" s="157">
        <v>0</v>
      </c>
      <c r="K794" s="157">
        <v>0</v>
      </c>
      <c r="L794" s="157">
        <v>1</v>
      </c>
    </row>
    <row r="795" spans="1:12" x14ac:dyDescent="0.2">
      <c r="A795" s="157"/>
      <c r="B795" s="157"/>
      <c r="C795" s="157"/>
      <c r="D795" s="157"/>
      <c r="E795" s="157" t="s">
        <v>4403</v>
      </c>
      <c r="F795" s="157" t="s">
        <v>87</v>
      </c>
      <c r="G795" s="157">
        <v>0</v>
      </c>
      <c r="H795" s="157">
        <v>1</v>
      </c>
      <c r="I795" s="157">
        <v>0</v>
      </c>
      <c r="J795" s="157">
        <v>1</v>
      </c>
      <c r="K795" s="157">
        <v>0</v>
      </c>
      <c r="L795" s="157">
        <v>1</v>
      </c>
    </row>
    <row r="796" spans="1:12" x14ac:dyDescent="0.2">
      <c r="A796" s="157"/>
      <c r="B796" s="157"/>
      <c r="C796" s="157"/>
      <c r="D796" s="157"/>
      <c r="E796" s="157" t="s">
        <v>2856</v>
      </c>
      <c r="F796" s="157" t="s">
        <v>94</v>
      </c>
      <c r="G796" s="157">
        <v>3</v>
      </c>
      <c r="H796" s="157">
        <v>0</v>
      </c>
      <c r="I796" s="157">
        <v>3</v>
      </c>
      <c r="J796" s="157">
        <v>0</v>
      </c>
      <c r="K796" s="157">
        <v>0</v>
      </c>
      <c r="L796" s="157">
        <v>3</v>
      </c>
    </row>
    <row r="797" spans="1:12" x14ac:dyDescent="0.2">
      <c r="A797" s="157"/>
      <c r="B797" s="157"/>
      <c r="C797" s="157"/>
      <c r="D797" s="157"/>
      <c r="E797" s="157" t="s">
        <v>4404</v>
      </c>
      <c r="F797" s="157" t="s">
        <v>18</v>
      </c>
      <c r="G797" s="157">
        <v>0</v>
      </c>
      <c r="H797" s="157">
        <v>1</v>
      </c>
      <c r="I797" s="157">
        <v>0</v>
      </c>
      <c r="J797" s="157">
        <v>1</v>
      </c>
      <c r="K797" s="157">
        <v>0</v>
      </c>
      <c r="L797" s="157">
        <v>1</v>
      </c>
    </row>
    <row r="798" spans="1:12" x14ac:dyDescent="0.2">
      <c r="A798" s="157"/>
      <c r="B798" s="157"/>
      <c r="C798" s="157"/>
      <c r="D798" s="157"/>
      <c r="E798" s="157" t="s">
        <v>2855</v>
      </c>
      <c r="F798" s="157" t="s">
        <v>24</v>
      </c>
      <c r="G798" s="157">
        <v>1</v>
      </c>
      <c r="H798" s="157">
        <v>0</v>
      </c>
      <c r="I798" s="157">
        <v>0</v>
      </c>
      <c r="J798" s="157">
        <v>1</v>
      </c>
      <c r="K798" s="157">
        <v>0</v>
      </c>
      <c r="L798" s="157">
        <v>1</v>
      </c>
    </row>
    <row r="799" spans="1:12" x14ac:dyDescent="0.2">
      <c r="A799" s="157"/>
      <c r="B799" s="157"/>
      <c r="C799" s="157"/>
      <c r="D799" s="157"/>
      <c r="E799" s="157" t="s">
        <v>4405</v>
      </c>
      <c r="F799" s="157" t="s">
        <v>58</v>
      </c>
      <c r="G799" s="157">
        <v>0</v>
      </c>
      <c r="H799" s="157">
        <v>1</v>
      </c>
      <c r="I799" s="157">
        <v>0</v>
      </c>
      <c r="J799" s="157">
        <v>1</v>
      </c>
      <c r="K799" s="157">
        <v>0</v>
      </c>
      <c r="L799" s="157">
        <v>1</v>
      </c>
    </row>
    <row r="800" spans="1:12" x14ac:dyDescent="0.2">
      <c r="A800" s="157"/>
      <c r="B800" s="157"/>
      <c r="C800" s="157"/>
      <c r="D800" s="157"/>
      <c r="E800" s="157" t="s">
        <v>4406</v>
      </c>
      <c r="F800" s="157" t="s">
        <v>58</v>
      </c>
      <c r="G800" s="157">
        <v>2</v>
      </c>
      <c r="H800" s="157">
        <v>0</v>
      </c>
      <c r="I800" s="157">
        <v>0</v>
      </c>
      <c r="J800" s="157">
        <v>2</v>
      </c>
      <c r="K800" s="157">
        <v>0</v>
      </c>
      <c r="L800" s="157">
        <v>2</v>
      </c>
    </row>
    <row r="801" spans="1:12" x14ac:dyDescent="0.2">
      <c r="A801" s="157"/>
      <c r="B801" s="157"/>
      <c r="C801" s="157"/>
      <c r="D801" s="157"/>
      <c r="E801" s="157" t="s">
        <v>4407</v>
      </c>
      <c r="F801" s="157" t="s">
        <v>67</v>
      </c>
      <c r="G801" s="157">
        <v>0</v>
      </c>
      <c r="H801" s="157">
        <v>1</v>
      </c>
      <c r="I801" s="157">
        <v>0</v>
      </c>
      <c r="J801" s="157">
        <v>1</v>
      </c>
      <c r="K801" s="157">
        <v>0</v>
      </c>
      <c r="L801" s="157">
        <v>1</v>
      </c>
    </row>
    <row r="802" spans="1:12" x14ac:dyDescent="0.2">
      <c r="A802" s="157"/>
      <c r="B802" s="157"/>
      <c r="C802" s="157"/>
      <c r="D802" s="157"/>
      <c r="E802" s="157" t="s">
        <v>2851</v>
      </c>
      <c r="F802" s="157" t="s">
        <v>67</v>
      </c>
      <c r="G802" s="157">
        <v>1</v>
      </c>
      <c r="H802" s="157">
        <v>0</v>
      </c>
      <c r="I802" s="157">
        <v>0</v>
      </c>
      <c r="J802" s="157">
        <v>1</v>
      </c>
      <c r="K802" s="157">
        <v>0</v>
      </c>
      <c r="L802" s="157">
        <v>1</v>
      </c>
    </row>
    <row r="803" spans="1:12" x14ac:dyDescent="0.2">
      <c r="A803" s="157"/>
      <c r="B803" s="157"/>
      <c r="C803" s="157"/>
      <c r="D803" s="157"/>
      <c r="E803" s="157" t="s">
        <v>4408</v>
      </c>
      <c r="F803" s="157" t="s">
        <v>67</v>
      </c>
      <c r="G803" s="157">
        <v>0</v>
      </c>
      <c r="H803" s="157">
        <v>1</v>
      </c>
      <c r="I803" s="157">
        <v>0</v>
      </c>
      <c r="J803" s="157">
        <v>1</v>
      </c>
      <c r="K803" s="157">
        <v>0</v>
      </c>
      <c r="L803" s="157">
        <v>1</v>
      </c>
    </row>
    <row r="804" spans="1:12" x14ac:dyDescent="0.2">
      <c r="A804" s="157"/>
      <c r="B804" s="157"/>
      <c r="C804" s="157"/>
      <c r="D804" s="157"/>
      <c r="E804" s="157" t="s">
        <v>2849</v>
      </c>
      <c r="F804" s="157" t="s">
        <v>77</v>
      </c>
      <c r="G804" s="157">
        <v>2</v>
      </c>
      <c r="H804" s="157">
        <v>1</v>
      </c>
      <c r="I804" s="157">
        <v>2</v>
      </c>
      <c r="J804" s="157">
        <v>1</v>
      </c>
      <c r="K804" s="157">
        <v>0</v>
      </c>
      <c r="L804" s="157">
        <v>3</v>
      </c>
    </row>
    <row r="805" spans="1:12" x14ac:dyDescent="0.2">
      <c r="A805" s="157"/>
      <c r="B805" s="157"/>
      <c r="C805" s="157"/>
      <c r="D805" s="157"/>
      <c r="E805" s="157" t="s">
        <v>4409</v>
      </c>
      <c r="F805" s="157" t="s">
        <v>29</v>
      </c>
      <c r="G805" s="157">
        <v>0</v>
      </c>
      <c r="H805" s="157">
        <v>1</v>
      </c>
      <c r="I805" s="157">
        <v>0</v>
      </c>
      <c r="J805" s="157">
        <v>1</v>
      </c>
      <c r="K805" s="157">
        <v>0</v>
      </c>
      <c r="L805" s="157">
        <v>1</v>
      </c>
    </row>
    <row r="806" spans="1:12" x14ac:dyDescent="0.2">
      <c r="A806" s="157"/>
      <c r="B806" s="157"/>
      <c r="C806" s="157"/>
      <c r="D806" s="157"/>
      <c r="E806" s="157" t="s">
        <v>4410</v>
      </c>
      <c r="F806" s="157" t="s">
        <v>22</v>
      </c>
      <c r="G806" s="157">
        <v>0</v>
      </c>
      <c r="H806" s="157">
        <v>1</v>
      </c>
      <c r="I806" s="157">
        <v>0</v>
      </c>
      <c r="J806" s="157">
        <v>1</v>
      </c>
      <c r="K806" s="157">
        <v>0</v>
      </c>
      <c r="L806" s="157">
        <v>1</v>
      </c>
    </row>
    <row r="807" spans="1:12" x14ac:dyDescent="0.2">
      <c r="A807" s="157"/>
      <c r="B807" s="157"/>
      <c r="C807" s="157"/>
      <c r="D807" s="157"/>
      <c r="E807" s="157" t="s">
        <v>4411</v>
      </c>
      <c r="F807" s="157" t="s">
        <v>39</v>
      </c>
      <c r="G807" s="157">
        <v>0</v>
      </c>
      <c r="H807" s="157">
        <v>1</v>
      </c>
      <c r="I807" s="157">
        <v>0</v>
      </c>
      <c r="J807" s="157">
        <v>1</v>
      </c>
      <c r="K807" s="157">
        <v>0</v>
      </c>
      <c r="L807" s="157">
        <v>1</v>
      </c>
    </row>
    <row r="808" spans="1:12" x14ac:dyDescent="0.2">
      <c r="A808" s="157"/>
      <c r="B808" s="157"/>
      <c r="C808" s="157"/>
      <c r="D808" s="157"/>
      <c r="E808" s="157" t="s">
        <v>2842</v>
      </c>
      <c r="F808" s="157" t="s">
        <v>14</v>
      </c>
      <c r="G808" s="157">
        <v>0</v>
      </c>
      <c r="H808" s="157">
        <v>1</v>
      </c>
      <c r="I808" s="157">
        <v>0</v>
      </c>
      <c r="J808" s="157">
        <v>1</v>
      </c>
      <c r="K808" s="157">
        <v>0</v>
      </c>
      <c r="L808" s="157">
        <v>1</v>
      </c>
    </row>
    <row r="809" spans="1:12" x14ac:dyDescent="0.2">
      <c r="A809" s="157"/>
      <c r="B809" s="157"/>
      <c r="C809" s="157"/>
      <c r="D809" s="157"/>
      <c r="E809" s="157" t="s">
        <v>4412</v>
      </c>
      <c r="F809" s="157" t="s">
        <v>16</v>
      </c>
      <c r="G809" s="157">
        <v>1</v>
      </c>
      <c r="H809" s="157">
        <v>0</v>
      </c>
      <c r="I809" s="157">
        <v>0</v>
      </c>
      <c r="J809" s="157">
        <v>1</v>
      </c>
      <c r="K809" s="157">
        <v>0</v>
      </c>
      <c r="L809" s="157">
        <v>1</v>
      </c>
    </row>
    <row r="810" spans="1:12" x14ac:dyDescent="0.2">
      <c r="A810" s="157"/>
      <c r="B810" s="157"/>
      <c r="C810" s="157"/>
      <c r="D810" s="157"/>
      <c r="E810" s="157" t="s">
        <v>2841</v>
      </c>
      <c r="F810" s="157" t="s">
        <v>18</v>
      </c>
      <c r="G810" s="157">
        <v>1</v>
      </c>
      <c r="H810" s="157">
        <v>1</v>
      </c>
      <c r="I810" s="157">
        <v>0</v>
      </c>
      <c r="J810" s="157">
        <v>2</v>
      </c>
      <c r="K810" s="157">
        <v>0</v>
      </c>
      <c r="L810" s="157">
        <v>2</v>
      </c>
    </row>
    <row r="811" spans="1:12" x14ac:dyDescent="0.2">
      <c r="A811" s="157"/>
      <c r="B811" s="157"/>
      <c r="C811" s="157"/>
      <c r="D811" s="157"/>
      <c r="E811" s="157" t="s">
        <v>2838</v>
      </c>
      <c r="F811" s="157" t="s">
        <v>14</v>
      </c>
      <c r="G811" s="157">
        <v>1</v>
      </c>
      <c r="H811" s="157">
        <v>0</v>
      </c>
      <c r="I811" s="157">
        <v>1</v>
      </c>
      <c r="J811" s="157">
        <v>0</v>
      </c>
      <c r="K811" s="157">
        <v>0</v>
      </c>
      <c r="L811" s="157">
        <v>1</v>
      </c>
    </row>
    <row r="812" spans="1:12" x14ac:dyDescent="0.2">
      <c r="A812" s="157"/>
      <c r="B812" s="157"/>
      <c r="C812" s="157"/>
      <c r="D812" s="157"/>
      <c r="E812" s="157" t="s">
        <v>2837</v>
      </c>
      <c r="F812" s="157" t="s">
        <v>29</v>
      </c>
      <c r="G812" s="157">
        <v>0</v>
      </c>
      <c r="H812" s="157">
        <v>1</v>
      </c>
      <c r="I812" s="157">
        <v>0</v>
      </c>
      <c r="J812" s="157">
        <v>1</v>
      </c>
      <c r="K812" s="157">
        <v>0</v>
      </c>
      <c r="L812" s="157">
        <v>1</v>
      </c>
    </row>
    <row r="813" spans="1:12" x14ac:dyDescent="0.2">
      <c r="A813" s="157"/>
      <c r="B813" s="157"/>
      <c r="C813" s="157"/>
      <c r="D813" s="157"/>
      <c r="E813" s="157" t="s">
        <v>2836</v>
      </c>
      <c r="F813" s="157" t="s">
        <v>24</v>
      </c>
      <c r="G813" s="157">
        <v>0</v>
      </c>
      <c r="H813" s="157">
        <v>1</v>
      </c>
      <c r="I813" s="157">
        <v>0</v>
      </c>
      <c r="J813" s="157">
        <v>1</v>
      </c>
      <c r="K813" s="157">
        <v>0</v>
      </c>
      <c r="L813" s="157">
        <v>1</v>
      </c>
    </row>
    <row r="814" spans="1:12" x14ac:dyDescent="0.2">
      <c r="A814" s="157"/>
      <c r="B814" s="157"/>
      <c r="C814" s="157"/>
      <c r="D814" s="157"/>
      <c r="E814" s="157" t="s">
        <v>4413</v>
      </c>
      <c r="F814" s="157" t="s">
        <v>29</v>
      </c>
      <c r="G814" s="157">
        <v>0</v>
      </c>
      <c r="H814" s="157">
        <v>1</v>
      </c>
      <c r="I814" s="157">
        <v>1</v>
      </c>
      <c r="J814" s="157">
        <v>0</v>
      </c>
      <c r="K814" s="157">
        <v>0</v>
      </c>
      <c r="L814" s="157">
        <v>1</v>
      </c>
    </row>
    <row r="815" spans="1:12" x14ac:dyDescent="0.2">
      <c r="A815" s="157"/>
      <c r="B815" s="157"/>
      <c r="C815" s="157"/>
      <c r="D815" s="157"/>
      <c r="E815" s="157" t="s">
        <v>2830</v>
      </c>
      <c r="F815" s="157" t="s">
        <v>77</v>
      </c>
      <c r="G815" s="157">
        <v>2</v>
      </c>
      <c r="H815" s="157">
        <v>0</v>
      </c>
      <c r="I815" s="157">
        <v>2</v>
      </c>
      <c r="J815" s="157">
        <v>0</v>
      </c>
      <c r="K815" s="157">
        <v>0</v>
      </c>
      <c r="L815" s="157">
        <v>2</v>
      </c>
    </row>
    <row r="816" spans="1:12" x14ac:dyDescent="0.2">
      <c r="A816" s="157"/>
      <c r="B816" s="157"/>
      <c r="C816" s="157"/>
      <c r="D816" s="157"/>
      <c r="E816" s="157" t="s">
        <v>2829</v>
      </c>
      <c r="F816" s="157" t="s">
        <v>16</v>
      </c>
      <c r="G816" s="157">
        <v>0</v>
      </c>
      <c r="H816" s="157">
        <v>1</v>
      </c>
      <c r="I816" s="157">
        <v>0</v>
      </c>
      <c r="J816" s="157">
        <v>1</v>
      </c>
      <c r="K816" s="157">
        <v>0</v>
      </c>
      <c r="L816" s="157">
        <v>1</v>
      </c>
    </row>
    <row r="817" spans="1:12" x14ac:dyDescent="0.2">
      <c r="A817" s="157"/>
      <c r="B817" s="157"/>
      <c r="C817" s="157"/>
      <c r="D817" s="157"/>
      <c r="E817" s="157" t="s">
        <v>4414</v>
      </c>
      <c r="F817" s="157" t="s">
        <v>16</v>
      </c>
      <c r="G817" s="157">
        <v>0</v>
      </c>
      <c r="H817" s="157">
        <v>1</v>
      </c>
      <c r="I817" s="157">
        <v>0</v>
      </c>
      <c r="J817" s="157">
        <v>1</v>
      </c>
      <c r="K817" s="157">
        <v>0</v>
      </c>
      <c r="L817" s="157">
        <v>1</v>
      </c>
    </row>
    <row r="818" spans="1:12" x14ac:dyDescent="0.2">
      <c r="A818" s="157"/>
      <c r="B818" s="157"/>
      <c r="C818" s="157"/>
      <c r="D818" s="157"/>
      <c r="E818" s="157" t="s">
        <v>4415</v>
      </c>
      <c r="F818" s="157" t="s">
        <v>67</v>
      </c>
      <c r="G818" s="157">
        <v>1</v>
      </c>
      <c r="H818" s="157">
        <v>0</v>
      </c>
      <c r="I818" s="157">
        <v>0</v>
      </c>
      <c r="J818" s="157">
        <v>1</v>
      </c>
      <c r="K818" s="157">
        <v>0</v>
      </c>
      <c r="L818" s="157">
        <v>1</v>
      </c>
    </row>
    <row r="819" spans="1:12" x14ac:dyDescent="0.2">
      <c r="A819" s="157"/>
      <c r="B819" s="157"/>
      <c r="C819" s="157"/>
      <c r="D819" s="157"/>
      <c r="E819" s="157" t="s">
        <v>4416</v>
      </c>
      <c r="F819" s="157" t="s">
        <v>69</v>
      </c>
      <c r="G819" s="157">
        <v>1</v>
      </c>
      <c r="H819" s="157">
        <v>0</v>
      </c>
      <c r="I819" s="157">
        <v>0</v>
      </c>
      <c r="J819" s="157">
        <v>1</v>
      </c>
      <c r="K819" s="157">
        <v>0</v>
      </c>
      <c r="L819" s="157">
        <v>1</v>
      </c>
    </row>
    <row r="820" spans="1:12" x14ac:dyDescent="0.2">
      <c r="A820" s="157"/>
      <c r="B820" s="157"/>
      <c r="C820" s="157"/>
      <c r="D820" s="157"/>
      <c r="E820" s="157" t="s">
        <v>2822</v>
      </c>
      <c r="F820" s="157" t="s">
        <v>53</v>
      </c>
      <c r="G820" s="157">
        <v>0</v>
      </c>
      <c r="H820" s="157">
        <v>2</v>
      </c>
      <c r="I820" s="157">
        <v>0</v>
      </c>
      <c r="J820" s="157">
        <v>2</v>
      </c>
      <c r="K820" s="157">
        <v>0</v>
      </c>
      <c r="L820" s="157">
        <v>2</v>
      </c>
    </row>
    <row r="821" spans="1:12" x14ac:dyDescent="0.2">
      <c r="A821" s="157"/>
      <c r="B821" s="157"/>
      <c r="C821" s="157"/>
      <c r="D821" s="157"/>
      <c r="E821" s="157" t="s">
        <v>2819</v>
      </c>
      <c r="F821" s="157" t="s">
        <v>77</v>
      </c>
      <c r="G821" s="157">
        <v>1</v>
      </c>
      <c r="H821" s="157">
        <v>3</v>
      </c>
      <c r="I821" s="157">
        <v>3</v>
      </c>
      <c r="J821" s="157">
        <v>1</v>
      </c>
      <c r="K821" s="157">
        <v>0</v>
      </c>
      <c r="L821" s="157">
        <v>4</v>
      </c>
    </row>
    <row r="822" spans="1:12" x14ac:dyDescent="0.2">
      <c r="A822" s="157"/>
      <c r="B822" s="157"/>
      <c r="C822" s="157"/>
      <c r="D822" s="157"/>
      <c r="E822" s="157" t="s">
        <v>4417</v>
      </c>
      <c r="F822" s="157" t="s">
        <v>16</v>
      </c>
      <c r="G822" s="157">
        <v>0</v>
      </c>
      <c r="H822" s="157">
        <v>1</v>
      </c>
      <c r="I822" s="157">
        <v>1</v>
      </c>
      <c r="J822" s="157">
        <v>0</v>
      </c>
      <c r="K822" s="157">
        <v>0</v>
      </c>
      <c r="L822" s="157">
        <v>1</v>
      </c>
    </row>
    <row r="823" spans="1:12" x14ac:dyDescent="0.2">
      <c r="A823" s="157"/>
      <c r="B823" s="157"/>
      <c r="C823" s="157"/>
      <c r="D823" s="157"/>
      <c r="E823" s="157" t="s">
        <v>2818</v>
      </c>
      <c r="F823" s="157" t="s">
        <v>20</v>
      </c>
      <c r="G823" s="157">
        <v>0</v>
      </c>
      <c r="H823" s="157">
        <v>1</v>
      </c>
      <c r="I823" s="157">
        <v>0</v>
      </c>
      <c r="J823" s="157">
        <v>1</v>
      </c>
      <c r="K823" s="157">
        <v>0</v>
      </c>
      <c r="L823" s="157">
        <v>1</v>
      </c>
    </row>
    <row r="824" spans="1:12" x14ac:dyDescent="0.2">
      <c r="A824" s="157"/>
      <c r="B824" s="157"/>
      <c r="C824" s="157"/>
      <c r="D824" s="157"/>
      <c r="E824" s="157" t="s">
        <v>4418</v>
      </c>
      <c r="F824" s="157" t="s">
        <v>39</v>
      </c>
      <c r="G824" s="157">
        <v>0</v>
      </c>
      <c r="H824" s="157">
        <v>2</v>
      </c>
      <c r="I824" s="157">
        <v>1</v>
      </c>
      <c r="J824" s="157">
        <v>1</v>
      </c>
      <c r="K824" s="157">
        <v>0</v>
      </c>
      <c r="L824" s="157">
        <v>2</v>
      </c>
    </row>
    <row r="825" spans="1:12" x14ac:dyDescent="0.2">
      <c r="A825" s="157"/>
      <c r="B825" s="157"/>
      <c r="C825" s="157"/>
      <c r="D825" s="157"/>
      <c r="E825" s="157" t="s">
        <v>4419</v>
      </c>
      <c r="F825" s="157" t="s">
        <v>69</v>
      </c>
      <c r="G825" s="157">
        <v>0</v>
      </c>
      <c r="H825" s="157">
        <v>1</v>
      </c>
      <c r="I825" s="157">
        <v>1</v>
      </c>
      <c r="J825" s="157">
        <v>0</v>
      </c>
      <c r="K825" s="157">
        <v>0</v>
      </c>
      <c r="L825" s="157">
        <v>1</v>
      </c>
    </row>
    <row r="826" spans="1:12" x14ac:dyDescent="0.2">
      <c r="A826" s="157"/>
      <c r="B826" s="157"/>
      <c r="C826" s="157"/>
      <c r="D826" s="157"/>
      <c r="E826" s="157" t="s">
        <v>2816</v>
      </c>
      <c r="F826" s="157" t="s">
        <v>53</v>
      </c>
      <c r="G826" s="157">
        <v>1</v>
      </c>
      <c r="H826" s="157">
        <v>0</v>
      </c>
      <c r="I826" s="157">
        <v>0</v>
      </c>
      <c r="J826" s="157">
        <v>1</v>
      </c>
      <c r="K826" s="157">
        <v>0</v>
      </c>
      <c r="L826" s="157">
        <v>1</v>
      </c>
    </row>
    <row r="827" spans="1:12" x14ac:dyDescent="0.2">
      <c r="A827" s="157"/>
      <c r="B827" s="157"/>
      <c r="C827" s="157"/>
      <c r="D827" s="157"/>
      <c r="E827" s="157" t="s">
        <v>2815</v>
      </c>
      <c r="F827" s="157" t="s">
        <v>77</v>
      </c>
      <c r="G827" s="157">
        <v>2</v>
      </c>
      <c r="H827" s="157">
        <v>0</v>
      </c>
      <c r="I827" s="157">
        <v>2</v>
      </c>
      <c r="J827" s="157">
        <v>0</v>
      </c>
      <c r="K827" s="157">
        <v>0</v>
      </c>
      <c r="L827" s="157">
        <v>2</v>
      </c>
    </row>
    <row r="828" spans="1:12" x14ac:dyDescent="0.2">
      <c r="A828" s="157"/>
      <c r="B828" s="157"/>
      <c r="C828" s="157"/>
      <c r="D828" s="157"/>
      <c r="E828" s="157" t="s">
        <v>2812</v>
      </c>
      <c r="F828" s="157" t="s">
        <v>16</v>
      </c>
      <c r="G828" s="157">
        <v>1</v>
      </c>
      <c r="H828" s="157">
        <v>1</v>
      </c>
      <c r="I828" s="157">
        <v>1</v>
      </c>
      <c r="J828" s="157">
        <v>1</v>
      </c>
      <c r="K828" s="157">
        <v>0</v>
      </c>
      <c r="L828" s="157">
        <v>2</v>
      </c>
    </row>
    <row r="829" spans="1:12" x14ac:dyDescent="0.2">
      <c r="A829" s="157"/>
      <c r="B829" s="157"/>
      <c r="C829" s="157"/>
      <c r="D829" s="157"/>
      <c r="E829" s="157" t="s">
        <v>4420</v>
      </c>
      <c r="F829" s="157" t="s">
        <v>58</v>
      </c>
      <c r="G829" s="157">
        <v>0</v>
      </c>
      <c r="H829" s="157">
        <v>1</v>
      </c>
      <c r="I829" s="157">
        <v>0</v>
      </c>
      <c r="J829" s="157">
        <v>1</v>
      </c>
      <c r="K829" s="157">
        <v>0</v>
      </c>
      <c r="L829" s="157">
        <v>1</v>
      </c>
    </row>
    <row r="830" spans="1:12" x14ac:dyDescent="0.2">
      <c r="A830" s="157"/>
      <c r="B830" s="157"/>
      <c r="C830" s="157"/>
      <c r="D830" s="157"/>
      <c r="E830" s="157" t="s">
        <v>4421</v>
      </c>
      <c r="F830" s="157" t="s">
        <v>39</v>
      </c>
      <c r="G830" s="157">
        <v>0</v>
      </c>
      <c r="H830" s="157">
        <v>1</v>
      </c>
      <c r="I830" s="157">
        <v>1</v>
      </c>
      <c r="J830" s="157">
        <v>0</v>
      </c>
      <c r="K830" s="157">
        <v>0</v>
      </c>
      <c r="L830" s="157">
        <v>1</v>
      </c>
    </row>
    <row r="831" spans="1:12" x14ac:dyDescent="0.2">
      <c r="A831" s="157"/>
      <c r="B831" s="157"/>
      <c r="C831" s="157"/>
      <c r="D831" s="157"/>
      <c r="E831" s="157" t="s">
        <v>4422</v>
      </c>
      <c r="F831" s="157" t="s">
        <v>69</v>
      </c>
      <c r="G831" s="157">
        <v>0</v>
      </c>
      <c r="H831" s="157">
        <v>1</v>
      </c>
      <c r="I831" s="157">
        <v>0</v>
      </c>
      <c r="J831" s="157">
        <v>1</v>
      </c>
      <c r="K831" s="157">
        <v>0</v>
      </c>
      <c r="L831" s="157">
        <v>1</v>
      </c>
    </row>
    <row r="832" spans="1:12" x14ac:dyDescent="0.2">
      <c r="A832" s="157"/>
      <c r="B832" s="157"/>
      <c r="C832" s="157"/>
      <c r="D832" s="157"/>
      <c r="E832" s="157" t="s">
        <v>4423</v>
      </c>
      <c r="F832" s="157" t="s">
        <v>69</v>
      </c>
      <c r="G832" s="157">
        <v>0</v>
      </c>
      <c r="H832" s="157">
        <v>1</v>
      </c>
      <c r="I832" s="157">
        <v>0</v>
      </c>
      <c r="J832" s="157">
        <v>1</v>
      </c>
      <c r="K832" s="157">
        <v>0</v>
      </c>
      <c r="L832" s="157">
        <v>1</v>
      </c>
    </row>
    <row r="833" spans="1:12" x14ac:dyDescent="0.2">
      <c r="A833" s="157"/>
      <c r="B833" s="157"/>
      <c r="C833" s="157"/>
      <c r="D833" s="157"/>
      <c r="E833" s="157" t="s">
        <v>2809</v>
      </c>
      <c r="F833" s="157" t="s">
        <v>35</v>
      </c>
      <c r="G833" s="157">
        <v>1</v>
      </c>
      <c r="H833" s="157">
        <v>0</v>
      </c>
      <c r="I833" s="157">
        <v>0</v>
      </c>
      <c r="J833" s="157">
        <v>1</v>
      </c>
      <c r="K833" s="157">
        <v>0</v>
      </c>
      <c r="L833" s="157">
        <v>1</v>
      </c>
    </row>
    <row r="834" spans="1:12" x14ac:dyDescent="0.2">
      <c r="A834" s="157"/>
      <c r="B834" s="157"/>
      <c r="C834" s="157"/>
      <c r="D834" s="157"/>
      <c r="E834" s="157" t="s">
        <v>2808</v>
      </c>
      <c r="F834" s="157" t="s">
        <v>29</v>
      </c>
      <c r="G834" s="157">
        <v>0</v>
      </c>
      <c r="H834" s="157">
        <v>1</v>
      </c>
      <c r="I834" s="157">
        <v>1</v>
      </c>
      <c r="J834" s="157">
        <v>0</v>
      </c>
      <c r="K834" s="157">
        <v>0</v>
      </c>
      <c r="L834" s="157">
        <v>1</v>
      </c>
    </row>
    <row r="835" spans="1:12" x14ac:dyDescent="0.2">
      <c r="A835" s="157"/>
      <c r="B835" s="157"/>
      <c r="C835" s="157"/>
      <c r="D835" s="157"/>
      <c r="E835" s="157" t="s">
        <v>4424</v>
      </c>
      <c r="F835" s="157" t="s">
        <v>80</v>
      </c>
      <c r="G835" s="157">
        <v>1</v>
      </c>
      <c r="H835" s="157">
        <v>0</v>
      </c>
      <c r="I835" s="157">
        <v>1</v>
      </c>
      <c r="J835" s="157">
        <v>0</v>
      </c>
      <c r="K835" s="157">
        <v>0</v>
      </c>
      <c r="L835" s="157">
        <v>1</v>
      </c>
    </row>
    <row r="836" spans="1:12" x14ac:dyDescent="0.2">
      <c r="A836" s="157"/>
      <c r="B836" s="157"/>
      <c r="C836" s="157"/>
      <c r="D836" s="157"/>
      <c r="E836" s="157" t="s">
        <v>2802</v>
      </c>
      <c r="F836" s="157" t="s">
        <v>94</v>
      </c>
      <c r="G836" s="157">
        <v>1</v>
      </c>
      <c r="H836" s="157">
        <v>0</v>
      </c>
      <c r="I836" s="157">
        <v>0</v>
      </c>
      <c r="J836" s="157">
        <v>1</v>
      </c>
      <c r="K836" s="157">
        <v>0</v>
      </c>
      <c r="L836" s="157">
        <v>1</v>
      </c>
    </row>
    <row r="837" spans="1:12" x14ac:dyDescent="0.2">
      <c r="A837" s="157"/>
      <c r="B837" s="157"/>
      <c r="C837" s="157"/>
      <c r="D837" s="157"/>
      <c r="E837" s="157" t="s">
        <v>4425</v>
      </c>
      <c r="F837" s="157" t="s">
        <v>53</v>
      </c>
      <c r="G837" s="157">
        <v>1</v>
      </c>
      <c r="H837" s="157">
        <v>0</v>
      </c>
      <c r="I837" s="157">
        <v>1</v>
      </c>
      <c r="J837" s="157">
        <v>0</v>
      </c>
      <c r="K837" s="157">
        <v>0</v>
      </c>
      <c r="L837" s="157">
        <v>1</v>
      </c>
    </row>
    <row r="838" spans="1:12" x14ac:dyDescent="0.2">
      <c r="A838" s="157"/>
      <c r="B838" s="157"/>
      <c r="C838" s="157"/>
      <c r="D838" s="157"/>
      <c r="E838" s="157" t="s">
        <v>2801</v>
      </c>
      <c r="F838" s="157" t="s">
        <v>77</v>
      </c>
      <c r="G838" s="157">
        <v>1</v>
      </c>
      <c r="H838" s="157">
        <v>2</v>
      </c>
      <c r="I838" s="157">
        <v>3</v>
      </c>
      <c r="J838" s="157">
        <v>0</v>
      </c>
      <c r="K838" s="157">
        <v>0</v>
      </c>
      <c r="L838" s="157">
        <v>3</v>
      </c>
    </row>
    <row r="839" spans="1:12" x14ac:dyDescent="0.2">
      <c r="A839" s="157"/>
      <c r="B839" s="157"/>
      <c r="C839" s="157"/>
      <c r="D839" s="157"/>
      <c r="E839" s="157" t="s">
        <v>2798</v>
      </c>
      <c r="F839" s="157" t="s">
        <v>77</v>
      </c>
      <c r="G839" s="157">
        <v>1</v>
      </c>
      <c r="H839" s="157">
        <v>2</v>
      </c>
      <c r="I839" s="157">
        <v>0</v>
      </c>
      <c r="J839" s="157">
        <v>3</v>
      </c>
      <c r="K839" s="157">
        <v>0</v>
      </c>
      <c r="L839" s="157">
        <v>3</v>
      </c>
    </row>
    <row r="840" spans="1:12" x14ac:dyDescent="0.2">
      <c r="A840" s="157"/>
      <c r="B840" s="157"/>
      <c r="C840" s="157"/>
      <c r="D840" s="157"/>
      <c r="E840" s="157" t="s">
        <v>2797</v>
      </c>
      <c r="F840" s="157" t="s">
        <v>48</v>
      </c>
      <c r="G840" s="157">
        <v>0</v>
      </c>
      <c r="H840" s="157">
        <v>1</v>
      </c>
      <c r="I840" s="157">
        <v>0</v>
      </c>
      <c r="J840" s="157">
        <v>1</v>
      </c>
      <c r="K840" s="157">
        <v>0</v>
      </c>
      <c r="L840" s="157">
        <v>1</v>
      </c>
    </row>
    <row r="841" spans="1:12" x14ac:dyDescent="0.2">
      <c r="A841" s="157"/>
      <c r="B841" s="157"/>
      <c r="C841" s="157"/>
      <c r="D841" s="157"/>
      <c r="E841" s="157" t="s">
        <v>4426</v>
      </c>
      <c r="F841" s="157" t="s">
        <v>20</v>
      </c>
      <c r="G841" s="157">
        <v>0</v>
      </c>
      <c r="H841" s="157">
        <v>1</v>
      </c>
      <c r="I841" s="157">
        <v>0</v>
      </c>
      <c r="J841" s="157">
        <v>1</v>
      </c>
      <c r="K841" s="157">
        <v>0</v>
      </c>
      <c r="L841" s="157">
        <v>1</v>
      </c>
    </row>
    <row r="842" spans="1:12" x14ac:dyDescent="0.2">
      <c r="A842" s="157"/>
      <c r="B842" s="157"/>
      <c r="C842" s="157"/>
      <c r="D842" s="157"/>
      <c r="E842" s="157" t="s">
        <v>2795</v>
      </c>
      <c r="F842" s="157" t="s">
        <v>67</v>
      </c>
      <c r="G842" s="157">
        <v>0</v>
      </c>
      <c r="H842" s="157">
        <v>1</v>
      </c>
      <c r="I842" s="157">
        <v>0</v>
      </c>
      <c r="J842" s="157">
        <v>1</v>
      </c>
      <c r="K842" s="157">
        <v>0</v>
      </c>
      <c r="L842" s="157">
        <v>1</v>
      </c>
    </row>
    <row r="843" spans="1:12" x14ac:dyDescent="0.2">
      <c r="A843" s="157"/>
      <c r="B843" s="157"/>
      <c r="C843" s="157"/>
      <c r="D843" s="157"/>
      <c r="E843" s="157" t="s">
        <v>4427</v>
      </c>
      <c r="F843" s="157" t="s">
        <v>18</v>
      </c>
      <c r="G843" s="157">
        <v>0</v>
      </c>
      <c r="H843" s="157">
        <v>1</v>
      </c>
      <c r="I843" s="157">
        <v>0</v>
      </c>
      <c r="J843" s="157">
        <v>1</v>
      </c>
      <c r="K843" s="157">
        <v>0</v>
      </c>
      <c r="L843" s="157">
        <v>1</v>
      </c>
    </row>
    <row r="844" spans="1:12" x14ac:dyDescent="0.2">
      <c r="A844" s="157"/>
      <c r="B844" s="157"/>
      <c r="C844" s="157"/>
      <c r="D844" s="157"/>
      <c r="E844" s="157" t="s">
        <v>2790</v>
      </c>
      <c r="F844" s="157" t="s">
        <v>14</v>
      </c>
      <c r="G844" s="157">
        <v>2</v>
      </c>
      <c r="H844" s="157">
        <v>3</v>
      </c>
      <c r="I844" s="157">
        <v>0</v>
      </c>
      <c r="J844" s="157">
        <v>5</v>
      </c>
      <c r="K844" s="157">
        <v>0</v>
      </c>
      <c r="L844" s="157">
        <v>5</v>
      </c>
    </row>
    <row r="845" spans="1:12" x14ac:dyDescent="0.2">
      <c r="A845" s="157"/>
      <c r="B845" s="157"/>
      <c r="C845" s="157"/>
      <c r="D845" s="157"/>
      <c r="E845" s="157" t="s">
        <v>4428</v>
      </c>
      <c r="F845" s="157" t="s">
        <v>58</v>
      </c>
      <c r="G845" s="157">
        <v>0</v>
      </c>
      <c r="H845" s="157">
        <v>1</v>
      </c>
      <c r="I845" s="157">
        <v>0</v>
      </c>
      <c r="J845" s="157">
        <v>1</v>
      </c>
      <c r="K845" s="157">
        <v>0</v>
      </c>
      <c r="L845" s="157">
        <v>1</v>
      </c>
    </row>
    <row r="846" spans="1:12" x14ac:dyDescent="0.2">
      <c r="A846" s="157"/>
      <c r="B846" s="157"/>
      <c r="C846" s="157"/>
      <c r="D846" s="157"/>
      <c r="E846" s="157" t="s">
        <v>2789</v>
      </c>
      <c r="F846" s="157" t="s">
        <v>87</v>
      </c>
      <c r="G846" s="157">
        <v>0</v>
      </c>
      <c r="H846" s="157">
        <v>2</v>
      </c>
      <c r="I846" s="157">
        <v>0</v>
      </c>
      <c r="J846" s="157">
        <v>1</v>
      </c>
      <c r="K846" s="157">
        <v>1</v>
      </c>
      <c r="L846" s="157">
        <v>2</v>
      </c>
    </row>
    <row r="847" spans="1:12" x14ac:dyDescent="0.2">
      <c r="A847" s="157"/>
      <c r="B847" s="157"/>
      <c r="C847" s="157"/>
      <c r="D847" s="157"/>
      <c r="E847" s="157" t="s">
        <v>2788</v>
      </c>
      <c r="F847" s="157" t="s">
        <v>14</v>
      </c>
      <c r="G847" s="157">
        <v>2</v>
      </c>
      <c r="H847" s="157">
        <v>3</v>
      </c>
      <c r="I847" s="157">
        <v>1</v>
      </c>
      <c r="J847" s="157">
        <v>4</v>
      </c>
      <c r="K847" s="157">
        <v>0</v>
      </c>
      <c r="L847" s="157">
        <v>5</v>
      </c>
    </row>
    <row r="848" spans="1:12" x14ac:dyDescent="0.2">
      <c r="A848" s="157"/>
      <c r="B848" s="157"/>
      <c r="C848" s="157"/>
      <c r="D848" s="157"/>
      <c r="E848" s="157" t="s">
        <v>2785</v>
      </c>
      <c r="F848" s="157" t="s">
        <v>33</v>
      </c>
      <c r="G848" s="157">
        <v>0</v>
      </c>
      <c r="H848" s="157">
        <v>1</v>
      </c>
      <c r="I848" s="157">
        <v>0</v>
      </c>
      <c r="J848" s="157">
        <v>1</v>
      </c>
      <c r="K848" s="157">
        <v>0</v>
      </c>
      <c r="L848" s="157">
        <v>1</v>
      </c>
    </row>
    <row r="849" spans="1:12" x14ac:dyDescent="0.2">
      <c r="A849" s="157"/>
      <c r="B849" s="157"/>
      <c r="C849" s="157"/>
      <c r="D849" s="157"/>
      <c r="E849" s="157" t="s">
        <v>2783</v>
      </c>
      <c r="F849" s="157" t="s">
        <v>131</v>
      </c>
      <c r="G849" s="157">
        <v>0</v>
      </c>
      <c r="H849" s="157">
        <v>1</v>
      </c>
      <c r="I849" s="157">
        <v>0</v>
      </c>
      <c r="J849" s="157">
        <v>1</v>
      </c>
      <c r="K849" s="157">
        <v>0</v>
      </c>
      <c r="L849" s="157">
        <v>1</v>
      </c>
    </row>
    <row r="850" spans="1:12" x14ac:dyDescent="0.2">
      <c r="A850" s="157"/>
      <c r="B850" s="157"/>
      <c r="C850" s="157"/>
      <c r="D850" s="157"/>
      <c r="E850" s="157" t="s">
        <v>4429</v>
      </c>
      <c r="F850" s="157" t="s">
        <v>18</v>
      </c>
      <c r="G850" s="157">
        <v>1</v>
      </c>
      <c r="H850" s="157">
        <v>0</v>
      </c>
      <c r="I850" s="157">
        <v>1</v>
      </c>
      <c r="J850" s="157">
        <v>0</v>
      </c>
      <c r="K850" s="157">
        <v>0</v>
      </c>
      <c r="L850" s="157">
        <v>1</v>
      </c>
    </row>
    <row r="851" spans="1:12" x14ac:dyDescent="0.2">
      <c r="A851" s="157"/>
      <c r="B851" s="157"/>
      <c r="C851" s="157"/>
      <c r="D851" s="157"/>
      <c r="E851" s="157" t="s">
        <v>2781</v>
      </c>
      <c r="F851" s="157" t="s">
        <v>131</v>
      </c>
      <c r="G851" s="157">
        <v>0</v>
      </c>
      <c r="H851" s="157">
        <v>1</v>
      </c>
      <c r="I851" s="157">
        <v>0</v>
      </c>
      <c r="J851" s="157">
        <v>1</v>
      </c>
      <c r="K851" s="157">
        <v>0</v>
      </c>
      <c r="L851" s="157">
        <v>1</v>
      </c>
    </row>
    <row r="852" spans="1:12" x14ac:dyDescent="0.2">
      <c r="A852" s="157"/>
      <c r="B852" s="157"/>
      <c r="C852" s="157"/>
      <c r="D852" s="157"/>
      <c r="E852" s="157" t="s">
        <v>2780</v>
      </c>
      <c r="F852" s="157" t="s">
        <v>80</v>
      </c>
      <c r="G852" s="157">
        <v>0</v>
      </c>
      <c r="H852" s="157">
        <v>2</v>
      </c>
      <c r="I852" s="157">
        <v>0</v>
      </c>
      <c r="J852" s="157">
        <v>2</v>
      </c>
      <c r="K852" s="157">
        <v>0</v>
      </c>
      <c r="L852" s="157">
        <v>2</v>
      </c>
    </row>
    <row r="853" spans="1:12" x14ac:dyDescent="0.2">
      <c r="A853" s="157"/>
      <c r="B853" s="157"/>
      <c r="C853" s="157"/>
      <c r="D853" s="157"/>
      <c r="E853" s="157" t="s">
        <v>2779</v>
      </c>
      <c r="F853" s="157" t="s">
        <v>16</v>
      </c>
      <c r="G853" s="157">
        <v>0</v>
      </c>
      <c r="H853" s="157">
        <v>1</v>
      </c>
      <c r="I853" s="157">
        <v>0</v>
      </c>
      <c r="J853" s="157">
        <v>1</v>
      </c>
      <c r="K853" s="157">
        <v>0</v>
      </c>
      <c r="L853" s="157">
        <v>1</v>
      </c>
    </row>
    <row r="854" spans="1:12" x14ac:dyDescent="0.2">
      <c r="A854" s="157"/>
      <c r="B854" s="157"/>
      <c r="C854" s="157"/>
      <c r="D854" s="157"/>
      <c r="E854" s="157" t="s">
        <v>4430</v>
      </c>
      <c r="F854" s="157" t="s">
        <v>58</v>
      </c>
      <c r="G854" s="157">
        <v>0</v>
      </c>
      <c r="H854" s="157">
        <v>1</v>
      </c>
      <c r="I854" s="157">
        <v>0</v>
      </c>
      <c r="J854" s="157">
        <v>1</v>
      </c>
      <c r="K854" s="157">
        <v>0</v>
      </c>
      <c r="L854" s="157">
        <v>1</v>
      </c>
    </row>
    <row r="855" spans="1:12" x14ac:dyDescent="0.2">
      <c r="A855" s="157"/>
      <c r="B855" s="157"/>
      <c r="C855" s="157"/>
      <c r="D855" s="157"/>
      <c r="E855" s="157" t="s">
        <v>4431</v>
      </c>
      <c r="F855" s="157" t="s">
        <v>69</v>
      </c>
      <c r="G855" s="157">
        <v>0</v>
      </c>
      <c r="H855" s="157">
        <v>1</v>
      </c>
      <c r="I855" s="157">
        <v>0</v>
      </c>
      <c r="J855" s="157">
        <v>1</v>
      </c>
      <c r="K855" s="157">
        <v>0</v>
      </c>
      <c r="L855" s="157">
        <v>1</v>
      </c>
    </row>
    <row r="856" spans="1:12" x14ac:dyDescent="0.2">
      <c r="A856" s="157"/>
      <c r="B856" s="157"/>
      <c r="C856" s="157"/>
      <c r="D856" s="157"/>
      <c r="E856" s="157" t="s">
        <v>2778</v>
      </c>
      <c r="F856" s="157" t="s">
        <v>94</v>
      </c>
      <c r="G856" s="157">
        <v>0</v>
      </c>
      <c r="H856" s="157">
        <v>3</v>
      </c>
      <c r="I856" s="157">
        <v>0</v>
      </c>
      <c r="J856" s="157">
        <v>3</v>
      </c>
      <c r="K856" s="157">
        <v>0</v>
      </c>
      <c r="L856" s="157">
        <v>3</v>
      </c>
    </row>
    <row r="857" spans="1:12" x14ac:dyDescent="0.2">
      <c r="A857" s="157"/>
      <c r="B857" s="157"/>
      <c r="C857" s="157"/>
      <c r="D857" s="157"/>
      <c r="E857" s="157" t="s">
        <v>2777</v>
      </c>
      <c r="F857" s="157" t="s">
        <v>69</v>
      </c>
      <c r="G857" s="157">
        <v>0</v>
      </c>
      <c r="H857" s="157">
        <v>1</v>
      </c>
      <c r="I857" s="157">
        <v>1</v>
      </c>
      <c r="J857" s="157">
        <v>0</v>
      </c>
      <c r="K857" s="157">
        <v>0</v>
      </c>
      <c r="L857" s="157">
        <v>1</v>
      </c>
    </row>
    <row r="858" spans="1:12" x14ac:dyDescent="0.2">
      <c r="A858" s="157"/>
      <c r="B858" s="157"/>
      <c r="C858" s="157"/>
      <c r="D858" s="157"/>
      <c r="E858" s="157" t="s">
        <v>2774</v>
      </c>
      <c r="F858" s="157" t="s">
        <v>16</v>
      </c>
      <c r="G858" s="157">
        <v>0</v>
      </c>
      <c r="H858" s="157">
        <v>3</v>
      </c>
      <c r="I858" s="157">
        <v>0</v>
      </c>
      <c r="J858" s="157">
        <v>3</v>
      </c>
      <c r="K858" s="157">
        <v>0</v>
      </c>
      <c r="L858" s="157">
        <v>3</v>
      </c>
    </row>
    <row r="859" spans="1:12" x14ac:dyDescent="0.2">
      <c r="A859" s="157"/>
      <c r="B859" s="157"/>
      <c r="C859" s="157"/>
      <c r="D859" s="157"/>
      <c r="E859" s="157" t="s">
        <v>2773</v>
      </c>
      <c r="F859" s="157" t="s">
        <v>67</v>
      </c>
      <c r="G859" s="157">
        <v>1</v>
      </c>
      <c r="H859" s="157">
        <v>0</v>
      </c>
      <c r="I859" s="157">
        <v>0</v>
      </c>
      <c r="J859" s="157">
        <v>1</v>
      </c>
      <c r="K859" s="157">
        <v>0</v>
      </c>
      <c r="L859" s="157">
        <v>1</v>
      </c>
    </row>
    <row r="860" spans="1:12" x14ac:dyDescent="0.2">
      <c r="A860" s="157"/>
      <c r="B860" s="157"/>
      <c r="C860" s="157"/>
      <c r="D860" s="157"/>
      <c r="E860" s="157" t="s">
        <v>2770</v>
      </c>
      <c r="F860" s="157" t="s">
        <v>29</v>
      </c>
      <c r="G860" s="157">
        <v>1</v>
      </c>
      <c r="H860" s="157">
        <v>0</v>
      </c>
      <c r="I860" s="157">
        <v>0</v>
      </c>
      <c r="J860" s="157">
        <v>0</v>
      </c>
      <c r="K860" s="157">
        <v>1</v>
      </c>
      <c r="L860" s="157">
        <v>1</v>
      </c>
    </row>
    <row r="861" spans="1:12" x14ac:dyDescent="0.2">
      <c r="A861" s="157"/>
      <c r="B861" s="157"/>
      <c r="C861" s="157"/>
      <c r="D861" s="157"/>
      <c r="E861" s="157" t="s">
        <v>4432</v>
      </c>
      <c r="F861" s="157" t="s">
        <v>55</v>
      </c>
      <c r="G861" s="157">
        <v>0</v>
      </c>
      <c r="H861" s="157">
        <v>1</v>
      </c>
      <c r="I861" s="157">
        <v>0</v>
      </c>
      <c r="J861" s="157">
        <v>1</v>
      </c>
      <c r="K861" s="157">
        <v>0</v>
      </c>
      <c r="L861" s="157">
        <v>1</v>
      </c>
    </row>
    <row r="862" spans="1:12" x14ac:dyDescent="0.2">
      <c r="A862" s="157"/>
      <c r="B862" s="157"/>
      <c r="C862" s="157"/>
      <c r="D862" s="157"/>
      <c r="E862" s="157" t="s">
        <v>4433</v>
      </c>
      <c r="F862" s="157" t="s">
        <v>18</v>
      </c>
      <c r="G862" s="157">
        <v>1</v>
      </c>
      <c r="H862" s="157">
        <v>0</v>
      </c>
      <c r="I862" s="157">
        <v>0</v>
      </c>
      <c r="J862" s="157">
        <v>1</v>
      </c>
      <c r="K862" s="157">
        <v>0</v>
      </c>
      <c r="L862" s="157">
        <v>1</v>
      </c>
    </row>
    <row r="863" spans="1:12" x14ac:dyDescent="0.2">
      <c r="A863" s="157"/>
      <c r="B863" s="157"/>
      <c r="C863" s="157"/>
      <c r="D863" s="157"/>
      <c r="E863" s="157" t="s">
        <v>2765</v>
      </c>
      <c r="F863" s="157" t="s">
        <v>18</v>
      </c>
      <c r="G863" s="157">
        <v>0</v>
      </c>
      <c r="H863" s="157">
        <v>2</v>
      </c>
      <c r="I863" s="157">
        <v>0</v>
      </c>
      <c r="J863" s="157">
        <v>2</v>
      </c>
      <c r="K863" s="157">
        <v>0</v>
      </c>
      <c r="L863" s="157">
        <v>2</v>
      </c>
    </row>
    <row r="864" spans="1:12" x14ac:dyDescent="0.2">
      <c r="A864" s="157"/>
      <c r="B864" s="157"/>
      <c r="C864" s="157"/>
      <c r="D864" s="157"/>
      <c r="E864" s="157" t="s">
        <v>4434</v>
      </c>
      <c r="F864" s="157" t="s">
        <v>22</v>
      </c>
      <c r="G864" s="157">
        <v>1</v>
      </c>
      <c r="H864" s="157">
        <v>0</v>
      </c>
      <c r="I864" s="157">
        <v>0</v>
      </c>
      <c r="J864" s="157">
        <v>1</v>
      </c>
      <c r="K864" s="157">
        <v>0</v>
      </c>
      <c r="L864" s="157">
        <v>1</v>
      </c>
    </row>
    <row r="865" spans="1:12" x14ac:dyDescent="0.2">
      <c r="A865" s="157"/>
      <c r="B865" s="157"/>
      <c r="C865" s="157"/>
      <c r="D865" s="157"/>
      <c r="E865" s="157" t="s">
        <v>4435</v>
      </c>
      <c r="F865" s="157" t="s">
        <v>22</v>
      </c>
      <c r="G865" s="157">
        <v>0</v>
      </c>
      <c r="H865" s="157">
        <v>1</v>
      </c>
      <c r="I865" s="157">
        <v>0</v>
      </c>
      <c r="J865" s="157">
        <v>1</v>
      </c>
      <c r="K865" s="157">
        <v>0</v>
      </c>
      <c r="L865" s="157">
        <v>1</v>
      </c>
    </row>
    <row r="866" spans="1:12" x14ac:dyDescent="0.2">
      <c r="A866" s="157"/>
      <c r="B866" s="157"/>
      <c r="C866" s="157"/>
      <c r="D866" s="157"/>
      <c r="E866" s="157" t="s">
        <v>2762</v>
      </c>
      <c r="F866" s="157" t="s">
        <v>131</v>
      </c>
      <c r="G866" s="157">
        <v>0</v>
      </c>
      <c r="H866" s="157">
        <v>1</v>
      </c>
      <c r="I866" s="157">
        <v>0</v>
      </c>
      <c r="J866" s="157">
        <v>1</v>
      </c>
      <c r="K866" s="157">
        <v>0</v>
      </c>
      <c r="L866" s="157">
        <v>1</v>
      </c>
    </row>
    <row r="867" spans="1:12" x14ac:dyDescent="0.2">
      <c r="A867" s="157"/>
      <c r="B867" s="157"/>
      <c r="C867" s="157"/>
      <c r="D867" s="157"/>
      <c r="E867" s="157" t="s">
        <v>2761</v>
      </c>
      <c r="F867" s="157" t="s">
        <v>80</v>
      </c>
      <c r="G867" s="157">
        <v>0</v>
      </c>
      <c r="H867" s="157">
        <v>1</v>
      </c>
      <c r="I867" s="157">
        <v>0</v>
      </c>
      <c r="J867" s="157">
        <v>1</v>
      </c>
      <c r="K867" s="157">
        <v>0</v>
      </c>
      <c r="L867" s="157">
        <v>1</v>
      </c>
    </row>
    <row r="868" spans="1:12" x14ac:dyDescent="0.2">
      <c r="A868" s="157"/>
      <c r="B868" s="157"/>
      <c r="C868" s="157"/>
      <c r="D868" s="157"/>
      <c r="E868" s="157" t="s">
        <v>4436</v>
      </c>
      <c r="F868" s="157" t="s">
        <v>22</v>
      </c>
      <c r="G868" s="157">
        <v>0</v>
      </c>
      <c r="H868" s="157">
        <v>1</v>
      </c>
      <c r="I868" s="157">
        <v>0</v>
      </c>
      <c r="J868" s="157">
        <v>1</v>
      </c>
      <c r="K868" s="157">
        <v>0</v>
      </c>
      <c r="L868" s="157">
        <v>1</v>
      </c>
    </row>
    <row r="869" spans="1:12" x14ac:dyDescent="0.2">
      <c r="A869" s="157"/>
      <c r="B869" s="157"/>
      <c r="C869" s="157"/>
      <c r="D869" s="157"/>
      <c r="E869" s="157" t="s">
        <v>2757</v>
      </c>
      <c r="F869" s="157" t="s">
        <v>16</v>
      </c>
      <c r="G869" s="157">
        <v>0</v>
      </c>
      <c r="H869" s="157">
        <v>1</v>
      </c>
      <c r="I869" s="157">
        <v>0</v>
      </c>
      <c r="J869" s="157">
        <v>1</v>
      </c>
      <c r="K869" s="157">
        <v>0</v>
      </c>
      <c r="L869" s="157">
        <v>1</v>
      </c>
    </row>
    <row r="870" spans="1:12" x14ac:dyDescent="0.2">
      <c r="A870" s="157"/>
      <c r="B870" s="157"/>
      <c r="C870" s="157"/>
      <c r="D870" s="157"/>
      <c r="E870" s="157" t="s">
        <v>4437</v>
      </c>
      <c r="F870" s="157" t="s">
        <v>24</v>
      </c>
      <c r="G870" s="157">
        <v>0</v>
      </c>
      <c r="H870" s="157">
        <v>3</v>
      </c>
      <c r="I870" s="157">
        <v>0</v>
      </c>
      <c r="J870" s="157">
        <v>3</v>
      </c>
      <c r="K870" s="157">
        <v>0</v>
      </c>
      <c r="L870" s="157">
        <v>3</v>
      </c>
    </row>
    <row r="871" spans="1:12" x14ac:dyDescent="0.2">
      <c r="A871" s="157"/>
      <c r="B871" s="157"/>
      <c r="C871" s="157"/>
      <c r="D871" s="157"/>
      <c r="E871" s="157" t="s">
        <v>2755</v>
      </c>
      <c r="F871" s="157" t="s">
        <v>55</v>
      </c>
      <c r="G871" s="157">
        <v>0</v>
      </c>
      <c r="H871" s="157">
        <v>1</v>
      </c>
      <c r="I871" s="157">
        <v>0</v>
      </c>
      <c r="J871" s="157">
        <v>1</v>
      </c>
      <c r="K871" s="157">
        <v>0</v>
      </c>
      <c r="L871" s="157">
        <v>1</v>
      </c>
    </row>
    <row r="872" spans="1:12" x14ac:dyDescent="0.2">
      <c r="A872" s="157"/>
      <c r="B872" s="157"/>
      <c r="C872" s="157"/>
      <c r="D872" s="157"/>
      <c r="E872" s="157" t="s">
        <v>4438</v>
      </c>
      <c r="F872" s="157" t="s">
        <v>18</v>
      </c>
      <c r="G872" s="157">
        <v>0</v>
      </c>
      <c r="H872" s="157">
        <v>2</v>
      </c>
      <c r="I872" s="157">
        <v>0</v>
      </c>
      <c r="J872" s="157">
        <v>0</v>
      </c>
      <c r="K872" s="157">
        <v>2</v>
      </c>
      <c r="L872" s="157">
        <v>2</v>
      </c>
    </row>
    <row r="873" spans="1:12" x14ac:dyDescent="0.2">
      <c r="A873" s="157"/>
      <c r="B873" s="157"/>
      <c r="C873" s="157"/>
      <c r="D873" s="157"/>
      <c r="E873" s="157" t="s">
        <v>4439</v>
      </c>
      <c r="F873" s="157" t="s">
        <v>35</v>
      </c>
      <c r="G873" s="157">
        <v>1</v>
      </c>
      <c r="H873" s="157">
        <v>0</v>
      </c>
      <c r="I873" s="157">
        <v>0</v>
      </c>
      <c r="J873" s="157">
        <v>1</v>
      </c>
      <c r="K873" s="157">
        <v>0</v>
      </c>
      <c r="L873" s="157">
        <v>1</v>
      </c>
    </row>
    <row r="874" spans="1:12" x14ac:dyDescent="0.2">
      <c r="A874" s="157"/>
      <c r="B874" s="157"/>
      <c r="C874" s="157"/>
      <c r="D874" s="157"/>
      <c r="E874" s="157" t="s">
        <v>4440</v>
      </c>
      <c r="F874" s="157" t="s">
        <v>55</v>
      </c>
      <c r="G874" s="157">
        <v>0</v>
      </c>
      <c r="H874" s="157">
        <v>1</v>
      </c>
      <c r="I874" s="157">
        <v>0</v>
      </c>
      <c r="J874" s="157">
        <v>1</v>
      </c>
      <c r="K874" s="157">
        <v>0</v>
      </c>
      <c r="L874" s="157">
        <v>1</v>
      </c>
    </row>
    <row r="875" spans="1:12" x14ac:dyDescent="0.2">
      <c r="A875" s="157"/>
      <c r="B875" s="157"/>
      <c r="C875" s="157"/>
      <c r="D875" s="157"/>
      <c r="E875" s="157" t="s">
        <v>2751</v>
      </c>
      <c r="F875" s="157" t="s">
        <v>16</v>
      </c>
      <c r="G875" s="157">
        <v>1</v>
      </c>
      <c r="H875" s="157">
        <v>2</v>
      </c>
      <c r="I875" s="157">
        <v>0</v>
      </c>
      <c r="J875" s="157">
        <v>3</v>
      </c>
      <c r="K875" s="157">
        <v>0</v>
      </c>
      <c r="L875" s="157">
        <v>3</v>
      </c>
    </row>
    <row r="876" spans="1:12" x14ac:dyDescent="0.2">
      <c r="A876" s="157"/>
      <c r="B876" s="157"/>
      <c r="C876" s="157"/>
      <c r="D876" s="157"/>
      <c r="E876" s="157" t="s">
        <v>2750</v>
      </c>
      <c r="F876" s="157" t="s">
        <v>14</v>
      </c>
      <c r="G876" s="157">
        <v>1</v>
      </c>
      <c r="H876" s="157">
        <v>0</v>
      </c>
      <c r="I876" s="157">
        <v>0</v>
      </c>
      <c r="J876" s="157">
        <v>1</v>
      </c>
      <c r="K876" s="157">
        <v>0</v>
      </c>
      <c r="L876" s="157">
        <v>1</v>
      </c>
    </row>
    <row r="877" spans="1:12" x14ac:dyDescent="0.2">
      <c r="A877" s="157"/>
      <c r="B877" s="157"/>
      <c r="C877" s="157"/>
      <c r="D877" s="157"/>
      <c r="E877" s="157" t="s">
        <v>2749</v>
      </c>
      <c r="F877" s="157" t="s">
        <v>14</v>
      </c>
      <c r="G877" s="157">
        <v>0</v>
      </c>
      <c r="H877" s="157">
        <v>5</v>
      </c>
      <c r="I877" s="157">
        <v>3</v>
      </c>
      <c r="J877" s="157">
        <v>2</v>
      </c>
      <c r="K877" s="157">
        <v>0</v>
      </c>
      <c r="L877" s="157">
        <v>5</v>
      </c>
    </row>
    <row r="878" spans="1:12" x14ac:dyDescent="0.2">
      <c r="A878" s="157"/>
      <c r="B878" s="157"/>
      <c r="C878" s="157"/>
      <c r="D878" s="157"/>
      <c r="E878" s="157" t="s">
        <v>2746</v>
      </c>
      <c r="F878" s="157" t="s">
        <v>20</v>
      </c>
      <c r="G878" s="157">
        <v>0</v>
      </c>
      <c r="H878" s="157">
        <v>1</v>
      </c>
      <c r="I878" s="157">
        <v>0</v>
      </c>
      <c r="J878" s="157">
        <v>1</v>
      </c>
      <c r="K878" s="157">
        <v>0</v>
      </c>
      <c r="L878" s="157">
        <v>1</v>
      </c>
    </row>
    <row r="879" spans="1:12" x14ac:dyDescent="0.2">
      <c r="A879" s="157"/>
      <c r="B879" s="157"/>
      <c r="C879" s="157"/>
      <c r="D879" s="157"/>
      <c r="E879" s="157" t="s">
        <v>4441</v>
      </c>
      <c r="F879" s="157" t="s">
        <v>80</v>
      </c>
      <c r="G879" s="157">
        <v>1</v>
      </c>
      <c r="H879" s="157">
        <v>0</v>
      </c>
      <c r="I879" s="157">
        <v>1</v>
      </c>
      <c r="J879" s="157">
        <v>0</v>
      </c>
      <c r="K879" s="157">
        <v>0</v>
      </c>
      <c r="L879" s="157">
        <v>1</v>
      </c>
    </row>
    <row r="880" spans="1:12" x14ac:dyDescent="0.2">
      <c r="A880" s="157"/>
      <c r="B880" s="157"/>
      <c r="C880" s="157"/>
      <c r="D880" s="157"/>
      <c r="E880" s="157" t="s">
        <v>4442</v>
      </c>
      <c r="F880" s="157" t="s">
        <v>80</v>
      </c>
      <c r="G880" s="157">
        <v>1</v>
      </c>
      <c r="H880" s="157">
        <v>0</v>
      </c>
      <c r="I880" s="157">
        <v>1</v>
      </c>
      <c r="J880" s="157">
        <v>0</v>
      </c>
      <c r="K880" s="157">
        <v>0</v>
      </c>
      <c r="L880" s="157">
        <v>1</v>
      </c>
    </row>
    <row r="881" spans="1:12" x14ac:dyDescent="0.2">
      <c r="A881" s="157"/>
      <c r="B881" s="157"/>
      <c r="C881" s="157"/>
      <c r="D881" s="157"/>
      <c r="E881" s="157" t="s">
        <v>2739</v>
      </c>
      <c r="F881" s="157" t="s">
        <v>67</v>
      </c>
      <c r="G881" s="157">
        <v>0</v>
      </c>
      <c r="H881" s="157">
        <v>1</v>
      </c>
      <c r="I881" s="157">
        <v>0</v>
      </c>
      <c r="J881" s="157">
        <v>1</v>
      </c>
      <c r="K881" s="157">
        <v>0</v>
      </c>
      <c r="L881" s="157">
        <v>1</v>
      </c>
    </row>
    <row r="882" spans="1:12" x14ac:dyDescent="0.2">
      <c r="A882" s="157"/>
      <c r="B882" s="157"/>
      <c r="C882" s="157"/>
      <c r="D882" s="157"/>
      <c r="E882" s="157" t="s">
        <v>4443</v>
      </c>
      <c r="F882" s="157" t="s">
        <v>20</v>
      </c>
      <c r="G882" s="157">
        <v>0</v>
      </c>
      <c r="H882" s="157">
        <v>1</v>
      </c>
      <c r="I882" s="157">
        <v>0</v>
      </c>
      <c r="J882" s="157">
        <v>1</v>
      </c>
      <c r="K882" s="157">
        <v>0</v>
      </c>
      <c r="L882" s="157">
        <v>1</v>
      </c>
    </row>
    <row r="883" spans="1:12" x14ac:dyDescent="0.2">
      <c r="A883" s="157"/>
      <c r="B883" s="157"/>
      <c r="C883" s="157"/>
      <c r="D883" s="157"/>
      <c r="E883" s="157" t="s">
        <v>2738</v>
      </c>
      <c r="F883" s="157" t="s">
        <v>80</v>
      </c>
      <c r="G883" s="157">
        <v>0</v>
      </c>
      <c r="H883" s="157">
        <v>1</v>
      </c>
      <c r="I883" s="157">
        <v>0</v>
      </c>
      <c r="J883" s="157">
        <v>1</v>
      </c>
      <c r="K883" s="157">
        <v>0</v>
      </c>
      <c r="L883" s="157">
        <v>1</v>
      </c>
    </row>
    <row r="884" spans="1:12" x14ac:dyDescent="0.2">
      <c r="A884" s="157"/>
      <c r="B884" s="157"/>
      <c r="C884" s="157"/>
      <c r="D884" s="157"/>
      <c r="E884" s="157" t="s">
        <v>2737</v>
      </c>
      <c r="F884" s="157" t="s">
        <v>48</v>
      </c>
      <c r="G884" s="157">
        <v>1</v>
      </c>
      <c r="H884" s="157">
        <v>0</v>
      </c>
      <c r="I884" s="157">
        <v>1</v>
      </c>
      <c r="J884" s="157">
        <v>0</v>
      </c>
      <c r="K884" s="157">
        <v>0</v>
      </c>
      <c r="L884" s="157">
        <v>1</v>
      </c>
    </row>
    <row r="885" spans="1:12" x14ac:dyDescent="0.2">
      <c r="A885" s="157"/>
      <c r="B885" s="157"/>
      <c r="C885" s="157"/>
      <c r="D885" s="157"/>
      <c r="E885" s="157" t="s">
        <v>4444</v>
      </c>
      <c r="F885" s="157" t="s">
        <v>55</v>
      </c>
      <c r="G885" s="157">
        <v>0</v>
      </c>
      <c r="H885" s="157">
        <v>1</v>
      </c>
      <c r="I885" s="157">
        <v>0</v>
      </c>
      <c r="J885" s="157">
        <v>1</v>
      </c>
      <c r="K885" s="157">
        <v>0</v>
      </c>
      <c r="L885" s="157">
        <v>1</v>
      </c>
    </row>
    <row r="886" spans="1:12" x14ac:dyDescent="0.2">
      <c r="A886" s="157"/>
      <c r="B886" s="157"/>
      <c r="C886" s="157"/>
      <c r="D886" s="157"/>
      <c r="E886" s="157" t="s">
        <v>4445</v>
      </c>
      <c r="F886" s="157" t="s">
        <v>33</v>
      </c>
      <c r="G886" s="157">
        <v>0</v>
      </c>
      <c r="H886" s="157">
        <v>1</v>
      </c>
      <c r="I886" s="157">
        <v>1</v>
      </c>
      <c r="J886" s="157">
        <v>0</v>
      </c>
      <c r="K886" s="157">
        <v>0</v>
      </c>
      <c r="L886" s="157">
        <v>1</v>
      </c>
    </row>
    <row r="887" spans="1:12" x14ac:dyDescent="0.2">
      <c r="A887" s="157"/>
      <c r="B887" s="157"/>
      <c r="C887" s="157"/>
      <c r="D887" s="157"/>
      <c r="E887" s="157" t="s">
        <v>4446</v>
      </c>
      <c r="F887" s="157" t="s">
        <v>39</v>
      </c>
      <c r="G887" s="157">
        <v>0</v>
      </c>
      <c r="H887" s="157">
        <v>1</v>
      </c>
      <c r="I887" s="157">
        <v>1</v>
      </c>
      <c r="J887" s="157">
        <v>0</v>
      </c>
      <c r="K887" s="157">
        <v>0</v>
      </c>
      <c r="L887" s="157">
        <v>1</v>
      </c>
    </row>
    <row r="888" spans="1:12" x14ac:dyDescent="0.2">
      <c r="A888" s="157"/>
      <c r="B888" s="157"/>
      <c r="C888" s="157"/>
      <c r="D888" s="157"/>
      <c r="E888" s="157" t="s">
        <v>4447</v>
      </c>
      <c r="F888" s="157" t="s">
        <v>22</v>
      </c>
      <c r="G888" s="157">
        <v>0</v>
      </c>
      <c r="H888" s="157">
        <v>1</v>
      </c>
      <c r="I888" s="157">
        <v>1</v>
      </c>
      <c r="J888" s="157">
        <v>0</v>
      </c>
      <c r="K888" s="157">
        <v>0</v>
      </c>
      <c r="L888" s="157">
        <v>1</v>
      </c>
    </row>
    <row r="889" spans="1:12" x14ac:dyDescent="0.2">
      <c r="A889" s="157"/>
      <c r="B889" s="157"/>
      <c r="C889" s="157"/>
      <c r="D889" s="157"/>
      <c r="E889" s="157" t="s">
        <v>4448</v>
      </c>
      <c r="F889" s="157" t="s">
        <v>94</v>
      </c>
      <c r="G889" s="157">
        <v>1</v>
      </c>
      <c r="H889" s="157">
        <v>1</v>
      </c>
      <c r="I889" s="157">
        <v>1</v>
      </c>
      <c r="J889" s="157">
        <v>1</v>
      </c>
      <c r="K889" s="157">
        <v>0</v>
      </c>
      <c r="L889" s="157">
        <v>2</v>
      </c>
    </row>
    <row r="890" spans="1:12" x14ac:dyDescent="0.2">
      <c r="A890" s="157"/>
      <c r="B890" s="157"/>
      <c r="C890" s="157"/>
      <c r="D890" s="157"/>
      <c r="E890" s="157" t="s">
        <v>4449</v>
      </c>
      <c r="F890" s="157" t="s">
        <v>58</v>
      </c>
      <c r="G890" s="157">
        <v>0</v>
      </c>
      <c r="H890" s="157">
        <v>1</v>
      </c>
      <c r="I890" s="157">
        <v>0</v>
      </c>
      <c r="J890" s="157">
        <v>1</v>
      </c>
      <c r="K890" s="157">
        <v>0</v>
      </c>
      <c r="L890" s="157">
        <v>1</v>
      </c>
    </row>
    <row r="891" spans="1:12" x14ac:dyDescent="0.2">
      <c r="A891" s="157"/>
      <c r="B891" s="157"/>
      <c r="C891" s="157"/>
      <c r="D891" s="157"/>
      <c r="E891" s="157" t="s">
        <v>2731</v>
      </c>
      <c r="F891" s="157" t="s">
        <v>87</v>
      </c>
      <c r="G891" s="157">
        <v>0</v>
      </c>
      <c r="H891" s="157">
        <v>1</v>
      </c>
      <c r="I891" s="157">
        <v>0</v>
      </c>
      <c r="J891" s="157">
        <v>1</v>
      </c>
      <c r="K891" s="157">
        <v>0</v>
      </c>
      <c r="L891" s="157">
        <v>1</v>
      </c>
    </row>
    <row r="892" spans="1:12" x14ac:dyDescent="0.2">
      <c r="A892" s="157"/>
      <c r="B892" s="157"/>
      <c r="C892" s="157"/>
      <c r="D892" s="157"/>
      <c r="E892" s="157" t="s">
        <v>4450</v>
      </c>
      <c r="F892" s="157" t="s">
        <v>24</v>
      </c>
      <c r="G892" s="157">
        <v>0</v>
      </c>
      <c r="H892" s="157">
        <v>1</v>
      </c>
      <c r="I892" s="157">
        <v>0</v>
      </c>
      <c r="J892" s="157">
        <v>1</v>
      </c>
      <c r="K892" s="157">
        <v>0</v>
      </c>
      <c r="L892" s="157">
        <v>1</v>
      </c>
    </row>
    <row r="893" spans="1:12" x14ac:dyDescent="0.2">
      <c r="A893" s="157"/>
      <c r="B893" s="157"/>
      <c r="C893" s="157"/>
      <c r="D893" s="157"/>
      <c r="E893" s="157" t="s">
        <v>4451</v>
      </c>
      <c r="F893" s="157" t="s">
        <v>29</v>
      </c>
      <c r="G893" s="157">
        <v>1</v>
      </c>
      <c r="H893" s="157">
        <v>1</v>
      </c>
      <c r="I893" s="157">
        <v>0</v>
      </c>
      <c r="J893" s="157">
        <v>1</v>
      </c>
      <c r="K893" s="157">
        <v>1</v>
      </c>
      <c r="L893" s="157">
        <v>2</v>
      </c>
    </row>
    <row r="894" spans="1:12" x14ac:dyDescent="0.2">
      <c r="A894" s="157"/>
      <c r="B894" s="157"/>
      <c r="C894" s="157"/>
      <c r="D894" s="157"/>
      <c r="E894" s="157" t="s">
        <v>4452</v>
      </c>
      <c r="F894" s="157" t="s">
        <v>87</v>
      </c>
      <c r="G894" s="157">
        <v>1</v>
      </c>
      <c r="H894" s="157">
        <v>0</v>
      </c>
      <c r="I894" s="157">
        <v>0</v>
      </c>
      <c r="J894" s="157">
        <v>1</v>
      </c>
      <c r="K894" s="157">
        <v>0</v>
      </c>
      <c r="L894" s="157">
        <v>1</v>
      </c>
    </row>
    <row r="895" spans="1:12" x14ac:dyDescent="0.2">
      <c r="A895" s="157"/>
      <c r="B895" s="157"/>
      <c r="C895" s="157"/>
      <c r="D895" s="157"/>
      <c r="E895" s="157" t="s">
        <v>2729</v>
      </c>
      <c r="F895" s="157" t="s">
        <v>67</v>
      </c>
      <c r="G895" s="157">
        <v>0</v>
      </c>
      <c r="H895" s="157">
        <v>1</v>
      </c>
      <c r="I895" s="157">
        <v>0</v>
      </c>
      <c r="J895" s="157">
        <v>1</v>
      </c>
      <c r="K895" s="157">
        <v>0</v>
      </c>
      <c r="L895" s="157">
        <v>1</v>
      </c>
    </row>
    <row r="896" spans="1:12" x14ac:dyDescent="0.2">
      <c r="A896" s="157"/>
      <c r="B896" s="157"/>
      <c r="C896" s="157"/>
      <c r="D896" s="157"/>
      <c r="E896" s="157" t="s">
        <v>4453</v>
      </c>
      <c r="F896" s="157" t="s">
        <v>33</v>
      </c>
      <c r="G896" s="157">
        <v>0</v>
      </c>
      <c r="H896" s="157">
        <v>1</v>
      </c>
      <c r="I896" s="157">
        <v>0</v>
      </c>
      <c r="J896" s="157">
        <v>1</v>
      </c>
      <c r="K896" s="157">
        <v>0</v>
      </c>
      <c r="L896" s="157">
        <v>1</v>
      </c>
    </row>
    <row r="897" spans="1:12" x14ac:dyDescent="0.2">
      <c r="A897" s="157"/>
      <c r="B897" s="157"/>
      <c r="C897" s="157"/>
      <c r="D897" s="157"/>
      <c r="E897" s="157" t="s">
        <v>2725</v>
      </c>
      <c r="F897" s="157" t="s">
        <v>29</v>
      </c>
      <c r="G897" s="157">
        <v>0</v>
      </c>
      <c r="H897" s="157">
        <v>1</v>
      </c>
      <c r="I897" s="157">
        <v>1</v>
      </c>
      <c r="J897" s="157">
        <v>0</v>
      </c>
      <c r="K897" s="157">
        <v>0</v>
      </c>
      <c r="L897" s="157">
        <v>1</v>
      </c>
    </row>
    <row r="898" spans="1:12" x14ac:dyDescent="0.2">
      <c r="A898" s="157"/>
      <c r="B898" s="157"/>
      <c r="C898" s="157"/>
      <c r="D898" s="157"/>
      <c r="E898" s="157" t="s">
        <v>4454</v>
      </c>
      <c r="F898" s="157" t="s">
        <v>29</v>
      </c>
      <c r="G898" s="157">
        <v>1</v>
      </c>
      <c r="H898" s="157">
        <v>0</v>
      </c>
      <c r="I898" s="157">
        <v>0</v>
      </c>
      <c r="J898" s="157">
        <v>1</v>
      </c>
      <c r="K898" s="157">
        <v>0</v>
      </c>
      <c r="L898" s="157">
        <v>1</v>
      </c>
    </row>
    <row r="899" spans="1:12" x14ac:dyDescent="0.2">
      <c r="A899" s="157"/>
      <c r="B899" s="157"/>
      <c r="C899" s="157"/>
      <c r="D899" s="157"/>
      <c r="E899" s="157" t="s">
        <v>4455</v>
      </c>
      <c r="F899" s="157" t="s">
        <v>35</v>
      </c>
      <c r="G899" s="157">
        <v>0</v>
      </c>
      <c r="H899" s="157">
        <v>1</v>
      </c>
      <c r="I899" s="157">
        <v>0</v>
      </c>
      <c r="J899" s="157">
        <v>1</v>
      </c>
      <c r="K899" s="157">
        <v>0</v>
      </c>
      <c r="L899" s="157">
        <v>1</v>
      </c>
    </row>
    <row r="900" spans="1:12" x14ac:dyDescent="0.2">
      <c r="A900" s="157"/>
      <c r="B900" s="157"/>
      <c r="C900" s="157"/>
      <c r="D900" s="157"/>
      <c r="E900" s="157" t="s">
        <v>2722</v>
      </c>
      <c r="F900" s="157" t="s">
        <v>94</v>
      </c>
      <c r="G900" s="157">
        <v>3</v>
      </c>
      <c r="H900" s="157">
        <v>0</v>
      </c>
      <c r="I900" s="157">
        <v>3</v>
      </c>
      <c r="J900" s="157">
        <v>0</v>
      </c>
      <c r="K900" s="157">
        <v>0</v>
      </c>
      <c r="L900" s="157">
        <v>3</v>
      </c>
    </row>
    <row r="901" spans="1:12" x14ac:dyDescent="0.2">
      <c r="A901" s="157"/>
      <c r="B901" s="157"/>
      <c r="C901" s="157"/>
      <c r="D901" s="157"/>
      <c r="E901" s="157" t="s">
        <v>4456</v>
      </c>
      <c r="F901" s="157" t="s">
        <v>16</v>
      </c>
      <c r="G901" s="157">
        <v>1</v>
      </c>
      <c r="H901" s="157">
        <v>0</v>
      </c>
      <c r="I901" s="157">
        <v>1</v>
      </c>
      <c r="J901" s="157">
        <v>0</v>
      </c>
      <c r="K901" s="157">
        <v>0</v>
      </c>
      <c r="L901" s="157">
        <v>1</v>
      </c>
    </row>
    <row r="902" spans="1:12" x14ac:dyDescent="0.2">
      <c r="A902" s="157"/>
      <c r="B902" s="157"/>
      <c r="C902" s="157"/>
      <c r="D902" s="157"/>
      <c r="E902" s="157" t="s">
        <v>4457</v>
      </c>
      <c r="F902" s="157" t="s">
        <v>80</v>
      </c>
      <c r="G902" s="157">
        <v>0</v>
      </c>
      <c r="H902" s="157">
        <v>1</v>
      </c>
      <c r="I902" s="157">
        <v>0</v>
      </c>
      <c r="J902" s="157">
        <v>1</v>
      </c>
      <c r="K902" s="157">
        <v>0</v>
      </c>
      <c r="L902" s="157">
        <v>1</v>
      </c>
    </row>
    <row r="903" spans="1:12" x14ac:dyDescent="0.2">
      <c r="A903" s="157"/>
      <c r="B903" s="157"/>
      <c r="C903" s="157"/>
      <c r="D903" s="157"/>
      <c r="E903" s="157" t="s">
        <v>4458</v>
      </c>
      <c r="F903" s="157" t="s">
        <v>22</v>
      </c>
      <c r="G903" s="157">
        <v>0</v>
      </c>
      <c r="H903" s="157">
        <v>1</v>
      </c>
      <c r="I903" s="157">
        <v>0</v>
      </c>
      <c r="J903" s="157">
        <v>1</v>
      </c>
      <c r="K903" s="157">
        <v>0</v>
      </c>
      <c r="L903" s="157">
        <v>1</v>
      </c>
    </row>
    <row r="904" spans="1:12" x14ac:dyDescent="0.2">
      <c r="A904" s="157"/>
      <c r="B904" s="157"/>
      <c r="C904" s="157"/>
      <c r="D904" s="157"/>
      <c r="E904" s="157" t="s">
        <v>2717</v>
      </c>
      <c r="F904" s="157" t="s">
        <v>16</v>
      </c>
      <c r="G904" s="157">
        <v>0</v>
      </c>
      <c r="H904" s="157">
        <v>2</v>
      </c>
      <c r="I904" s="157">
        <v>0</v>
      </c>
      <c r="J904" s="157">
        <v>2</v>
      </c>
      <c r="K904" s="157">
        <v>0</v>
      </c>
      <c r="L904" s="157">
        <v>2</v>
      </c>
    </row>
    <row r="905" spans="1:12" x14ac:dyDescent="0.2">
      <c r="A905" s="157"/>
      <c r="B905" s="157"/>
      <c r="C905" s="157"/>
      <c r="D905" s="157"/>
      <c r="E905" s="157" t="s">
        <v>4459</v>
      </c>
      <c r="F905" s="157" t="s">
        <v>22</v>
      </c>
      <c r="G905" s="157">
        <v>0</v>
      </c>
      <c r="H905" s="157">
        <v>1</v>
      </c>
      <c r="I905" s="157">
        <v>0</v>
      </c>
      <c r="J905" s="157">
        <v>1</v>
      </c>
      <c r="K905" s="157">
        <v>0</v>
      </c>
      <c r="L905" s="157">
        <v>1</v>
      </c>
    </row>
    <row r="906" spans="1:12" x14ac:dyDescent="0.2">
      <c r="A906" s="157"/>
      <c r="B906" s="157"/>
      <c r="C906" s="157"/>
      <c r="D906" s="157"/>
      <c r="E906" s="157" t="s">
        <v>2716</v>
      </c>
      <c r="F906" s="157" t="s">
        <v>29</v>
      </c>
      <c r="G906" s="157">
        <v>1</v>
      </c>
      <c r="H906" s="157">
        <v>9</v>
      </c>
      <c r="I906" s="157">
        <v>0</v>
      </c>
      <c r="J906" s="157">
        <v>8</v>
      </c>
      <c r="K906" s="157">
        <v>2</v>
      </c>
      <c r="L906" s="157">
        <v>10</v>
      </c>
    </row>
    <row r="907" spans="1:12" x14ac:dyDescent="0.2">
      <c r="A907" s="157"/>
      <c r="B907" s="157"/>
      <c r="C907" s="157"/>
      <c r="D907" s="157"/>
      <c r="E907" s="157" t="s">
        <v>4460</v>
      </c>
      <c r="F907" s="157" t="s">
        <v>16</v>
      </c>
      <c r="G907" s="157">
        <v>0</v>
      </c>
      <c r="H907" s="157">
        <v>1</v>
      </c>
      <c r="I907" s="157">
        <v>1</v>
      </c>
      <c r="J907" s="157">
        <v>0</v>
      </c>
      <c r="K907" s="157">
        <v>0</v>
      </c>
      <c r="L907" s="157">
        <v>1</v>
      </c>
    </row>
    <row r="908" spans="1:12" x14ac:dyDescent="0.2">
      <c r="A908" s="157"/>
      <c r="B908" s="157"/>
      <c r="C908" s="157"/>
      <c r="D908" s="157"/>
      <c r="E908" s="157" t="s">
        <v>4461</v>
      </c>
      <c r="F908" s="157" t="s">
        <v>35</v>
      </c>
      <c r="G908" s="157">
        <v>1</v>
      </c>
      <c r="H908" s="157">
        <v>0</v>
      </c>
      <c r="I908" s="157">
        <v>0</v>
      </c>
      <c r="J908" s="157">
        <v>1</v>
      </c>
      <c r="K908" s="157">
        <v>0</v>
      </c>
      <c r="L908" s="157">
        <v>1</v>
      </c>
    </row>
    <row r="909" spans="1:12" x14ac:dyDescent="0.2">
      <c r="A909" s="157"/>
      <c r="B909" s="157"/>
      <c r="C909" s="157"/>
      <c r="D909" s="157"/>
      <c r="E909" s="157" t="s">
        <v>4462</v>
      </c>
      <c r="F909" s="157" t="s">
        <v>55</v>
      </c>
      <c r="G909" s="157">
        <v>0</v>
      </c>
      <c r="H909" s="157">
        <v>1</v>
      </c>
      <c r="I909" s="157">
        <v>0</v>
      </c>
      <c r="J909" s="157">
        <v>1</v>
      </c>
      <c r="K909" s="157">
        <v>0</v>
      </c>
      <c r="L909" s="157">
        <v>1</v>
      </c>
    </row>
    <row r="910" spans="1:12" x14ac:dyDescent="0.2">
      <c r="A910" s="157"/>
      <c r="B910" s="157"/>
      <c r="C910" s="157"/>
      <c r="D910" s="157"/>
      <c r="E910" s="157" t="s">
        <v>4463</v>
      </c>
      <c r="F910" s="157" t="s">
        <v>55</v>
      </c>
      <c r="G910" s="157">
        <v>0</v>
      </c>
      <c r="H910" s="157">
        <v>1</v>
      </c>
      <c r="I910" s="157">
        <v>0</v>
      </c>
      <c r="J910" s="157">
        <v>1</v>
      </c>
      <c r="K910" s="157">
        <v>0</v>
      </c>
      <c r="L910" s="157">
        <v>1</v>
      </c>
    </row>
    <row r="911" spans="1:12" x14ac:dyDescent="0.2">
      <c r="A911" s="157"/>
      <c r="B911" s="157"/>
      <c r="C911" s="157"/>
      <c r="D911" s="157"/>
      <c r="E911" s="157" t="s">
        <v>4464</v>
      </c>
      <c r="F911" s="157" t="s">
        <v>55</v>
      </c>
      <c r="G911" s="157">
        <v>0</v>
      </c>
      <c r="H911" s="157">
        <v>1</v>
      </c>
      <c r="I911" s="157">
        <v>0</v>
      </c>
      <c r="J911" s="157">
        <v>1</v>
      </c>
      <c r="K911" s="157">
        <v>0</v>
      </c>
      <c r="L911" s="157">
        <v>1</v>
      </c>
    </row>
    <row r="912" spans="1:12" x14ac:dyDescent="0.2">
      <c r="A912" s="157"/>
      <c r="B912" s="157"/>
      <c r="C912" s="157"/>
      <c r="D912" s="157"/>
      <c r="E912" s="157" t="s">
        <v>4465</v>
      </c>
      <c r="F912" s="157" t="s">
        <v>55</v>
      </c>
      <c r="G912" s="157">
        <v>0</v>
      </c>
      <c r="H912" s="157">
        <v>1</v>
      </c>
      <c r="I912" s="157">
        <v>0</v>
      </c>
      <c r="J912" s="157">
        <v>1</v>
      </c>
      <c r="K912" s="157">
        <v>0</v>
      </c>
      <c r="L912" s="157">
        <v>1</v>
      </c>
    </row>
    <row r="913" spans="1:12" x14ac:dyDescent="0.2">
      <c r="A913" s="157"/>
      <c r="B913" s="157"/>
      <c r="C913" s="157"/>
      <c r="D913" s="157"/>
      <c r="E913" s="157" t="s">
        <v>4466</v>
      </c>
      <c r="F913" s="157" t="s">
        <v>55</v>
      </c>
      <c r="G913" s="157">
        <v>0</v>
      </c>
      <c r="H913" s="157">
        <v>1</v>
      </c>
      <c r="I913" s="157">
        <v>0</v>
      </c>
      <c r="J913" s="157">
        <v>1</v>
      </c>
      <c r="K913" s="157">
        <v>0</v>
      </c>
      <c r="L913" s="157">
        <v>1</v>
      </c>
    </row>
    <row r="914" spans="1:12" x14ac:dyDescent="0.2">
      <c r="A914" s="157"/>
      <c r="B914" s="157"/>
      <c r="C914" s="157"/>
      <c r="D914" s="157"/>
      <c r="E914" s="157" t="s">
        <v>4467</v>
      </c>
      <c r="F914" s="157" t="s">
        <v>55</v>
      </c>
      <c r="G914" s="157">
        <v>0</v>
      </c>
      <c r="H914" s="157">
        <v>1</v>
      </c>
      <c r="I914" s="157">
        <v>0</v>
      </c>
      <c r="J914" s="157">
        <v>1</v>
      </c>
      <c r="K914" s="157">
        <v>0</v>
      </c>
      <c r="L914" s="157">
        <v>1</v>
      </c>
    </row>
    <row r="915" spans="1:12" x14ac:dyDescent="0.2">
      <c r="A915" s="157"/>
      <c r="B915" s="157"/>
      <c r="C915" s="157"/>
      <c r="D915" s="157"/>
      <c r="E915" s="157" t="s">
        <v>4468</v>
      </c>
      <c r="F915" s="157" t="s">
        <v>24</v>
      </c>
      <c r="G915" s="157">
        <v>0</v>
      </c>
      <c r="H915" s="157">
        <v>1</v>
      </c>
      <c r="I915" s="157">
        <v>0</v>
      </c>
      <c r="J915" s="157">
        <v>1</v>
      </c>
      <c r="K915" s="157">
        <v>0</v>
      </c>
      <c r="L915" s="157">
        <v>1</v>
      </c>
    </row>
    <row r="916" spans="1:12" x14ac:dyDescent="0.2">
      <c r="A916" s="157"/>
      <c r="B916" s="157"/>
      <c r="C916" s="157"/>
      <c r="D916" s="157"/>
      <c r="E916" s="157" t="s">
        <v>4469</v>
      </c>
      <c r="F916" s="157" t="s">
        <v>58</v>
      </c>
      <c r="G916" s="157">
        <v>0</v>
      </c>
      <c r="H916" s="157">
        <v>1</v>
      </c>
      <c r="I916" s="157">
        <v>0</v>
      </c>
      <c r="J916" s="157">
        <v>1</v>
      </c>
      <c r="K916" s="157">
        <v>0</v>
      </c>
      <c r="L916" s="157">
        <v>1</v>
      </c>
    </row>
    <row r="917" spans="1:12" x14ac:dyDescent="0.2">
      <c r="A917" s="157"/>
      <c r="B917" s="157"/>
      <c r="C917" s="157"/>
      <c r="D917" s="157"/>
      <c r="E917" s="157" t="s">
        <v>4470</v>
      </c>
      <c r="F917" s="157" t="s">
        <v>80</v>
      </c>
      <c r="G917" s="157">
        <v>1</v>
      </c>
      <c r="H917" s="157">
        <v>0</v>
      </c>
      <c r="I917" s="157">
        <v>1</v>
      </c>
      <c r="J917" s="157">
        <v>0</v>
      </c>
      <c r="K917" s="157">
        <v>0</v>
      </c>
      <c r="L917" s="157">
        <v>1</v>
      </c>
    </row>
    <row r="918" spans="1:12" x14ac:dyDescent="0.2">
      <c r="A918" s="157"/>
      <c r="B918" s="157"/>
      <c r="C918" s="157"/>
      <c r="D918" s="157"/>
      <c r="E918" s="157" t="s">
        <v>4471</v>
      </c>
      <c r="F918" s="157" t="s">
        <v>80</v>
      </c>
      <c r="G918" s="157">
        <v>1</v>
      </c>
      <c r="H918" s="157">
        <v>0</v>
      </c>
      <c r="I918" s="157">
        <v>1</v>
      </c>
      <c r="J918" s="157">
        <v>0</v>
      </c>
      <c r="K918" s="157">
        <v>0</v>
      </c>
      <c r="L918" s="157">
        <v>1</v>
      </c>
    </row>
    <row r="919" spans="1:12" x14ac:dyDescent="0.2">
      <c r="A919" s="157"/>
      <c r="B919" s="157"/>
      <c r="C919" s="157"/>
      <c r="D919" s="157"/>
      <c r="E919" s="157" t="s">
        <v>2701</v>
      </c>
      <c r="F919" s="157" t="s">
        <v>77</v>
      </c>
      <c r="G919" s="157">
        <v>0</v>
      </c>
      <c r="H919" s="157">
        <v>1</v>
      </c>
      <c r="I919" s="157">
        <v>1</v>
      </c>
      <c r="J919" s="157">
        <v>0</v>
      </c>
      <c r="K919" s="157">
        <v>0</v>
      </c>
      <c r="L919" s="157">
        <v>1</v>
      </c>
    </row>
    <row r="920" spans="1:12" x14ac:dyDescent="0.2">
      <c r="A920" s="157"/>
      <c r="B920" s="157"/>
      <c r="C920" s="157"/>
      <c r="D920" s="157"/>
      <c r="E920" s="157" t="s">
        <v>2700</v>
      </c>
      <c r="F920" s="157" t="s">
        <v>77</v>
      </c>
      <c r="G920" s="157">
        <v>1</v>
      </c>
      <c r="H920" s="157">
        <v>2</v>
      </c>
      <c r="I920" s="157">
        <v>3</v>
      </c>
      <c r="J920" s="157">
        <v>0</v>
      </c>
      <c r="K920" s="157">
        <v>0</v>
      </c>
      <c r="L920" s="157">
        <v>3</v>
      </c>
    </row>
    <row r="921" spans="1:12" x14ac:dyDescent="0.2">
      <c r="A921" s="157"/>
      <c r="B921" s="157"/>
      <c r="C921" s="157"/>
      <c r="D921" s="157"/>
      <c r="E921" s="157" t="s">
        <v>4472</v>
      </c>
      <c r="F921" s="157" t="s">
        <v>16</v>
      </c>
      <c r="G921" s="157">
        <v>0</v>
      </c>
      <c r="H921" s="157">
        <v>1</v>
      </c>
      <c r="I921" s="157">
        <v>1</v>
      </c>
      <c r="J921" s="157">
        <v>0</v>
      </c>
      <c r="K921" s="157">
        <v>0</v>
      </c>
      <c r="L921" s="157">
        <v>1</v>
      </c>
    </row>
    <row r="922" spans="1:12" x14ac:dyDescent="0.2">
      <c r="A922" s="157"/>
      <c r="B922" s="157"/>
      <c r="C922" s="157"/>
      <c r="D922" s="157"/>
      <c r="E922" s="157" t="s">
        <v>2699</v>
      </c>
      <c r="F922" s="157" t="s">
        <v>53</v>
      </c>
      <c r="G922" s="157">
        <v>0</v>
      </c>
      <c r="H922" s="157">
        <v>2</v>
      </c>
      <c r="I922" s="157">
        <v>0</v>
      </c>
      <c r="J922" s="157">
        <v>2</v>
      </c>
      <c r="K922" s="157">
        <v>0</v>
      </c>
      <c r="L922" s="157">
        <v>2</v>
      </c>
    </row>
    <row r="923" spans="1:12" x14ac:dyDescent="0.2">
      <c r="A923" s="157"/>
      <c r="B923" s="157"/>
      <c r="C923" s="157"/>
      <c r="D923" s="157"/>
      <c r="E923" s="157" t="s">
        <v>4473</v>
      </c>
      <c r="F923" s="157" t="s">
        <v>80</v>
      </c>
      <c r="G923" s="157">
        <v>0</v>
      </c>
      <c r="H923" s="157">
        <v>1</v>
      </c>
      <c r="I923" s="157">
        <v>0</v>
      </c>
      <c r="J923" s="157">
        <v>1</v>
      </c>
      <c r="K923" s="157">
        <v>0</v>
      </c>
      <c r="L923" s="157">
        <v>1</v>
      </c>
    </row>
    <row r="924" spans="1:12" x14ac:dyDescent="0.2">
      <c r="A924" s="157"/>
      <c r="B924" s="157"/>
      <c r="C924" s="157"/>
      <c r="D924" s="157"/>
      <c r="E924" s="157" t="s">
        <v>4474</v>
      </c>
      <c r="F924" s="157" t="s">
        <v>29</v>
      </c>
      <c r="G924" s="157">
        <v>0</v>
      </c>
      <c r="H924" s="157">
        <v>1</v>
      </c>
      <c r="I924" s="157">
        <v>0</v>
      </c>
      <c r="J924" s="157">
        <v>1</v>
      </c>
      <c r="K924" s="157">
        <v>0</v>
      </c>
      <c r="L924" s="157">
        <v>1</v>
      </c>
    </row>
    <row r="925" spans="1:12" x14ac:dyDescent="0.2">
      <c r="A925" s="157"/>
      <c r="B925" s="157"/>
      <c r="C925" s="157"/>
      <c r="D925" s="157"/>
      <c r="E925" s="157" t="s">
        <v>4475</v>
      </c>
      <c r="F925" s="157" t="s">
        <v>55</v>
      </c>
      <c r="G925" s="157">
        <v>0</v>
      </c>
      <c r="H925" s="157">
        <v>1</v>
      </c>
      <c r="I925" s="157">
        <v>0</v>
      </c>
      <c r="J925" s="157">
        <v>1</v>
      </c>
      <c r="K925" s="157">
        <v>0</v>
      </c>
      <c r="L925" s="157">
        <v>1</v>
      </c>
    </row>
    <row r="926" spans="1:12" x14ac:dyDescent="0.2">
      <c r="A926" s="157"/>
      <c r="B926" s="157"/>
      <c r="C926" s="157"/>
      <c r="D926" s="157"/>
      <c r="E926" s="157" t="s">
        <v>4476</v>
      </c>
      <c r="F926" s="157" t="s">
        <v>29</v>
      </c>
      <c r="G926" s="157">
        <v>0</v>
      </c>
      <c r="H926" s="157">
        <v>1</v>
      </c>
      <c r="I926" s="157">
        <v>1</v>
      </c>
      <c r="J926" s="157">
        <v>0</v>
      </c>
      <c r="K926" s="157">
        <v>0</v>
      </c>
      <c r="L926" s="157">
        <v>1</v>
      </c>
    </row>
    <row r="927" spans="1:12" x14ac:dyDescent="0.2">
      <c r="A927" s="157"/>
      <c r="B927" s="157"/>
      <c r="C927" s="157"/>
      <c r="D927" s="157"/>
      <c r="E927" s="157" t="s">
        <v>4477</v>
      </c>
      <c r="F927" s="157" t="s">
        <v>16</v>
      </c>
      <c r="G927" s="157">
        <v>1</v>
      </c>
      <c r="H927" s="157">
        <v>0</v>
      </c>
      <c r="I927" s="157">
        <v>1</v>
      </c>
      <c r="J927" s="157">
        <v>0</v>
      </c>
      <c r="K927" s="157">
        <v>0</v>
      </c>
      <c r="L927" s="157">
        <v>1</v>
      </c>
    </row>
    <row r="928" spans="1:12" x14ac:dyDescent="0.2">
      <c r="A928" s="157"/>
      <c r="B928" s="157"/>
      <c r="C928" s="157"/>
      <c r="D928" s="157"/>
      <c r="E928" s="157" t="s">
        <v>2691</v>
      </c>
      <c r="F928" s="157" t="s">
        <v>14</v>
      </c>
      <c r="G928" s="157">
        <v>1</v>
      </c>
      <c r="H928" s="157">
        <v>0</v>
      </c>
      <c r="I928" s="157">
        <v>1</v>
      </c>
      <c r="J928" s="157">
        <v>0</v>
      </c>
      <c r="K928" s="157">
        <v>0</v>
      </c>
      <c r="L928" s="157">
        <v>1</v>
      </c>
    </row>
    <row r="929" spans="1:12" x14ac:dyDescent="0.2">
      <c r="A929" s="157"/>
      <c r="B929" s="157"/>
      <c r="C929" s="157"/>
      <c r="D929" s="157"/>
      <c r="E929" s="157" t="s">
        <v>4478</v>
      </c>
      <c r="F929" s="157" t="s">
        <v>67</v>
      </c>
      <c r="G929" s="157">
        <v>1</v>
      </c>
      <c r="H929" s="157">
        <v>0</v>
      </c>
      <c r="I929" s="157">
        <v>1</v>
      </c>
      <c r="J929" s="157">
        <v>0</v>
      </c>
      <c r="K929" s="157">
        <v>0</v>
      </c>
      <c r="L929" s="157">
        <v>1</v>
      </c>
    </row>
    <row r="930" spans="1:12" x14ac:dyDescent="0.2">
      <c r="A930" s="157"/>
      <c r="B930" s="157"/>
      <c r="C930" s="157"/>
      <c r="D930" s="157"/>
      <c r="E930" s="157" t="s">
        <v>4479</v>
      </c>
      <c r="F930" s="157" t="s">
        <v>29</v>
      </c>
      <c r="G930" s="157">
        <v>0</v>
      </c>
      <c r="H930" s="157">
        <v>1</v>
      </c>
      <c r="I930" s="157">
        <v>0</v>
      </c>
      <c r="J930" s="157">
        <v>1</v>
      </c>
      <c r="K930" s="157">
        <v>0</v>
      </c>
      <c r="L930" s="157">
        <v>1</v>
      </c>
    </row>
    <row r="931" spans="1:12" x14ac:dyDescent="0.2">
      <c r="A931" s="157"/>
      <c r="B931" s="157"/>
      <c r="C931" s="157"/>
      <c r="D931" s="157"/>
      <c r="E931" s="157" t="s">
        <v>4480</v>
      </c>
      <c r="F931" s="157" t="s">
        <v>80</v>
      </c>
      <c r="G931" s="157">
        <v>0</v>
      </c>
      <c r="H931" s="157">
        <v>1</v>
      </c>
      <c r="I931" s="157">
        <v>0</v>
      </c>
      <c r="J931" s="157">
        <v>1</v>
      </c>
      <c r="K931" s="157">
        <v>0</v>
      </c>
      <c r="L931" s="157">
        <v>1</v>
      </c>
    </row>
    <row r="932" spans="1:12" x14ac:dyDescent="0.2">
      <c r="A932" s="157"/>
      <c r="B932" s="157"/>
      <c r="C932" s="157"/>
      <c r="D932" s="157"/>
      <c r="E932" s="157" t="s">
        <v>2687</v>
      </c>
      <c r="F932" s="157" t="s">
        <v>131</v>
      </c>
      <c r="G932" s="157">
        <v>0</v>
      </c>
      <c r="H932" s="157">
        <v>2</v>
      </c>
      <c r="I932" s="157">
        <v>0</v>
      </c>
      <c r="J932" s="157">
        <v>2</v>
      </c>
      <c r="K932" s="157">
        <v>0</v>
      </c>
      <c r="L932" s="157">
        <v>2</v>
      </c>
    </row>
    <row r="933" spans="1:12" x14ac:dyDescent="0.2">
      <c r="A933" s="157"/>
      <c r="B933" s="157"/>
      <c r="C933" s="157"/>
      <c r="D933" s="157"/>
      <c r="E933" s="157" t="s">
        <v>2686</v>
      </c>
      <c r="F933" s="157" t="s">
        <v>14</v>
      </c>
      <c r="G933" s="157">
        <v>1</v>
      </c>
      <c r="H933" s="157">
        <v>0</v>
      </c>
      <c r="I933" s="157">
        <v>1</v>
      </c>
      <c r="J933" s="157">
        <v>0</v>
      </c>
      <c r="K933" s="157">
        <v>0</v>
      </c>
      <c r="L933" s="157">
        <v>1</v>
      </c>
    </row>
    <row r="934" spans="1:12" x14ac:dyDescent="0.2">
      <c r="A934" s="157"/>
      <c r="B934" s="157"/>
      <c r="C934" s="157"/>
      <c r="D934" s="157"/>
      <c r="E934" s="157" t="s">
        <v>4481</v>
      </c>
      <c r="F934" s="157" t="s">
        <v>58</v>
      </c>
      <c r="G934" s="157">
        <v>0</v>
      </c>
      <c r="H934" s="157">
        <v>1</v>
      </c>
      <c r="I934" s="157">
        <v>1</v>
      </c>
      <c r="J934" s="157">
        <v>0</v>
      </c>
      <c r="K934" s="157">
        <v>0</v>
      </c>
      <c r="L934" s="157">
        <v>1</v>
      </c>
    </row>
    <row r="935" spans="1:12" x14ac:dyDescent="0.2">
      <c r="A935" s="157"/>
      <c r="B935" s="157"/>
      <c r="C935" s="157"/>
      <c r="D935" s="157"/>
      <c r="E935" s="157" t="s">
        <v>2683</v>
      </c>
      <c r="F935" s="157" t="s">
        <v>58</v>
      </c>
      <c r="G935" s="157">
        <v>1</v>
      </c>
      <c r="H935" s="157">
        <v>1</v>
      </c>
      <c r="I935" s="157">
        <v>1</v>
      </c>
      <c r="J935" s="157">
        <v>1</v>
      </c>
      <c r="K935" s="157">
        <v>0</v>
      </c>
      <c r="L935" s="157">
        <v>2</v>
      </c>
    </row>
    <row r="936" spans="1:12" x14ac:dyDescent="0.2">
      <c r="A936" s="157"/>
      <c r="B936" s="157"/>
      <c r="C936" s="157"/>
      <c r="D936" s="157"/>
      <c r="E936" s="157" t="s">
        <v>4482</v>
      </c>
      <c r="F936" s="157" t="s">
        <v>58</v>
      </c>
      <c r="G936" s="157">
        <v>1</v>
      </c>
      <c r="H936" s="157">
        <v>1</v>
      </c>
      <c r="I936" s="157">
        <v>1</v>
      </c>
      <c r="J936" s="157">
        <v>1</v>
      </c>
      <c r="K936" s="157">
        <v>0</v>
      </c>
      <c r="L936" s="157">
        <v>2</v>
      </c>
    </row>
    <row r="937" spans="1:12" x14ac:dyDescent="0.2">
      <c r="A937" s="157"/>
      <c r="B937" s="157"/>
      <c r="C937" s="157"/>
      <c r="D937" s="157"/>
      <c r="E937" s="157" t="s">
        <v>4483</v>
      </c>
      <c r="F937" s="157" t="s">
        <v>24</v>
      </c>
      <c r="G937" s="157">
        <v>0</v>
      </c>
      <c r="H937" s="157">
        <v>1</v>
      </c>
      <c r="I937" s="157">
        <v>0</v>
      </c>
      <c r="J937" s="157">
        <v>1</v>
      </c>
      <c r="K937" s="157">
        <v>0</v>
      </c>
      <c r="L937" s="157">
        <v>1</v>
      </c>
    </row>
    <row r="938" spans="1:12" x14ac:dyDescent="0.2">
      <c r="A938" s="157"/>
      <c r="B938" s="157"/>
      <c r="C938" s="157"/>
      <c r="D938" s="157"/>
      <c r="E938" s="157" t="s">
        <v>4484</v>
      </c>
      <c r="F938" s="157" t="s">
        <v>77</v>
      </c>
      <c r="G938" s="157">
        <v>0</v>
      </c>
      <c r="H938" s="157">
        <v>3</v>
      </c>
      <c r="I938" s="157">
        <v>0</v>
      </c>
      <c r="J938" s="157">
        <v>3</v>
      </c>
      <c r="K938" s="157">
        <v>0</v>
      </c>
      <c r="L938" s="157">
        <v>3</v>
      </c>
    </row>
    <row r="939" spans="1:12" x14ac:dyDescent="0.2">
      <c r="A939" s="157"/>
      <c r="B939" s="157"/>
      <c r="C939" s="157"/>
      <c r="D939" s="157"/>
      <c r="E939" s="157" t="s">
        <v>4485</v>
      </c>
      <c r="F939" s="157" t="s">
        <v>29</v>
      </c>
      <c r="G939" s="157">
        <v>0</v>
      </c>
      <c r="H939" s="157">
        <v>1</v>
      </c>
      <c r="I939" s="157">
        <v>0</v>
      </c>
      <c r="J939" s="157">
        <v>1</v>
      </c>
      <c r="K939" s="157">
        <v>0</v>
      </c>
      <c r="L939" s="157">
        <v>1</v>
      </c>
    </row>
    <row r="940" spans="1:12" x14ac:dyDescent="0.2">
      <c r="A940" s="157"/>
      <c r="B940" s="157"/>
      <c r="C940" s="157"/>
      <c r="D940" s="157" t="s">
        <v>105</v>
      </c>
      <c r="E940" s="157" t="s">
        <v>105</v>
      </c>
      <c r="F940" s="157" t="s">
        <v>33</v>
      </c>
      <c r="G940" s="157">
        <v>0</v>
      </c>
      <c r="H940" s="157">
        <v>1</v>
      </c>
      <c r="I940" s="157">
        <v>1</v>
      </c>
      <c r="J940" s="157">
        <v>0</v>
      </c>
      <c r="K940" s="157">
        <v>0</v>
      </c>
      <c r="L940" s="157">
        <v>1</v>
      </c>
    </row>
    <row r="941" spans="1:12" x14ac:dyDescent="0.2">
      <c r="A941" s="157"/>
      <c r="B941" s="157"/>
      <c r="C941" s="157"/>
      <c r="D941" s="157"/>
      <c r="E941" s="157" t="s">
        <v>4486</v>
      </c>
      <c r="F941" s="157" t="s">
        <v>77</v>
      </c>
      <c r="G941" s="157">
        <v>0</v>
      </c>
      <c r="H941" s="157">
        <v>3</v>
      </c>
      <c r="I941" s="157">
        <v>0</v>
      </c>
      <c r="J941" s="157">
        <v>3</v>
      </c>
      <c r="K941" s="157">
        <v>0</v>
      </c>
      <c r="L941" s="157">
        <v>3</v>
      </c>
    </row>
    <row r="942" spans="1:12" x14ac:dyDescent="0.2">
      <c r="A942" s="157"/>
      <c r="B942" s="157"/>
      <c r="C942" s="157"/>
      <c r="D942" s="157"/>
      <c r="E942" s="157" t="s">
        <v>4487</v>
      </c>
      <c r="F942" s="157" t="s">
        <v>35</v>
      </c>
      <c r="G942" s="157">
        <v>0</v>
      </c>
      <c r="H942" s="157">
        <v>1</v>
      </c>
      <c r="I942" s="157">
        <v>0</v>
      </c>
      <c r="J942" s="157">
        <v>1</v>
      </c>
      <c r="K942" s="157">
        <v>0</v>
      </c>
      <c r="L942" s="157">
        <v>1</v>
      </c>
    </row>
    <row r="943" spans="1:12" x14ac:dyDescent="0.2">
      <c r="A943" s="157"/>
      <c r="B943" s="157"/>
      <c r="C943" s="157"/>
      <c r="D943" s="157"/>
      <c r="E943" s="157" t="s">
        <v>2676</v>
      </c>
      <c r="F943" s="157" t="s">
        <v>67</v>
      </c>
      <c r="G943" s="157">
        <v>0</v>
      </c>
      <c r="H943" s="157">
        <v>4</v>
      </c>
      <c r="I943" s="157">
        <v>4</v>
      </c>
      <c r="J943" s="157">
        <v>0</v>
      </c>
      <c r="K943" s="157">
        <v>0</v>
      </c>
      <c r="L943" s="157">
        <v>4</v>
      </c>
    </row>
    <row r="944" spans="1:12" x14ac:dyDescent="0.2">
      <c r="A944" s="157"/>
      <c r="B944" s="157"/>
      <c r="C944" s="157"/>
      <c r="D944" s="157"/>
      <c r="E944" s="157" t="s">
        <v>2675</v>
      </c>
      <c r="F944" s="157" t="s">
        <v>80</v>
      </c>
      <c r="G944" s="157">
        <v>1</v>
      </c>
      <c r="H944" s="157">
        <v>0</v>
      </c>
      <c r="I944" s="157">
        <v>1</v>
      </c>
      <c r="J944" s="157">
        <v>0</v>
      </c>
      <c r="K944" s="157">
        <v>0</v>
      </c>
      <c r="L944" s="157">
        <v>1</v>
      </c>
    </row>
    <row r="945" spans="1:12" x14ac:dyDescent="0.2">
      <c r="A945" s="157"/>
      <c r="B945" s="157"/>
      <c r="C945" s="157"/>
      <c r="D945" s="157"/>
      <c r="E945" s="157" t="s">
        <v>4488</v>
      </c>
      <c r="F945" s="157" t="s">
        <v>69</v>
      </c>
      <c r="G945" s="157">
        <v>0</v>
      </c>
      <c r="H945" s="157">
        <v>1</v>
      </c>
      <c r="I945" s="157">
        <v>0</v>
      </c>
      <c r="J945" s="157">
        <v>1</v>
      </c>
      <c r="K945" s="157">
        <v>0</v>
      </c>
      <c r="L945" s="157">
        <v>1</v>
      </c>
    </row>
    <row r="946" spans="1:12" x14ac:dyDescent="0.2">
      <c r="A946" s="157"/>
      <c r="B946" s="157"/>
      <c r="C946" s="157"/>
      <c r="D946" s="157"/>
      <c r="E946" s="157" t="s">
        <v>2674</v>
      </c>
      <c r="F946" s="157" t="s">
        <v>20</v>
      </c>
      <c r="G946" s="157">
        <v>2</v>
      </c>
      <c r="H946" s="157">
        <v>0</v>
      </c>
      <c r="I946" s="157">
        <v>1</v>
      </c>
      <c r="J946" s="157">
        <v>1</v>
      </c>
      <c r="K946" s="157">
        <v>0</v>
      </c>
      <c r="L946" s="157">
        <v>2</v>
      </c>
    </row>
    <row r="947" spans="1:12" x14ac:dyDescent="0.2">
      <c r="A947" s="157"/>
      <c r="B947" s="157"/>
      <c r="C947" s="157"/>
      <c r="D947" s="157"/>
      <c r="E947" s="157" t="s">
        <v>4489</v>
      </c>
      <c r="F947" s="157" t="s">
        <v>20</v>
      </c>
      <c r="G947" s="157">
        <v>1</v>
      </c>
      <c r="H947" s="157">
        <v>0</v>
      </c>
      <c r="I947" s="157">
        <v>1</v>
      </c>
      <c r="J947" s="157">
        <v>0</v>
      </c>
      <c r="K947" s="157">
        <v>0</v>
      </c>
      <c r="L947" s="157">
        <v>1</v>
      </c>
    </row>
    <row r="948" spans="1:12" x14ac:dyDescent="0.2">
      <c r="A948" s="157"/>
      <c r="B948" s="157"/>
      <c r="C948" s="157"/>
      <c r="D948" s="157"/>
      <c r="E948" s="157" t="s">
        <v>2672</v>
      </c>
      <c r="F948" s="157" t="s">
        <v>39</v>
      </c>
      <c r="G948" s="157">
        <v>0</v>
      </c>
      <c r="H948" s="157">
        <v>1</v>
      </c>
      <c r="I948" s="157">
        <v>1</v>
      </c>
      <c r="J948" s="157">
        <v>0</v>
      </c>
      <c r="K948" s="157">
        <v>0</v>
      </c>
      <c r="L948" s="157">
        <v>1</v>
      </c>
    </row>
    <row r="949" spans="1:12" x14ac:dyDescent="0.2">
      <c r="A949" s="157"/>
      <c r="B949" s="157"/>
      <c r="C949" s="157"/>
      <c r="D949" s="157"/>
      <c r="E949" s="157" t="s">
        <v>4490</v>
      </c>
      <c r="F949" s="157" t="s">
        <v>29</v>
      </c>
      <c r="G949" s="157">
        <v>0</v>
      </c>
      <c r="H949" s="157">
        <v>1</v>
      </c>
      <c r="I949" s="157">
        <v>1</v>
      </c>
      <c r="J949" s="157">
        <v>0</v>
      </c>
      <c r="K949" s="157">
        <v>0</v>
      </c>
      <c r="L949" s="157">
        <v>1</v>
      </c>
    </row>
    <row r="950" spans="1:12" x14ac:dyDescent="0.2">
      <c r="A950" s="157"/>
      <c r="B950" s="157"/>
      <c r="C950" s="157"/>
      <c r="D950" s="157"/>
      <c r="E950" s="157" t="s">
        <v>4491</v>
      </c>
      <c r="F950" s="157" t="s">
        <v>24</v>
      </c>
      <c r="G950" s="157">
        <v>0</v>
      </c>
      <c r="H950" s="157">
        <v>1</v>
      </c>
      <c r="I950" s="157">
        <v>1</v>
      </c>
      <c r="J950" s="157">
        <v>0</v>
      </c>
      <c r="K950" s="157">
        <v>0</v>
      </c>
      <c r="L950" s="157">
        <v>1</v>
      </c>
    </row>
    <row r="951" spans="1:12" x14ac:dyDescent="0.2">
      <c r="A951" s="157"/>
      <c r="B951" s="157"/>
      <c r="C951" s="157"/>
      <c r="D951" s="157"/>
      <c r="E951" s="157" t="s">
        <v>2670</v>
      </c>
      <c r="F951" s="157" t="s">
        <v>58</v>
      </c>
      <c r="G951" s="157">
        <v>0</v>
      </c>
      <c r="H951" s="157">
        <v>3</v>
      </c>
      <c r="I951" s="157">
        <v>0</v>
      </c>
      <c r="J951" s="157">
        <v>3</v>
      </c>
      <c r="K951" s="157">
        <v>0</v>
      </c>
      <c r="L951" s="157">
        <v>3</v>
      </c>
    </row>
    <row r="952" spans="1:12" x14ac:dyDescent="0.2">
      <c r="A952" s="157"/>
      <c r="B952" s="157"/>
      <c r="C952" s="157"/>
      <c r="D952" s="157"/>
      <c r="E952" s="157" t="s">
        <v>2669</v>
      </c>
      <c r="F952" s="157" t="s">
        <v>16</v>
      </c>
      <c r="G952" s="157">
        <v>1</v>
      </c>
      <c r="H952" s="157">
        <v>1</v>
      </c>
      <c r="I952" s="157">
        <v>1</v>
      </c>
      <c r="J952" s="157">
        <v>1</v>
      </c>
      <c r="K952" s="157">
        <v>0</v>
      </c>
      <c r="L952" s="157">
        <v>2</v>
      </c>
    </row>
    <row r="953" spans="1:12" x14ac:dyDescent="0.2">
      <c r="A953" s="157"/>
      <c r="B953" s="157"/>
      <c r="C953" s="157"/>
      <c r="D953" s="157"/>
      <c r="E953" s="157" t="s">
        <v>4492</v>
      </c>
      <c r="F953" s="157" t="s">
        <v>20</v>
      </c>
      <c r="G953" s="157">
        <v>1</v>
      </c>
      <c r="H953" s="157">
        <v>0</v>
      </c>
      <c r="I953" s="157">
        <v>1</v>
      </c>
      <c r="J953" s="157">
        <v>0</v>
      </c>
      <c r="K953" s="157">
        <v>0</v>
      </c>
      <c r="L953" s="157">
        <v>1</v>
      </c>
    </row>
    <row r="954" spans="1:12" x14ac:dyDescent="0.2">
      <c r="A954" s="157"/>
      <c r="B954" s="157"/>
      <c r="C954" s="157"/>
      <c r="D954" s="157"/>
      <c r="E954" s="157" t="s">
        <v>2668</v>
      </c>
      <c r="F954" s="157" t="s">
        <v>53</v>
      </c>
      <c r="G954" s="157">
        <v>0</v>
      </c>
      <c r="H954" s="157">
        <v>1</v>
      </c>
      <c r="I954" s="157">
        <v>0</v>
      </c>
      <c r="J954" s="157">
        <v>1</v>
      </c>
      <c r="K954" s="157">
        <v>0</v>
      </c>
      <c r="L954" s="157">
        <v>1</v>
      </c>
    </row>
    <row r="955" spans="1:12" x14ac:dyDescent="0.2">
      <c r="A955" s="157"/>
      <c r="B955" s="157"/>
      <c r="C955" s="157"/>
      <c r="D955" s="157"/>
      <c r="E955" s="157" t="s">
        <v>4493</v>
      </c>
      <c r="F955" s="157" t="s">
        <v>16</v>
      </c>
      <c r="G955" s="157">
        <v>0</v>
      </c>
      <c r="H955" s="157">
        <v>2</v>
      </c>
      <c r="I955" s="157">
        <v>0</v>
      </c>
      <c r="J955" s="157">
        <v>2</v>
      </c>
      <c r="K955" s="157">
        <v>0</v>
      </c>
      <c r="L955" s="157">
        <v>2</v>
      </c>
    </row>
    <row r="956" spans="1:12" x14ac:dyDescent="0.2">
      <c r="A956" s="157"/>
      <c r="B956" s="157"/>
      <c r="C956" s="157"/>
      <c r="D956" s="157"/>
      <c r="E956" s="157" t="s">
        <v>4494</v>
      </c>
      <c r="F956" s="157" t="s">
        <v>69</v>
      </c>
      <c r="G956" s="157">
        <v>1</v>
      </c>
      <c r="H956" s="157">
        <v>1</v>
      </c>
      <c r="I956" s="157">
        <v>2</v>
      </c>
      <c r="J956" s="157">
        <v>0</v>
      </c>
      <c r="K956" s="157">
        <v>0</v>
      </c>
      <c r="L956" s="157">
        <v>2</v>
      </c>
    </row>
    <row r="957" spans="1:12" x14ac:dyDescent="0.2">
      <c r="A957" s="157"/>
      <c r="B957" s="157"/>
      <c r="C957" s="157"/>
      <c r="D957" s="157"/>
      <c r="E957" s="157" t="s">
        <v>4495</v>
      </c>
      <c r="F957" s="157" t="s">
        <v>55</v>
      </c>
      <c r="G957" s="157">
        <v>0</v>
      </c>
      <c r="H957" s="157">
        <v>1</v>
      </c>
      <c r="I957" s="157">
        <v>0</v>
      </c>
      <c r="J957" s="157">
        <v>1</v>
      </c>
      <c r="K957" s="157">
        <v>0</v>
      </c>
      <c r="L957" s="157">
        <v>1</v>
      </c>
    </row>
    <row r="958" spans="1:12" x14ac:dyDescent="0.2">
      <c r="A958" s="157"/>
      <c r="B958" s="157"/>
      <c r="C958" s="157"/>
      <c r="D958" s="157"/>
      <c r="E958" s="157" t="s">
        <v>4496</v>
      </c>
      <c r="F958" s="157" t="s">
        <v>55</v>
      </c>
      <c r="G958" s="157">
        <v>0</v>
      </c>
      <c r="H958" s="157">
        <v>1</v>
      </c>
      <c r="I958" s="157">
        <v>0</v>
      </c>
      <c r="J958" s="157">
        <v>1</v>
      </c>
      <c r="K958" s="157">
        <v>0</v>
      </c>
      <c r="L958" s="157">
        <v>1</v>
      </c>
    </row>
    <row r="959" spans="1:12" x14ac:dyDescent="0.2">
      <c r="A959" s="157"/>
      <c r="B959" s="157"/>
      <c r="C959" s="157"/>
      <c r="D959" s="157"/>
      <c r="E959" s="157" t="s">
        <v>4497</v>
      </c>
      <c r="F959" s="157" t="s">
        <v>16</v>
      </c>
      <c r="G959" s="157">
        <v>0</v>
      </c>
      <c r="H959" s="157">
        <v>1</v>
      </c>
      <c r="I959" s="157">
        <v>0</v>
      </c>
      <c r="J959" s="157">
        <v>1</v>
      </c>
      <c r="K959" s="157">
        <v>0</v>
      </c>
      <c r="L959" s="157">
        <v>1</v>
      </c>
    </row>
    <row r="960" spans="1:12" x14ac:dyDescent="0.2">
      <c r="A960" s="157"/>
      <c r="B960" s="157"/>
      <c r="C960" s="157"/>
      <c r="D960" s="157"/>
      <c r="E960" s="157" t="s">
        <v>2664</v>
      </c>
      <c r="F960" s="157" t="s">
        <v>33</v>
      </c>
      <c r="G960" s="157">
        <v>0</v>
      </c>
      <c r="H960" s="157">
        <v>1</v>
      </c>
      <c r="I960" s="157">
        <v>0</v>
      </c>
      <c r="J960" s="157">
        <v>1</v>
      </c>
      <c r="K960" s="157">
        <v>0</v>
      </c>
      <c r="L960" s="157">
        <v>1</v>
      </c>
    </row>
    <row r="961" spans="1:12" x14ac:dyDescent="0.2">
      <c r="A961" s="157"/>
      <c r="B961" s="157"/>
      <c r="C961" s="157"/>
      <c r="D961" s="157"/>
      <c r="E961" s="157" t="s">
        <v>4498</v>
      </c>
      <c r="F961" s="157" t="s">
        <v>35</v>
      </c>
      <c r="G961" s="157">
        <v>0</v>
      </c>
      <c r="H961" s="157">
        <v>2</v>
      </c>
      <c r="I961" s="157">
        <v>0</v>
      </c>
      <c r="J961" s="157">
        <v>2</v>
      </c>
      <c r="K961" s="157">
        <v>0</v>
      </c>
      <c r="L961" s="157">
        <v>2</v>
      </c>
    </row>
    <row r="962" spans="1:12" x14ac:dyDescent="0.2">
      <c r="A962" s="157"/>
      <c r="B962" s="157"/>
      <c r="C962" s="157"/>
      <c r="D962" s="157"/>
      <c r="E962" s="157" t="s">
        <v>2661</v>
      </c>
      <c r="F962" s="157" t="s">
        <v>125</v>
      </c>
      <c r="G962" s="157">
        <v>0</v>
      </c>
      <c r="H962" s="157">
        <v>2</v>
      </c>
      <c r="I962" s="157">
        <v>0</v>
      </c>
      <c r="J962" s="157">
        <v>2</v>
      </c>
      <c r="K962" s="157">
        <v>0</v>
      </c>
      <c r="L962" s="157">
        <v>2</v>
      </c>
    </row>
    <row r="963" spans="1:12" x14ac:dyDescent="0.2">
      <c r="A963" s="157"/>
      <c r="B963" s="157"/>
      <c r="C963" s="157"/>
      <c r="D963" s="157"/>
      <c r="E963" s="157" t="s">
        <v>4499</v>
      </c>
      <c r="F963" s="157" t="s">
        <v>48</v>
      </c>
      <c r="G963" s="157">
        <v>0</v>
      </c>
      <c r="H963" s="157">
        <v>1</v>
      </c>
      <c r="I963" s="157">
        <v>0</v>
      </c>
      <c r="J963" s="157">
        <v>1</v>
      </c>
      <c r="K963" s="157">
        <v>0</v>
      </c>
      <c r="L963" s="157">
        <v>1</v>
      </c>
    </row>
    <row r="964" spans="1:12" x14ac:dyDescent="0.2">
      <c r="A964" s="157"/>
      <c r="B964" s="157"/>
      <c r="C964" s="157"/>
      <c r="D964" s="157"/>
      <c r="E964" s="157" t="s">
        <v>4500</v>
      </c>
      <c r="F964" s="157" t="s">
        <v>20</v>
      </c>
      <c r="G964" s="157">
        <v>0</v>
      </c>
      <c r="H964" s="157">
        <v>1</v>
      </c>
      <c r="I964" s="157">
        <v>0</v>
      </c>
      <c r="J964" s="157">
        <v>1</v>
      </c>
      <c r="K964" s="157">
        <v>0</v>
      </c>
      <c r="L964" s="157">
        <v>1</v>
      </c>
    </row>
    <row r="965" spans="1:12" x14ac:dyDescent="0.2">
      <c r="A965" s="157"/>
      <c r="B965" s="157"/>
      <c r="C965" s="157"/>
      <c r="D965" s="157"/>
      <c r="E965" s="157" t="s">
        <v>2659</v>
      </c>
      <c r="F965" s="157" t="s">
        <v>29</v>
      </c>
      <c r="G965" s="157">
        <v>0</v>
      </c>
      <c r="H965" s="157">
        <v>2</v>
      </c>
      <c r="I965" s="157">
        <v>0</v>
      </c>
      <c r="J965" s="157">
        <v>2</v>
      </c>
      <c r="K965" s="157">
        <v>0</v>
      </c>
      <c r="L965" s="157">
        <v>2</v>
      </c>
    </row>
    <row r="966" spans="1:12" x14ac:dyDescent="0.2">
      <c r="A966" s="157"/>
      <c r="B966" s="157"/>
      <c r="C966" s="157"/>
      <c r="D966" s="157"/>
      <c r="E966" s="157" t="s">
        <v>2658</v>
      </c>
      <c r="F966" s="157" t="s">
        <v>58</v>
      </c>
      <c r="G966" s="157">
        <v>0</v>
      </c>
      <c r="H966" s="157">
        <v>1</v>
      </c>
      <c r="I966" s="157">
        <v>0</v>
      </c>
      <c r="J966" s="157">
        <v>1</v>
      </c>
      <c r="K966" s="157">
        <v>0</v>
      </c>
      <c r="L966" s="157">
        <v>1</v>
      </c>
    </row>
    <row r="967" spans="1:12" x14ac:dyDescent="0.2">
      <c r="A967" s="157"/>
      <c r="B967" s="157"/>
      <c r="C967" s="157"/>
      <c r="D967" s="157"/>
      <c r="E967" s="157" t="s">
        <v>2654</v>
      </c>
      <c r="F967" s="157" t="s">
        <v>20</v>
      </c>
      <c r="G967" s="157">
        <v>0</v>
      </c>
      <c r="H967" s="157">
        <v>1</v>
      </c>
      <c r="I967" s="157">
        <v>0</v>
      </c>
      <c r="J967" s="157">
        <v>1</v>
      </c>
      <c r="K967" s="157">
        <v>0</v>
      </c>
      <c r="L967" s="157">
        <v>1</v>
      </c>
    </row>
    <row r="968" spans="1:12" x14ac:dyDescent="0.2">
      <c r="A968" s="157"/>
      <c r="B968" s="157"/>
      <c r="C968" s="157"/>
      <c r="D968" s="157"/>
      <c r="E968" s="157" t="s">
        <v>2653</v>
      </c>
      <c r="F968" s="157" t="s">
        <v>48</v>
      </c>
      <c r="G968" s="157">
        <v>0</v>
      </c>
      <c r="H968" s="157">
        <v>1</v>
      </c>
      <c r="I968" s="157">
        <v>0</v>
      </c>
      <c r="J968" s="157">
        <v>1</v>
      </c>
      <c r="K968" s="157">
        <v>0</v>
      </c>
      <c r="L968" s="157">
        <v>1</v>
      </c>
    </row>
    <row r="969" spans="1:12" x14ac:dyDescent="0.2">
      <c r="A969" s="157"/>
      <c r="B969" s="157"/>
      <c r="C969" s="157"/>
      <c r="D969" s="157"/>
      <c r="E969" s="157" t="s">
        <v>4501</v>
      </c>
      <c r="F969" s="157" t="s">
        <v>39</v>
      </c>
      <c r="G969" s="157">
        <v>0</v>
      </c>
      <c r="H969" s="157">
        <v>1</v>
      </c>
      <c r="I969" s="157">
        <v>1</v>
      </c>
      <c r="J969" s="157">
        <v>0</v>
      </c>
      <c r="K969" s="157">
        <v>0</v>
      </c>
      <c r="L969" s="157">
        <v>1</v>
      </c>
    </row>
    <row r="970" spans="1:12" x14ac:dyDescent="0.2">
      <c r="A970" s="157"/>
      <c r="B970" s="157"/>
      <c r="C970" s="157"/>
      <c r="D970" s="157"/>
      <c r="E970" s="157" t="s">
        <v>4502</v>
      </c>
      <c r="F970" s="157" t="s">
        <v>39</v>
      </c>
      <c r="G970" s="157">
        <v>0</v>
      </c>
      <c r="H970" s="157">
        <v>1</v>
      </c>
      <c r="I970" s="157">
        <v>1</v>
      </c>
      <c r="J970" s="157">
        <v>0</v>
      </c>
      <c r="K970" s="157">
        <v>0</v>
      </c>
      <c r="L970" s="157">
        <v>1</v>
      </c>
    </row>
    <row r="971" spans="1:12" x14ac:dyDescent="0.2">
      <c r="A971" s="157"/>
      <c r="B971" s="157"/>
      <c r="C971" s="157"/>
      <c r="D971" s="157"/>
      <c r="E971" s="157" t="s">
        <v>4503</v>
      </c>
      <c r="F971" s="157" t="s">
        <v>22</v>
      </c>
      <c r="G971" s="157">
        <v>0</v>
      </c>
      <c r="H971" s="157">
        <v>3</v>
      </c>
      <c r="I971" s="157">
        <v>0</v>
      </c>
      <c r="J971" s="157">
        <v>3</v>
      </c>
      <c r="K971" s="157">
        <v>0</v>
      </c>
      <c r="L971" s="157">
        <v>3</v>
      </c>
    </row>
    <row r="972" spans="1:12" x14ac:dyDescent="0.2">
      <c r="A972" s="157"/>
      <c r="B972" s="157"/>
      <c r="C972" s="157"/>
      <c r="D972" s="157"/>
      <c r="E972" s="157" t="s">
        <v>4504</v>
      </c>
      <c r="F972" s="157" t="s">
        <v>39</v>
      </c>
      <c r="G972" s="157">
        <v>0</v>
      </c>
      <c r="H972" s="157">
        <v>2</v>
      </c>
      <c r="I972" s="157">
        <v>0</v>
      </c>
      <c r="J972" s="157">
        <v>2</v>
      </c>
      <c r="K972" s="157">
        <v>0</v>
      </c>
      <c r="L972" s="157">
        <v>2</v>
      </c>
    </row>
    <row r="973" spans="1:12" x14ac:dyDescent="0.2">
      <c r="A973" s="157"/>
      <c r="B973" s="157"/>
      <c r="C973" s="157"/>
      <c r="D973" s="157"/>
      <c r="E973" s="157" t="s">
        <v>2650</v>
      </c>
      <c r="F973" s="157" t="s">
        <v>29</v>
      </c>
      <c r="G973" s="157">
        <v>0</v>
      </c>
      <c r="H973" s="157">
        <v>1</v>
      </c>
      <c r="I973" s="157">
        <v>1</v>
      </c>
      <c r="J973" s="157">
        <v>0</v>
      </c>
      <c r="K973" s="157">
        <v>0</v>
      </c>
      <c r="L973" s="157">
        <v>1</v>
      </c>
    </row>
    <row r="974" spans="1:12" x14ac:dyDescent="0.2">
      <c r="A974" s="157"/>
      <c r="B974" s="157"/>
      <c r="C974" s="157"/>
      <c r="D974" s="157"/>
      <c r="E974" s="157" t="s">
        <v>4505</v>
      </c>
      <c r="F974" s="157" t="s">
        <v>67</v>
      </c>
      <c r="G974" s="157">
        <v>0</v>
      </c>
      <c r="H974" s="157">
        <v>1</v>
      </c>
      <c r="I974" s="157">
        <v>0</v>
      </c>
      <c r="J974" s="157">
        <v>1</v>
      </c>
      <c r="K974" s="157">
        <v>0</v>
      </c>
      <c r="L974" s="157">
        <v>1</v>
      </c>
    </row>
    <row r="975" spans="1:12" x14ac:dyDescent="0.2">
      <c r="A975" s="157"/>
      <c r="B975" s="157"/>
      <c r="C975" s="157"/>
      <c r="D975" s="157"/>
      <c r="E975" s="157" t="s">
        <v>4506</v>
      </c>
      <c r="F975" s="157" t="s">
        <v>67</v>
      </c>
      <c r="G975" s="157">
        <v>0</v>
      </c>
      <c r="H975" s="157">
        <v>1</v>
      </c>
      <c r="I975" s="157">
        <v>0</v>
      </c>
      <c r="J975" s="157">
        <v>1</v>
      </c>
      <c r="K975" s="157">
        <v>0</v>
      </c>
      <c r="L975" s="157">
        <v>1</v>
      </c>
    </row>
    <row r="976" spans="1:12" x14ac:dyDescent="0.2">
      <c r="A976" s="157"/>
      <c r="B976" s="157"/>
      <c r="C976" s="157"/>
      <c r="D976" s="157"/>
      <c r="E976" s="157" t="s">
        <v>4507</v>
      </c>
      <c r="F976" s="157" t="s">
        <v>20</v>
      </c>
      <c r="G976" s="157">
        <v>1</v>
      </c>
      <c r="H976" s="157">
        <v>0</v>
      </c>
      <c r="I976" s="157">
        <v>1</v>
      </c>
      <c r="J976" s="157">
        <v>0</v>
      </c>
      <c r="K976" s="157">
        <v>0</v>
      </c>
      <c r="L976" s="157">
        <v>1</v>
      </c>
    </row>
    <row r="977" spans="1:12" x14ac:dyDescent="0.2">
      <c r="A977" s="157"/>
      <c r="B977" s="157"/>
      <c r="C977" s="157"/>
      <c r="D977" s="157"/>
      <c r="E977" s="157" t="s">
        <v>4508</v>
      </c>
      <c r="F977" s="157" t="s">
        <v>77</v>
      </c>
      <c r="G977" s="157">
        <v>0</v>
      </c>
      <c r="H977" s="157">
        <v>1</v>
      </c>
      <c r="I977" s="157">
        <v>0</v>
      </c>
      <c r="J977" s="157">
        <v>1</v>
      </c>
      <c r="K977" s="157">
        <v>0</v>
      </c>
      <c r="L977" s="157">
        <v>1</v>
      </c>
    </row>
    <row r="978" spans="1:12" x14ac:dyDescent="0.2">
      <c r="A978" s="157"/>
      <c r="B978" s="157"/>
      <c r="C978" s="157"/>
      <c r="D978" s="157"/>
      <c r="E978" s="157" t="s">
        <v>4509</v>
      </c>
      <c r="F978" s="157" t="s">
        <v>69</v>
      </c>
      <c r="G978" s="157">
        <v>0</v>
      </c>
      <c r="H978" s="157">
        <v>1</v>
      </c>
      <c r="I978" s="157">
        <v>1</v>
      </c>
      <c r="J978" s="157">
        <v>0</v>
      </c>
      <c r="K978" s="157">
        <v>0</v>
      </c>
      <c r="L978" s="157">
        <v>1</v>
      </c>
    </row>
    <row r="979" spans="1:12" x14ac:dyDescent="0.2">
      <c r="A979" s="157"/>
      <c r="B979" s="157"/>
      <c r="C979" s="157"/>
      <c r="D979" s="157"/>
      <c r="E979" s="157" t="s">
        <v>2642</v>
      </c>
      <c r="F979" s="157" t="s">
        <v>35</v>
      </c>
      <c r="G979" s="157">
        <v>0</v>
      </c>
      <c r="H979" s="157">
        <v>1</v>
      </c>
      <c r="I979" s="157">
        <v>0</v>
      </c>
      <c r="J979" s="157">
        <v>1</v>
      </c>
      <c r="K979" s="157">
        <v>0</v>
      </c>
      <c r="L979" s="157">
        <v>1</v>
      </c>
    </row>
    <row r="980" spans="1:12" x14ac:dyDescent="0.2">
      <c r="A980" s="157"/>
      <c r="B980" s="157"/>
      <c r="C980" s="157"/>
      <c r="D980" s="157"/>
      <c r="E980" s="157" t="s">
        <v>4510</v>
      </c>
      <c r="F980" s="157" t="s">
        <v>53</v>
      </c>
      <c r="G980" s="157">
        <v>0</v>
      </c>
      <c r="H980" s="157">
        <v>1</v>
      </c>
      <c r="I980" s="157">
        <v>0</v>
      </c>
      <c r="J980" s="157">
        <v>1</v>
      </c>
      <c r="K980" s="157">
        <v>0</v>
      </c>
      <c r="L980" s="157">
        <v>1</v>
      </c>
    </row>
    <row r="981" spans="1:12" x14ac:dyDescent="0.2">
      <c r="A981" s="157"/>
      <c r="B981" s="157"/>
      <c r="C981" s="157"/>
      <c r="D981" s="157"/>
      <c r="E981" s="157" t="s">
        <v>4511</v>
      </c>
      <c r="F981" s="157" t="s">
        <v>94</v>
      </c>
      <c r="G981" s="157">
        <v>0</v>
      </c>
      <c r="H981" s="157">
        <v>2</v>
      </c>
      <c r="I981" s="157">
        <v>0</v>
      </c>
      <c r="J981" s="157">
        <v>2</v>
      </c>
      <c r="K981" s="157">
        <v>0</v>
      </c>
      <c r="L981" s="157">
        <v>2</v>
      </c>
    </row>
    <row r="982" spans="1:12" x14ac:dyDescent="0.2">
      <c r="A982" s="157"/>
      <c r="B982" s="157"/>
      <c r="C982" s="157"/>
      <c r="D982" s="157"/>
      <c r="E982" s="157" t="s">
        <v>4512</v>
      </c>
      <c r="F982" s="157" t="s">
        <v>33</v>
      </c>
      <c r="G982" s="157">
        <v>0</v>
      </c>
      <c r="H982" s="157">
        <v>1</v>
      </c>
      <c r="I982" s="157">
        <v>0</v>
      </c>
      <c r="J982" s="157">
        <v>1</v>
      </c>
      <c r="K982" s="157">
        <v>0</v>
      </c>
      <c r="L982" s="157">
        <v>1</v>
      </c>
    </row>
    <row r="983" spans="1:12" x14ac:dyDescent="0.2">
      <c r="A983" s="157"/>
      <c r="B983" s="157"/>
      <c r="C983" s="157"/>
      <c r="D983" s="157"/>
      <c r="E983" s="157" t="s">
        <v>4513</v>
      </c>
      <c r="F983" s="157" t="s">
        <v>29</v>
      </c>
      <c r="G983" s="157">
        <v>1</v>
      </c>
      <c r="H983" s="157">
        <v>0</v>
      </c>
      <c r="I983" s="157">
        <v>0</v>
      </c>
      <c r="J983" s="157">
        <v>1</v>
      </c>
      <c r="K983" s="157">
        <v>0</v>
      </c>
      <c r="L983" s="157">
        <v>1</v>
      </c>
    </row>
    <row r="984" spans="1:12" x14ac:dyDescent="0.2">
      <c r="A984" s="157"/>
      <c r="B984" s="157"/>
      <c r="C984" s="157"/>
      <c r="D984" s="157"/>
      <c r="E984" s="157" t="s">
        <v>2640</v>
      </c>
      <c r="F984" s="157" t="s">
        <v>24</v>
      </c>
      <c r="G984" s="157">
        <v>0</v>
      </c>
      <c r="H984" s="157">
        <v>2</v>
      </c>
      <c r="I984" s="157">
        <v>1</v>
      </c>
      <c r="J984" s="157">
        <v>1</v>
      </c>
      <c r="K984" s="157">
        <v>0</v>
      </c>
      <c r="L984" s="157">
        <v>2</v>
      </c>
    </row>
    <row r="985" spans="1:12" x14ac:dyDescent="0.2">
      <c r="A985" s="157"/>
      <c r="B985" s="157"/>
      <c r="C985" s="157"/>
      <c r="D985" s="157"/>
      <c r="E985" s="157" t="s">
        <v>4514</v>
      </c>
      <c r="F985" s="157" t="s">
        <v>58</v>
      </c>
      <c r="G985" s="157">
        <v>1</v>
      </c>
      <c r="H985" s="157">
        <v>1</v>
      </c>
      <c r="I985" s="157">
        <v>1</v>
      </c>
      <c r="J985" s="157">
        <v>1</v>
      </c>
      <c r="K985" s="157">
        <v>0</v>
      </c>
      <c r="L985" s="157">
        <v>2</v>
      </c>
    </row>
    <row r="986" spans="1:12" x14ac:dyDescent="0.2">
      <c r="A986" s="157"/>
      <c r="B986" s="157"/>
      <c r="C986" s="157"/>
      <c r="D986" s="157"/>
      <c r="E986" s="157" t="s">
        <v>2639</v>
      </c>
      <c r="F986" s="157" t="s">
        <v>77</v>
      </c>
      <c r="G986" s="157">
        <v>1</v>
      </c>
      <c r="H986" s="157">
        <v>2</v>
      </c>
      <c r="I986" s="157">
        <v>3</v>
      </c>
      <c r="J986" s="157">
        <v>0</v>
      </c>
      <c r="K986" s="157">
        <v>0</v>
      </c>
      <c r="L986" s="157">
        <v>3</v>
      </c>
    </row>
    <row r="987" spans="1:12" x14ac:dyDescent="0.2">
      <c r="A987" s="157"/>
      <c r="B987" s="157"/>
      <c r="C987" s="157"/>
      <c r="D987" s="157"/>
      <c r="E987" s="157" t="s">
        <v>2637</v>
      </c>
      <c r="F987" s="157" t="s">
        <v>58</v>
      </c>
      <c r="G987" s="157">
        <v>0</v>
      </c>
      <c r="H987" s="157">
        <v>1</v>
      </c>
      <c r="I987" s="157">
        <v>0</v>
      </c>
      <c r="J987" s="157">
        <v>1</v>
      </c>
      <c r="K987" s="157">
        <v>0</v>
      </c>
      <c r="L987" s="157">
        <v>1</v>
      </c>
    </row>
    <row r="988" spans="1:12" x14ac:dyDescent="0.2">
      <c r="A988" s="157"/>
      <c r="B988" s="157"/>
      <c r="C988" s="157"/>
      <c r="D988" s="157"/>
      <c r="E988" s="157" t="s">
        <v>4515</v>
      </c>
      <c r="F988" s="157" t="s">
        <v>80</v>
      </c>
      <c r="G988" s="157">
        <v>1</v>
      </c>
      <c r="H988" s="157">
        <v>0</v>
      </c>
      <c r="I988" s="157">
        <v>1</v>
      </c>
      <c r="J988" s="157">
        <v>0</v>
      </c>
      <c r="K988" s="157">
        <v>0</v>
      </c>
      <c r="L988" s="157">
        <v>1</v>
      </c>
    </row>
    <row r="989" spans="1:12" x14ac:dyDescent="0.2">
      <c r="A989" s="157"/>
      <c r="B989" s="157"/>
      <c r="C989" s="157"/>
      <c r="D989" s="157"/>
      <c r="E989" s="157" t="s">
        <v>4516</v>
      </c>
      <c r="F989" s="157" t="s">
        <v>39</v>
      </c>
      <c r="G989" s="157">
        <v>0</v>
      </c>
      <c r="H989" s="157">
        <v>1</v>
      </c>
      <c r="I989" s="157">
        <v>1</v>
      </c>
      <c r="J989" s="157">
        <v>0</v>
      </c>
      <c r="K989" s="157">
        <v>0</v>
      </c>
      <c r="L989" s="157">
        <v>1</v>
      </c>
    </row>
    <row r="990" spans="1:12" x14ac:dyDescent="0.2">
      <c r="A990" s="157"/>
      <c r="B990" s="157"/>
      <c r="C990" s="157"/>
      <c r="D990" s="157"/>
      <c r="E990" s="157" t="s">
        <v>4517</v>
      </c>
      <c r="F990" s="157" t="s">
        <v>22</v>
      </c>
      <c r="G990" s="157">
        <v>1</v>
      </c>
      <c r="H990" s="157">
        <v>0</v>
      </c>
      <c r="I990" s="157">
        <v>0</v>
      </c>
      <c r="J990" s="157">
        <v>1</v>
      </c>
      <c r="K990" s="157">
        <v>0</v>
      </c>
      <c r="L990" s="157">
        <v>1</v>
      </c>
    </row>
    <row r="991" spans="1:12" x14ac:dyDescent="0.2">
      <c r="A991" s="157"/>
      <c r="B991" s="157"/>
      <c r="C991" s="157"/>
      <c r="D991" s="157"/>
      <c r="E991" s="157" t="s">
        <v>2634</v>
      </c>
      <c r="F991" s="157" t="s">
        <v>94</v>
      </c>
      <c r="G991" s="157">
        <v>0</v>
      </c>
      <c r="H991" s="157">
        <v>3</v>
      </c>
      <c r="I991" s="157">
        <v>0</v>
      </c>
      <c r="J991" s="157">
        <v>3</v>
      </c>
      <c r="K991" s="157">
        <v>0</v>
      </c>
      <c r="L991" s="157">
        <v>3</v>
      </c>
    </row>
    <row r="992" spans="1:12" x14ac:dyDescent="0.2">
      <c r="A992" s="157"/>
      <c r="B992" s="157"/>
      <c r="C992" s="157"/>
      <c r="D992" s="157"/>
      <c r="E992" s="157" t="s">
        <v>4518</v>
      </c>
      <c r="F992" s="157" t="s">
        <v>67</v>
      </c>
      <c r="G992" s="157">
        <v>1</v>
      </c>
      <c r="H992" s="157">
        <v>1</v>
      </c>
      <c r="I992" s="157">
        <v>0</v>
      </c>
      <c r="J992" s="157">
        <v>2</v>
      </c>
      <c r="K992" s="157">
        <v>0</v>
      </c>
      <c r="L992" s="157">
        <v>2</v>
      </c>
    </row>
    <row r="993" spans="1:12" x14ac:dyDescent="0.2">
      <c r="A993" s="157"/>
      <c r="B993" s="157"/>
      <c r="C993" s="157"/>
      <c r="D993" s="157"/>
      <c r="E993" s="157" t="s">
        <v>4519</v>
      </c>
      <c r="F993" s="157" t="s">
        <v>94</v>
      </c>
      <c r="G993" s="157">
        <v>1</v>
      </c>
      <c r="H993" s="157">
        <v>0</v>
      </c>
      <c r="I993" s="157">
        <v>1</v>
      </c>
      <c r="J993" s="157">
        <v>0</v>
      </c>
      <c r="K993" s="157">
        <v>0</v>
      </c>
      <c r="L993" s="157">
        <v>1</v>
      </c>
    </row>
    <row r="994" spans="1:12" x14ac:dyDescent="0.2">
      <c r="A994" s="157"/>
      <c r="B994" s="157"/>
      <c r="C994" s="157"/>
      <c r="D994" s="157"/>
      <c r="E994" s="157" t="s">
        <v>4520</v>
      </c>
      <c r="F994" s="157" t="s">
        <v>77</v>
      </c>
      <c r="G994" s="157">
        <v>0</v>
      </c>
      <c r="H994" s="157">
        <v>1</v>
      </c>
      <c r="I994" s="157">
        <v>0</v>
      </c>
      <c r="J994" s="157">
        <v>1</v>
      </c>
      <c r="K994" s="157">
        <v>0</v>
      </c>
      <c r="L994" s="157">
        <v>1</v>
      </c>
    </row>
    <row r="995" spans="1:12" x14ac:dyDescent="0.2">
      <c r="A995" s="157"/>
      <c r="B995" s="157"/>
      <c r="C995" s="157"/>
      <c r="D995" s="157"/>
      <c r="E995" s="157" t="s">
        <v>4521</v>
      </c>
      <c r="F995" s="157" t="s">
        <v>67</v>
      </c>
      <c r="G995" s="157">
        <v>0</v>
      </c>
      <c r="H995" s="157">
        <v>2</v>
      </c>
      <c r="I995" s="157">
        <v>0</v>
      </c>
      <c r="J995" s="157">
        <v>2</v>
      </c>
      <c r="K995" s="157">
        <v>0</v>
      </c>
      <c r="L995" s="157">
        <v>2</v>
      </c>
    </row>
    <row r="996" spans="1:12" x14ac:dyDescent="0.2">
      <c r="A996" s="157"/>
      <c r="B996" s="157"/>
      <c r="C996" s="157"/>
      <c r="D996" s="157"/>
      <c r="E996" s="157" t="s">
        <v>2625</v>
      </c>
      <c r="F996" s="157" t="s">
        <v>77</v>
      </c>
      <c r="G996" s="157">
        <v>1</v>
      </c>
      <c r="H996" s="157">
        <v>0</v>
      </c>
      <c r="I996" s="157">
        <v>1</v>
      </c>
      <c r="J996" s="157">
        <v>0</v>
      </c>
      <c r="K996" s="157">
        <v>0</v>
      </c>
      <c r="L996" s="157">
        <v>1</v>
      </c>
    </row>
    <row r="997" spans="1:12" x14ac:dyDescent="0.2">
      <c r="A997" s="157"/>
      <c r="B997" s="157"/>
      <c r="C997" s="157"/>
      <c r="D997" s="157"/>
      <c r="E997" s="157" t="s">
        <v>4522</v>
      </c>
      <c r="F997" s="157" t="s">
        <v>29</v>
      </c>
      <c r="G997" s="157">
        <v>0</v>
      </c>
      <c r="H997" s="157">
        <v>1</v>
      </c>
      <c r="I997" s="157">
        <v>0</v>
      </c>
      <c r="J997" s="157">
        <v>1</v>
      </c>
      <c r="K997" s="157">
        <v>0</v>
      </c>
      <c r="L997" s="157">
        <v>1</v>
      </c>
    </row>
    <row r="998" spans="1:12" x14ac:dyDescent="0.2">
      <c r="A998" s="157"/>
      <c r="B998" s="157"/>
      <c r="C998" s="157"/>
      <c r="D998" s="157"/>
      <c r="E998" s="157" t="s">
        <v>2624</v>
      </c>
      <c r="F998" s="157" t="s">
        <v>14</v>
      </c>
      <c r="G998" s="157">
        <v>1</v>
      </c>
      <c r="H998" s="157">
        <v>0</v>
      </c>
      <c r="I998" s="157">
        <v>1</v>
      </c>
      <c r="J998" s="157">
        <v>0</v>
      </c>
      <c r="K998" s="157">
        <v>0</v>
      </c>
      <c r="L998" s="157">
        <v>1</v>
      </c>
    </row>
    <row r="999" spans="1:12" x14ac:dyDescent="0.2">
      <c r="A999" s="157"/>
      <c r="B999" s="157"/>
      <c r="C999" s="157"/>
      <c r="D999" s="157"/>
      <c r="E999" s="157" t="s">
        <v>2622</v>
      </c>
      <c r="F999" s="157" t="s">
        <v>16</v>
      </c>
      <c r="G999" s="157">
        <v>1</v>
      </c>
      <c r="H999" s="157">
        <v>2</v>
      </c>
      <c r="I999" s="157">
        <v>0</v>
      </c>
      <c r="J999" s="157">
        <v>3</v>
      </c>
      <c r="K999" s="157">
        <v>0</v>
      </c>
      <c r="L999" s="157">
        <v>3</v>
      </c>
    </row>
    <row r="1000" spans="1:12" x14ac:dyDescent="0.2">
      <c r="A1000" s="157"/>
      <c r="B1000" s="157"/>
      <c r="C1000" s="157"/>
      <c r="D1000" s="157"/>
      <c r="E1000" s="157" t="s">
        <v>4523</v>
      </c>
      <c r="F1000" s="157" t="s">
        <v>53</v>
      </c>
      <c r="G1000" s="157">
        <v>0</v>
      </c>
      <c r="H1000" s="157">
        <v>2</v>
      </c>
      <c r="I1000" s="157">
        <v>0</v>
      </c>
      <c r="J1000" s="157">
        <v>2</v>
      </c>
      <c r="K1000" s="157">
        <v>0</v>
      </c>
      <c r="L1000" s="157">
        <v>2</v>
      </c>
    </row>
    <row r="1001" spans="1:12" x14ac:dyDescent="0.2">
      <c r="A1001" s="157"/>
      <c r="B1001" s="157"/>
      <c r="C1001" s="157"/>
      <c r="D1001" s="157"/>
      <c r="E1001" s="157" t="s">
        <v>2621</v>
      </c>
      <c r="F1001" s="157" t="s">
        <v>16</v>
      </c>
      <c r="G1001" s="157">
        <v>0</v>
      </c>
      <c r="H1001" s="157">
        <v>2</v>
      </c>
      <c r="I1001" s="157">
        <v>0</v>
      </c>
      <c r="J1001" s="157">
        <v>2</v>
      </c>
      <c r="K1001" s="157">
        <v>0</v>
      </c>
      <c r="L1001" s="157">
        <v>2</v>
      </c>
    </row>
    <row r="1002" spans="1:12" x14ac:dyDescent="0.2">
      <c r="A1002" s="157"/>
      <c r="B1002" s="157"/>
      <c r="C1002" s="157"/>
      <c r="D1002" s="157"/>
      <c r="E1002" s="157" t="s">
        <v>2620</v>
      </c>
      <c r="F1002" s="157" t="s">
        <v>77</v>
      </c>
      <c r="G1002" s="157">
        <v>1</v>
      </c>
      <c r="H1002" s="157">
        <v>2</v>
      </c>
      <c r="I1002" s="157">
        <v>0</v>
      </c>
      <c r="J1002" s="157">
        <v>3</v>
      </c>
      <c r="K1002" s="157">
        <v>0</v>
      </c>
      <c r="L1002" s="157">
        <v>3</v>
      </c>
    </row>
    <row r="1003" spans="1:12" x14ac:dyDescent="0.2">
      <c r="A1003" s="157"/>
      <c r="B1003" s="157"/>
      <c r="C1003" s="157"/>
      <c r="D1003" s="157"/>
      <c r="E1003" s="157" t="s">
        <v>2618</v>
      </c>
      <c r="F1003" s="157" t="s">
        <v>18</v>
      </c>
      <c r="G1003" s="157">
        <v>0</v>
      </c>
      <c r="H1003" s="157">
        <v>1</v>
      </c>
      <c r="I1003" s="157">
        <v>0</v>
      </c>
      <c r="J1003" s="157">
        <v>1</v>
      </c>
      <c r="K1003" s="157">
        <v>0</v>
      </c>
      <c r="L1003" s="157">
        <v>1</v>
      </c>
    </row>
    <row r="1004" spans="1:12" x14ac:dyDescent="0.2">
      <c r="A1004" s="157"/>
      <c r="B1004" s="157"/>
      <c r="C1004" s="157"/>
      <c r="D1004" s="157"/>
      <c r="E1004" s="157" t="s">
        <v>4524</v>
      </c>
      <c r="F1004" s="157" t="s">
        <v>35</v>
      </c>
      <c r="G1004" s="157">
        <v>0</v>
      </c>
      <c r="H1004" s="157">
        <v>2</v>
      </c>
      <c r="I1004" s="157">
        <v>0</v>
      </c>
      <c r="J1004" s="157">
        <v>1</v>
      </c>
      <c r="K1004" s="157">
        <v>1</v>
      </c>
      <c r="L1004" s="157">
        <v>2</v>
      </c>
    </row>
    <row r="1005" spans="1:12" x14ac:dyDescent="0.2">
      <c r="A1005" s="157"/>
      <c r="B1005" s="157"/>
      <c r="C1005" s="157"/>
      <c r="D1005" s="157"/>
      <c r="E1005" s="157" t="s">
        <v>2615</v>
      </c>
      <c r="F1005" s="157" t="s">
        <v>16</v>
      </c>
      <c r="G1005" s="157">
        <v>0</v>
      </c>
      <c r="H1005" s="157">
        <v>1</v>
      </c>
      <c r="I1005" s="157">
        <v>0</v>
      </c>
      <c r="J1005" s="157">
        <v>1</v>
      </c>
      <c r="K1005" s="157">
        <v>0</v>
      </c>
      <c r="L1005" s="157">
        <v>1</v>
      </c>
    </row>
    <row r="1006" spans="1:12" x14ac:dyDescent="0.2">
      <c r="A1006" s="157"/>
      <c r="B1006" s="157"/>
      <c r="C1006" s="157"/>
      <c r="D1006" s="157"/>
      <c r="E1006" s="157" t="s">
        <v>4525</v>
      </c>
      <c r="F1006" s="157" t="s">
        <v>16</v>
      </c>
      <c r="G1006" s="157">
        <v>1</v>
      </c>
      <c r="H1006" s="157">
        <v>0</v>
      </c>
      <c r="I1006" s="157">
        <v>1</v>
      </c>
      <c r="J1006" s="157">
        <v>0</v>
      </c>
      <c r="K1006" s="157">
        <v>0</v>
      </c>
      <c r="L1006" s="157">
        <v>1</v>
      </c>
    </row>
    <row r="1007" spans="1:12" x14ac:dyDescent="0.2">
      <c r="A1007" s="157"/>
      <c r="B1007" s="157"/>
      <c r="C1007" s="157"/>
      <c r="D1007" s="157"/>
      <c r="E1007" s="157" t="s">
        <v>2612</v>
      </c>
      <c r="F1007" s="157" t="s">
        <v>14</v>
      </c>
      <c r="G1007" s="157">
        <v>9</v>
      </c>
      <c r="H1007" s="157">
        <v>11</v>
      </c>
      <c r="I1007" s="157">
        <v>14</v>
      </c>
      <c r="J1007" s="157">
        <v>6</v>
      </c>
      <c r="K1007" s="157">
        <v>0</v>
      </c>
      <c r="L1007" s="157">
        <v>20</v>
      </c>
    </row>
    <row r="1008" spans="1:12" x14ac:dyDescent="0.2">
      <c r="A1008" s="157"/>
      <c r="B1008" s="157"/>
      <c r="C1008" s="157"/>
      <c r="D1008" s="157"/>
      <c r="E1008" s="157" t="s">
        <v>4526</v>
      </c>
      <c r="F1008" s="157" t="s">
        <v>20</v>
      </c>
      <c r="G1008" s="157">
        <v>1</v>
      </c>
      <c r="H1008" s="157">
        <v>0</v>
      </c>
      <c r="I1008" s="157">
        <v>1</v>
      </c>
      <c r="J1008" s="157">
        <v>0</v>
      </c>
      <c r="K1008" s="157">
        <v>0</v>
      </c>
      <c r="L1008" s="157">
        <v>1</v>
      </c>
    </row>
    <row r="1009" spans="1:12" x14ac:dyDescent="0.2">
      <c r="A1009" s="157"/>
      <c r="B1009" s="157"/>
      <c r="C1009" s="157"/>
      <c r="D1009" s="157"/>
      <c r="E1009" s="157" t="s">
        <v>2609</v>
      </c>
      <c r="F1009" s="157" t="s">
        <v>14</v>
      </c>
      <c r="G1009" s="157">
        <v>0</v>
      </c>
      <c r="H1009" s="157">
        <v>1</v>
      </c>
      <c r="I1009" s="157">
        <v>0</v>
      </c>
      <c r="J1009" s="157">
        <v>1</v>
      </c>
      <c r="K1009" s="157">
        <v>0</v>
      </c>
      <c r="L1009" s="157">
        <v>1</v>
      </c>
    </row>
    <row r="1010" spans="1:12" x14ac:dyDescent="0.2">
      <c r="A1010" s="157"/>
      <c r="B1010" s="157"/>
      <c r="C1010" s="157"/>
      <c r="D1010" s="157"/>
      <c r="E1010" s="157" t="s">
        <v>2607</v>
      </c>
      <c r="F1010" s="157" t="s">
        <v>14</v>
      </c>
      <c r="G1010" s="157">
        <v>0</v>
      </c>
      <c r="H1010" s="157">
        <v>1</v>
      </c>
      <c r="I1010" s="157">
        <v>0</v>
      </c>
      <c r="J1010" s="157">
        <v>1</v>
      </c>
      <c r="K1010" s="157">
        <v>0</v>
      </c>
      <c r="L1010" s="157">
        <v>1</v>
      </c>
    </row>
    <row r="1011" spans="1:12" x14ac:dyDescent="0.2">
      <c r="A1011" s="157"/>
      <c r="B1011" s="157"/>
      <c r="C1011" s="157"/>
      <c r="D1011" s="157"/>
      <c r="E1011" s="157" t="s">
        <v>4527</v>
      </c>
      <c r="F1011" s="157" t="s">
        <v>39</v>
      </c>
      <c r="G1011" s="157">
        <v>0</v>
      </c>
      <c r="H1011" s="157">
        <v>1</v>
      </c>
      <c r="I1011" s="157">
        <v>1</v>
      </c>
      <c r="J1011" s="157">
        <v>0</v>
      </c>
      <c r="K1011" s="157">
        <v>0</v>
      </c>
      <c r="L1011" s="157">
        <v>1</v>
      </c>
    </row>
    <row r="1012" spans="1:12" x14ac:dyDescent="0.2">
      <c r="A1012" s="157"/>
      <c r="B1012" s="157"/>
      <c r="C1012" s="157"/>
      <c r="D1012" s="157"/>
      <c r="E1012" s="157" t="s">
        <v>2606</v>
      </c>
      <c r="F1012" s="157" t="s">
        <v>20</v>
      </c>
      <c r="G1012" s="157">
        <v>0</v>
      </c>
      <c r="H1012" s="157">
        <v>1</v>
      </c>
      <c r="I1012" s="157">
        <v>0</v>
      </c>
      <c r="J1012" s="157">
        <v>1</v>
      </c>
      <c r="K1012" s="157">
        <v>0</v>
      </c>
      <c r="L1012" s="157">
        <v>1</v>
      </c>
    </row>
    <row r="1013" spans="1:12" x14ac:dyDescent="0.2">
      <c r="A1013" s="157"/>
      <c r="B1013" s="157"/>
      <c r="C1013" s="157"/>
      <c r="D1013" s="157"/>
      <c r="E1013" s="157" t="s">
        <v>2605</v>
      </c>
      <c r="F1013" s="157" t="s">
        <v>58</v>
      </c>
      <c r="G1013" s="157">
        <v>0</v>
      </c>
      <c r="H1013" s="157">
        <v>2</v>
      </c>
      <c r="I1013" s="157">
        <v>0</v>
      </c>
      <c r="J1013" s="157">
        <v>2</v>
      </c>
      <c r="K1013" s="157">
        <v>0</v>
      </c>
      <c r="L1013" s="157">
        <v>2</v>
      </c>
    </row>
    <row r="1014" spans="1:12" x14ac:dyDescent="0.2">
      <c r="A1014" s="157"/>
      <c r="B1014" s="157"/>
      <c r="C1014" s="157"/>
      <c r="D1014" s="157"/>
      <c r="E1014" s="157" t="s">
        <v>2604</v>
      </c>
      <c r="F1014" s="157" t="s">
        <v>48</v>
      </c>
      <c r="G1014" s="157">
        <v>1</v>
      </c>
      <c r="H1014" s="157">
        <v>1</v>
      </c>
      <c r="I1014" s="157">
        <v>1</v>
      </c>
      <c r="J1014" s="157">
        <v>1</v>
      </c>
      <c r="K1014" s="157">
        <v>0</v>
      </c>
      <c r="L1014" s="157">
        <v>2</v>
      </c>
    </row>
    <row r="1015" spans="1:12" x14ac:dyDescent="0.2">
      <c r="A1015" s="157"/>
      <c r="B1015" s="157"/>
      <c r="C1015" s="157"/>
      <c r="D1015" s="157"/>
      <c r="E1015" s="157" t="s">
        <v>4528</v>
      </c>
      <c r="F1015" s="157" t="s">
        <v>29</v>
      </c>
      <c r="G1015" s="157">
        <v>1</v>
      </c>
      <c r="H1015" s="157">
        <v>0</v>
      </c>
      <c r="I1015" s="157">
        <v>0</v>
      </c>
      <c r="J1015" s="157">
        <v>0</v>
      </c>
      <c r="K1015" s="157">
        <v>1</v>
      </c>
      <c r="L1015" s="157">
        <v>1</v>
      </c>
    </row>
    <row r="1016" spans="1:12" x14ac:dyDescent="0.2">
      <c r="A1016" s="157"/>
      <c r="B1016" s="157"/>
      <c r="C1016" s="157"/>
      <c r="D1016" s="157"/>
      <c r="E1016" s="157" t="s">
        <v>4529</v>
      </c>
      <c r="F1016" s="157" t="s">
        <v>29</v>
      </c>
      <c r="G1016" s="157">
        <v>0</v>
      </c>
      <c r="H1016" s="157">
        <v>1</v>
      </c>
      <c r="I1016" s="157">
        <v>1</v>
      </c>
      <c r="J1016" s="157">
        <v>0</v>
      </c>
      <c r="K1016" s="157">
        <v>0</v>
      </c>
      <c r="L1016" s="157">
        <v>1</v>
      </c>
    </row>
    <row r="1017" spans="1:12" x14ac:dyDescent="0.2">
      <c r="A1017" s="157"/>
      <c r="B1017" s="157"/>
      <c r="C1017" s="157"/>
      <c r="D1017" s="157"/>
      <c r="E1017" s="157" t="s">
        <v>4530</v>
      </c>
      <c r="F1017" s="157" t="s">
        <v>125</v>
      </c>
      <c r="G1017" s="157">
        <v>0</v>
      </c>
      <c r="H1017" s="157">
        <v>1</v>
      </c>
      <c r="I1017" s="157">
        <v>0</v>
      </c>
      <c r="J1017" s="157">
        <v>1</v>
      </c>
      <c r="K1017" s="157">
        <v>0</v>
      </c>
      <c r="L1017" s="157">
        <v>1</v>
      </c>
    </row>
    <row r="1018" spans="1:12" x14ac:dyDescent="0.2">
      <c r="A1018" s="157"/>
      <c r="B1018" s="157"/>
      <c r="C1018" s="157"/>
      <c r="D1018" s="157"/>
      <c r="E1018" s="157" t="s">
        <v>2600</v>
      </c>
      <c r="F1018" s="157" t="s">
        <v>39</v>
      </c>
      <c r="G1018" s="157">
        <v>2</v>
      </c>
      <c r="H1018" s="157">
        <v>1</v>
      </c>
      <c r="I1018" s="157">
        <v>0</v>
      </c>
      <c r="J1018" s="157">
        <v>3</v>
      </c>
      <c r="K1018" s="157">
        <v>0</v>
      </c>
      <c r="L1018" s="157">
        <v>3</v>
      </c>
    </row>
    <row r="1019" spans="1:12" x14ac:dyDescent="0.2">
      <c r="A1019" s="157"/>
      <c r="B1019" s="157"/>
      <c r="C1019" s="157"/>
      <c r="D1019" s="157"/>
      <c r="E1019" s="157" t="s">
        <v>2599</v>
      </c>
      <c r="F1019" s="157" t="s">
        <v>67</v>
      </c>
      <c r="G1019" s="157">
        <v>0</v>
      </c>
      <c r="H1019" s="157">
        <v>2</v>
      </c>
      <c r="I1019" s="157">
        <v>0</v>
      </c>
      <c r="J1019" s="157">
        <v>1</v>
      </c>
      <c r="K1019" s="157">
        <v>1</v>
      </c>
      <c r="L1019" s="157">
        <v>2</v>
      </c>
    </row>
    <row r="1020" spans="1:12" x14ac:dyDescent="0.2">
      <c r="A1020" s="157"/>
      <c r="B1020" s="157"/>
      <c r="C1020" s="157"/>
      <c r="D1020" s="157"/>
      <c r="E1020" s="157" t="s">
        <v>4531</v>
      </c>
      <c r="F1020" s="157" t="s">
        <v>69</v>
      </c>
      <c r="G1020" s="157">
        <v>0</v>
      </c>
      <c r="H1020" s="157">
        <v>1</v>
      </c>
      <c r="I1020" s="157">
        <v>1</v>
      </c>
      <c r="J1020" s="157">
        <v>0</v>
      </c>
      <c r="K1020" s="157">
        <v>0</v>
      </c>
      <c r="L1020" s="157">
        <v>1</v>
      </c>
    </row>
    <row r="1021" spans="1:12" x14ac:dyDescent="0.2">
      <c r="A1021" s="157"/>
      <c r="B1021" s="157"/>
      <c r="C1021" s="157"/>
      <c r="D1021" s="157"/>
      <c r="E1021" s="157" t="s">
        <v>4532</v>
      </c>
      <c r="F1021" s="157" t="s">
        <v>94</v>
      </c>
      <c r="G1021" s="157">
        <v>1</v>
      </c>
      <c r="H1021" s="157">
        <v>0</v>
      </c>
      <c r="I1021" s="157">
        <v>0</v>
      </c>
      <c r="J1021" s="157">
        <v>0</v>
      </c>
      <c r="K1021" s="157">
        <v>1</v>
      </c>
      <c r="L1021" s="157">
        <v>1</v>
      </c>
    </row>
    <row r="1022" spans="1:12" x14ac:dyDescent="0.2">
      <c r="A1022" s="157"/>
      <c r="B1022" s="157"/>
      <c r="C1022" s="157"/>
      <c r="D1022" s="157"/>
      <c r="E1022" s="157" t="s">
        <v>4533</v>
      </c>
      <c r="F1022" s="157" t="s">
        <v>48</v>
      </c>
      <c r="G1022" s="157">
        <v>1</v>
      </c>
      <c r="H1022" s="157">
        <v>0</v>
      </c>
      <c r="I1022" s="157">
        <v>1</v>
      </c>
      <c r="J1022" s="157">
        <v>0</v>
      </c>
      <c r="K1022" s="157">
        <v>0</v>
      </c>
      <c r="L1022" s="157">
        <v>1</v>
      </c>
    </row>
    <row r="1023" spans="1:12" x14ac:dyDescent="0.2">
      <c r="A1023" s="157"/>
      <c r="B1023" s="157"/>
      <c r="C1023" s="157"/>
      <c r="D1023" s="157"/>
      <c r="E1023" s="157" t="s">
        <v>4534</v>
      </c>
      <c r="F1023" s="157" t="s">
        <v>39</v>
      </c>
      <c r="G1023" s="157">
        <v>1</v>
      </c>
      <c r="H1023" s="157">
        <v>0</v>
      </c>
      <c r="I1023" s="157">
        <v>0</v>
      </c>
      <c r="J1023" s="157">
        <v>1</v>
      </c>
      <c r="K1023" s="157">
        <v>0</v>
      </c>
      <c r="L1023" s="157">
        <v>1</v>
      </c>
    </row>
    <row r="1024" spans="1:12" x14ac:dyDescent="0.2">
      <c r="A1024" s="157"/>
      <c r="B1024" s="157"/>
      <c r="C1024" s="157"/>
      <c r="D1024" s="157"/>
      <c r="E1024" s="157" t="s">
        <v>4535</v>
      </c>
      <c r="F1024" s="157" t="s">
        <v>48</v>
      </c>
      <c r="G1024" s="157">
        <v>0</v>
      </c>
      <c r="H1024" s="157">
        <v>1</v>
      </c>
      <c r="I1024" s="157">
        <v>0</v>
      </c>
      <c r="J1024" s="157">
        <v>1</v>
      </c>
      <c r="K1024" s="157">
        <v>0</v>
      </c>
      <c r="L1024" s="157">
        <v>1</v>
      </c>
    </row>
    <row r="1025" spans="1:12" x14ac:dyDescent="0.2">
      <c r="A1025" s="157"/>
      <c r="B1025" s="157"/>
      <c r="C1025" s="157"/>
      <c r="D1025" s="157"/>
      <c r="E1025" s="157" t="s">
        <v>4536</v>
      </c>
      <c r="F1025" s="157" t="s">
        <v>33</v>
      </c>
      <c r="G1025" s="157">
        <v>0</v>
      </c>
      <c r="H1025" s="157">
        <v>1</v>
      </c>
      <c r="I1025" s="157">
        <v>1</v>
      </c>
      <c r="J1025" s="157">
        <v>0</v>
      </c>
      <c r="K1025" s="157">
        <v>0</v>
      </c>
      <c r="L1025" s="157">
        <v>1</v>
      </c>
    </row>
    <row r="1026" spans="1:12" x14ac:dyDescent="0.2">
      <c r="A1026" s="157"/>
      <c r="B1026" s="157"/>
      <c r="C1026" s="157"/>
      <c r="D1026" s="157"/>
      <c r="E1026" s="157" t="s">
        <v>4537</v>
      </c>
      <c r="F1026" s="157" t="s">
        <v>29</v>
      </c>
      <c r="G1026" s="157">
        <v>0</v>
      </c>
      <c r="H1026" s="157">
        <v>1</v>
      </c>
      <c r="I1026" s="157">
        <v>1</v>
      </c>
      <c r="J1026" s="157">
        <v>0</v>
      </c>
      <c r="K1026" s="157">
        <v>0</v>
      </c>
      <c r="L1026" s="157">
        <v>1</v>
      </c>
    </row>
    <row r="1027" spans="1:12" x14ac:dyDescent="0.2">
      <c r="A1027" s="157"/>
      <c r="B1027" s="157"/>
      <c r="C1027" s="157"/>
      <c r="D1027" s="157"/>
      <c r="E1027" s="157" t="s">
        <v>4538</v>
      </c>
      <c r="F1027" s="157" t="s">
        <v>20</v>
      </c>
      <c r="G1027" s="157">
        <v>1</v>
      </c>
      <c r="H1027" s="157">
        <v>0</v>
      </c>
      <c r="I1027" s="157">
        <v>1</v>
      </c>
      <c r="J1027" s="157">
        <v>0</v>
      </c>
      <c r="K1027" s="157">
        <v>0</v>
      </c>
      <c r="L1027" s="157">
        <v>1</v>
      </c>
    </row>
    <row r="1028" spans="1:12" x14ac:dyDescent="0.2">
      <c r="A1028" s="157"/>
      <c r="B1028" s="157"/>
      <c r="C1028" s="157"/>
      <c r="D1028" s="157"/>
      <c r="E1028" s="157" t="s">
        <v>4539</v>
      </c>
      <c r="F1028" s="157" t="s">
        <v>39</v>
      </c>
      <c r="G1028" s="157">
        <v>1</v>
      </c>
      <c r="H1028" s="157">
        <v>0</v>
      </c>
      <c r="I1028" s="157">
        <v>0</v>
      </c>
      <c r="J1028" s="157">
        <v>1</v>
      </c>
      <c r="K1028" s="157">
        <v>0</v>
      </c>
      <c r="L1028" s="157">
        <v>1</v>
      </c>
    </row>
    <row r="1029" spans="1:12" x14ac:dyDescent="0.2">
      <c r="A1029" s="157"/>
      <c r="B1029" s="157"/>
      <c r="C1029" s="157"/>
      <c r="D1029" s="157"/>
      <c r="E1029" s="157" t="s">
        <v>4540</v>
      </c>
      <c r="F1029" s="157" t="s">
        <v>33</v>
      </c>
      <c r="G1029" s="157">
        <v>0</v>
      </c>
      <c r="H1029" s="157">
        <v>1</v>
      </c>
      <c r="I1029" s="157">
        <v>1</v>
      </c>
      <c r="J1029" s="157">
        <v>0</v>
      </c>
      <c r="K1029" s="157">
        <v>0</v>
      </c>
      <c r="L1029" s="157">
        <v>1</v>
      </c>
    </row>
    <row r="1030" spans="1:12" x14ac:dyDescent="0.2">
      <c r="A1030" s="157"/>
      <c r="B1030" s="157"/>
      <c r="C1030" s="157"/>
      <c r="D1030" s="157"/>
      <c r="E1030" s="157" t="s">
        <v>4541</v>
      </c>
      <c r="F1030" s="157" t="s">
        <v>48</v>
      </c>
      <c r="G1030" s="157">
        <v>1</v>
      </c>
      <c r="H1030" s="157">
        <v>0</v>
      </c>
      <c r="I1030" s="157">
        <v>0</v>
      </c>
      <c r="J1030" s="157">
        <v>1</v>
      </c>
      <c r="K1030" s="157">
        <v>0</v>
      </c>
      <c r="L1030" s="157">
        <v>1</v>
      </c>
    </row>
    <row r="1031" spans="1:12" x14ac:dyDescent="0.2">
      <c r="A1031" s="157"/>
      <c r="B1031" s="157"/>
      <c r="C1031" s="157"/>
      <c r="D1031" s="157"/>
      <c r="E1031" s="157" t="s">
        <v>2587</v>
      </c>
      <c r="F1031" s="157" t="s">
        <v>48</v>
      </c>
      <c r="G1031" s="157">
        <v>20</v>
      </c>
      <c r="H1031" s="157">
        <v>0</v>
      </c>
      <c r="I1031" s="157">
        <v>0</v>
      </c>
      <c r="J1031" s="157">
        <v>19</v>
      </c>
      <c r="K1031" s="157">
        <v>1</v>
      </c>
      <c r="L1031" s="157">
        <v>20</v>
      </c>
    </row>
    <row r="1032" spans="1:12" x14ac:dyDescent="0.2">
      <c r="A1032" s="157"/>
      <c r="B1032" s="157"/>
      <c r="C1032" s="157"/>
      <c r="D1032" s="157"/>
      <c r="E1032" s="157" t="s">
        <v>2585</v>
      </c>
      <c r="F1032" s="157" t="s">
        <v>58</v>
      </c>
      <c r="G1032" s="157">
        <v>0</v>
      </c>
      <c r="H1032" s="157">
        <v>3</v>
      </c>
      <c r="I1032" s="157">
        <v>0</v>
      </c>
      <c r="J1032" s="157">
        <v>3</v>
      </c>
      <c r="K1032" s="157">
        <v>0</v>
      </c>
      <c r="L1032" s="157">
        <v>3</v>
      </c>
    </row>
    <row r="1033" spans="1:12" x14ac:dyDescent="0.2">
      <c r="A1033" s="157"/>
      <c r="B1033" s="157"/>
      <c r="C1033" s="157"/>
      <c r="D1033" s="157"/>
      <c r="E1033" s="157" t="s">
        <v>2584</v>
      </c>
      <c r="F1033" s="157" t="s">
        <v>69</v>
      </c>
      <c r="G1033" s="157">
        <v>0</v>
      </c>
      <c r="H1033" s="157">
        <v>1</v>
      </c>
      <c r="I1033" s="157">
        <v>0</v>
      </c>
      <c r="J1033" s="157">
        <v>1</v>
      </c>
      <c r="K1033" s="157">
        <v>0</v>
      </c>
      <c r="L1033" s="157">
        <v>1</v>
      </c>
    </row>
    <row r="1034" spans="1:12" x14ac:dyDescent="0.2">
      <c r="A1034" s="157"/>
      <c r="B1034" s="157"/>
      <c r="C1034" s="157"/>
      <c r="D1034" s="157"/>
      <c r="E1034" s="157" t="s">
        <v>4542</v>
      </c>
      <c r="F1034" s="157" t="s">
        <v>33</v>
      </c>
      <c r="G1034" s="157">
        <v>2</v>
      </c>
      <c r="H1034" s="157">
        <v>0</v>
      </c>
      <c r="I1034" s="157">
        <v>2</v>
      </c>
      <c r="J1034" s="157">
        <v>0</v>
      </c>
      <c r="K1034" s="157">
        <v>0</v>
      </c>
      <c r="L1034" s="157">
        <v>2</v>
      </c>
    </row>
    <row r="1035" spans="1:12" x14ac:dyDescent="0.2">
      <c r="A1035" s="157"/>
      <c r="B1035" s="157"/>
      <c r="C1035" s="157"/>
      <c r="D1035" s="157"/>
      <c r="E1035" s="157" t="s">
        <v>4543</v>
      </c>
      <c r="F1035" s="157" t="s">
        <v>14</v>
      </c>
      <c r="G1035" s="157">
        <v>2</v>
      </c>
      <c r="H1035" s="157">
        <v>0</v>
      </c>
      <c r="I1035" s="157">
        <v>0</v>
      </c>
      <c r="J1035" s="157">
        <v>2</v>
      </c>
      <c r="K1035" s="157">
        <v>0</v>
      </c>
      <c r="L1035" s="157">
        <v>2</v>
      </c>
    </row>
    <row r="1036" spans="1:12" x14ac:dyDescent="0.2">
      <c r="A1036" s="157"/>
      <c r="B1036" s="157"/>
      <c r="C1036" s="157"/>
      <c r="D1036" s="157"/>
      <c r="E1036" s="157" t="s">
        <v>4544</v>
      </c>
      <c r="F1036" s="157" t="s">
        <v>94</v>
      </c>
      <c r="G1036" s="157">
        <v>1</v>
      </c>
      <c r="H1036" s="157">
        <v>0</v>
      </c>
      <c r="I1036" s="157">
        <v>0</v>
      </c>
      <c r="J1036" s="157">
        <v>0</v>
      </c>
      <c r="K1036" s="157">
        <v>1</v>
      </c>
      <c r="L1036" s="157">
        <v>1</v>
      </c>
    </row>
    <row r="1037" spans="1:12" x14ac:dyDescent="0.2">
      <c r="A1037" s="157"/>
      <c r="B1037" s="157"/>
      <c r="C1037" s="157"/>
      <c r="D1037" s="157"/>
      <c r="E1037" s="157" t="s">
        <v>2581</v>
      </c>
      <c r="F1037" s="157" t="s">
        <v>53</v>
      </c>
      <c r="G1037" s="157">
        <v>0</v>
      </c>
      <c r="H1037" s="157">
        <v>2</v>
      </c>
      <c r="I1037" s="157">
        <v>0</v>
      </c>
      <c r="J1037" s="157">
        <v>2</v>
      </c>
      <c r="K1037" s="157">
        <v>0</v>
      </c>
      <c r="L1037" s="157">
        <v>2</v>
      </c>
    </row>
    <row r="1038" spans="1:12" x14ac:dyDescent="0.2">
      <c r="A1038" s="157"/>
      <c r="B1038" s="157"/>
      <c r="C1038" s="157"/>
      <c r="D1038" s="157"/>
      <c r="E1038" s="157" t="s">
        <v>4545</v>
      </c>
      <c r="F1038" s="157" t="s">
        <v>16</v>
      </c>
      <c r="G1038" s="157">
        <v>0</v>
      </c>
      <c r="H1038" s="157">
        <v>1</v>
      </c>
      <c r="I1038" s="157">
        <v>0</v>
      </c>
      <c r="J1038" s="157">
        <v>1</v>
      </c>
      <c r="K1038" s="157">
        <v>0</v>
      </c>
      <c r="L1038" s="157">
        <v>1</v>
      </c>
    </row>
    <row r="1039" spans="1:12" x14ac:dyDescent="0.2">
      <c r="A1039" s="157"/>
      <c r="B1039" s="157"/>
      <c r="C1039" s="157"/>
      <c r="D1039" s="157"/>
      <c r="E1039" s="157" t="s">
        <v>4546</v>
      </c>
      <c r="F1039" s="157" t="s">
        <v>29</v>
      </c>
      <c r="G1039" s="157">
        <v>0</v>
      </c>
      <c r="H1039" s="157">
        <v>1</v>
      </c>
      <c r="I1039" s="157">
        <v>0</v>
      </c>
      <c r="J1039" s="157">
        <v>1</v>
      </c>
      <c r="K1039" s="157">
        <v>0</v>
      </c>
      <c r="L1039" s="157">
        <v>1</v>
      </c>
    </row>
    <row r="1040" spans="1:12" x14ac:dyDescent="0.2">
      <c r="A1040" s="157"/>
      <c r="B1040" s="157"/>
      <c r="C1040" s="157"/>
      <c r="D1040" s="157"/>
      <c r="E1040" s="157" t="s">
        <v>4547</v>
      </c>
      <c r="F1040" s="157" t="s">
        <v>29</v>
      </c>
      <c r="G1040" s="157">
        <v>0</v>
      </c>
      <c r="H1040" s="157">
        <v>1</v>
      </c>
      <c r="I1040" s="157">
        <v>1</v>
      </c>
      <c r="J1040" s="157">
        <v>0</v>
      </c>
      <c r="K1040" s="157">
        <v>0</v>
      </c>
      <c r="L1040" s="157">
        <v>1</v>
      </c>
    </row>
    <row r="1041" spans="1:12" x14ac:dyDescent="0.2">
      <c r="A1041" s="157"/>
      <c r="B1041" s="157"/>
      <c r="C1041" s="157"/>
      <c r="D1041" s="157"/>
      <c r="E1041" s="157" t="s">
        <v>2578</v>
      </c>
      <c r="F1041" s="157" t="s">
        <v>87</v>
      </c>
      <c r="G1041" s="157">
        <v>0</v>
      </c>
      <c r="H1041" s="157">
        <v>1</v>
      </c>
      <c r="I1041" s="157">
        <v>0</v>
      </c>
      <c r="J1041" s="157">
        <v>1</v>
      </c>
      <c r="K1041" s="157">
        <v>0</v>
      </c>
      <c r="L1041" s="157">
        <v>1</v>
      </c>
    </row>
    <row r="1042" spans="1:12" x14ac:dyDescent="0.2">
      <c r="A1042" s="157"/>
      <c r="B1042" s="157"/>
      <c r="C1042" s="157"/>
      <c r="D1042" s="157"/>
      <c r="E1042" s="157" t="s">
        <v>4548</v>
      </c>
      <c r="F1042" s="157" t="s">
        <v>80</v>
      </c>
      <c r="G1042" s="157">
        <v>1</v>
      </c>
      <c r="H1042" s="157">
        <v>0</v>
      </c>
      <c r="I1042" s="157">
        <v>1</v>
      </c>
      <c r="J1042" s="157">
        <v>0</v>
      </c>
      <c r="K1042" s="157">
        <v>0</v>
      </c>
      <c r="L1042" s="157">
        <v>1</v>
      </c>
    </row>
    <row r="1043" spans="1:12" x14ac:dyDescent="0.2">
      <c r="A1043" s="157"/>
      <c r="B1043" s="157"/>
      <c r="C1043" s="157"/>
      <c r="D1043" s="157"/>
      <c r="E1043" s="157" t="s">
        <v>4549</v>
      </c>
      <c r="F1043" s="157" t="s">
        <v>33</v>
      </c>
      <c r="G1043" s="157">
        <v>1</v>
      </c>
      <c r="H1043" s="157">
        <v>0</v>
      </c>
      <c r="I1043" s="157">
        <v>0</v>
      </c>
      <c r="J1043" s="157">
        <v>1</v>
      </c>
      <c r="K1043" s="157">
        <v>0</v>
      </c>
      <c r="L1043" s="157">
        <v>1</v>
      </c>
    </row>
    <row r="1044" spans="1:12" x14ac:dyDescent="0.2">
      <c r="A1044" s="157"/>
      <c r="B1044" s="157"/>
      <c r="C1044" s="157"/>
      <c r="D1044" s="157"/>
      <c r="E1044" s="157" t="s">
        <v>4550</v>
      </c>
      <c r="F1044" s="157" t="s">
        <v>14</v>
      </c>
      <c r="G1044" s="157">
        <v>0</v>
      </c>
      <c r="H1044" s="157">
        <v>1</v>
      </c>
      <c r="I1044" s="157">
        <v>0</v>
      </c>
      <c r="J1044" s="157">
        <v>1</v>
      </c>
      <c r="K1044" s="157">
        <v>0</v>
      </c>
      <c r="L1044" s="157">
        <v>1</v>
      </c>
    </row>
    <row r="1045" spans="1:12" x14ac:dyDescent="0.2">
      <c r="A1045" s="157"/>
      <c r="B1045" s="157"/>
      <c r="C1045" s="157"/>
      <c r="D1045" s="157"/>
      <c r="E1045" s="157" t="s">
        <v>2574</v>
      </c>
      <c r="F1045" s="157" t="s">
        <v>67</v>
      </c>
      <c r="G1045" s="157">
        <v>0</v>
      </c>
      <c r="H1045" s="157">
        <v>2</v>
      </c>
      <c r="I1045" s="157">
        <v>0</v>
      </c>
      <c r="J1045" s="157">
        <v>2</v>
      </c>
      <c r="K1045" s="157">
        <v>0</v>
      </c>
      <c r="L1045" s="157">
        <v>2</v>
      </c>
    </row>
    <row r="1046" spans="1:12" x14ac:dyDescent="0.2">
      <c r="A1046" s="157"/>
      <c r="B1046" s="157"/>
      <c r="C1046" s="157"/>
      <c r="D1046" s="157"/>
      <c r="E1046" s="157" t="s">
        <v>4551</v>
      </c>
      <c r="F1046" s="157" t="s">
        <v>14</v>
      </c>
      <c r="G1046" s="157">
        <v>0</v>
      </c>
      <c r="H1046" s="157">
        <v>1</v>
      </c>
      <c r="I1046" s="157">
        <v>0</v>
      </c>
      <c r="J1046" s="157">
        <v>1</v>
      </c>
      <c r="K1046" s="157">
        <v>0</v>
      </c>
      <c r="L1046" s="157">
        <v>1</v>
      </c>
    </row>
    <row r="1047" spans="1:12" x14ac:dyDescent="0.2">
      <c r="A1047" s="157"/>
      <c r="B1047" s="157"/>
      <c r="C1047" s="157"/>
      <c r="D1047" s="157"/>
      <c r="E1047" s="157" t="s">
        <v>4552</v>
      </c>
      <c r="F1047" s="157" t="s">
        <v>14</v>
      </c>
      <c r="G1047" s="157">
        <v>0</v>
      </c>
      <c r="H1047" s="157">
        <v>1</v>
      </c>
      <c r="I1047" s="157">
        <v>0</v>
      </c>
      <c r="J1047" s="157">
        <v>1</v>
      </c>
      <c r="K1047" s="157">
        <v>0</v>
      </c>
      <c r="L1047" s="157">
        <v>1</v>
      </c>
    </row>
    <row r="1048" spans="1:12" x14ac:dyDescent="0.2">
      <c r="A1048" s="157"/>
      <c r="B1048" s="157"/>
      <c r="C1048" s="157"/>
      <c r="D1048" s="157"/>
      <c r="E1048" s="157" t="s">
        <v>4553</v>
      </c>
      <c r="F1048" s="157" t="s">
        <v>87</v>
      </c>
      <c r="G1048" s="157">
        <v>1</v>
      </c>
      <c r="H1048" s="157">
        <v>0</v>
      </c>
      <c r="I1048" s="157">
        <v>0</v>
      </c>
      <c r="J1048" s="157">
        <v>1</v>
      </c>
      <c r="K1048" s="157">
        <v>0</v>
      </c>
      <c r="L1048" s="157">
        <v>1</v>
      </c>
    </row>
    <row r="1049" spans="1:12" x14ac:dyDescent="0.2">
      <c r="A1049" s="157"/>
      <c r="B1049" s="157"/>
      <c r="C1049" s="157"/>
      <c r="D1049" s="157"/>
      <c r="E1049" s="157" t="s">
        <v>4554</v>
      </c>
      <c r="F1049" s="157" t="s">
        <v>53</v>
      </c>
      <c r="G1049" s="157">
        <v>0</v>
      </c>
      <c r="H1049" s="157">
        <v>1</v>
      </c>
      <c r="I1049" s="157">
        <v>0</v>
      </c>
      <c r="J1049" s="157">
        <v>1</v>
      </c>
      <c r="K1049" s="157">
        <v>0</v>
      </c>
      <c r="L1049" s="157">
        <v>1</v>
      </c>
    </row>
    <row r="1050" spans="1:12" x14ac:dyDescent="0.2">
      <c r="A1050" s="157"/>
      <c r="B1050" s="157"/>
      <c r="C1050" s="157"/>
      <c r="D1050" s="157"/>
      <c r="E1050" s="157" t="s">
        <v>4555</v>
      </c>
      <c r="F1050" s="157" t="s">
        <v>14</v>
      </c>
      <c r="G1050" s="157">
        <v>0</v>
      </c>
      <c r="H1050" s="157">
        <v>1</v>
      </c>
      <c r="I1050" s="157">
        <v>0</v>
      </c>
      <c r="J1050" s="157">
        <v>1</v>
      </c>
      <c r="K1050" s="157">
        <v>0</v>
      </c>
      <c r="L1050" s="157">
        <v>1</v>
      </c>
    </row>
    <row r="1051" spans="1:12" x14ac:dyDescent="0.2">
      <c r="A1051" s="157"/>
      <c r="B1051" s="157"/>
      <c r="C1051" s="157"/>
      <c r="D1051" s="157"/>
      <c r="E1051" s="157" t="s">
        <v>4556</v>
      </c>
      <c r="F1051" s="157" t="s">
        <v>14</v>
      </c>
      <c r="G1051" s="157">
        <v>0</v>
      </c>
      <c r="H1051" s="157">
        <v>1</v>
      </c>
      <c r="I1051" s="157">
        <v>0</v>
      </c>
      <c r="J1051" s="157">
        <v>1</v>
      </c>
      <c r="K1051" s="157">
        <v>0</v>
      </c>
      <c r="L1051" s="157">
        <v>1</v>
      </c>
    </row>
    <row r="1052" spans="1:12" x14ac:dyDescent="0.2">
      <c r="A1052" s="157"/>
      <c r="B1052" s="157"/>
      <c r="C1052" s="157"/>
      <c r="D1052" s="157"/>
      <c r="E1052" s="157" t="s">
        <v>4557</v>
      </c>
      <c r="F1052" s="157" t="s">
        <v>67</v>
      </c>
      <c r="G1052" s="157">
        <v>0</v>
      </c>
      <c r="H1052" s="157">
        <v>1</v>
      </c>
      <c r="I1052" s="157">
        <v>0</v>
      </c>
      <c r="J1052" s="157">
        <v>1</v>
      </c>
      <c r="K1052" s="157">
        <v>0</v>
      </c>
      <c r="L1052" s="157">
        <v>1</v>
      </c>
    </row>
    <row r="1053" spans="1:12" x14ac:dyDescent="0.2">
      <c r="A1053" s="157"/>
      <c r="B1053" s="157"/>
      <c r="C1053" s="157"/>
      <c r="D1053" s="157"/>
      <c r="E1053" s="157" t="s">
        <v>2570</v>
      </c>
      <c r="F1053" s="157" t="s">
        <v>14</v>
      </c>
      <c r="G1053" s="157">
        <v>9</v>
      </c>
      <c r="H1053" s="157">
        <v>11</v>
      </c>
      <c r="I1053" s="157">
        <v>14</v>
      </c>
      <c r="J1053" s="157">
        <v>6</v>
      </c>
      <c r="K1053" s="157">
        <v>0</v>
      </c>
      <c r="L1053" s="157">
        <v>20</v>
      </c>
    </row>
    <row r="1054" spans="1:12" x14ac:dyDescent="0.2">
      <c r="A1054" s="157"/>
      <c r="B1054" s="157"/>
      <c r="C1054" s="157"/>
      <c r="D1054" s="157"/>
      <c r="E1054" s="157" t="s">
        <v>2569</v>
      </c>
      <c r="F1054" s="157" t="s">
        <v>33</v>
      </c>
      <c r="G1054" s="157">
        <v>0</v>
      </c>
      <c r="H1054" s="157">
        <v>1</v>
      </c>
      <c r="I1054" s="157">
        <v>0</v>
      </c>
      <c r="J1054" s="157">
        <v>1</v>
      </c>
      <c r="K1054" s="157">
        <v>0</v>
      </c>
      <c r="L1054" s="157">
        <v>1</v>
      </c>
    </row>
    <row r="1055" spans="1:12" x14ac:dyDescent="0.2">
      <c r="A1055" s="157"/>
      <c r="B1055" s="157"/>
      <c r="C1055" s="157"/>
      <c r="D1055" s="157"/>
      <c r="E1055" s="157" t="s">
        <v>2568</v>
      </c>
      <c r="F1055" s="157" t="s">
        <v>14</v>
      </c>
      <c r="G1055" s="157">
        <v>2</v>
      </c>
      <c r="H1055" s="157">
        <v>3</v>
      </c>
      <c r="I1055" s="157">
        <v>1</v>
      </c>
      <c r="J1055" s="157">
        <v>4</v>
      </c>
      <c r="K1055" s="157">
        <v>0</v>
      </c>
      <c r="L1055" s="157">
        <v>5</v>
      </c>
    </row>
    <row r="1056" spans="1:12" x14ac:dyDescent="0.2">
      <c r="A1056" s="157"/>
      <c r="B1056" s="157"/>
      <c r="C1056" s="157"/>
      <c r="D1056" s="157"/>
      <c r="E1056" s="157" t="s">
        <v>4558</v>
      </c>
      <c r="F1056" s="157" t="s">
        <v>24</v>
      </c>
      <c r="G1056" s="157">
        <v>0</v>
      </c>
      <c r="H1056" s="157">
        <v>1</v>
      </c>
      <c r="I1056" s="157">
        <v>0</v>
      </c>
      <c r="J1056" s="157">
        <v>1</v>
      </c>
      <c r="K1056" s="157">
        <v>0</v>
      </c>
      <c r="L1056" s="157">
        <v>1</v>
      </c>
    </row>
    <row r="1057" spans="1:12" x14ac:dyDescent="0.2">
      <c r="A1057" s="157"/>
      <c r="B1057" s="157"/>
      <c r="C1057" s="157"/>
      <c r="D1057" s="157"/>
      <c r="E1057" s="157" t="s">
        <v>2566</v>
      </c>
      <c r="F1057" s="157" t="s">
        <v>16</v>
      </c>
      <c r="G1057" s="157">
        <v>0</v>
      </c>
      <c r="H1057" s="157">
        <v>1</v>
      </c>
      <c r="I1057" s="157">
        <v>0</v>
      </c>
      <c r="J1057" s="157">
        <v>1</v>
      </c>
      <c r="K1057" s="157">
        <v>0</v>
      </c>
      <c r="L1057" s="157">
        <v>1</v>
      </c>
    </row>
    <row r="1058" spans="1:12" x14ac:dyDescent="0.2">
      <c r="A1058" s="157"/>
      <c r="B1058" s="157"/>
      <c r="C1058" s="157"/>
      <c r="D1058" s="157"/>
      <c r="E1058" s="157" t="s">
        <v>4559</v>
      </c>
      <c r="F1058" s="157" t="s">
        <v>16</v>
      </c>
      <c r="G1058" s="157">
        <v>1</v>
      </c>
      <c r="H1058" s="157">
        <v>0</v>
      </c>
      <c r="I1058" s="157">
        <v>1</v>
      </c>
      <c r="J1058" s="157">
        <v>0</v>
      </c>
      <c r="K1058" s="157">
        <v>0</v>
      </c>
      <c r="L1058" s="157">
        <v>1</v>
      </c>
    </row>
    <row r="1059" spans="1:12" x14ac:dyDescent="0.2">
      <c r="A1059" s="157"/>
      <c r="B1059" s="157"/>
      <c r="C1059" s="157"/>
      <c r="D1059" s="157"/>
      <c r="E1059" s="157" t="s">
        <v>4560</v>
      </c>
      <c r="F1059" s="157" t="s">
        <v>16</v>
      </c>
      <c r="G1059" s="157">
        <v>0</v>
      </c>
      <c r="H1059" s="157">
        <v>1</v>
      </c>
      <c r="I1059" s="157">
        <v>1</v>
      </c>
      <c r="J1059" s="157">
        <v>0</v>
      </c>
      <c r="K1059" s="157">
        <v>0</v>
      </c>
      <c r="L1059" s="157">
        <v>1</v>
      </c>
    </row>
    <row r="1060" spans="1:12" x14ac:dyDescent="0.2">
      <c r="A1060" s="157"/>
      <c r="B1060" s="157"/>
      <c r="C1060" s="157"/>
      <c r="D1060" s="157"/>
      <c r="E1060" s="157" t="s">
        <v>4561</v>
      </c>
      <c r="F1060" s="157" t="s">
        <v>69</v>
      </c>
      <c r="G1060" s="157">
        <v>0</v>
      </c>
      <c r="H1060" s="157">
        <v>1</v>
      </c>
      <c r="I1060" s="157">
        <v>0</v>
      </c>
      <c r="J1060" s="157">
        <v>1</v>
      </c>
      <c r="K1060" s="157">
        <v>0</v>
      </c>
      <c r="L1060" s="157">
        <v>1</v>
      </c>
    </row>
    <row r="1061" spans="1:12" x14ac:dyDescent="0.2">
      <c r="A1061" s="157"/>
      <c r="B1061" s="157"/>
      <c r="C1061" s="157"/>
      <c r="D1061" s="157"/>
      <c r="E1061" s="157" t="s">
        <v>4562</v>
      </c>
      <c r="F1061" s="157" t="s">
        <v>94</v>
      </c>
      <c r="G1061" s="157">
        <v>0</v>
      </c>
      <c r="H1061" s="157">
        <v>1</v>
      </c>
      <c r="I1061" s="157">
        <v>0</v>
      </c>
      <c r="J1061" s="157">
        <v>1</v>
      </c>
      <c r="K1061" s="157">
        <v>0</v>
      </c>
      <c r="L1061" s="157">
        <v>1</v>
      </c>
    </row>
    <row r="1062" spans="1:12" x14ac:dyDescent="0.2">
      <c r="A1062" s="157"/>
      <c r="B1062" s="157"/>
      <c r="C1062" s="157"/>
      <c r="D1062" s="157"/>
      <c r="E1062" s="157" t="s">
        <v>4563</v>
      </c>
      <c r="F1062" s="157" t="s">
        <v>24</v>
      </c>
      <c r="G1062" s="157">
        <v>0</v>
      </c>
      <c r="H1062" s="157">
        <v>2</v>
      </c>
      <c r="I1062" s="157">
        <v>0</v>
      </c>
      <c r="J1062" s="157">
        <v>2</v>
      </c>
      <c r="K1062" s="157">
        <v>0</v>
      </c>
      <c r="L1062" s="157">
        <v>2</v>
      </c>
    </row>
    <row r="1063" spans="1:12" x14ac:dyDescent="0.2">
      <c r="A1063" s="157"/>
      <c r="B1063" s="157"/>
      <c r="C1063" s="157"/>
      <c r="D1063" s="157"/>
      <c r="E1063" s="157" t="s">
        <v>2561</v>
      </c>
      <c r="F1063" s="157" t="s">
        <v>131</v>
      </c>
      <c r="G1063" s="157">
        <v>1</v>
      </c>
      <c r="H1063" s="157">
        <v>0</v>
      </c>
      <c r="I1063" s="157">
        <v>0</v>
      </c>
      <c r="J1063" s="157">
        <v>1</v>
      </c>
      <c r="K1063" s="157">
        <v>0</v>
      </c>
      <c r="L1063" s="157">
        <v>1</v>
      </c>
    </row>
    <row r="1064" spans="1:12" x14ac:dyDescent="0.2">
      <c r="A1064" s="157"/>
      <c r="B1064" s="157"/>
      <c r="C1064" s="157"/>
      <c r="D1064" s="157"/>
      <c r="E1064" s="157" t="s">
        <v>2560</v>
      </c>
      <c r="F1064" s="157" t="s">
        <v>77</v>
      </c>
      <c r="G1064" s="157">
        <v>1</v>
      </c>
      <c r="H1064" s="157">
        <v>3</v>
      </c>
      <c r="I1064" s="157">
        <v>3</v>
      </c>
      <c r="J1064" s="157">
        <v>1</v>
      </c>
      <c r="K1064" s="157">
        <v>0</v>
      </c>
      <c r="L1064" s="157">
        <v>4</v>
      </c>
    </row>
    <row r="1065" spans="1:12" x14ac:dyDescent="0.2">
      <c r="A1065" s="157"/>
      <c r="B1065" s="157"/>
      <c r="C1065" s="157"/>
      <c r="D1065" s="157"/>
      <c r="E1065" s="157" t="s">
        <v>4564</v>
      </c>
      <c r="F1065" s="157" t="s">
        <v>39</v>
      </c>
      <c r="G1065" s="157">
        <v>0</v>
      </c>
      <c r="H1065" s="157">
        <v>1</v>
      </c>
      <c r="I1065" s="157">
        <v>1</v>
      </c>
      <c r="J1065" s="157">
        <v>0</v>
      </c>
      <c r="K1065" s="157">
        <v>0</v>
      </c>
      <c r="L1065" s="157">
        <v>1</v>
      </c>
    </row>
    <row r="1066" spans="1:12" x14ac:dyDescent="0.2">
      <c r="A1066" s="157"/>
      <c r="B1066" s="157"/>
      <c r="C1066" s="157"/>
      <c r="D1066" s="157"/>
      <c r="E1066" s="157" t="s">
        <v>4565</v>
      </c>
      <c r="F1066" s="157" t="s">
        <v>58</v>
      </c>
      <c r="G1066" s="157">
        <v>0</v>
      </c>
      <c r="H1066" s="157">
        <v>1</v>
      </c>
      <c r="I1066" s="157">
        <v>0</v>
      </c>
      <c r="J1066" s="157">
        <v>1</v>
      </c>
      <c r="K1066" s="157">
        <v>0</v>
      </c>
      <c r="L1066" s="157">
        <v>1</v>
      </c>
    </row>
    <row r="1067" spans="1:12" x14ac:dyDescent="0.2">
      <c r="A1067" s="157"/>
      <c r="B1067" s="157"/>
      <c r="C1067" s="157"/>
      <c r="D1067" s="157"/>
      <c r="E1067" s="157" t="s">
        <v>2552</v>
      </c>
      <c r="F1067" s="157" t="s">
        <v>58</v>
      </c>
      <c r="G1067" s="157">
        <v>0</v>
      </c>
      <c r="H1067" s="157">
        <v>4</v>
      </c>
      <c r="I1067" s="157">
        <v>0</v>
      </c>
      <c r="J1067" s="157">
        <v>4</v>
      </c>
      <c r="K1067" s="157">
        <v>0</v>
      </c>
      <c r="L1067" s="157">
        <v>4</v>
      </c>
    </row>
    <row r="1068" spans="1:12" x14ac:dyDescent="0.2">
      <c r="A1068" s="157"/>
      <c r="B1068" s="157"/>
      <c r="C1068" s="157"/>
      <c r="D1068" s="157"/>
      <c r="E1068" s="157" t="s">
        <v>4566</v>
      </c>
      <c r="F1068" s="157" t="s">
        <v>94</v>
      </c>
      <c r="G1068" s="157">
        <v>1</v>
      </c>
      <c r="H1068" s="157">
        <v>0</v>
      </c>
      <c r="I1068" s="157">
        <v>0</v>
      </c>
      <c r="J1068" s="157">
        <v>0</v>
      </c>
      <c r="K1068" s="157">
        <v>1</v>
      </c>
      <c r="L1068" s="157">
        <v>1</v>
      </c>
    </row>
    <row r="1069" spans="1:12" x14ac:dyDescent="0.2">
      <c r="A1069" s="157"/>
      <c r="B1069" s="157"/>
      <c r="C1069" s="157"/>
      <c r="D1069" s="157"/>
      <c r="E1069" s="157" t="s">
        <v>2551</v>
      </c>
      <c r="F1069" s="157" t="s">
        <v>20</v>
      </c>
      <c r="G1069" s="157">
        <v>0</v>
      </c>
      <c r="H1069" s="157">
        <v>1</v>
      </c>
      <c r="I1069" s="157">
        <v>1</v>
      </c>
      <c r="J1069" s="157">
        <v>0</v>
      </c>
      <c r="K1069" s="157">
        <v>0</v>
      </c>
      <c r="L1069" s="157">
        <v>1</v>
      </c>
    </row>
    <row r="1070" spans="1:12" x14ac:dyDescent="0.2">
      <c r="A1070" s="157"/>
      <c r="B1070" s="157"/>
      <c r="C1070" s="157"/>
      <c r="D1070" s="157"/>
      <c r="E1070" s="157" t="s">
        <v>4567</v>
      </c>
      <c r="F1070" s="157" t="s">
        <v>53</v>
      </c>
      <c r="G1070" s="157">
        <v>1</v>
      </c>
      <c r="H1070" s="157">
        <v>0</v>
      </c>
      <c r="I1070" s="157">
        <v>1</v>
      </c>
      <c r="J1070" s="157">
        <v>0</v>
      </c>
      <c r="K1070" s="157">
        <v>0</v>
      </c>
      <c r="L1070" s="157">
        <v>1</v>
      </c>
    </row>
    <row r="1071" spans="1:12" x14ac:dyDescent="0.2">
      <c r="A1071" s="157"/>
      <c r="B1071" s="157"/>
      <c r="C1071" s="157"/>
      <c r="D1071" s="157"/>
      <c r="E1071" s="157" t="s">
        <v>4568</v>
      </c>
      <c r="F1071" s="157" t="s">
        <v>53</v>
      </c>
      <c r="G1071" s="157">
        <v>1</v>
      </c>
      <c r="H1071" s="157">
        <v>0</v>
      </c>
      <c r="I1071" s="157">
        <v>1</v>
      </c>
      <c r="J1071" s="157">
        <v>0</v>
      </c>
      <c r="K1071" s="157">
        <v>0</v>
      </c>
      <c r="L1071" s="157">
        <v>1</v>
      </c>
    </row>
    <row r="1072" spans="1:12" x14ac:dyDescent="0.2">
      <c r="A1072" s="157"/>
      <c r="B1072" s="157"/>
      <c r="C1072" s="157"/>
      <c r="D1072" s="157"/>
      <c r="E1072" s="157" t="s">
        <v>4569</v>
      </c>
      <c r="F1072" s="157" t="s">
        <v>80</v>
      </c>
      <c r="G1072" s="157">
        <v>1</v>
      </c>
      <c r="H1072" s="157">
        <v>0</v>
      </c>
      <c r="I1072" s="157">
        <v>0</v>
      </c>
      <c r="J1072" s="157">
        <v>1</v>
      </c>
      <c r="K1072" s="157">
        <v>0</v>
      </c>
      <c r="L1072" s="157">
        <v>1</v>
      </c>
    </row>
    <row r="1073" spans="1:12" x14ac:dyDescent="0.2">
      <c r="A1073" s="157"/>
      <c r="B1073" s="157"/>
      <c r="C1073" s="157"/>
      <c r="D1073" s="157"/>
      <c r="E1073" s="157" t="s">
        <v>4570</v>
      </c>
      <c r="F1073" s="157" t="s">
        <v>48</v>
      </c>
      <c r="G1073" s="157">
        <v>0</v>
      </c>
      <c r="H1073" s="157">
        <v>2</v>
      </c>
      <c r="I1073" s="157">
        <v>1</v>
      </c>
      <c r="J1073" s="157">
        <v>1</v>
      </c>
      <c r="K1073" s="157">
        <v>0</v>
      </c>
      <c r="L1073" s="157">
        <v>2</v>
      </c>
    </row>
    <row r="1074" spans="1:12" x14ac:dyDescent="0.2">
      <c r="A1074" s="157"/>
      <c r="B1074" s="157"/>
      <c r="C1074" s="157"/>
      <c r="D1074" s="157"/>
      <c r="E1074" s="157" t="s">
        <v>4571</v>
      </c>
      <c r="F1074" s="157" t="s">
        <v>24</v>
      </c>
      <c r="G1074" s="157">
        <v>1</v>
      </c>
      <c r="H1074" s="157">
        <v>0</v>
      </c>
      <c r="I1074" s="157">
        <v>0</v>
      </c>
      <c r="J1074" s="157">
        <v>1</v>
      </c>
      <c r="K1074" s="157">
        <v>0</v>
      </c>
      <c r="L1074" s="157">
        <v>1</v>
      </c>
    </row>
    <row r="1075" spans="1:12" x14ac:dyDescent="0.2">
      <c r="A1075" s="157"/>
      <c r="B1075" s="157"/>
      <c r="C1075" s="157"/>
      <c r="D1075" s="157"/>
      <c r="E1075" s="157" t="s">
        <v>2547</v>
      </c>
      <c r="F1075" s="157" t="s">
        <v>33</v>
      </c>
      <c r="G1075" s="157">
        <v>0</v>
      </c>
      <c r="H1075" s="157">
        <v>1</v>
      </c>
      <c r="I1075" s="157">
        <v>0</v>
      </c>
      <c r="J1075" s="157">
        <v>1</v>
      </c>
      <c r="K1075" s="157">
        <v>0</v>
      </c>
      <c r="L1075" s="157">
        <v>1</v>
      </c>
    </row>
    <row r="1076" spans="1:12" x14ac:dyDescent="0.2">
      <c r="A1076" s="157"/>
      <c r="B1076" s="157"/>
      <c r="C1076" s="157"/>
      <c r="D1076" s="157"/>
      <c r="E1076" s="157" t="s">
        <v>4572</v>
      </c>
      <c r="F1076" s="157" t="s">
        <v>16</v>
      </c>
      <c r="G1076" s="157">
        <v>1</v>
      </c>
      <c r="H1076" s="157">
        <v>0</v>
      </c>
      <c r="I1076" s="157">
        <v>1</v>
      </c>
      <c r="J1076" s="157">
        <v>0</v>
      </c>
      <c r="K1076" s="157">
        <v>0</v>
      </c>
      <c r="L1076" s="157">
        <v>1</v>
      </c>
    </row>
    <row r="1077" spans="1:12" x14ac:dyDescent="0.2">
      <c r="A1077" s="157"/>
      <c r="B1077" s="157"/>
      <c r="C1077" s="157"/>
      <c r="D1077" s="157"/>
      <c r="E1077" s="157" t="s">
        <v>2545</v>
      </c>
      <c r="F1077" s="157" t="s">
        <v>48</v>
      </c>
      <c r="G1077" s="157">
        <v>1</v>
      </c>
      <c r="H1077" s="157">
        <v>0</v>
      </c>
      <c r="I1077" s="157">
        <v>1</v>
      </c>
      <c r="J1077" s="157">
        <v>0</v>
      </c>
      <c r="K1077" s="157">
        <v>0</v>
      </c>
      <c r="L1077" s="157">
        <v>1</v>
      </c>
    </row>
    <row r="1078" spans="1:12" x14ac:dyDescent="0.2">
      <c r="A1078" s="157"/>
      <c r="B1078" s="157"/>
      <c r="C1078" s="157"/>
      <c r="D1078" s="157"/>
      <c r="E1078" s="157" t="s">
        <v>2544</v>
      </c>
      <c r="F1078" s="157" t="s">
        <v>77</v>
      </c>
      <c r="G1078" s="157">
        <v>3</v>
      </c>
      <c r="H1078" s="157">
        <v>0</v>
      </c>
      <c r="I1078" s="157">
        <v>3</v>
      </c>
      <c r="J1078" s="157">
        <v>0</v>
      </c>
      <c r="K1078" s="157">
        <v>0</v>
      </c>
      <c r="L1078" s="157">
        <v>3</v>
      </c>
    </row>
    <row r="1079" spans="1:12" x14ac:dyDescent="0.2">
      <c r="A1079" s="157"/>
      <c r="B1079" s="157"/>
      <c r="C1079" s="157"/>
      <c r="D1079" s="157"/>
      <c r="E1079" s="157" t="s">
        <v>2543</v>
      </c>
      <c r="F1079" s="157" t="s">
        <v>22</v>
      </c>
      <c r="G1079" s="157">
        <v>0</v>
      </c>
      <c r="H1079" s="157">
        <v>3</v>
      </c>
      <c r="I1079" s="157">
        <v>0</v>
      </c>
      <c r="J1079" s="157">
        <v>3</v>
      </c>
      <c r="K1079" s="157">
        <v>0</v>
      </c>
      <c r="L1079" s="157">
        <v>3</v>
      </c>
    </row>
    <row r="1080" spans="1:12" x14ac:dyDescent="0.2">
      <c r="A1080" s="157"/>
      <c r="B1080" s="157"/>
      <c r="C1080" s="157"/>
      <c r="D1080" s="157"/>
      <c r="E1080" s="157" t="s">
        <v>2540</v>
      </c>
      <c r="F1080" s="157" t="s">
        <v>77</v>
      </c>
      <c r="G1080" s="157">
        <v>2</v>
      </c>
      <c r="H1080" s="157">
        <v>0</v>
      </c>
      <c r="I1080" s="157">
        <v>2</v>
      </c>
      <c r="J1080" s="157">
        <v>0</v>
      </c>
      <c r="K1080" s="157">
        <v>0</v>
      </c>
      <c r="L1080" s="157">
        <v>2</v>
      </c>
    </row>
    <row r="1081" spans="1:12" x14ac:dyDescent="0.2">
      <c r="A1081" s="157"/>
      <c r="B1081" s="157"/>
      <c r="C1081" s="157"/>
      <c r="D1081" s="157"/>
      <c r="E1081" s="157" t="s">
        <v>4573</v>
      </c>
      <c r="F1081" s="157" t="s">
        <v>69</v>
      </c>
      <c r="G1081" s="157">
        <v>0</v>
      </c>
      <c r="H1081" s="157">
        <v>1</v>
      </c>
      <c r="I1081" s="157">
        <v>1</v>
      </c>
      <c r="J1081" s="157">
        <v>0</v>
      </c>
      <c r="K1081" s="157">
        <v>0</v>
      </c>
      <c r="L1081" s="157">
        <v>1</v>
      </c>
    </row>
    <row r="1082" spans="1:12" x14ac:dyDescent="0.2">
      <c r="A1082" s="157"/>
      <c r="B1082" s="157"/>
      <c r="C1082" s="157"/>
      <c r="D1082" s="157"/>
      <c r="E1082" s="157" t="s">
        <v>4574</v>
      </c>
      <c r="F1082" s="157" t="s">
        <v>55</v>
      </c>
      <c r="G1082" s="157">
        <v>0</v>
      </c>
      <c r="H1082" s="157">
        <v>1</v>
      </c>
      <c r="I1082" s="157">
        <v>0</v>
      </c>
      <c r="J1082" s="157">
        <v>1</v>
      </c>
      <c r="K1082" s="157">
        <v>0</v>
      </c>
      <c r="L1082" s="157">
        <v>1</v>
      </c>
    </row>
    <row r="1083" spans="1:12" x14ac:dyDescent="0.2">
      <c r="A1083" s="157"/>
      <c r="B1083" s="157"/>
      <c r="C1083" s="157"/>
      <c r="D1083" s="157"/>
      <c r="E1083" s="157" t="s">
        <v>4575</v>
      </c>
      <c r="F1083" s="157" t="s">
        <v>22</v>
      </c>
      <c r="G1083" s="157">
        <v>1</v>
      </c>
      <c r="H1083" s="157">
        <v>0</v>
      </c>
      <c r="I1083" s="157">
        <v>0</v>
      </c>
      <c r="J1083" s="157">
        <v>1</v>
      </c>
      <c r="K1083" s="157">
        <v>0</v>
      </c>
      <c r="L1083" s="157">
        <v>1</v>
      </c>
    </row>
    <row r="1084" spans="1:12" x14ac:dyDescent="0.2">
      <c r="A1084" s="157"/>
      <c r="B1084" s="157"/>
      <c r="C1084" s="157"/>
      <c r="D1084" s="157"/>
      <c r="E1084" s="157" t="s">
        <v>4576</v>
      </c>
      <c r="F1084" s="157" t="s">
        <v>33</v>
      </c>
      <c r="G1084" s="157">
        <v>0</v>
      </c>
      <c r="H1084" s="157">
        <v>1</v>
      </c>
      <c r="I1084" s="157">
        <v>0</v>
      </c>
      <c r="J1084" s="157">
        <v>1</v>
      </c>
      <c r="K1084" s="157">
        <v>0</v>
      </c>
      <c r="L1084" s="157">
        <v>1</v>
      </c>
    </row>
    <row r="1085" spans="1:12" x14ac:dyDescent="0.2">
      <c r="A1085" s="157"/>
      <c r="B1085" s="157"/>
      <c r="C1085" s="157"/>
      <c r="D1085" s="157"/>
      <c r="E1085" s="157" t="s">
        <v>2539</v>
      </c>
      <c r="F1085" s="157" t="s">
        <v>55</v>
      </c>
      <c r="G1085" s="157">
        <v>2</v>
      </c>
      <c r="H1085" s="157">
        <v>7</v>
      </c>
      <c r="I1085" s="157">
        <v>2</v>
      </c>
      <c r="J1085" s="157">
        <v>6</v>
      </c>
      <c r="K1085" s="157">
        <v>1</v>
      </c>
      <c r="L1085" s="157">
        <v>9</v>
      </c>
    </row>
    <row r="1086" spans="1:12" x14ac:dyDescent="0.2">
      <c r="A1086" s="157"/>
      <c r="B1086" s="157"/>
      <c r="C1086" s="157"/>
      <c r="D1086" s="157"/>
      <c r="E1086" s="157" t="s">
        <v>4577</v>
      </c>
      <c r="F1086" s="157" t="s">
        <v>55</v>
      </c>
      <c r="G1086" s="157">
        <v>0</v>
      </c>
      <c r="H1086" s="157">
        <v>2</v>
      </c>
      <c r="I1086" s="157">
        <v>0</v>
      </c>
      <c r="J1086" s="157">
        <v>2</v>
      </c>
      <c r="K1086" s="157">
        <v>0</v>
      </c>
      <c r="L1086" s="157">
        <v>2</v>
      </c>
    </row>
    <row r="1087" spans="1:12" x14ac:dyDescent="0.2">
      <c r="A1087" s="157"/>
      <c r="B1087" s="157"/>
      <c r="C1087" s="157"/>
      <c r="D1087" s="157"/>
      <c r="E1087" s="157" t="s">
        <v>2535</v>
      </c>
      <c r="F1087" s="157" t="s">
        <v>80</v>
      </c>
      <c r="G1087" s="157">
        <v>0</v>
      </c>
      <c r="H1087" s="157">
        <v>1</v>
      </c>
      <c r="I1087" s="157">
        <v>0</v>
      </c>
      <c r="J1087" s="157">
        <v>1</v>
      </c>
      <c r="K1087" s="157">
        <v>0</v>
      </c>
      <c r="L1087" s="157">
        <v>1</v>
      </c>
    </row>
    <row r="1088" spans="1:12" x14ac:dyDescent="0.2">
      <c r="A1088" s="157"/>
      <c r="B1088" s="157"/>
      <c r="C1088" s="157"/>
      <c r="D1088" s="157"/>
      <c r="E1088" s="157" t="s">
        <v>2532</v>
      </c>
      <c r="F1088" s="157" t="s">
        <v>67</v>
      </c>
      <c r="G1088" s="157">
        <v>0</v>
      </c>
      <c r="H1088" s="157">
        <v>1</v>
      </c>
      <c r="I1088" s="157">
        <v>0</v>
      </c>
      <c r="J1088" s="157">
        <v>1</v>
      </c>
      <c r="K1088" s="157">
        <v>0</v>
      </c>
      <c r="L1088" s="157">
        <v>1</v>
      </c>
    </row>
    <row r="1089" spans="1:12" x14ac:dyDescent="0.2">
      <c r="A1089" s="157"/>
      <c r="B1089" s="157"/>
      <c r="C1089" s="157"/>
      <c r="D1089" s="157"/>
      <c r="E1089" s="157" t="s">
        <v>4578</v>
      </c>
      <c r="F1089" s="157" t="s">
        <v>69</v>
      </c>
      <c r="G1089" s="157">
        <v>0</v>
      </c>
      <c r="H1089" s="157">
        <v>1</v>
      </c>
      <c r="I1089" s="157">
        <v>1</v>
      </c>
      <c r="J1089" s="157">
        <v>0</v>
      </c>
      <c r="K1089" s="157">
        <v>0</v>
      </c>
      <c r="L1089" s="157">
        <v>1</v>
      </c>
    </row>
    <row r="1090" spans="1:12" x14ac:dyDescent="0.2">
      <c r="A1090" s="157"/>
      <c r="B1090" s="157"/>
      <c r="C1090" s="157"/>
      <c r="D1090" s="157"/>
      <c r="E1090" s="157" t="s">
        <v>4579</v>
      </c>
      <c r="F1090" s="157" t="s">
        <v>94</v>
      </c>
      <c r="G1090" s="157">
        <v>1</v>
      </c>
      <c r="H1090" s="157">
        <v>0</v>
      </c>
      <c r="I1090" s="157">
        <v>0</v>
      </c>
      <c r="J1090" s="157">
        <v>1</v>
      </c>
      <c r="K1090" s="157">
        <v>0</v>
      </c>
      <c r="L1090" s="157">
        <v>1</v>
      </c>
    </row>
    <row r="1091" spans="1:12" x14ac:dyDescent="0.2">
      <c r="A1091" s="157"/>
      <c r="B1091" s="157"/>
      <c r="C1091" s="157"/>
      <c r="D1091" s="157"/>
      <c r="E1091" s="157" t="s">
        <v>4580</v>
      </c>
      <c r="F1091" s="157" t="s">
        <v>29</v>
      </c>
      <c r="G1091" s="157">
        <v>0</v>
      </c>
      <c r="H1091" s="157">
        <v>1</v>
      </c>
      <c r="I1091" s="157">
        <v>1</v>
      </c>
      <c r="J1091" s="157">
        <v>0</v>
      </c>
      <c r="K1091" s="157">
        <v>0</v>
      </c>
      <c r="L1091" s="157">
        <v>1</v>
      </c>
    </row>
    <row r="1092" spans="1:12" x14ac:dyDescent="0.2">
      <c r="A1092" s="157"/>
      <c r="B1092" s="157"/>
      <c r="C1092" s="157"/>
      <c r="D1092" s="157"/>
      <c r="E1092" s="157" t="s">
        <v>4581</v>
      </c>
      <c r="F1092" s="157" t="s">
        <v>58</v>
      </c>
      <c r="G1092" s="157">
        <v>1</v>
      </c>
      <c r="H1092" s="157">
        <v>0</v>
      </c>
      <c r="I1092" s="157">
        <v>1</v>
      </c>
      <c r="J1092" s="157">
        <v>0</v>
      </c>
      <c r="K1092" s="157">
        <v>0</v>
      </c>
      <c r="L1092" s="157">
        <v>1</v>
      </c>
    </row>
    <row r="1093" spans="1:12" x14ac:dyDescent="0.2">
      <c r="A1093" s="157"/>
      <c r="B1093" s="157"/>
      <c r="C1093" s="157"/>
      <c r="D1093" s="157"/>
      <c r="E1093" s="157" t="s">
        <v>2527</v>
      </c>
      <c r="F1093" s="157" t="s">
        <v>14</v>
      </c>
      <c r="G1093" s="157">
        <v>0</v>
      </c>
      <c r="H1093" s="157">
        <v>1</v>
      </c>
      <c r="I1093" s="157">
        <v>0</v>
      </c>
      <c r="J1093" s="157">
        <v>1</v>
      </c>
      <c r="K1093" s="157">
        <v>0</v>
      </c>
      <c r="L1093" s="157">
        <v>1</v>
      </c>
    </row>
    <row r="1094" spans="1:12" x14ac:dyDescent="0.2">
      <c r="A1094" s="157"/>
      <c r="B1094" s="157"/>
      <c r="C1094" s="157"/>
      <c r="D1094" s="157"/>
      <c r="E1094" s="157" t="s">
        <v>4582</v>
      </c>
      <c r="F1094" s="157" t="s">
        <v>29</v>
      </c>
      <c r="G1094" s="157">
        <v>0</v>
      </c>
      <c r="H1094" s="157">
        <v>1</v>
      </c>
      <c r="I1094" s="157">
        <v>0</v>
      </c>
      <c r="J1094" s="157">
        <v>1</v>
      </c>
      <c r="K1094" s="157">
        <v>0</v>
      </c>
      <c r="L1094" s="157">
        <v>1</v>
      </c>
    </row>
    <row r="1095" spans="1:12" x14ac:dyDescent="0.2">
      <c r="A1095" s="157"/>
      <c r="B1095" s="157"/>
      <c r="C1095" s="157"/>
      <c r="D1095" s="157"/>
      <c r="E1095" s="157" t="s">
        <v>2524</v>
      </c>
      <c r="F1095" s="157" t="s">
        <v>20</v>
      </c>
      <c r="G1095" s="157">
        <v>0</v>
      </c>
      <c r="H1095" s="157">
        <v>1</v>
      </c>
      <c r="I1095" s="157">
        <v>1</v>
      </c>
      <c r="J1095" s="157">
        <v>0</v>
      </c>
      <c r="K1095" s="157">
        <v>0</v>
      </c>
      <c r="L1095" s="157">
        <v>1</v>
      </c>
    </row>
    <row r="1096" spans="1:12" x14ac:dyDescent="0.2">
      <c r="A1096" s="157"/>
      <c r="B1096" s="157"/>
      <c r="C1096" s="157"/>
      <c r="D1096" s="157"/>
      <c r="E1096" s="157" t="s">
        <v>2523</v>
      </c>
      <c r="F1096" s="157" t="s">
        <v>20</v>
      </c>
      <c r="G1096" s="157">
        <v>1</v>
      </c>
      <c r="H1096" s="157">
        <v>2</v>
      </c>
      <c r="I1096" s="157">
        <v>1</v>
      </c>
      <c r="J1096" s="157">
        <v>2</v>
      </c>
      <c r="K1096" s="157">
        <v>0</v>
      </c>
      <c r="L1096" s="157">
        <v>3</v>
      </c>
    </row>
    <row r="1097" spans="1:12" x14ac:dyDescent="0.2">
      <c r="A1097" s="157"/>
      <c r="B1097" s="157"/>
      <c r="C1097" s="157"/>
      <c r="D1097" s="157"/>
      <c r="E1097" s="157" t="s">
        <v>4583</v>
      </c>
      <c r="F1097" s="157" t="s">
        <v>24</v>
      </c>
      <c r="G1097" s="157">
        <v>0</v>
      </c>
      <c r="H1097" s="157">
        <v>1</v>
      </c>
      <c r="I1097" s="157">
        <v>0</v>
      </c>
      <c r="J1097" s="157">
        <v>1</v>
      </c>
      <c r="K1097" s="157">
        <v>0</v>
      </c>
      <c r="L1097" s="157">
        <v>1</v>
      </c>
    </row>
    <row r="1098" spans="1:12" x14ac:dyDescent="0.2">
      <c r="A1098" s="157"/>
      <c r="B1098" s="157"/>
      <c r="C1098" s="157"/>
      <c r="D1098" s="157"/>
      <c r="E1098" s="157" t="s">
        <v>2519</v>
      </c>
      <c r="F1098" s="157" t="s">
        <v>33</v>
      </c>
      <c r="G1098" s="157">
        <v>0</v>
      </c>
      <c r="H1098" s="157">
        <v>2</v>
      </c>
      <c r="I1098" s="157">
        <v>0</v>
      </c>
      <c r="J1098" s="157">
        <v>2</v>
      </c>
      <c r="K1098" s="157">
        <v>0</v>
      </c>
      <c r="L1098" s="157">
        <v>2</v>
      </c>
    </row>
    <row r="1099" spans="1:12" x14ac:dyDescent="0.2">
      <c r="A1099" s="157"/>
      <c r="B1099" s="157"/>
      <c r="C1099" s="157"/>
      <c r="D1099" s="157"/>
      <c r="E1099" s="157" t="s">
        <v>4584</v>
      </c>
      <c r="F1099" s="157" t="s">
        <v>48</v>
      </c>
      <c r="G1099" s="157">
        <v>1</v>
      </c>
      <c r="H1099" s="157">
        <v>0</v>
      </c>
      <c r="I1099" s="157">
        <v>0</v>
      </c>
      <c r="J1099" s="157">
        <v>1</v>
      </c>
      <c r="K1099" s="157">
        <v>0</v>
      </c>
      <c r="L1099" s="157">
        <v>1</v>
      </c>
    </row>
    <row r="1100" spans="1:12" x14ac:dyDescent="0.2">
      <c r="A1100" s="157"/>
      <c r="B1100" s="157"/>
      <c r="C1100" s="157"/>
      <c r="D1100" s="157"/>
      <c r="E1100" s="157" t="s">
        <v>2518</v>
      </c>
      <c r="F1100" s="157" t="s">
        <v>69</v>
      </c>
      <c r="G1100" s="157">
        <v>1</v>
      </c>
      <c r="H1100" s="157">
        <v>0</v>
      </c>
      <c r="I1100" s="157">
        <v>0</v>
      </c>
      <c r="J1100" s="157">
        <v>1</v>
      </c>
      <c r="K1100" s="157">
        <v>0</v>
      </c>
      <c r="L1100" s="157">
        <v>1</v>
      </c>
    </row>
    <row r="1101" spans="1:12" x14ac:dyDescent="0.2">
      <c r="A1101" s="157"/>
      <c r="B1101" s="157"/>
      <c r="C1101" s="157"/>
      <c r="D1101" s="157"/>
      <c r="E1101" s="157" t="s">
        <v>4585</v>
      </c>
      <c r="F1101" s="157" t="s">
        <v>58</v>
      </c>
      <c r="G1101" s="157">
        <v>1</v>
      </c>
      <c r="H1101" s="157">
        <v>0</v>
      </c>
      <c r="I1101" s="157">
        <v>1</v>
      </c>
      <c r="J1101" s="157">
        <v>0</v>
      </c>
      <c r="K1101" s="157">
        <v>0</v>
      </c>
      <c r="L1101" s="157">
        <v>1</v>
      </c>
    </row>
    <row r="1102" spans="1:12" x14ac:dyDescent="0.2">
      <c r="A1102" s="157"/>
      <c r="B1102" s="157"/>
      <c r="C1102" s="157"/>
      <c r="D1102" s="157"/>
      <c r="E1102" s="157" t="s">
        <v>4586</v>
      </c>
      <c r="F1102" s="157" t="s">
        <v>18</v>
      </c>
      <c r="G1102" s="157">
        <v>0</v>
      </c>
      <c r="H1102" s="157">
        <v>1</v>
      </c>
      <c r="I1102" s="157">
        <v>0</v>
      </c>
      <c r="J1102" s="157">
        <v>0</v>
      </c>
      <c r="K1102" s="157">
        <v>1</v>
      </c>
      <c r="L1102" s="157">
        <v>1</v>
      </c>
    </row>
    <row r="1103" spans="1:12" x14ac:dyDescent="0.2">
      <c r="A1103" s="157"/>
      <c r="B1103" s="157"/>
      <c r="C1103" s="157"/>
      <c r="D1103" s="157"/>
      <c r="E1103" s="157" t="s">
        <v>4587</v>
      </c>
      <c r="F1103" s="157" t="s">
        <v>18</v>
      </c>
      <c r="G1103" s="157">
        <v>0</v>
      </c>
      <c r="H1103" s="157">
        <v>1</v>
      </c>
      <c r="I1103" s="157">
        <v>0</v>
      </c>
      <c r="J1103" s="157">
        <v>0</v>
      </c>
      <c r="K1103" s="157">
        <v>1</v>
      </c>
      <c r="L1103" s="157">
        <v>1</v>
      </c>
    </row>
    <row r="1104" spans="1:12" x14ac:dyDescent="0.2">
      <c r="A1104" s="157"/>
      <c r="B1104" s="157"/>
      <c r="C1104" s="157"/>
      <c r="D1104" s="157"/>
      <c r="E1104" s="157" t="s">
        <v>4588</v>
      </c>
      <c r="F1104" s="157" t="s">
        <v>67</v>
      </c>
      <c r="G1104" s="157">
        <v>1</v>
      </c>
      <c r="H1104" s="157">
        <v>0</v>
      </c>
      <c r="I1104" s="157">
        <v>1</v>
      </c>
      <c r="J1104" s="157">
        <v>0</v>
      </c>
      <c r="K1104" s="157">
        <v>0</v>
      </c>
      <c r="L1104" s="157">
        <v>1</v>
      </c>
    </row>
    <row r="1105" spans="1:12" x14ac:dyDescent="0.2">
      <c r="A1105" s="157"/>
      <c r="B1105" s="157"/>
      <c r="C1105" s="157"/>
      <c r="D1105" s="157"/>
      <c r="E1105" s="157" t="s">
        <v>4589</v>
      </c>
      <c r="F1105" s="157" t="s">
        <v>67</v>
      </c>
      <c r="G1105" s="157">
        <v>1</v>
      </c>
      <c r="H1105" s="157">
        <v>0</v>
      </c>
      <c r="I1105" s="157">
        <v>1</v>
      </c>
      <c r="J1105" s="157">
        <v>0</v>
      </c>
      <c r="K1105" s="157">
        <v>0</v>
      </c>
      <c r="L1105" s="157">
        <v>1</v>
      </c>
    </row>
    <row r="1106" spans="1:12" x14ac:dyDescent="0.2">
      <c r="A1106" s="157"/>
      <c r="B1106" s="157"/>
      <c r="C1106" s="157"/>
      <c r="D1106" s="157"/>
      <c r="E1106" s="157" t="s">
        <v>4590</v>
      </c>
      <c r="F1106" s="157" t="s">
        <v>33</v>
      </c>
      <c r="G1106" s="157">
        <v>0</v>
      </c>
      <c r="H1106" s="157">
        <v>1</v>
      </c>
      <c r="I1106" s="157">
        <v>0</v>
      </c>
      <c r="J1106" s="157">
        <v>1</v>
      </c>
      <c r="K1106" s="157">
        <v>0</v>
      </c>
      <c r="L1106" s="157">
        <v>1</v>
      </c>
    </row>
    <row r="1107" spans="1:12" x14ac:dyDescent="0.2">
      <c r="A1107" s="157"/>
      <c r="B1107" s="157"/>
      <c r="C1107" s="157"/>
      <c r="D1107" s="157"/>
      <c r="E1107" s="157" t="s">
        <v>2509</v>
      </c>
      <c r="F1107" s="157" t="s">
        <v>80</v>
      </c>
      <c r="G1107" s="157">
        <v>0</v>
      </c>
      <c r="H1107" s="157">
        <v>1</v>
      </c>
      <c r="I1107" s="157">
        <v>0</v>
      </c>
      <c r="J1107" s="157">
        <v>1</v>
      </c>
      <c r="K1107" s="157">
        <v>0</v>
      </c>
      <c r="L1107" s="157">
        <v>1</v>
      </c>
    </row>
    <row r="1108" spans="1:12" x14ac:dyDescent="0.2">
      <c r="A1108" s="157"/>
      <c r="B1108" s="157"/>
      <c r="C1108" s="157"/>
      <c r="D1108" s="157"/>
      <c r="E1108" s="157" t="s">
        <v>2508</v>
      </c>
      <c r="F1108" s="157" t="s">
        <v>77</v>
      </c>
      <c r="G1108" s="157">
        <v>0</v>
      </c>
      <c r="H1108" s="157">
        <v>1</v>
      </c>
      <c r="I1108" s="157">
        <v>1</v>
      </c>
      <c r="J1108" s="157">
        <v>0</v>
      </c>
      <c r="K1108" s="157">
        <v>0</v>
      </c>
      <c r="L1108" s="157">
        <v>1</v>
      </c>
    </row>
    <row r="1109" spans="1:12" x14ac:dyDescent="0.2">
      <c r="A1109" s="157"/>
      <c r="B1109" s="157"/>
      <c r="C1109" s="157"/>
      <c r="D1109" s="157"/>
      <c r="E1109" s="157" t="s">
        <v>4591</v>
      </c>
      <c r="F1109" s="157" t="s">
        <v>67</v>
      </c>
      <c r="G1109" s="157">
        <v>1</v>
      </c>
      <c r="H1109" s="157">
        <v>0</v>
      </c>
      <c r="I1109" s="157">
        <v>1</v>
      </c>
      <c r="J1109" s="157">
        <v>0</v>
      </c>
      <c r="K1109" s="157">
        <v>0</v>
      </c>
      <c r="L1109" s="157">
        <v>1</v>
      </c>
    </row>
    <row r="1110" spans="1:12" x14ac:dyDescent="0.2">
      <c r="A1110" s="157"/>
      <c r="B1110" s="157"/>
      <c r="C1110" s="157"/>
      <c r="D1110" s="157"/>
      <c r="E1110" s="157" t="s">
        <v>2507</v>
      </c>
      <c r="F1110" s="157" t="s">
        <v>14</v>
      </c>
      <c r="G1110" s="157">
        <v>1</v>
      </c>
      <c r="H1110" s="157">
        <v>0</v>
      </c>
      <c r="I1110" s="157">
        <v>1</v>
      </c>
      <c r="J1110" s="157">
        <v>0</v>
      </c>
      <c r="K1110" s="157">
        <v>0</v>
      </c>
      <c r="L1110" s="157">
        <v>1</v>
      </c>
    </row>
    <row r="1111" spans="1:12" x14ac:dyDescent="0.2">
      <c r="A1111" s="157"/>
      <c r="B1111" s="157"/>
      <c r="C1111" s="157"/>
      <c r="D1111" s="157"/>
      <c r="E1111" s="157" t="s">
        <v>2506</v>
      </c>
      <c r="F1111" s="157" t="s">
        <v>29</v>
      </c>
      <c r="G1111" s="157">
        <v>0</v>
      </c>
      <c r="H1111" s="157">
        <v>2</v>
      </c>
      <c r="I1111" s="157">
        <v>0</v>
      </c>
      <c r="J1111" s="157">
        <v>2</v>
      </c>
      <c r="K1111" s="157">
        <v>0</v>
      </c>
      <c r="L1111" s="157">
        <v>2</v>
      </c>
    </row>
    <row r="1112" spans="1:12" x14ac:dyDescent="0.2">
      <c r="A1112" s="157"/>
      <c r="B1112" s="157"/>
      <c r="C1112" s="157"/>
      <c r="D1112" s="157"/>
      <c r="E1112" s="157" t="s">
        <v>4592</v>
      </c>
      <c r="F1112" s="157" t="s">
        <v>39</v>
      </c>
      <c r="G1112" s="157">
        <v>0</v>
      </c>
      <c r="H1112" s="157">
        <v>2</v>
      </c>
      <c r="I1112" s="157">
        <v>0</v>
      </c>
      <c r="J1112" s="157">
        <v>2</v>
      </c>
      <c r="K1112" s="157">
        <v>0</v>
      </c>
      <c r="L1112" s="157">
        <v>2</v>
      </c>
    </row>
    <row r="1113" spans="1:12" x14ac:dyDescent="0.2">
      <c r="A1113" s="157"/>
      <c r="B1113" s="157"/>
      <c r="C1113" s="157"/>
      <c r="D1113" s="157"/>
      <c r="E1113" s="157" t="s">
        <v>2504</v>
      </c>
      <c r="F1113" s="157" t="s">
        <v>14</v>
      </c>
      <c r="G1113" s="157">
        <v>1</v>
      </c>
      <c r="H1113" s="157">
        <v>3</v>
      </c>
      <c r="I1113" s="157">
        <v>0</v>
      </c>
      <c r="J1113" s="157">
        <v>4</v>
      </c>
      <c r="K1113" s="157">
        <v>0</v>
      </c>
      <c r="L1113" s="157">
        <v>4</v>
      </c>
    </row>
    <row r="1114" spans="1:12" x14ac:dyDescent="0.2">
      <c r="A1114" s="157"/>
      <c r="B1114" s="157"/>
      <c r="C1114" s="157"/>
      <c r="D1114" s="157"/>
      <c r="E1114" s="157" t="s">
        <v>2503</v>
      </c>
      <c r="F1114" s="157" t="s">
        <v>29</v>
      </c>
      <c r="G1114" s="157">
        <v>0</v>
      </c>
      <c r="H1114" s="157">
        <v>2</v>
      </c>
      <c r="I1114" s="157">
        <v>0</v>
      </c>
      <c r="J1114" s="157">
        <v>2</v>
      </c>
      <c r="K1114" s="157">
        <v>0</v>
      </c>
      <c r="L1114" s="157">
        <v>2</v>
      </c>
    </row>
    <row r="1115" spans="1:12" x14ac:dyDescent="0.2">
      <c r="A1115" s="157"/>
      <c r="B1115" s="157"/>
      <c r="C1115" s="157"/>
      <c r="D1115" s="157"/>
      <c r="E1115" s="157" t="s">
        <v>4593</v>
      </c>
      <c r="F1115" s="157" t="s">
        <v>58</v>
      </c>
      <c r="G1115" s="157">
        <v>0</v>
      </c>
      <c r="H1115" s="157">
        <v>1</v>
      </c>
      <c r="I1115" s="157">
        <v>0</v>
      </c>
      <c r="J1115" s="157">
        <v>1</v>
      </c>
      <c r="K1115" s="157">
        <v>0</v>
      </c>
      <c r="L1115" s="157">
        <v>1</v>
      </c>
    </row>
    <row r="1116" spans="1:12" x14ac:dyDescent="0.2">
      <c r="A1116" s="157"/>
      <c r="B1116" s="157"/>
      <c r="C1116" s="157"/>
      <c r="D1116" s="157"/>
      <c r="E1116" s="157" t="s">
        <v>2501</v>
      </c>
      <c r="F1116" s="157" t="s">
        <v>58</v>
      </c>
      <c r="G1116" s="157">
        <v>0</v>
      </c>
      <c r="H1116" s="157">
        <v>2</v>
      </c>
      <c r="I1116" s="157">
        <v>0</v>
      </c>
      <c r="J1116" s="157">
        <v>2</v>
      </c>
      <c r="K1116" s="157">
        <v>0</v>
      </c>
      <c r="L1116" s="157">
        <v>2</v>
      </c>
    </row>
    <row r="1117" spans="1:12" x14ac:dyDescent="0.2">
      <c r="A1117" s="157"/>
      <c r="B1117" s="157"/>
      <c r="C1117" s="157"/>
      <c r="D1117" s="157"/>
      <c r="E1117" s="157" t="s">
        <v>4594</v>
      </c>
      <c r="F1117" s="157" t="s">
        <v>22</v>
      </c>
      <c r="G1117" s="157">
        <v>0</v>
      </c>
      <c r="H1117" s="157">
        <v>1</v>
      </c>
      <c r="I1117" s="157">
        <v>0</v>
      </c>
      <c r="J1117" s="157">
        <v>1</v>
      </c>
      <c r="K1117" s="157">
        <v>0</v>
      </c>
      <c r="L1117" s="157">
        <v>1</v>
      </c>
    </row>
    <row r="1118" spans="1:12" x14ac:dyDescent="0.2">
      <c r="A1118" s="157"/>
      <c r="B1118" s="157"/>
      <c r="C1118" s="157"/>
      <c r="D1118" s="157"/>
      <c r="E1118" s="157" t="s">
        <v>2499</v>
      </c>
      <c r="F1118" s="157" t="s">
        <v>58</v>
      </c>
      <c r="G1118" s="157">
        <v>0</v>
      </c>
      <c r="H1118" s="157">
        <v>1</v>
      </c>
      <c r="I1118" s="157">
        <v>0</v>
      </c>
      <c r="J1118" s="157">
        <v>1</v>
      </c>
      <c r="K1118" s="157">
        <v>0</v>
      </c>
      <c r="L1118" s="157">
        <v>1</v>
      </c>
    </row>
    <row r="1119" spans="1:12" x14ac:dyDescent="0.2">
      <c r="A1119" s="157"/>
      <c r="B1119" s="157"/>
      <c r="C1119" s="157"/>
      <c r="D1119" s="157"/>
      <c r="E1119" s="157" t="s">
        <v>2498</v>
      </c>
      <c r="F1119" s="157" t="s">
        <v>20</v>
      </c>
      <c r="G1119" s="157">
        <v>0</v>
      </c>
      <c r="H1119" s="157">
        <v>1</v>
      </c>
      <c r="I1119" s="157">
        <v>0</v>
      </c>
      <c r="J1119" s="157">
        <v>1</v>
      </c>
      <c r="K1119" s="157">
        <v>0</v>
      </c>
      <c r="L1119" s="157">
        <v>1</v>
      </c>
    </row>
    <row r="1120" spans="1:12" x14ac:dyDescent="0.2">
      <c r="A1120" s="157"/>
      <c r="B1120" s="157"/>
      <c r="C1120" s="157"/>
      <c r="D1120" s="157" t="s">
        <v>3930</v>
      </c>
      <c r="E1120" s="157" t="s">
        <v>3930</v>
      </c>
      <c r="F1120" s="157" t="s">
        <v>29</v>
      </c>
      <c r="G1120" s="157">
        <v>0</v>
      </c>
      <c r="H1120" s="157">
        <v>1</v>
      </c>
      <c r="I1120" s="157">
        <v>0</v>
      </c>
      <c r="J1120" s="157">
        <v>1</v>
      </c>
      <c r="K1120" s="157">
        <v>0</v>
      </c>
      <c r="L1120" s="157">
        <v>1</v>
      </c>
    </row>
    <row r="1121" spans="1:12" x14ac:dyDescent="0.2">
      <c r="A1121" s="157"/>
      <c r="B1121" s="157"/>
      <c r="C1121" s="157"/>
      <c r="D1121" s="157"/>
      <c r="E1121" s="157" t="s">
        <v>4595</v>
      </c>
      <c r="F1121" s="157" t="s">
        <v>125</v>
      </c>
      <c r="G1121" s="157">
        <v>0</v>
      </c>
      <c r="H1121" s="157">
        <v>1</v>
      </c>
      <c r="I1121" s="157">
        <v>0</v>
      </c>
      <c r="J1121" s="157">
        <v>1</v>
      </c>
      <c r="K1121" s="157">
        <v>0</v>
      </c>
      <c r="L1121" s="157">
        <v>1</v>
      </c>
    </row>
    <row r="1122" spans="1:12" x14ac:dyDescent="0.2">
      <c r="A1122" s="157"/>
      <c r="B1122" s="157"/>
      <c r="C1122" s="157"/>
      <c r="D1122" s="157"/>
      <c r="E1122" s="157" t="s">
        <v>4596</v>
      </c>
      <c r="F1122" s="157" t="s">
        <v>55</v>
      </c>
      <c r="G1122" s="157">
        <v>0</v>
      </c>
      <c r="H1122" s="157">
        <v>1</v>
      </c>
      <c r="I1122" s="157">
        <v>0</v>
      </c>
      <c r="J1122" s="157">
        <v>1</v>
      </c>
      <c r="K1122" s="157">
        <v>0</v>
      </c>
      <c r="L1122" s="157">
        <v>1</v>
      </c>
    </row>
    <row r="1123" spans="1:12" x14ac:dyDescent="0.2">
      <c r="A1123" s="157"/>
      <c r="B1123" s="157"/>
      <c r="C1123" s="157"/>
      <c r="D1123" s="157"/>
      <c r="E1123" s="157" t="s">
        <v>2494</v>
      </c>
      <c r="F1123" s="157" t="s">
        <v>67</v>
      </c>
      <c r="G1123" s="157">
        <v>0</v>
      </c>
      <c r="H1123" s="157">
        <v>2</v>
      </c>
      <c r="I1123" s="157">
        <v>0</v>
      </c>
      <c r="J1123" s="157">
        <v>2</v>
      </c>
      <c r="K1123" s="157">
        <v>0</v>
      </c>
      <c r="L1123" s="157">
        <v>2</v>
      </c>
    </row>
    <row r="1124" spans="1:12" x14ac:dyDescent="0.2">
      <c r="A1124" s="157"/>
      <c r="B1124" s="157"/>
      <c r="C1124" s="157"/>
      <c r="D1124" s="157"/>
      <c r="E1124" s="157" t="s">
        <v>4597</v>
      </c>
      <c r="F1124" s="157" t="s">
        <v>58</v>
      </c>
      <c r="G1124" s="157">
        <v>1</v>
      </c>
      <c r="H1124" s="157">
        <v>0</v>
      </c>
      <c r="I1124" s="157">
        <v>0</v>
      </c>
      <c r="J1124" s="157">
        <v>1</v>
      </c>
      <c r="K1124" s="157">
        <v>0</v>
      </c>
      <c r="L1124" s="157">
        <v>1</v>
      </c>
    </row>
    <row r="1125" spans="1:12" x14ac:dyDescent="0.2">
      <c r="A1125" s="157"/>
      <c r="B1125" s="157"/>
      <c r="C1125" s="157"/>
      <c r="D1125" s="157"/>
      <c r="E1125" s="157" t="s">
        <v>2492</v>
      </c>
      <c r="F1125" s="157" t="s">
        <v>16</v>
      </c>
      <c r="G1125" s="157">
        <v>3</v>
      </c>
      <c r="H1125" s="157">
        <v>3</v>
      </c>
      <c r="I1125" s="157">
        <v>1</v>
      </c>
      <c r="J1125" s="157">
        <v>5</v>
      </c>
      <c r="K1125" s="157">
        <v>0</v>
      </c>
      <c r="L1125" s="157">
        <v>6</v>
      </c>
    </row>
    <row r="1126" spans="1:12" x14ac:dyDescent="0.2">
      <c r="A1126" s="157"/>
      <c r="B1126" s="157"/>
      <c r="C1126" s="157"/>
      <c r="D1126" s="157"/>
      <c r="E1126" s="157" t="s">
        <v>2491</v>
      </c>
      <c r="F1126" s="157" t="s">
        <v>14</v>
      </c>
      <c r="G1126" s="157">
        <v>0</v>
      </c>
      <c r="H1126" s="157">
        <v>5</v>
      </c>
      <c r="I1126" s="157">
        <v>2</v>
      </c>
      <c r="J1126" s="157">
        <v>3</v>
      </c>
      <c r="K1126" s="157">
        <v>0</v>
      </c>
      <c r="L1126" s="157">
        <v>5</v>
      </c>
    </row>
    <row r="1127" spans="1:12" x14ac:dyDescent="0.2">
      <c r="A1127" s="157"/>
      <c r="B1127" s="157"/>
      <c r="C1127" s="157"/>
      <c r="D1127" s="157"/>
      <c r="E1127" s="157" t="s">
        <v>4598</v>
      </c>
      <c r="F1127" s="157" t="s">
        <v>14</v>
      </c>
      <c r="G1127" s="157">
        <v>1</v>
      </c>
      <c r="H1127" s="157">
        <v>0</v>
      </c>
      <c r="I1127" s="157">
        <v>1</v>
      </c>
      <c r="J1127" s="157">
        <v>0</v>
      </c>
      <c r="K1127" s="157">
        <v>0</v>
      </c>
      <c r="L1127" s="157">
        <v>1</v>
      </c>
    </row>
    <row r="1128" spans="1:12" x14ac:dyDescent="0.2">
      <c r="A1128" s="157"/>
      <c r="B1128" s="157"/>
      <c r="C1128" s="157"/>
      <c r="D1128" s="157"/>
      <c r="E1128" s="157" t="s">
        <v>4599</v>
      </c>
      <c r="F1128" s="157" t="s">
        <v>20</v>
      </c>
      <c r="G1128" s="157">
        <v>0</v>
      </c>
      <c r="H1128" s="157">
        <v>1</v>
      </c>
      <c r="I1128" s="157">
        <v>0</v>
      </c>
      <c r="J1128" s="157">
        <v>1</v>
      </c>
      <c r="K1128" s="157">
        <v>0</v>
      </c>
      <c r="L1128" s="157">
        <v>1</v>
      </c>
    </row>
    <row r="1129" spans="1:12" x14ac:dyDescent="0.2">
      <c r="A1129" s="157"/>
      <c r="B1129" s="157"/>
      <c r="C1129" s="157"/>
      <c r="D1129" s="157"/>
      <c r="E1129" s="157" t="s">
        <v>2488</v>
      </c>
      <c r="F1129" s="157" t="s">
        <v>77</v>
      </c>
      <c r="G1129" s="157">
        <v>2</v>
      </c>
      <c r="H1129" s="157">
        <v>0</v>
      </c>
      <c r="I1129" s="157">
        <v>2</v>
      </c>
      <c r="J1129" s="157">
        <v>0</v>
      </c>
      <c r="K1129" s="157">
        <v>0</v>
      </c>
      <c r="L1129" s="157">
        <v>2</v>
      </c>
    </row>
    <row r="1130" spans="1:12" x14ac:dyDescent="0.2">
      <c r="A1130" s="157"/>
      <c r="B1130" s="157"/>
      <c r="C1130" s="157"/>
      <c r="D1130" s="157"/>
      <c r="E1130" s="157" t="s">
        <v>4600</v>
      </c>
      <c r="F1130" s="157" t="s">
        <v>94</v>
      </c>
      <c r="G1130" s="157">
        <v>0</v>
      </c>
      <c r="H1130" s="157">
        <v>1</v>
      </c>
      <c r="I1130" s="157">
        <v>0</v>
      </c>
      <c r="J1130" s="157">
        <v>1</v>
      </c>
      <c r="K1130" s="157">
        <v>0</v>
      </c>
      <c r="L1130" s="157">
        <v>1</v>
      </c>
    </row>
    <row r="1131" spans="1:12" x14ac:dyDescent="0.2">
      <c r="A1131" s="157"/>
      <c r="B1131" s="157"/>
      <c r="C1131" s="157"/>
      <c r="D1131" s="157"/>
      <c r="E1131" s="157" t="s">
        <v>4601</v>
      </c>
      <c r="F1131" s="157" t="s">
        <v>94</v>
      </c>
      <c r="G1131" s="157">
        <v>0</v>
      </c>
      <c r="H1131" s="157">
        <v>1</v>
      </c>
      <c r="I1131" s="157">
        <v>0</v>
      </c>
      <c r="J1131" s="157">
        <v>1</v>
      </c>
      <c r="K1131" s="157">
        <v>0</v>
      </c>
      <c r="L1131" s="157">
        <v>1</v>
      </c>
    </row>
    <row r="1132" spans="1:12" x14ac:dyDescent="0.2">
      <c r="A1132" s="157"/>
      <c r="B1132" s="157"/>
      <c r="C1132" s="157"/>
      <c r="D1132" s="157"/>
      <c r="E1132" s="157" t="s">
        <v>2483</v>
      </c>
      <c r="F1132" s="157" t="s">
        <v>87</v>
      </c>
      <c r="G1132" s="157">
        <v>0</v>
      </c>
      <c r="H1132" s="157">
        <v>6</v>
      </c>
      <c r="I1132" s="157">
        <v>0</v>
      </c>
      <c r="J1132" s="157">
        <v>5</v>
      </c>
      <c r="K1132" s="157">
        <v>1</v>
      </c>
      <c r="L1132" s="157">
        <v>6</v>
      </c>
    </row>
    <row r="1133" spans="1:12" x14ac:dyDescent="0.2">
      <c r="A1133" s="157"/>
      <c r="B1133" s="157"/>
      <c r="C1133" s="157"/>
      <c r="D1133" s="157"/>
      <c r="E1133" s="157" t="s">
        <v>4602</v>
      </c>
      <c r="F1133" s="157" t="s">
        <v>55</v>
      </c>
      <c r="G1133" s="157">
        <v>0</v>
      </c>
      <c r="H1133" s="157">
        <v>1</v>
      </c>
      <c r="I1133" s="157">
        <v>0</v>
      </c>
      <c r="J1133" s="157">
        <v>1</v>
      </c>
      <c r="K1133" s="157">
        <v>0</v>
      </c>
      <c r="L1133" s="157">
        <v>1</v>
      </c>
    </row>
    <row r="1134" spans="1:12" x14ac:dyDescent="0.2">
      <c r="A1134" s="157"/>
      <c r="B1134" s="157"/>
      <c r="C1134" s="157"/>
      <c r="D1134" s="157"/>
      <c r="E1134" s="157" t="s">
        <v>4603</v>
      </c>
      <c r="F1134" s="157" t="s">
        <v>20</v>
      </c>
      <c r="G1134" s="157">
        <v>0</v>
      </c>
      <c r="H1134" s="157">
        <v>1</v>
      </c>
      <c r="I1134" s="157">
        <v>0</v>
      </c>
      <c r="J1134" s="157">
        <v>1</v>
      </c>
      <c r="K1134" s="157">
        <v>0</v>
      </c>
      <c r="L1134" s="157">
        <v>1</v>
      </c>
    </row>
    <row r="1135" spans="1:12" x14ac:dyDescent="0.2">
      <c r="A1135" s="157"/>
      <c r="B1135" s="157"/>
      <c r="C1135" s="157"/>
      <c r="D1135" s="157"/>
      <c r="E1135" s="157" t="s">
        <v>2478</v>
      </c>
      <c r="F1135" s="157" t="s">
        <v>24</v>
      </c>
      <c r="G1135" s="157">
        <v>0</v>
      </c>
      <c r="H1135" s="157">
        <v>3</v>
      </c>
      <c r="I1135" s="157">
        <v>0</v>
      </c>
      <c r="J1135" s="157">
        <v>3</v>
      </c>
      <c r="K1135" s="157">
        <v>0</v>
      </c>
      <c r="L1135" s="157">
        <v>3</v>
      </c>
    </row>
    <row r="1136" spans="1:12" x14ac:dyDescent="0.2">
      <c r="A1136" s="157"/>
      <c r="B1136" s="157"/>
      <c r="C1136" s="157"/>
      <c r="D1136" s="157"/>
      <c r="E1136" s="157" t="s">
        <v>2474</v>
      </c>
      <c r="F1136" s="157" t="s">
        <v>20</v>
      </c>
      <c r="G1136" s="157">
        <v>1</v>
      </c>
      <c r="H1136" s="157">
        <v>36</v>
      </c>
      <c r="I1136" s="157">
        <v>1</v>
      </c>
      <c r="J1136" s="157">
        <v>31</v>
      </c>
      <c r="K1136" s="157">
        <v>5</v>
      </c>
      <c r="L1136" s="157">
        <v>37</v>
      </c>
    </row>
    <row r="1137" spans="1:12" x14ac:dyDescent="0.2">
      <c r="A1137" s="157"/>
      <c r="B1137" s="157"/>
      <c r="C1137" s="157"/>
      <c r="D1137" s="157"/>
      <c r="E1137" s="157" t="s">
        <v>2473</v>
      </c>
      <c r="F1137" s="157" t="s">
        <v>58</v>
      </c>
      <c r="G1137" s="157">
        <v>0</v>
      </c>
      <c r="H1137" s="157">
        <v>1</v>
      </c>
      <c r="I1137" s="157">
        <v>0</v>
      </c>
      <c r="J1137" s="157">
        <v>1</v>
      </c>
      <c r="K1137" s="157">
        <v>0</v>
      </c>
      <c r="L1137" s="157">
        <v>1</v>
      </c>
    </row>
    <row r="1138" spans="1:12" x14ac:dyDescent="0.2">
      <c r="A1138" s="157"/>
      <c r="B1138" s="157"/>
      <c r="C1138" s="157"/>
      <c r="D1138" s="157"/>
      <c r="E1138" s="157" t="s">
        <v>2472</v>
      </c>
      <c r="F1138" s="157" t="s">
        <v>16</v>
      </c>
      <c r="G1138" s="157">
        <v>0</v>
      </c>
      <c r="H1138" s="157">
        <v>1</v>
      </c>
      <c r="I1138" s="157">
        <v>1</v>
      </c>
      <c r="J1138" s="157">
        <v>0</v>
      </c>
      <c r="K1138" s="157">
        <v>0</v>
      </c>
      <c r="L1138" s="157">
        <v>1</v>
      </c>
    </row>
    <row r="1139" spans="1:12" x14ac:dyDescent="0.2">
      <c r="A1139" s="157"/>
      <c r="B1139" s="157"/>
      <c r="C1139" s="157"/>
      <c r="D1139" s="157"/>
      <c r="E1139" s="157" t="s">
        <v>4604</v>
      </c>
      <c r="F1139" s="157" t="s">
        <v>20</v>
      </c>
      <c r="G1139" s="157">
        <v>1</v>
      </c>
      <c r="H1139" s="157">
        <v>0</v>
      </c>
      <c r="I1139" s="157">
        <v>1</v>
      </c>
      <c r="J1139" s="157">
        <v>0</v>
      </c>
      <c r="K1139" s="157">
        <v>0</v>
      </c>
      <c r="L1139" s="157">
        <v>1</v>
      </c>
    </row>
    <row r="1140" spans="1:12" x14ac:dyDescent="0.2">
      <c r="A1140" s="157"/>
      <c r="B1140" s="157"/>
      <c r="C1140" s="157"/>
      <c r="D1140" s="157"/>
      <c r="E1140" s="157" t="s">
        <v>2470</v>
      </c>
      <c r="F1140" s="157" t="s">
        <v>14</v>
      </c>
      <c r="G1140" s="157">
        <v>1</v>
      </c>
      <c r="H1140" s="157">
        <v>0</v>
      </c>
      <c r="I1140" s="157">
        <v>1</v>
      </c>
      <c r="J1140" s="157">
        <v>0</v>
      </c>
      <c r="K1140" s="157">
        <v>0</v>
      </c>
      <c r="L1140" s="157">
        <v>1</v>
      </c>
    </row>
    <row r="1141" spans="1:12" x14ac:dyDescent="0.2">
      <c r="A1141" s="157"/>
      <c r="B1141" s="157"/>
      <c r="C1141" s="157"/>
      <c r="D1141" s="157"/>
      <c r="E1141" s="157" t="s">
        <v>4605</v>
      </c>
      <c r="F1141" s="157" t="s">
        <v>48</v>
      </c>
      <c r="G1141" s="157">
        <v>0</v>
      </c>
      <c r="H1141" s="157">
        <v>1</v>
      </c>
      <c r="I1141" s="157">
        <v>0</v>
      </c>
      <c r="J1141" s="157">
        <v>1</v>
      </c>
      <c r="K1141" s="157">
        <v>0</v>
      </c>
      <c r="L1141" s="157">
        <v>1</v>
      </c>
    </row>
    <row r="1142" spans="1:12" x14ac:dyDescent="0.2">
      <c r="A1142" s="157"/>
      <c r="B1142" s="157"/>
      <c r="C1142" s="157"/>
      <c r="D1142" s="157"/>
      <c r="E1142" s="157" t="s">
        <v>4606</v>
      </c>
      <c r="F1142" s="157" t="s">
        <v>48</v>
      </c>
      <c r="G1142" s="157">
        <v>1</v>
      </c>
      <c r="H1142" s="157">
        <v>0</v>
      </c>
      <c r="I1142" s="157">
        <v>0</v>
      </c>
      <c r="J1142" s="157">
        <v>1</v>
      </c>
      <c r="K1142" s="157">
        <v>0</v>
      </c>
      <c r="L1142" s="157">
        <v>1</v>
      </c>
    </row>
    <row r="1143" spans="1:12" x14ac:dyDescent="0.2">
      <c r="A1143" s="157"/>
      <c r="B1143" s="157"/>
      <c r="C1143" s="157"/>
      <c r="D1143" s="157"/>
      <c r="E1143" s="157" t="s">
        <v>4607</v>
      </c>
      <c r="F1143" s="157" t="s">
        <v>53</v>
      </c>
      <c r="G1143" s="157">
        <v>1</v>
      </c>
      <c r="H1143" s="157">
        <v>0</v>
      </c>
      <c r="I1143" s="157">
        <v>1</v>
      </c>
      <c r="J1143" s="157">
        <v>0</v>
      </c>
      <c r="K1143" s="157">
        <v>0</v>
      </c>
      <c r="L1143" s="157">
        <v>1</v>
      </c>
    </row>
    <row r="1144" spans="1:12" x14ac:dyDescent="0.2">
      <c r="A1144" s="157"/>
      <c r="B1144" s="157"/>
      <c r="C1144" s="157"/>
      <c r="D1144" s="157"/>
      <c r="E1144" s="157" t="s">
        <v>2468</v>
      </c>
      <c r="F1144" s="157" t="s">
        <v>33</v>
      </c>
      <c r="G1144" s="157">
        <v>0</v>
      </c>
      <c r="H1144" s="157">
        <v>1</v>
      </c>
      <c r="I1144" s="157">
        <v>0</v>
      </c>
      <c r="J1144" s="157">
        <v>1</v>
      </c>
      <c r="K1144" s="157">
        <v>0</v>
      </c>
      <c r="L1144" s="157">
        <v>1</v>
      </c>
    </row>
    <row r="1145" spans="1:12" x14ac:dyDescent="0.2">
      <c r="A1145" s="157"/>
      <c r="B1145" s="157"/>
      <c r="C1145" s="157"/>
      <c r="D1145" s="157"/>
      <c r="E1145" s="157" t="s">
        <v>4608</v>
      </c>
      <c r="F1145" s="157" t="s">
        <v>53</v>
      </c>
      <c r="G1145" s="157">
        <v>0</v>
      </c>
      <c r="H1145" s="157">
        <v>1</v>
      </c>
      <c r="I1145" s="157">
        <v>0</v>
      </c>
      <c r="J1145" s="157">
        <v>1</v>
      </c>
      <c r="K1145" s="157">
        <v>0</v>
      </c>
      <c r="L1145" s="157">
        <v>1</v>
      </c>
    </row>
    <row r="1146" spans="1:12" x14ac:dyDescent="0.2">
      <c r="A1146" s="157"/>
      <c r="B1146" s="157"/>
      <c r="C1146" s="157"/>
      <c r="D1146" s="157"/>
      <c r="E1146" s="157" t="s">
        <v>4609</v>
      </c>
      <c r="F1146" s="157" t="s">
        <v>14</v>
      </c>
      <c r="G1146" s="157">
        <v>0</v>
      </c>
      <c r="H1146" s="157">
        <v>1</v>
      </c>
      <c r="I1146" s="157">
        <v>0</v>
      </c>
      <c r="J1146" s="157">
        <v>1</v>
      </c>
      <c r="K1146" s="157">
        <v>0</v>
      </c>
      <c r="L1146" s="157">
        <v>1</v>
      </c>
    </row>
    <row r="1147" spans="1:12" x14ac:dyDescent="0.2">
      <c r="A1147" s="157"/>
      <c r="B1147" s="157"/>
      <c r="C1147" s="157"/>
      <c r="D1147" s="157"/>
      <c r="E1147" s="157" t="s">
        <v>4610</v>
      </c>
      <c r="F1147" s="157" t="s">
        <v>33</v>
      </c>
      <c r="G1147" s="157">
        <v>0</v>
      </c>
      <c r="H1147" s="157">
        <v>1</v>
      </c>
      <c r="I1147" s="157">
        <v>1</v>
      </c>
      <c r="J1147" s="157">
        <v>0</v>
      </c>
      <c r="K1147" s="157">
        <v>0</v>
      </c>
      <c r="L1147" s="157">
        <v>1</v>
      </c>
    </row>
    <row r="1148" spans="1:12" x14ac:dyDescent="0.2">
      <c r="A1148" s="157"/>
      <c r="B1148" s="157"/>
      <c r="C1148" s="157"/>
      <c r="D1148" s="157"/>
      <c r="E1148" s="157" t="s">
        <v>4611</v>
      </c>
      <c r="F1148" s="157" t="s">
        <v>14</v>
      </c>
      <c r="G1148" s="157">
        <v>0</v>
      </c>
      <c r="H1148" s="157">
        <v>2</v>
      </c>
      <c r="I1148" s="157">
        <v>0</v>
      </c>
      <c r="J1148" s="157">
        <v>2</v>
      </c>
      <c r="K1148" s="157">
        <v>0</v>
      </c>
      <c r="L1148" s="157">
        <v>2</v>
      </c>
    </row>
    <row r="1149" spans="1:12" x14ac:dyDescent="0.2">
      <c r="A1149" s="157"/>
      <c r="B1149" s="157"/>
      <c r="C1149" s="157"/>
      <c r="D1149" s="157"/>
      <c r="E1149" s="157" t="s">
        <v>4612</v>
      </c>
      <c r="F1149" s="157" t="s">
        <v>18</v>
      </c>
      <c r="G1149" s="157">
        <v>1</v>
      </c>
      <c r="H1149" s="157">
        <v>0</v>
      </c>
      <c r="I1149" s="157">
        <v>1</v>
      </c>
      <c r="J1149" s="157">
        <v>0</v>
      </c>
      <c r="K1149" s="157">
        <v>0</v>
      </c>
      <c r="L1149" s="157">
        <v>1</v>
      </c>
    </row>
    <row r="1150" spans="1:12" x14ac:dyDescent="0.2">
      <c r="A1150" s="157"/>
      <c r="B1150" s="157"/>
      <c r="C1150" s="157"/>
      <c r="D1150" s="157"/>
      <c r="E1150" s="157" t="s">
        <v>4613</v>
      </c>
      <c r="F1150" s="157" t="s">
        <v>87</v>
      </c>
      <c r="G1150" s="157">
        <v>0</v>
      </c>
      <c r="H1150" s="157">
        <v>1</v>
      </c>
      <c r="I1150" s="157">
        <v>0</v>
      </c>
      <c r="J1150" s="157">
        <v>1</v>
      </c>
      <c r="K1150" s="157">
        <v>0</v>
      </c>
      <c r="L1150" s="157">
        <v>1</v>
      </c>
    </row>
    <row r="1151" spans="1:12" x14ac:dyDescent="0.2">
      <c r="A1151" s="157"/>
      <c r="B1151" s="157"/>
      <c r="C1151" s="157"/>
      <c r="D1151" s="157"/>
      <c r="E1151" s="157" t="s">
        <v>4614</v>
      </c>
      <c r="F1151" s="157" t="s">
        <v>48</v>
      </c>
      <c r="G1151" s="157">
        <v>1</v>
      </c>
      <c r="H1151" s="157">
        <v>2</v>
      </c>
      <c r="I1151" s="157">
        <v>0</v>
      </c>
      <c r="J1151" s="157">
        <v>3</v>
      </c>
      <c r="K1151" s="157">
        <v>0</v>
      </c>
      <c r="L1151" s="157">
        <v>3</v>
      </c>
    </row>
    <row r="1152" spans="1:12" x14ac:dyDescent="0.2">
      <c r="A1152" s="157"/>
      <c r="B1152" s="157"/>
      <c r="C1152" s="157"/>
      <c r="D1152" s="157"/>
      <c r="E1152" s="157" t="s">
        <v>4615</v>
      </c>
      <c r="F1152" s="157" t="s">
        <v>16</v>
      </c>
      <c r="G1152" s="157">
        <v>0</v>
      </c>
      <c r="H1152" s="157">
        <v>1</v>
      </c>
      <c r="I1152" s="157">
        <v>1</v>
      </c>
      <c r="J1152" s="157">
        <v>0</v>
      </c>
      <c r="K1152" s="157">
        <v>0</v>
      </c>
      <c r="L1152" s="157">
        <v>1</v>
      </c>
    </row>
    <row r="1153" spans="1:12" x14ac:dyDescent="0.2">
      <c r="A1153" s="157"/>
      <c r="B1153" s="157"/>
      <c r="C1153" s="157"/>
      <c r="D1153" s="157"/>
      <c r="E1153" s="157" t="s">
        <v>2461</v>
      </c>
      <c r="F1153" s="157" t="s">
        <v>16</v>
      </c>
      <c r="G1153" s="157">
        <v>0</v>
      </c>
      <c r="H1153" s="157">
        <v>1</v>
      </c>
      <c r="I1153" s="157">
        <v>1</v>
      </c>
      <c r="J1153" s="157">
        <v>0</v>
      </c>
      <c r="K1153" s="157">
        <v>0</v>
      </c>
      <c r="L1153" s="157">
        <v>1</v>
      </c>
    </row>
    <row r="1154" spans="1:12" x14ac:dyDescent="0.2">
      <c r="A1154" s="157"/>
      <c r="B1154" s="157"/>
      <c r="C1154" s="157"/>
      <c r="D1154" s="157"/>
      <c r="E1154" s="157" t="s">
        <v>2459</v>
      </c>
      <c r="F1154" s="157" t="s">
        <v>33</v>
      </c>
      <c r="G1154" s="157">
        <v>1</v>
      </c>
      <c r="H1154" s="157">
        <v>1</v>
      </c>
      <c r="I1154" s="157">
        <v>1</v>
      </c>
      <c r="J1154" s="157">
        <v>1</v>
      </c>
      <c r="K1154" s="157">
        <v>0</v>
      </c>
      <c r="L1154" s="157">
        <v>2</v>
      </c>
    </row>
    <row r="1155" spans="1:12" x14ac:dyDescent="0.2">
      <c r="A1155" s="157"/>
      <c r="B1155" s="157"/>
      <c r="C1155" s="157"/>
      <c r="D1155" s="157"/>
      <c r="E1155" s="157" t="s">
        <v>4616</v>
      </c>
      <c r="F1155" s="157" t="s">
        <v>77</v>
      </c>
      <c r="G1155" s="157">
        <v>2</v>
      </c>
      <c r="H1155" s="157">
        <v>0</v>
      </c>
      <c r="I1155" s="157">
        <v>2</v>
      </c>
      <c r="J1155" s="157">
        <v>0</v>
      </c>
      <c r="K1155" s="157">
        <v>0</v>
      </c>
      <c r="L1155" s="157">
        <v>2</v>
      </c>
    </row>
    <row r="1156" spans="1:12" x14ac:dyDescent="0.2">
      <c r="A1156" s="157"/>
      <c r="B1156" s="157"/>
      <c r="C1156" s="157"/>
      <c r="D1156" s="157"/>
      <c r="E1156" s="157" t="s">
        <v>4617</v>
      </c>
      <c r="F1156" s="157" t="s">
        <v>94</v>
      </c>
      <c r="G1156" s="157">
        <v>0</v>
      </c>
      <c r="H1156" s="157">
        <v>1</v>
      </c>
      <c r="I1156" s="157">
        <v>0</v>
      </c>
      <c r="J1156" s="157">
        <v>1</v>
      </c>
      <c r="K1156" s="157">
        <v>0</v>
      </c>
      <c r="L1156" s="157">
        <v>1</v>
      </c>
    </row>
    <row r="1157" spans="1:12" x14ac:dyDescent="0.2">
      <c r="A1157" s="157"/>
      <c r="B1157" s="157"/>
      <c r="C1157" s="157"/>
      <c r="D1157" s="157"/>
      <c r="E1157" s="157" t="s">
        <v>2456</v>
      </c>
      <c r="F1157" s="157" t="s">
        <v>20</v>
      </c>
      <c r="G1157" s="157">
        <v>2</v>
      </c>
      <c r="H1157" s="157">
        <v>0</v>
      </c>
      <c r="I1157" s="157">
        <v>1</v>
      </c>
      <c r="J1157" s="157">
        <v>1</v>
      </c>
      <c r="K1157" s="157">
        <v>0</v>
      </c>
      <c r="L1157" s="157">
        <v>2</v>
      </c>
    </row>
    <row r="1158" spans="1:12" x14ac:dyDescent="0.2">
      <c r="A1158" s="157"/>
      <c r="B1158" s="157"/>
      <c r="C1158" s="157"/>
      <c r="D1158" s="157"/>
      <c r="E1158" s="157" t="s">
        <v>2455</v>
      </c>
      <c r="F1158" s="157" t="s">
        <v>94</v>
      </c>
      <c r="G1158" s="157">
        <v>3</v>
      </c>
      <c r="H1158" s="157">
        <v>0</v>
      </c>
      <c r="I1158" s="157">
        <v>3</v>
      </c>
      <c r="J1158" s="157">
        <v>0</v>
      </c>
      <c r="K1158" s="157">
        <v>0</v>
      </c>
      <c r="L1158" s="157">
        <v>3</v>
      </c>
    </row>
    <row r="1159" spans="1:12" x14ac:dyDescent="0.2">
      <c r="A1159" s="157"/>
      <c r="B1159" s="157"/>
      <c r="C1159" s="157"/>
      <c r="D1159" s="157"/>
      <c r="E1159" s="157" t="s">
        <v>2454</v>
      </c>
      <c r="F1159" s="157" t="s">
        <v>94</v>
      </c>
      <c r="G1159" s="157">
        <v>3</v>
      </c>
      <c r="H1159" s="157">
        <v>0</v>
      </c>
      <c r="I1159" s="157">
        <v>3</v>
      </c>
      <c r="J1159" s="157">
        <v>0</v>
      </c>
      <c r="K1159" s="157">
        <v>0</v>
      </c>
      <c r="L1159" s="157">
        <v>3</v>
      </c>
    </row>
    <row r="1160" spans="1:12" x14ac:dyDescent="0.2">
      <c r="A1160" s="157"/>
      <c r="B1160" s="157"/>
      <c r="C1160" s="157"/>
      <c r="D1160" s="157"/>
      <c r="E1160" s="157" t="s">
        <v>2453</v>
      </c>
      <c r="F1160" s="157" t="s">
        <v>16</v>
      </c>
      <c r="G1160" s="157">
        <v>3</v>
      </c>
      <c r="H1160" s="157">
        <v>0</v>
      </c>
      <c r="I1160" s="157">
        <v>2</v>
      </c>
      <c r="J1160" s="157">
        <v>1</v>
      </c>
      <c r="K1160" s="157">
        <v>0</v>
      </c>
      <c r="L1160" s="157">
        <v>3</v>
      </c>
    </row>
    <row r="1161" spans="1:12" x14ac:dyDescent="0.2">
      <c r="A1161" s="157"/>
      <c r="B1161" s="157"/>
      <c r="C1161" s="157"/>
      <c r="D1161" s="157"/>
      <c r="E1161" s="157" t="s">
        <v>4618</v>
      </c>
      <c r="F1161" s="157" t="s">
        <v>39</v>
      </c>
      <c r="G1161" s="157">
        <v>0</v>
      </c>
      <c r="H1161" s="157">
        <v>1</v>
      </c>
      <c r="I1161" s="157">
        <v>1</v>
      </c>
      <c r="J1161" s="157">
        <v>0</v>
      </c>
      <c r="K1161" s="157">
        <v>0</v>
      </c>
      <c r="L1161" s="157">
        <v>1</v>
      </c>
    </row>
    <row r="1162" spans="1:12" x14ac:dyDescent="0.2">
      <c r="A1162" s="157"/>
      <c r="B1162" s="157"/>
      <c r="C1162" s="157"/>
      <c r="D1162" s="157"/>
      <c r="E1162" s="157" t="s">
        <v>4619</v>
      </c>
      <c r="F1162" s="157" t="s">
        <v>16</v>
      </c>
      <c r="G1162" s="157">
        <v>0</v>
      </c>
      <c r="H1162" s="157">
        <v>3</v>
      </c>
      <c r="I1162" s="157">
        <v>1</v>
      </c>
      <c r="J1162" s="157">
        <v>2</v>
      </c>
      <c r="K1162" s="157">
        <v>0</v>
      </c>
      <c r="L1162" s="157">
        <v>3</v>
      </c>
    </row>
    <row r="1163" spans="1:12" x14ac:dyDescent="0.2">
      <c r="A1163" s="157"/>
      <c r="B1163" s="157"/>
      <c r="C1163" s="157"/>
      <c r="D1163" s="157"/>
      <c r="E1163" s="157" t="s">
        <v>4620</v>
      </c>
      <c r="F1163" s="157" t="s">
        <v>55</v>
      </c>
      <c r="G1163" s="157">
        <v>0</v>
      </c>
      <c r="H1163" s="157">
        <v>1</v>
      </c>
      <c r="I1163" s="157">
        <v>0</v>
      </c>
      <c r="J1163" s="157">
        <v>1</v>
      </c>
      <c r="K1163" s="157">
        <v>0</v>
      </c>
      <c r="L1163" s="157">
        <v>1</v>
      </c>
    </row>
    <row r="1164" spans="1:12" x14ac:dyDescent="0.2">
      <c r="A1164" s="157"/>
      <c r="B1164" s="157"/>
      <c r="C1164" s="157"/>
      <c r="D1164" s="157"/>
      <c r="E1164" s="157" t="s">
        <v>4621</v>
      </c>
      <c r="F1164" s="157" t="s">
        <v>22</v>
      </c>
      <c r="G1164" s="157">
        <v>1</v>
      </c>
      <c r="H1164" s="157">
        <v>0</v>
      </c>
      <c r="I1164" s="157">
        <v>0</v>
      </c>
      <c r="J1164" s="157">
        <v>1</v>
      </c>
      <c r="K1164" s="157">
        <v>0</v>
      </c>
      <c r="L1164" s="157">
        <v>1</v>
      </c>
    </row>
    <row r="1165" spans="1:12" x14ac:dyDescent="0.2">
      <c r="A1165" s="157"/>
      <c r="B1165" s="157"/>
      <c r="C1165" s="157"/>
      <c r="D1165" s="157"/>
      <c r="E1165" s="157" t="s">
        <v>2447</v>
      </c>
      <c r="F1165" s="157" t="s">
        <v>29</v>
      </c>
      <c r="G1165" s="157">
        <v>0</v>
      </c>
      <c r="H1165" s="157">
        <v>2</v>
      </c>
      <c r="I1165" s="157">
        <v>0</v>
      </c>
      <c r="J1165" s="157">
        <v>2</v>
      </c>
      <c r="K1165" s="157">
        <v>0</v>
      </c>
      <c r="L1165" s="157">
        <v>2</v>
      </c>
    </row>
    <row r="1166" spans="1:12" x14ac:dyDescent="0.2">
      <c r="A1166" s="157"/>
      <c r="B1166" s="157"/>
      <c r="C1166" s="157"/>
      <c r="D1166" s="157"/>
      <c r="E1166" s="157" t="s">
        <v>2445</v>
      </c>
      <c r="F1166" s="157" t="s">
        <v>77</v>
      </c>
      <c r="G1166" s="157">
        <v>0</v>
      </c>
      <c r="H1166" s="157">
        <v>4</v>
      </c>
      <c r="I1166" s="157">
        <v>2</v>
      </c>
      <c r="J1166" s="157">
        <v>2</v>
      </c>
      <c r="K1166" s="157">
        <v>0</v>
      </c>
      <c r="L1166" s="157">
        <v>4</v>
      </c>
    </row>
    <row r="1167" spans="1:12" x14ac:dyDescent="0.2">
      <c r="A1167" s="157"/>
      <c r="B1167" s="157"/>
      <c r="C1167" s="157"/>
      <c r="D1167" s="157"/>
      <c r="E1167" s="157" t="s">
        <v>4622</v>
      </c>
      <c r="F1167" s="157" t="s">
        <v>87</v>
      </c>
      <c r="G1167" s="157">
        <v>0</v>
      </c>
      <c r="H1167" s="157">
        <v>1</v>
      </c>
      <c r="I1167" s="157">
        <v>0</v>
      </c>
      <c r="J1167" s="157">
        <v>1</v>
      </c>
      <c r="K1167" s="157">
        <v>0</v>
      </c>
      <c r="L1167" s="157">
        <v>1</v>
      </c>
    </row>
    <row r="1168" spans="1:12" x14ac:dyDescent="0.2">
      <c r="A1168" s="157"/>
      <c r="B1168" s="157"/>
      <c r="C1168" s="157"/>
      <c r="D1168" s="157"/>
      <c r="E1168" s="157" t="s">
        <v>4623</v>
      </c>
      <c r="F1168" s="157" t="s">
        <v>80</v>
      </c>
      <c r="G1168" s="157">
        <v>0</v>
      </c>
      <c r="H1168" s="157">
        <v>1</v>
      </c>
      <c r="I1168" s="157">
        <v>0</v>
      </c>
      <c r="J1168" s="157">
        <v>1</v>
      </c>
      <c r="K1168" s="157">
        <v>0</v>
      </c>
      <c r="L1168" s="157">
        <v>1</v>
      </c>
    </row>
    <row r="1169" spans="1:12" x14ac:dyDescent="0.2">
      <c r="A1169" s="157"/>
      <c r="B1169" s="157"/>
      <c r="C1169" s="157"/>
      <c r="D1169" s="157"/>
      <c r="E1169" s="157" t="s">
        <v>4624</v>
      </c>
      <c r="F1169" s="157" t="s">
        <v>24</v>
      </c>
      <c r="G1169" s="157">
        <v>0</v>
      </c>
      <c r="H1169" s="157">
        <v>1</v>
      </c>
      <c r="I1169" s="157">
        <v>0</v>
      </c>
      <c r="J1169" s="157">
        <v>1</v>
      </c>
      <c r="K1169" s="157">
        <v>0</v>
      </c>
      <c r="L1169" s="157">
        <v>1</v>
      </c>
    </row>
    <row r="1170" spans="1:12" x14ac:dyDescent="0.2">
      <c r="A1170" s="157"/>
      <c r="B1170" s="157"/>
      <c r="C1170" s="157"/>
      <c r="D1170" s="157"/>
      <c r="E1170" s="157" t="s">
        <v>4625</v>
      </c>
      <c r="F1170" s="157" t="s">
        <v>58</v>
      </c>
      <c r="G1170" s="157">
        <v>0</v>
      </c>
      <c r="H1170" s="157">
        <v>1</v>
      </c>
      <c r="I1170" s="157">
        <v>0</v>
      </c>
      <c r="J1170" s="157">
        <v>1</v>
      </c>
      <c r="K1170" s="157">
        <v>0</v>
      </c>
      <c r="L1170" s="157">
        <v>1</v>
      </c>
    </row>
    <row r="1171" spans="1:12" x14ac:dyDescent="0.2">
      <c r="A1171" s="157"/>
      <c r="B1171" s="157"/>
      <c r="C1171" s="157"/>
      <c r="D1171" s="157"/>
      <c r="E1171" s="157" t="s">
        <v>4626</v>
      </c>
      <c r="F1171" s="157" t="s">
        <v>14</v>
      </c>
      <c r="G1171" s="157">
        <v>1</v>
      </c>
      <c r="H1171" s="157">
        <v>0</v>
      </c>
      <c r="I1171" s="157">
        <v>1</v>
      </c>
      <c r="J1171" s="157">
        <v>0</v>
      </c>
      <c r="K1171" s="157">
        <v>0</v>
      </c>
      <c r="L1171" s="157">
        <v>1</v>
      </c>
    </row>
    <row r="1172" spans="1:12" x14ac:dyDescent="0.2">
      <c r="A1172" s="157"/>
      <c r="B1172" s="157"/>
      <c r="C1172" s="157"/>
      <c r="D1172" s="157"/>
      <c r="E1172" s="157" t="s">
        <v>4627</v>
      </c>
      <c r="F1172" s="157" t="s">
        <v>29</v>
      </c>
      <c r="G1172" s="157">
        <v>1</v>
      </c>
      <c r="H1172" s="157">
        <v>0</v>
      </c>
      <c r="I1172" s="157">
        <v>0</v>
      </c>
      <c r="J1172" s="157">
        <v>1</v>
      </c>
      <c r="K1172" s="157">
        <v>0</v>
      </c>
      <c r="L1172" s="157">
        <v>1</v>
      </c>
    </row>
    <row r="1173" spans="1:12" x14ac:dyDescent="0.2">
      <c r="A1173" s="157"/>
      <c r="B1173" s="157"/>
      <c r="C1173" s="157"/>
      <c r="D1173" s="157"/>
      <c r="E1173" s="157" t="s">
        <v>4628</v>
      </c>
      <c r="F1173" s="157" t="s">
        <v>14</v>
      </c>
      <c r="G1173" s="157">
        <v>1</v>
      </c>
      <c r="H1173" s="157">
        <v>0</v>
      </c>
      <c r="I1173" s="157">
        <v>0</v>
      </c>
      <c r="J1173" s="157">
        <v>1</v>
      </c>
      <c r="K1173" s="157">
        <v>0</v>
      </c>
      <c r="L1173" s="157">
        <v>1</v>
      </c>
    </row>
    <row r="1174" spans="1:12" x14ac:dyDescent="0.2">
      <c r="A1174" s="157"/>
      <c r="B1174" s="157"/>
      <c r="C1174" s="157"/>
      <c r="D1174" s="157"/>
      <c r="E1174" s="157" t="s">
        <v>4629</v>
      </c>
      <c r="F1174" s="157" t="s">
        <v>29</v>
      </c>
      <c r="G1174" s="157">
        <v>0</v>
      </c>
      <c r="H1174" s="157">
        <v>1</v>
      </c>
      <c r="I1174" s="157">
        <v>1</v>
      </c>
      <c r="J1174" s="157">
        <v>0</v>
      </c>
      <c r="K1174" s="157">
        <v>0</v>
      </c>
      <c r="L1174" s="157">
        <v>1</v>
      </c>
    </row>
    <row r="1175" spans="1:12" x14ac:dyDescent="0.2">
      <c r="A1175" s="157"/>
      <c r="B1175" s="157"/>
      <c r="C1175" s="157"/>
      <c r="D1175" s="157"/>
      <c r="E1175" s="157" t="s">
        <v>4630</v>
      </c>
      <c r="F1175" s="157" t="s">
        <v>16</v>
      </c>
      <c r="G1175" s="157">
        <v>0</v>
      </c>
      <c r="H1175" s="157">
        <v>1</v>
      </c>
      <c r="I1175" s="157">
        <v>1</v>
      </c>
      <c r="J1175" s="157">
        <v>0</v>
      </c>
      <c r="K1175" s="157">
        <v>0</v>
      </c>
      <c r="L1175" s="157">
        <v>1</v>
      </c>
    </row>
    <row r="1176" spans="1:12" x14ac:dyDescent="0.2">
      <c r="A1176" s="157"/>
      <c r="B1176" s="157"/>
      <c r="C1176" s="157"/>
      <c r="D1176" s="157" t="s">
        <v>3931</v>
      </c>
      <c r="E1176" s="157" t="s">
        <v>3931</v>
      </c>
      <c r="F1176" s="157" t="s">
        <v>53</v>
      </c>
      <c r="G1176" s="157">
        <v>1</v>
      </c>
      <c r="H1176" s="157">
        <v>0</v>
      </c>
      <c r="I1176" s="157">
        <v>1</v>
      </c>
      <c r="J1176" s="157">
        <v>0</v>
      </c>
      <c r="K1176" s="157">
        <v>0</v>
      </c>
      <c r="L1176" s="157">
        <v>1</v>
      </c>
    </row>
    <row r="1177" spans="1:12" x14ac:dyDescent="0.2">
      <c r="A1177" s="157"/>
      <c r="B1177" s="157"/>
      <c r="C1177" s="157"/>
      <c r="D1177" s="157"/>
      <c r="E1177" s="157" t="s">
        <v>4631</v>
      </c>
      <c r="F1177" s="157" t="s">
        <v>39</v>
      </c>
      <c r="G1177" s="157">
        <v>0</v>
      </c>
      <c r="H1177" s="157">
        <v>2</v>
      </c>
      <c r="I1177" s="157">
        <v>1</v>
      </c>
      <c r="J1177" s="157">
        <v>1</v>
      </c>
      <c r="K1177" s="157">
        <v>0</v>
      </c>
      <c r="L1177" s="157">
        <v>2</v>
      </c>
    </row>
    <row r="1178" spans="1:12" x14ac:dyDescent="0.2">
      <c r="A1178" s="157"/>
      <c r="B1178" s="157"/>
      <c r="C1178" s="157"/>
      <c r="D1178" s="157"/>
      <c r="E1178" s="157" t="s">
        <v>4632</v>
      </c>
      <c r="F1178" s="157" t="s">
        <v>35</v>
      </c>
      <c r="G1178" s="157">
        <v>0</v>
      </c>
      <c r="H1178" s="157">
        <v>1</v>
      </c>
      <c r="I1178" s="157">
        <v>0</v>
      </c>
      <c r="J1178" s="157">
        <v>1</v>
      </c>
      <c r="K1178" s="157">
        <v>0</v>
      </c>
      <c r="L1178" s="157">
        <v>1</v>
      </c>
    </row>
    <row r="1179" spans="1:12" x14ac:dyDescent="0.2">
      <c r="A1179" s="157"/>
      <c r="B1179" s="157"/>
      <c r="C1179" s="157"/>
      <c r="D1179" s="157"/>
      <c r="E1179" s="157" t="s">
        <v>2440</v>
      </c>
      <c r="F1179" s="157" t="s">
        <v>29</v>
      </c>
      <c r="G1179" s="157">
        <v>0</v>
      </c>
      <c r="H1179" s="157">
        <v>1</v>
      </c>
      <c r="I1179" s="157">
        <v>1</v>
      </c>
      <c r="J1179" s="157">
        <v>0</v>
      </c>
      <c r="K1179" s="157">
        <v>0</v>
      </c>
      <c r="L1179" s="157">
        <v>1</v>
      </c>
    </row>
    <row r="1180" spans="1:12" x14ac:dyDescent="0.2">
      <c r="A1180" s="157"/>
      <c r="B1180" s="157"/>
      <c r="C1180" s="157"/>
      <c r="D1180" s="157"/>
      <c r="E1180" s="157" t="s">
        <v>4633</v>
      </c>
      <c r="F1180" s="157" t="s">
        <v>29</v>
      </c>
      <c r="G1180" s="157">
        <v>1</v>
      </c>
      <c r="H1180" s="157">
        <v>0</v>
      </c>
      <c r="I1180" s="157">
        <v>0</v>
      </c>
      <c r="J1180" s="157">
        <v>1</v>
      </c>
      <c r="K1180" s="157">
        <v>0</v>
      </c>
      <c r="L1180" s="157">
        <v>1</v>
      </c>
    </row>
    <row r="1181" spans="1:12" x14ac:dyDescent="0.2">
      <c r="A1181" s="157"/>
      <c r="B1181" s="157"/>
      <c r="C1181" s="157"/>
      <c r="D1181" s="157"/>
      <c r="E1181" s="157" t="s">
        <v>2438</v>
      </c>
      <c r="F1181" s="157" t="s">
        <v>18</v>
      </c>
      <c r="G1181" s="157">
        <v>1</v>
      </c>
      <c r="H1181" s="157">
        <v>1</v>
      </c>
      <c r="I1181" s="157">
        <v>1</v>
      </c>
      <c r="J1181" s="157">
        <v>1</v>
      </c>
      <c r="K1181" s="157">
        <v>0</v>
      </c>
      <c r="L1181" s="157">
        <v>2</v>
      </c>
    </row>
    <row r="1182" spans="1:12" x14ac:dyDescent="0.2">
      <c r="A1182" s="157"/>
      <c r="B1182" s="157"/>
      <c r="C1182" s="157"/>
      <c r="D1182" s="157"/>
      <c r="E1182" s="157" t="s">
        <v>2437</v>
      </c>
      <c r="F1182" s="157" t="s">
        <v>33</v>
      </c>
      <c r="G1182" s="157">
        <v>1</v>
      </c>
      <c r="H1182" s="157">
        <v>1</v>
      </c>
      <c r="I1182" s="157">
        <v>1</v>
      </c>
      <c r="J1182" s="157">
        <v>1</v>
      </c>
      <c r="K1182" s="157">
        <v>0</v>
      </c>
      <c r="L1182" s="157">
        <v>2</v>
      </c>
    </row>
    <row r="1183" spans="1:12" x14ac:dyDescent="0.2">
      <c r="A1183" s="157"/>
      <c r="B1183" s="157"/>
      <c r="C1183" s="157"/>
      <c r="D1183" s="157"/>
      <c r="E1183" s="157" t="s">
        <v>4634</v>
      </c>
      <c r="F1183" s="157" t="s">
        <v>53</v>
      </c>
      <c r="G1183" s="157">
        <v>1</v>
      </c>
      <c r="H1183" s="157">
        <v>0</v>
      </c>
      <c r="I1183" s="157">
        <v>0</v>
      </c>
      <c r="J1183" s="157">
        <v>1</v>
      </c>
      <c r="K1183" s="157">
        <v>0</v>
      </c>
      <c r="L1183" s="157">
        <v>1</v>
      </c>
    </row>
    <row r="1184" spans="1:12" x14ac:dyDescent="0.2">
      <c r="A1184" s="157"/>
      <c r="B1184" s="157"/>
      <c r="C1184" s="157"/>
      <c r="D1184" s="157"/>
      <c r="E1184" s="157" t="s">
        <v>4635</v>
      </c>
      <c r="F1184" s="157" t="s">
        <v>69</v>
      </c>
      <c r="G1184" s="157">
        <v>0</v>
      </c>
      <c r="H1184" s="157">
        <v>1</v>
      </c>
      <c r="I1184" s="157">
        <v>1</v>
      </c>
      <c r="J1184" s="157">
        <v>0</v>
      </c>
      <c r="K1184" s="157">
        <v>0</v>
      </c>
      <c r="L1184" s="157">
        <v>1</v>
      </c>
    </row>
    <row r="1185" spans="1:12" x14ac:dyDescent="0.2">
      <c r="A1185" s="157"/>
      <c r="B1185" s="157"/>
      <c r="C1185" s="157"/>
      <c r="D1185" s="157"/>
      <c r="E1185" s="157" t="s">
        <v>4636</v>
      </c>
      <c r="F1185" s="157" t="s">
        <v>29</v>
      </c>
      <c r="G1185" s="157">
        <v>1</v>
      </c>
      <c r="H1185" s="157">
        <v>0</v>
      </c>
      <c r="I1185" s="157">
        <v>0</v>
      </c>
      <c r="J1185" s="157">
        <v>1</v>
      </c>
      <c r="K1185" s="157">
        <v>0</v>
      </c>
      <c r="L1185" s="157">
        <v>1</v>
      </c>
    </row>
    <row r="1186" spans="1:12" x14ac:dyDescent="0.2">
      <c r="A1186" s="157"/>
      <c r="B1186" s="157"/>
      <c r="C1186" s="157"/>
      <c r="D1186" s="157"/>
      <c r="E1186" s="157" t="s">
        <v>2436</v>
      </c>
      <c r="F1186" s="157" t="s">
        <v>18</v>
      </c>
      <c r="G1186" s="157">
        <v>0</v>
      </c>
      <c r="H1186" s="157">
        <v>1</v>
      </c>
      <c r="I1186" s="157">
        <v>0</v>
      </c>
      <c r="J1186" s="157">
        <v>1</v>
      </c>
      <c r="K1186" s="157">
        <v>0</v>
      </c>
      <c r="L1186" s="157">
        <v>1</v>
      </c>
    </row>
    <row r="1187" spans="1:12" x14ac:dyDescent="0.2">
      <c r="A1187" s="157"/>
      <c r="B1187" s="157"/>
      <c r="C1187" s="157"/>
      <c r="D1187" s="157"/>
      <c r="E1187" s="157" t="s">
        <v>2435</v>
      </c>
      <c r="F1187" s="157" t="s">
        <v>48</v>
      </c>
      <c r="G1187" s="157">
        <v>0</v>
      </c>
      <c r="H1187" s="157">
        <v>1</v>
      </c>
      <c r="I1187" s="157">
        <v>0</v>
      </c>
      <c r="J1187" s="157">
        <v>1</v>
      </c>
      <c r="K1187" s="157">
        <v>0</v>
      </c>
      <c r="L1187" s="157">
        <v>1</v>
      </c>
    </row>
    <row r="1188" spans="1:12" x14ac:dyDescent="0.2">
      <c r="A1188" s="157"/>
      <c r="B1188" s="157"/>
      <c r="C1188" s="157"/>
      <c r="D1188" s="157"/>
      <c r="E1188" s="157" t="s">
        <v>2434</v>
      </c>
      <c r="F1188" s="157" t="s">
        <v>20</v>
      </c>
      <c r="G1188" s="157">
        <v>0</v>
      </c>
      <c r="H1188" s="157">
        <v>1</v>
      </c>
      <c r="I1188" s="157">
        <v>0</v>
      </c>
      <c r="J1188" s="157">
        <v>1</v>
      </c>
      <c r="K1188" s="157">
        <v>0</v>
      </c>
      <c r="L1188" s="157">
        <v>1</v>
      </c>
    </row>
    <row r="1189" spans="1:12" x14ac:dyDescent="0.2">
      <c r="A1189" s="157"/>
      <c r="B1189" s="157"/>
      <c r="C1189" s="157"/>
      <c r="D1189" s="157"/>
      <c r="E1189" s="157" t="s">
        <v>4637</v>
      </c>
      <c r="F1189" s="157" t="s">
        <v>58</v>
      </c>
      <c r="G1189" s="157">
        <v>0</v>
      </c>
      <c r="H1189" s="157">
        <v>1</v>
      </c>
      <c r="I1189" s="157">
        <v>0</v>
      </c>
      <c r="J1189" s="157">
        <v>1</v>
      </c>
      <c r="K1189" s="157">
        <v>0</v>
      </c>
      <c r="L1189" s="157">
        <v>1</v>
      </c>
    </row>
    <row r="1190" spans="1:12" x14ac:dyDescent="0.2">
      <c r="A1190" s="157"/>
      <c r="B1190" s="157"/>
      <c r="C1190" s="157"/>
      <c r="D1190" s="157"/>
      <c r="E1190" s="157" t="s">
        <v>2433</v>
      </c>
      <c r="F1190" s="157" t="s">
        <v>48</v>
      </c>
      <c r="G1190" s="157">
        <v>2</v>
      </c>
      <c r="H1190" s="157">
        <v>3</v>
      </c>
      <c r="I1190" s="157">
        <v>0</v>
      </c>
      <c r="J1190" s="157">
        <v>5</v>
      </c>
      <c r="K1190" s="157">
        <v>0</v>
      </c>
      <c r="L1190" s="157">
        <v>5</v>
      </c>
    </row>
    <row r="1191" spans="1:12" x14ac:dyDescent="0.2">
      <c r="A1191" s="157"/>
      <c r="B1191" s="157"/>
      <c r="C1191" s="157"/>
      <c r="D1191" s="157"/>
      <c r="E1191" s="157" t="s">
        <v>4638</v>
      </c>
      <c r="F1191" s="157" t="s">
        <v>125</v>
      </c>
      <c r="G1191" s="157">
        <v>0</v>
      </c>
      <c r="H1191" s="157">
        <v>1</v>
      </c>
      <c r="I1191" s="157">
        <v>0</v>
      </c>
      <c r="J1191" s="157">
        <v>1</v>
      </c>
      <c r="K1191" s="157">
        <v>0</v>
      </c>
      <c r="L1191" s="157">
        <v>1</v>
      </c>
    </row>
    <row r="1192" spans="1:12" x14ac:dyDescent="0.2">
      <c r="A1192" s="157"/>
      <c r="B1192" s="157"/>
      <c r="C1192" s="157"/>
      <c r="D1192" s="157"/>
      <c r="E1192" s="157" t="s">
        <v>2432</v>
      </c>
      <c r="F1192" s="157" t="s">
        <v>48</v>
      </c>
      <c r="G1192" s="157">
        <v>0</v>
      </c>
      <c r="H1192" s="157">
        <v>1</v>
      </c>
      <c r="I1192" s="157">
        <v>0</v>
      </c>
      <c r="J1192" s="157">
        <v>1</v>
      </c>
      <c r="K1192" s="157">
        <v>0</v>
      </c>
      <c r="L1192" s="157">
        <v>1</v>
      </c>
    </row>
    <row r="1193" spans="1:12" x14ac:dyDescent="0.2">
      <c r="A1193" s="157"/>
      <c r="B1193" s="157"/>
      <c r="C1193" s="157"/>
      <c r="D1193" s="157"/>
      <c r="E1193" s="157" t="s">
        <v>2429</v>
      </c>
      <c r="F1193" s="157" t="s">
        <v>29</v>
      </c>
      <c r="G1193" s="157">
        <v>0</v>
      </c>
      <c r="H1193" s="157">
        <v>2</v>
      </c>
      <c r="I1193" s="157">
        <v>0</v>
      </c>
      <c r="J1193" s="157">
        <v>2</v>
      </c>
      <c r="K1193" s="157">
        <v>0</v>
      </c>
      <c r="L1193" s="157">
        <v>2</v>
      </c>
    </row>
    <row r="1194" spans="1:12" x14ac:dyDescent="0.2">
      <c r="A1194" s="157"/>
      <c r="B1194" s="157"/>
      <c r="C1194" s="157"/>
      <c r="D1194" s="157"/>
      <c r="E1194" s="157" t="s">
        <v>4639</v>
      </c>
      <c r="F1194" s="157" t="s">
        <v>16</v>
      </c>
      <c r="G1194" s="157">
        <v>0</v>
      </c>
      <c r="H1194" s="157">
        <v>1</v>
      </c>
      <c r="I1194" s="157">
        <v>1</v>
      </c>
      <c r="J1194" s="157">
        <v>0</v>
      </c>
      <c r="K1194" s="157">
        <v>0</v>
      </c>
      <c r="L1194" s="157">
        <v>1</v>
      </c>
    </row>
    <row r="1195" spans="1:12" x14ac:dyDescent="0.2">
      <c r="A1195" s="157"/>
      <c r="B1195" s="157"/>
      <c r="C1195" s="157"/>
      <c r="D1195" s="157"/>
      <c r="E1195" s="157" t="s">
        <v>4640</v>
      </c>
      <c r="F1195" s="157" t="s">
        <v>69</v>
      </c>
      <c r="G1195" s="157">
        <v>0</v>
      </c>
      <c r="H1195" s="157">
        <v>1</v>
      </c>
      <c r="I1195" s="157">
        <v>1</v>
      </c>
      <c r="J1195" s="157">
        <v>0</v>
      </c>
      <c r="K1195" s="157">
        <v>0</v>
      </c>
      <c r="L1195" s="157">
        <v>1</v>
      </c>
    </row>
    <row r="1196" spans="1:12" x14ac:dyDescent="0.2">
      <c r="A1196" s="157"/>
      <c r="B1196" s="157"/>
      <c r="C1196" s="157"/>
      <c r="D1196" s="157"/>
      <c r="E1196" s="157" t="s">
        <v>4641</v>
      </c>
      <c r="F1196" s="157" t="s">
        <v>29</v>
      </c>
      <c r="G1196" s="157">
        <v>0</v>
      </c>
      <c r="H1196" s="157">
        <v>3</v>
      </c>
      <c r="I1196" s="157">
        <v>1</v>
      </c>
      <c r="J1196" s="157">
        <v>2</v>
      </c>
      <c r="K1196" s="157">
        <v>0</v>
      </c>
      <c r="L1196" s="157">
        <v>3</v>
      </c>
    </row>
    <row r="1197" spans="1:12" x14ac:dyDescent="0.2">
      <c r="A1197" s="157"/>
      <c r="B1197" s="157"/>
      <c r="C1197" s="157"/>
      <c r="D1197" s="157"/>
      <c r="E1197" s="157" t="s">
        <v>4642</v>
      </c>
      <c r="F1197" s="157" t="s">
        <v>20</v>
      </c>
      <c r="G1197" s="157">
        <v>0</v>
      </c>
      <c r="H1197" s="157">
        <v>1</v>
      </c>
      <c r="I1197" s="157">
        <v>0</v>
      </c>
      <c r="J1197" s="157">
        <v>1</v>
      </c>
      <c r="K1197" s="157">
        <v>0</v>
      </c>
      <c r="L1197" s="157">
        <v>1</v>
      </c>
    </row>
    <row r="1198" spans="1:12" x14ac:dyDescent="0.2">
      <c r="A1198" s="157"/>
      <c r="B1198" s="157"/>
      <c r="C1198" s="157"/>
      <c r="D1198" s="157"/>
      <c r="E1198" s="157" t="s">
        <v>2426</v>
      </c>
      <c r="F1198" s="157" t="s">
        <v>29</v>
      </c>
      <c r="G1198" s="157">
        <v>1</v>
      </c>
      <c r="H1198" s="157">
        <v>9</v>
      </c>
      <c r="I1198" s="157">
        <v>0</v>
      </c>
      <c r="J1198" s="157">
        <v>8</v>
      </c>
      <c r="K1198" s="157">
        <v>2</v>
      </c>
      <c r="L1198" s="157">
        <v>10</v>
      </c>
    </row>
    <row r="1199" spans="1:12" x14ac:dyDescent="0.2">
      <c r="A1199" s="157"/>
      <c r="B1199" s="157"/>
      <c r="C1199" s="157"/>
      <c r="D1199" s="157"/>
      <c r="E1199" s="157" t="s">
        <v>2425</v>
      </c>
      <c r="F1199" s="157" t="s">
        <v>14</v>
      </c>
      <c r="G1199" s="157">
        <v>1</v>
      </c>
      <c r="H1199" s="157">
        <v>3</v>
      </c>
      <c r="I1199" s="157">
        <v>0</v>
      </c>
      <c r="J1199" s="157">
        <v>4</v>
      </c>
      <c r="K1199" s="157">
        <v>0</v>
      </c>
      <c r="L1199" s="157">
        <v>4</v>
      </c>
    </row>
    <row r="1200" spans="1:12" x14ac:dyDescent="0.2">
      <c r="A1200" s="157"/>
      <c r="B1200" s="157"/>
      <c r="C1200" s="157"/>
      <c r="D1200" s="157"/>
      <c r="E1200" s="157" t="s">
        <v>4643</v>
      </c>
      <c r="F1200" s="157" t="s">
        <v>24</v>
      </c>
      <c r="G1200" s="157">
        <v>0</v>
      </c>
      <c r="H1200" s="157">
        <v>1</v>
      </c>
      <c r="I1200" s="157">
        <v>0</v>
      </c>
      <c r="J1200" s="157">
        <v>1</v>
      </c>
      <c r="K1200" s="157">
        <v>0</v>
      </c>
      <c r="L1200" s="157">
        <v>1</v>
      </c>
    </row>
    <row r="1201" spans="1:12" x14ac:dyDescent="0.2">
      <c r="A1201" s="157"/>
      <c r="B1201" s="157"/>
      <c r="C1201" s="157"/>
      <c r="D1201" s="157"/>
      <c r="E1201" s="157" t="s">
        <v>4644</v>
      </c>
      <c r="F1201" s="157" t="s">
        <v>39</v>
      </c>
      <c r="G1201" s="157">
        <v>0</v>
      </c>
      <c r="H1201" s="157">
        <v>1</v>
      </c>
      <c r="I1201" s="157">
        <v>0</v>
      </c>
      <c r="J1201" s="157">
        <v>1</v>
      </c>
      <c r="K1201" s="157">
        <v>0</v>
      </c>
      <c r="L1201" s="157">
        <v>1</v>
      </c>
    </row>
    <row r="1202" spans="1:12" x14ac:dyDescent="0.2">
      <c r="A1202" s="157"/>
      <c r="B1202" s="157"/>
      <c r="C1202" s="157"/>
      <c r="D1202" s="157"/>
      <c r="E1202" s="157" t="s">
        <v>4645</v>
      </c>
      <c r="F1202" s="157" t="s">
        <v>77</v>
      </c>
      <c r="G1202" s="157">
        <v>0</v>
      </c>
      <c r="H1202" s="157">
        <v>1</v>
      </c>
      <c r="I1202" s="157">
        <v>0</v>
      </c>
      <c r="J1202" s="157">
        <v>1</v>
      </c>
      <c r="K1202" s="157">
        <v>0</v>
      </c>
      <c r="L1202" s="157">
        <v>1</v>
      </c>
    </row>
    <row r="1203" spans="1:12" x14ac:dyDescent="0.2">
      <c r="A1203" s="157"/>
      <c r="B1203" s="157"/>
      <c r="C1203" s="157"/>
      <c r="D1203" s="157"/>
      <c r="E1203" s="157" t="s">
        <v>2423</v>
      </c>
      <c r="F1203" s="157" t="s">
        <v>14</v>
      </c>
      <c r="G1203" s="157">
        <v>2</v>
      </c>
      <c r="H1203" s="157">
        <v>3</v>
      </c>
      <c r="I1203" s="157">
        <v>0</v>
      </c>
      <c r="J1203" s="157">
        <v>5</v>
      </c>
      <c r="K1203" s="157">
        <v>0</v>
      </c>
      <c r="L1203" s="157">
        <v>5</v>
      </c>
    </row>
    <row r="1204" spans="1:12" x14ac:dyDescent="0.2">
      <c r="A1204" s="157"/>
      <c r="B1204" s="157"/>
      <c r="C1204" s="157"/>
      <c r="D1204" s="157"/>
      <c r="E1204" s="157" t="s">
        <v>4646</v>
      </c>
      <c r="F1204" s="157" t="s">
        <v>87</v>
      </c>
      <c r="G1204" s="157">
        <v>1</v>
      </c>
      <c r="H1204" s="157">
        <v>0</v>
      </c>
      <c r="I1204" s="157">
        <v>0</v>
      </c>
      <c r="J1204" s="157">
        <v>1</v>
      </c>
      <c r="K1204" s="157">
        <v>0</v>
      </c>
      <c r="L1204" s="157">
        <v>1</v>
      </c>
    </row>
    <row r="1205" spans="1:12" x14ac:dyDescent="0.2">
      <c r="A1205" s="157"/>
      <c r="B1205" s="157"/>
      <c r="C1205" s="157"/>
      <c r="D1205" s="157"/>
      <c r="E1205" s="157" t="s">
        <v>2422</v>
      </c>
      <c r="F1205" s="157" t="s">
        <v>35</v>
      </c>
      <c r="G1205" s="157">
        <v>0</v>
      </c>
      <c r="H1205" s="157">
        <v>1</v>
      </c>
      <c r="I1205" s="157">
        <v>0</v>
      </c>
      <c r="J1205" s="157">
        <v>1</v>
      </c>
      <c r="K1205" s="157">
        <v>0</v>
      </c>
      <c r="L1205" s="157">
        <v>1</v>
      </c>
    </row>
    <row r="1206" spans="1:12" x14ac:dyDescent="0.2">
      <c r="A1206" s="157"/>
      <c r="B1206" s="157"/>
      <c r="C1206" s="157"/>
      <c r="D1206" s="157"/>
      <c r="E1206" s="157" t="s">
        <v>4647</v>
      </c>
      <c r="F1206" s="157" t="s">
        <v>39</v>
      </c>
      <c r="G1206" s="157">
        <v>0</v>
      </c>
      <c r="H1206" s="157">
        <v>1</v>
      </c>
      <c r="I1206" s="157">
        <v>1</v>
      </c>
      <c r="J1206" s="157">
        <v>0</v>
      </c>
      <c r="K1206" s="157">
        <v>0</v>
      </c>
      <c r="L1206" s="157">
        <v>1</v>
      </c>
    </row>
    <row r="1207" spans="1:12" x14ac:dyDescent="0.2">
      <c r="A1207" s="157"/>
      <c r="B1207" s="157"/>
      <c r="C1207" s="157"/>
      <c r="D1207" s="157"/>
      <c r="E1207" s="157" t="s">
        <v>4648</v>
      </c>
      <c r="F1207" s="157" t="s">
        <v>14</v>
      </c>
      <c r="G1207" s="157">
        <v>1</v>
      </c>
      <c r="H1207" s="157">
        <v>1</v>
      </c>
      <c r="I1207" s="157">
        <v>1</v>
      </c>
      <c r="J1207" s="157">
        <v>1</v>
      </c>
      <c r="K1207" s="157">
        <v>0</v>
      </c>
      <c r="L1207" s="157">
        <v>2</v>
      </c>
    </row>
    <row r="1208" spans="1:12" x14ac:dyDescent="0.2">
      <c r="A1208" s="157"/>
      <c r="B1208" s="157"/>
      <c r="C1208" s="157"/>
      <c r="D1208" s="157"/>
      <c r="E1208" s="157" t="s">
        <v>4649</v>
      </c>
      <c r="F1208" s="157" t="s">
        <v>14</v>
      </c>
      <c r="G1208" s="157">
        <v>0</v>
      </c>
      <c r="H1208" s="157">
        <v>1</v>
      </c>
      <c r="I1208" s="157">
        <v>0</v>
      </c>
      <c r="J1208" s="157">
        <v>1</v>
      </c>
      <c r="K1208" s="157">
        <v>0</v>
      </c>
      <c r="L1208" s="157">
        <v>1</v>
      </c>
    </row>
    <row r="1209" spans="1:12" x14ac:dyDescent="0.2">
      <c r="A1209" s="157"/>
      <c r="B1209" s="157"/>
      <c r="C1209" s="157"/>
      <c r="D1209" s="157"/>
      <c r="E1209" s="157" t="s">
        <v>4650</v>
      </c>
      <c r="F1209" s="157" t="s">
        <v>131</v>
      </c>
      <c r="G1209" s="157">
        <v>0</v>
      </c>
      <c r="H1209" s="157">
        <v>2</v>
      </c>
      <c r="I1209" s="157">
        <v>0</v>
      </c>
      <c r="J1209" s="157">
        <v>2</v>
      </c>
      <c r="K1209" s="157">
        <v>0</v>
      </c>
      <c r="L1209" s="157">
        <v>2</v>
      </c>
    </row>
    <row r="1210" spans="1:12" x14ac:dyDescent="0.2">
      <c r="A1210" s="157"/>
      <c r="B1210" s="157"/>
      <c r="C1210" s="157"/>
      <c r="D1210" s="157"/>
      <c r="E1210" s="157" t="s">
        <v>4651</v>
      </c>
      <c r="F1210" s="157" t="s">
        <v>24</v>
      </c>
      <c r="G1210" s="157">
        <v>0</v>
      </c>
      <c r="H1210" s="157">
        <v>1</v>
      </c>
      <c r="I1210" s="157">
        <v>0</v>
      </c>
      <c r="J1210" s="157">
        <v>1</v>
      </c>
      <c r="K1210" s="157">
        <v>0</v>
      </c>
      <c r="L1210" s="157">
        <v>1</v>
      </c>
    </row>
    <row r="1211" spans="1:12" x14ac:dyDescent="0.2">
      <c r="A1211" s="157"/>
      <c r="B1211" s="157"/>
      <c r="C1211" s="157"/>
      <c r="D1211" s="157"/>
      <c r="E1211" s="157" t="s">
        <v>2416</v>
      </c>
      <c r="F1211" s="157" t="s">
        <v>18</v>
      </c>
      <c r="G1211" s="157">
        <v>1</v>
      </c>
      <c r="H1211" s="157">
        <v>1</v>
      </c>
      <c r="I1211" s="157">
        <v>0</v>
      </c>
      <c r="J1211" s="157">
        <v>2</v>
      </c>
      <c r="K1211" s="157">
        <v>0</v>
      </c>
      <c r="L1211" s="157">
        <v>2</v>
      </c>
    </row>
    <row r="1212" spans="1:12" x14ac:dyDescent="0.2">
      <c r="A1212" s="157"/>
      <c r="B1212" s="157"/>
      <c r="C1212" s="157"/>
      <c r="D1212" s="157"/>
      <c r="E1212" s="157" t="s">
        <v>4652</v>
      </c>
      <c r="F1212" s="157" t="s">
        <v>24</v>
      </c>
      <c r="G1212" s="157">
        <v>0</v>
      </c>
      <c r="H1212" s="157">
        <v>1</v>
      </c>
      <c r="I1212" s="157">
        <v>0</v>
      </c>
      <c r="J1212" s="157">
        <v>1</v>
      </c>
      <c r="K1212" s="157">
        <v>0</v>
      </c>
      <c r="L1212" s="157">
        <v>1</v>
      </c>
    </row>
    <row r="1213" spans="1:12" x14ac:dyDescent="0.2">
      <c r="A1213" s="157"/>
      <c r="B1213" s="157"/>
      <c r="C1213" s="157"/>
      <c r="D1213" s="157"/>
      <c r="E1213" s="157" t="s">
        <v>4653</v>
      </c>
      <c r="F1213" s="157" t="s">
        <v>20</v>
      </c>
      <c r="G1213" s="157">
        <v>1</v>
      </c>
      <c r="H1213" s="157">
        <v>0</v>
      </c>
      <c r="I1213" s="157">
        <v>1</v>
      </c>
      <c r="J1213" s="157">
        <v>0</v>
      </c>
      <c r="K1213" s="157">
        <v>0</v>
      </c>
      <c r="L1213" s="157">
        <v>1</v>
      </c>
    </row>
    <row r="1214" spans="1:12" x14ac:dyDescent="0.2">
      <c r="A1214" s="157"/>
      <c r="B1214" s="157"/>
      <c r="C1214" s="157"/>
      <c r="D1214" s="157"/>
      <c r="E1214" s="157" t="s">
        <v>2409</v>
      </c>
      <c r="F1214" s="157" t="s">
        <v>67</v>
      </c>
      <c r="G1214" s="157">
        <v>0</v>
      </c>
      <c r="H1214" s="157">
        <v>1</v>
      </c>
      <c r="I1214" s="157">
        <v>0</v>
      </c>
      <c r="J1214" s="157">
        <v>1</v>
      </c>
      <c r="K1214" s="157">
        <v>0</v>
      </c>
      <c r="L1214" s="157">
        <v>1</v>
      </c>
    </row>
    <row r="1215" spans="1:12" x14ac:dyDescent="0.2">
      <c r="A1215" s="157"/>
      <c r="B1215" s="157"/>
      <c r="C1215" s="157"/>
      <c r="D1215" s="157"/>
      <c r="E1215" s="157" t="s">
        <v>4654</v>
      </c>
      <c r="F1215" s="157" t="s">
        <v>58</v>
      </c>
      <c r="G1215" s="157">
        <v>1</v>
      </c>
      <c r="H1215" s="157">
        <v>0</v>
      </c>
      <c r="I1215" s="157">
        <v>0</v>
      </c>
      <c r="J1215" s="157">
        <v>1</v>
      </c>
      <c r="K1215" s="157">
        <v>0</v>
      </c>
      <c r="L1215" s="157">
        <v>1</v>
      </c>
    </row>
    <row r="1216" spans="1:12" x14ac:dyDescent="0.2">
      <c r="A1216" s="157"/>
      <c r="B1216" s="157"/>
      <c r="C1216" s="157"/>
      <c r="D1216" s="157"/>
      <c r="E1216" s="157" t="s">
        <v>4655</v>
      </c>
      <c r="F1216" s="157" t="s">
        <v>33</v>
      </c>
      <c r="G1216" s="157">
        <v>0</v>
      </c>
      <c r="H1216" s="157">
        <v>1</v>
      </c>
      <c r="I1216" s="157">
        <v>0</v>
      </c>
      <c r="J1216" s="157">
        <v>0</v>
      </c>
      <c r="K1216" s="157">
        <v>1</v>
      </c>
      <c r="L1216" s="157">
        <v>1</v>
      </c>
    </row>
    <row r="1217" spans="1:12" x14ac:dyDescent="0.2">
      <c r="A1217" s="157"/>
      <c r="B1217" s="157"/>
      <c r="C1217" s="157"/>
      <c r="D1217" s="157"/>
      <c r="E1217" s="157" t="s">
        <v>2405</v>
      </c>
      <c r="F1217" s="157" t="s">
        <v>87</v>
      </c>
      <c r="G1217" s="157">
        <v>0</v>
      </c>
      <c r="H1217" s="157">
        <v>1</v>
      </c>
      <c r="I1217" s="157">
        <v>0</v>
      </c>
      <c r="J1217" s="157">
        <v>1</v>
      </c>
      <c r="K1217" s="157">
        <v>0</v>
      </c>
      <c r="L1217" s="157">
        <v>1</v>
      </c>
    </row>
    <row r="1218" spans="1:12" x14ac:dyDescent="0.2">
      <c r="A1218" s="157"/>
      <c r="B1218" s="157"/>
      <c r="C1218" s="157"/>
      <c r="D1218" s="157"/>
      <c r="E1218" s="157" t="s">
        <v>2403</v>
      </c>
      <c r="F1218" s="157" t="s">
        <v>58</v>
      </c>
      <c r="G1218" s="157">
        <v>0</v>
      </c>
      <c r="H1218" s="157">
        <v>1</v>
      </c>
      <c r="I1218" s="157">
        <v>0</v>
      </c>
      <c r="J1218" s="157">
        <v>1</v>
      </c>
      <c r="K1218" s="157">
        <v>0</v>
      </c>
      <c r="L1218" s="157">
        <v>1</v>
      </c>
    </row>
    <row r="1219" spans="1:12" x14ac:dyDescent="0.2">
      <c r="A1219" s="157"/>
      <c r="B1219" s="157"/>
      <c r="C1219" s="157"/>
      <c r="D1219" s="157"/>
      <c r="E1219" s="157" t="s">
        <v>2400</v>
      </c>
      <c r="F1219" s="157" t="s">
        <v>94</v>
      </c>
      <c r="G1219" s="157">
        <v>3</v>
      </c>
      <c r="H1219" s="157">
        <v>0</v>
      </c>
      <c r="I1219" s="157">
        <v>3</v>
      </c>
      <c r="J1219" s="157">
        <v>0</v>
      </c>
      <c r="K1219" s="157">
        <v>0</v>
      </c>
      <c r="L1219" s="157">
        <v>3</v>
      </c>
    </row>
    <row r="1220" spans="1:12" x14ac:dyDescent="0.2">
      <c r="A1220" s="157"/>
      <c r="B1220" s="157"/>
      <c r="C1220" s="157"/>
      <c r="D1220" s="157"/>
      <c r="E1220" s="157" t="s">
        <v>4656</v>
      </c>
      <c r="F1220" s="157" t="s">
        <v>33</v>
      </c>
      <c r="G1220" s="157">
        <v>1</v>
      </c>
      <c r="H1220" s="157">
        <v>0</v>
      </c>
      <c r="I1220" s="157">
        <v>1</v>
      </c>
      <c r="J1220" s="157">
        <v>0</v>
      </c>
      <c r="K1220" s="157">
        <v>0</v>
      </c>
      <c r="L1220" s="157">
        <v>1</v>
      </c>
    </row>
    <row r="1221" spans="1:12" x14ac:dyDescent="0.2">
      <c r="A1221" s="157"/>
      <c r="B1221" s="157"/>
      <c r="C1221" s="157"/>
      <c r="D1221" s="157"/>
      <c r="E1221" s="157" t="s">
        <v>4657</v>
      </c>
      <c r="F1221" s="157" t="s">
        <v>29</v>
      </c>
      <c r="G1221" s="157">
        <v>1</v>
      </c>
      <c r="H1221" s="157">
        <v>0</v>
      </c>
      <c r="I1221" s="157">
        <v>0</v>
      </c>
      <c r="J1221" s="157">
        <v>1</v>
      </c>
      <c r="K1221" s="157">
        <v>0</v>
      </c>
      <c r="L1221" s="157">
        <v>1</v>
      </c>
    </row>
    <row r="1222" spans="1:12" x14ac:dyDescent="0.2">
      <c r="A1222" s="157"/>
      <c r="B1222" s="157"/>
      <c r="C1222" s="157"/>
      <c r="D1222" s="157"/>
      <c r="E1222" s="157" t="s">
        <v>2398</v>
      </c>
      <c r="F1222" s="157" t="s">
        <v>125</v>
      </c>
      <c r="G1222" s="157">
        <v>0</v>
      </c>
      <c r="H1222" s="157">
        <v>1</v>
      </c>
      <c r="I1222" s="157">
        <v>0</v>
      </c>
      <c r="J1222" s="157">
        <v>1</v>
      </c>
      <c r="K1222" s="157">
        <v>0</v>
      </c>
      <c r="L1222" s="157">
        <v>1</v>
      </c>
    </row>
    <row r="1223" spans="1:12" x14ac:dyDescent="0.2">
      <c r="A1223" s="157"/>
      <c r="B1223" s="157"/>
      <c r="C1223" s="157"/>
      <c r="D1223" s="157"/>
      <c r="E1223" s="157" t="s">
        <v>4658</v>
      </c>
      <c r="F1223" s="157" t="s">
        <v>20</v>
      </c>
      <c r="G1223" s="157">
        <v>0</v>
      </c>
      <c r="H1223" s="157">
        <v>1</v>
      </c>
      <c r="I1223" s="157">
        <v>0</v>
      </c>
      <c r="J1223" s="157">
        <v>1</v>
      </c>
      <c r="K1223" s="157">
        <v>0</v>
      </c>
      <c r="L1223" s="157">
        <v>1</v>
      </c>
    </row>
    <row r="1224" spans="1:12" x14ac:dyDescent="0.2">
      <c r="A1224" s="157"/>
      <c r="B1224" s="157"/>
      <c r="C1224" s="157"/>
      <c r="D1224" s="157"/>
      <c r="E1224" s="157" t="s">
        <v>2395</v>
      </c>
      <c r="F1224" s="157" t="s">
        <v>48</v>
      </c>
      <c r="G1224" s="157">
        <v>3</v>
      </c>
      <c r="H1224" s="157">
        <v>2</v>
      </c>
      <c r="I1224" s="157">
        <v>0</v>
      </c>
      <c r="J1224" s="157">
        <v>5</v>
      </c>
      <c r="K1224" s="157">
        <v>0</v>
      </c>
      <c r="L1224" s="157">
        <v>5</v>
      </c>
    </row>
    <row r="1225" spans="1:12" x14ac:dyDescent="0.2">
      <c r="A1225" s="157"/>
      <c r="B1225" s="157"/>
      <c r="C1225" s="157"/>
      <c r="D1225" s="157"/>
      <c r="E1225" s="157" t="s">
        <v>4659</v>
      </c>
      <c r="F1225" s="157" t="s">
        <v>131</v>
      </c>
      <c r="G1225" s="157">
        <v>0</v>
      </c>
      <c r="H1225" s="157">
        <v>1</v>
      </c>
      <c r="I1225" s="157">
        <v>0</v>
      </c>
      <c r="J1225" s="157">
        <v>1</v>
      </c>
      <c r="K1225" s="157">
        <v>0</v>
      </c>
      <c r="L1225" s="157">
        <v>1</v>
      </c>
    </row>
    <row r="1226" spans="1:12" x14ac:dyDescent="0.2">
      <c r="A1226" s="157"/>
      <c r="B1226" s="157"/>
      <c r="C1226" s="157"/>
      <c r="D1226" s="157"/>
      <c r="E1226" s="157" t="s">
        <v>4660</v>
      </c>
      <c r="F1226" s="157" t="s">
        <v>48</v>
      </c>
      <c r="G1226" s="157">
        <v>1</v>
      </c>
      <c r="H1226" s="157">
        <v>0</v>
      </c>
      <c r="I1226" s="157">
        <v>0</v>
      </c>
      <c r="J1226" s="157">
        <v>1</v>
      </c>
      <c r="K1226" s="157">
        <v>0</v>
      </c>
      <c r="L1226" s="157">
        <v>1</v>
      </c>
    </row>
    <row r="1227" spans="1:12" x14ac:dyDescent="0.2">
      <c r="A1227" s="157"/>
      <c r="B1227" s="157"/>
      <c r="C1227" s="157"/>
      <c r="D1227" s="157"/>
      <c r="E1227" s="157" t="s">
        <v>4661</v>
      </c>
      <c r="F1227" s="157" t="s">
        <v>29</v>
      </c>
      <c r="G1227" s="157">
        <v>0</v>
      </c>
      <c r="H1227" s="157">
        <v>2</v>
      </c>
      <c r="I1227" s="157">
        <v>0</v>
      </c>
      <c r="J1227" s="157">
        <v>2</v>
      </c>
      <c r="K1227" s="157">
        <v>0</v>
      </c>
      <c r="L1227" s="157">
        <v>2</v>
      </c>
    </row>
    <row r="1228" spans="1:12" x14ac:dyDescent="0.2">
      <c r="A1228" s="157"/>
      <c r="B1228" s="157"/>
      <c r="C1228" s="157"/>
      <c r="D1228" s="157"/>
      <c r="E1228" s="157" t="s">
        <v>4662</v>
      </c>
      <c r="F1228" s="157" t="s">
        <v>53</v>
      </c>
      <c r="G1228" s="157">
        <v>1</v>
      </c>
      <c r="H1228" s="157">
        <v>0</v>
      </c>
      <c r="I1228" s="157">
        <v>1</v>
      </c>
      <c r="J1228" s="157">
        <v>0</v>
      </c>
      <c r="K1228" s="157">
        <v>0</v>
      </c>
      <c r="L1228" s="157">
        <v>1</v>
      </c>
    </row>
    <row r="1229" spans="1:12" x14ac:dyDescent="0.2">
      <c r="A1229" s="157"/>
      <c r="B1229" s="157"/>
      <c r="C1229" s="157"/>
      <c r="D1229" s="157"/>
      <c r="E1229" s="157" t="s">
        <v>2389</v>
      </c>
      <c r="F1229" s="157" t="s">
        <v>29</v>
      </c>
      <c r="G1229" s="157">
        <v>0</v>
      </c>
      <c r="H1229" s="157">
        <v>1</v>
      </c>
      <c r="I1229" s="157">
        <v>0</v>
      </c>
      <c r="J1229" s="157">
        <v>1</v>
      </c>
      <c r="K1229" s="157">
        <v>0</v>
      </c>
      <c r="L1229" s="157">
        <v>1</v>
      </c>
    </row>
    <row r="1230" spans="1:12" x14ac:dyDescent="0.2">
      <c r="A1230" s="157"/>
      <c r="B1230" s="157"/>
      <c r="C1230" s="157"/>
      <c r="D1230" s="157"/>
      <c r="E1230" s="157" t="s">
        <v>4663</v>
      </c>
      <c r="F1230" s="157" t="s">
        <v>24</v>
      </c>
      <c r="G1230" s="157">
        <v>0</v>
      </c>
      <c r="H1230" s="157">
        <v>1</v>
      </c>
      <c r="I1230" s="157">
        <v>0</v>
      </c>
      <c r="J1230" s="157">
        <v>1</v>
      </c>
      <c r="K1230" s="157">
        <v>0</v>
      </c>
      <c r="L1230" s="157">
        <v>1</v>
      </c>
    </row>
    <row r="1231" spans="1:12" x14ac:dyDescent="0.2">
      <c r="A1231" s="157"/>
      <c r="B1231" s="157"/>
      <c r="C1231" s="157"/>
      <c r="D1231" s="157"/>
      <c r="E1231" s="157" t="s">
        <v>4664</v>
      </c>
      <c r="F1231" s="157" t="s">
        <v>18</v>
      </c>
      <c r="G1231" s="157">
        <v>1</v>
      </c>
      <c r="H1231" s="157">
        <v>0</v>
      </c>
      <c r="I1231" s="157">
        <v>1</v>
      </c>
      <c r="J1231" s="157">
        <v>0</v>
      </c>
      <c r="K1231" s="157">
        <v>0</v>
      </c>
      <c r="L1231" s="157">
        <v>1</v>
      </c>
    </row>
    <row r="1232" spans="1:12" x14ac:dyDescent="0.2">
      <c r="A1232" s="157"/>
      <c r="B1232" s="157"/>
      <c r="C1232" s="157"/>
      <c r="D1232" s="157"/>
      <c r="E1232" s="157" t="s">
        <v>4665</v>
      </c>
      <c r="F1232" s="157" t="s">
        <v>14</v>
      </c>
      <c r="G1232" s="157">
        <v>0</v>
      </c>
      <c r="H1232" s="157">
        <v>1</v>
      </c>
      <c r="I1232" s="157">
        <v>0</v>
      </c>
      <c r="J1232" s="157">
        <v>1</v>
      </c>
      <c r="K1232" s="157">
        <v>0</v>
      </c>
      <c r="L1232" s="157">
        <v>1</v>
      </c>
    </row>
    <row r="1233" spans="1:12" x14ac:dyDescent="0.2">
      <c r="A1233" s="157"/>
      <c r="B1233" s="157"/>
      <c r="C1233" s="157"/>
      <c r="D1233" s="157"/>
      <c r="E1233" s="157" t="s">
        <v>4666</v>
      </c>
      <c r="F1233" s="157" t="s">
        <v>94</v>
      </c>
      <c r="G1233" s="157">
        <v>1</v>
      </c>
      <c r="H1233" s="157">
        <v>0</v>
      </c>
      <c r="I1233" s="157">
        <v>0</v>
      </c>
      <c r="J1233" s="157">
        <v>1</v>
      </c>
      <c r="K1233" s="157">
        <v>0</v>
      </c>
      <c r="L1233" s="157">
        <v>1</v>
      </c>
    </row>
    <row r="1234" spans="1:12" x14ac:dyDescent="0.2">
      <c r="A1234" s="157"/>
      <c r="B1234" s="157"/>
      <c r="C1234" s="157"/>
      <c r="D1234" s="157"/>
      <c r="E1234" s="157" t="s">
        <v>2387</v>
      </c>
      <c r="F1234" s="157" t="s">
        <v>48</v>
      </c>
      <c r="G1234" s="157">
        <v>0</v>
      </c>
      <c r="H1234" s="157">
        <v>2</v>
      </c>
      <c r="I1234" s="157">
        <v>0</v>
      </c>
      <c r="J1234" s="157">
        <v>2</v>
      </c>
      <c r="K1234" s="157">
        <v>0</v>
      </c>
      <c r="L1234" s="157">
        <v>2</v>
      </c>
    </row>
    <row r="1235" spans="1:12" x14ac:dyDescent="0.2">
      <c r="A1235" s="157"/>
      <c r="B1235" s="157"/>
      <c r="C1235" s="157"/>
      <c r="D1235" s="157"/>
      <c r="E1235" s="157" t="s">
        <v>4667</v>
      </c>
      <c r="F1235" s="157" t="s">
        <v>18</v>
      </c>
      <c r="G1235" s="157">
        <v>1</v>
      </c>
      <c r="H1235" s="157">
        <v>0</v>
      </c>
      <c r="I1235" s="157">
        <v>1</v>
      </c>
      <c r="J1235" s="157">
        <v>0</v>
      </c>
      <c r="K1235" s="157">
        <v>0</v>
      </c>
      <c r="L1235" s="157">
        <v>1</v>
      </c>
    </row>
    <row r="1236" spans="1:12" x14ac:dyDescent="0.2">
      <c r="A1236" s="157"/>
      <c r="B1236" s="157"/>
      <c r="C1236" s="157"/>
      <c r="D1236" s="157"/>
      <c r="E1236" s="157" t="s">
        <v>4668</v>
      </c>
      <c r="F1236" s="157" t="s">
        <v>14</v>
      </c>
      <c r="G1236" s="157">
        <v>0</v>
      </c>
      <c r="H1236" s="157">
        <v>2</v>
      </c>
      <c r="I1236" s="157">
        <v>0</v>
      </c>
      <c r="J1236" s="157">
        <v>2</v>
      </c>
      <c r="K1236" s="157">
        <v>0</v>
      </c>
      <c r="L1236" s="157">
        <v>2</v>
      </c>
    </row>
    <row r="1237" spans="1:12" x14ac:dyDescent="0.2">
      <c r="A1237" s="157"/>
      <c r="B1237" s="157"/>
      <c r="C1237" s="157"/>
      <c r="D1237" s="157"/>
      <c r="E1237" s="157" t="s">
        <v>2385</v>
      </c>
      <c r="F1237" s="157" t="s">
        <v>131</v>
      </c>
      <c r="G1237" s="157">
        <v>0</v>
      </c>
      <c r="H1237" s="157">
        <v>1</v>
      </c>
      <c r="I1237" s="157">
        <v>0</v>
      </c>
      <c r="J1237" s="157">
        <v>1</v>
      </c>
      <c r="K1237" s="157">
        <v>0</v>
      </c>
      <c r="L1237" s="157">
        <v>1</v>
      </c>
    </row>
    <row r="1238" spans="1:12" x14ac:dyDescent="0.2">
      <c r="A1238" s="157"/>
      <c r="B1238" s="157"/>
      <c r="C1238" s="157"/>
      <c r="D1238" s="157"/>
      <c r="E1238" s="157" t="s">
        <v>4669</v>
      </c>
      <c r="F1238" s="157" t="s">
        <v>67</v>
      </c>
      <c r="G1238" s="157">
        <v>0</v>
      </c>
      <c r="H1238" s="157">
        <v>1</v>
      </c>
      <c r="I1238" s="157">
        <v>0</v>
      </c>
      <c r="J1238" s="157">
        <v>1</v>
      </c>
      <c r="K1238" s="157">
        <v>0</v>
      </c>
      <c r="L1238" s="157">
        <v>1</v>
      </c>
    </row>
    <row r="1239" spans="1:12" x14ac:dyDescent="0.2">
      <c r="A1239" s="157"/>
      <c r="B1239" s="157"/>
      <c r="C1239" s="157"/>
      <c r="D1239" s="157"/>
      <c r="E1239" s="157" t="s">
        <v>4670</v>
      </c>
      <c r="F1239" s="157" t="s">
        <v>24</v>
      </c>
      <c r="G1239" s="157">
        <v>0</v>
      </c>
      <c r="H1239" s="157">
        <v>1</v>
      </c>
      <c r="I1239" s="157">
        <v>0</v>
      </c>
      <c r="J1239" s="157">
        <v>1</v>
      </c>
      <c r="K1239" s="157">
        <v>0</v>
      </c>
      <c r="L1239" s="157">
        <v>1</v>
      </c>
    </row>
    <row r="1240" spans="1:12" x14ac:dyDescent="0.2">
      <c r="A1240" s="157"/>
      <c r="B1240" s="157"/>
      <c r="C1240" s="157"/>
      <c r="D1240" s="157"/>
      <c r="E1240" s="157" t="s">
        <v>2383</v>
      </c>
      <c r="F1240" s="157" t="s">
        <v>48</v>
      </c>
      <c r="G1240" s="157">
        <v>1</v>
      </c>
      <c r="H1240" s="157">
        <v>0</v>
      </c>
      <c r="I1240" s="157">
        <v>1</v>
      </c>
      <c r="J1240" s="157">
        <v>0</v>
      </c>
      <c r="K1240" s="157">
        <v>0</v>
      </c>
      <c r="L1240" s="157">
        <v>1</v>
      </c>
    </row>
    <row r="1241" spans="1:12" x14ac:dyDescent="0.2">
      <c r="A1241" s="157"/>
      <c r="B1241" s="157"/>
      <c r="C1241" s="157"/>
      <c r="D1241" s="157"/>
      <c r="E1241" s="157" t="s">
        <v>2382</v>
      </c>
      <c r="F1241" s="157" t="s">
        <v>77</v>
      </c>
      <c r="G1241" s="157">
        <v>2</v>
      </c>
      <c r="H1241" s="157">
        <v>1</v>
      </c>
      <c r="I1241" s="157">
        <v>2</v>
      </c>
      <c r="J1241" s="157">
        <v>1</v>
      </c>
      <c r="K1241" s="157">
        <v>0</v>
      </c>
      <c r="L1241" s="157">
        <v>3</v>
      </c>
    </row>
    <row r="1242" spans="1:12" x14ac:dyDescent="0.2">
      <c r="A1242" s="157"/>
      <c r="B1242" s="157"/>
      <c r="C1242" s="157"/>
      <c r="D1242" s="157"/>
      <c r="E1242" s="157" t="s">
        <v>4671</v>
      </c>
      <c r="F1242" s="157" t="s">
        <v>39</v>
      </c>
      <c r="G1242" s="157">
        <v>0</v>
      </c>
      <c r="H1242" s="157">
        <v>1</v>
      </c>
      <c r="I1242" s="157">
        <v>0</v>
      </c>
      <c r="J1242" s="157">
        <v>1</v>
      </c>
      <c r="K1242" s="157">
        <v>0</v>
      </c>
      <c r="L1242" s="157">
        <v>1</v>
      </c>
    </row>
    <row r="1243" spans="1:12" x14ac:dyDescent="0.2">
      <c r="A1243" s="157"/>
      <c r="B1243" s="157"/>
      <c r="C1243" s="157"/>
      <c r="D1243" s="157"/>
      <c r="E1243" s="157" t="s">
        <v>4672</v>
      </c>
      <c r="F1243" s="157" t="s">
        <v>20</v>
      </c>
      <c r="G1243" s="157">
        <v>0</v>
      </c>
      <c r="H1243" s="157">
        <v>1</v>
      </c>
      <c r="I1243" s="157">
        <v>0</v>
      </c>
      <c r="J1243" s="157">
        <v>1</v>
      </c>
      <c r="K1243" s="157">
        <v>0</v>
      </c>
      <c r="L1243" s="157">
        <v>1</v>
      </c>
    </row>
    <row r="1244" spans="1:12" x14ac:dyDescent="0.2">
      <c r="A1244" s="157"/>
      <c r="B1244" s="157"/>
      <c r="C1244" s="157"/>
      <c r="D1244" s="157"/>
      <c r="E1244" s="157" t="s">
        <v>2379</v>
      </c>
      <c r="F1244" s="157" t="s">
        <v>33</v>
      </c>
      <c r="G1244" s="157">
        <v>0</v>
      </c>
      <c r="H1244" s="157">
        <v>1</v>
      </c>
      <c r="I1244" s="157">
        <v>0</v>
      </c>
      <c r="J1244" s="157">
        <v>1</v>
      </c>
      <c r="K1244" s="157">
        <v>0</v>
      </c>
      <c r="L1244" s="157">
        <v>1</v>
      </c>
    </row>
    <row r="1245" spans="1:12" x14ac:dyDescent="0.2">
      <c r="A1245" s="157"/>
      <c r="B1245" s="157"/>
      <c r="C1245" s="157"/>
      <c r="D1245" s="157"/>
      <c r="E1245" s="157" t="s">
        <v>2377</v>
      </c>
      <c r="F1245" s="157" t="s">
        <v>69</v>
      </c>
      <c r="G1245" s="157">
        <v>0</v>
      </c>
      <c r="H1245" s="157">
        <v>2</v>
      </c>
      <c r="I1245" s="157">
        <v>0</v>
      </c>
      <c r="J1245" s="157">
        <v>2</v>
      </c>
      <c r="K1245" s="157">
        <v>0</v>
      </c>
      <c r="L1245" s="157">
        <v>2</v>
      </c>
    </row>
    <row r="1246" spans="1:12" x14ac:dyDescent="0.2">
      <c r="A1246" s="157"/>
      <c r="B1246" s="157"/>
      <c r="C1246" s="157"/>
      <c r="D1246" s="157"/>
      <c r="E1246" s="157" t="s">
        <v>2376</v>
      </c>
      <c r="F1246" s="157" t="s">
        <v>39</v>
      </c>
      <c r="G1246" s="157">
        <v>0</v>
      </c>
      <c r="H1246" s="157">
        <v>1</v>
      </c>
      <c r="I1246" s="157">
        <v>0</v>
      </c>
      <c r="J1246" s="157">
        <v>1</v>
      </c>
      <c r="K1246" s="157">
        <v>0</v>
      </c>
      <c r="L1246" s="157">
        <v>1</v>
      </c>
    </row>
    <row r="1247" spans="1:12" x14ac:dyDescent="0.2">
      <c r="A1247" s="157"/>
      <c r="B1247" s="157"/>
      <c r="C1247" s="157"/>
      <c r="D1247" s="157"/>
      <c r="E1247" s="157" t="s">
        <v>2375</v>
      </c>
      <c r="F1247" s="157" t="s">
        <v>94</v>
      </c>
      <c r="G1247" s="157">
        <v>3</v>
      </c>
      <c r="H1247" s="157">
        <v>0</v>
      </c>
      <c r="I1247" s="157">
        <v>3</v>
      </c>
      <c r="J1247" s="157">
        <v>0</v>
      </c>
      <c r="K1247" s="157">
        <v>0</v>
      </c>
      <c r="L1247" s="157">
        <v>3</v>
      </c>
    </row>
    <row r="1248" spans="1:12" x14ac:dyDescent="0.2">
      <c r="A1248" s="157"/>
      <c r="B1248" s="157"/>
      <c r="C1248" s="157"/>
      <c r="D1248" s="157"/>
      <c r="E1248" s="157" t="s">
        <v>2373</v>
      </c>
      <c r="F1248" s="157" t="s">
        <v>14</v>
      </c>
      <c r="G1248" s="157">
        <v>18</v>
      </c>
      <c r="H1248" s="157">
        <v>22</v>
      </c>
      <c r="I1248" s="157">
        <v>28</v>
      </c>
      <c r="J1248" s="157">
        <v>12</v>
      </c>
      <c r="K1248" s="157">
        <v>0</v>
      </c>
      <c r="L1248" s="157">
        <v>40</v>
      </c>
    </row>
    <row r="1249" spans="1:12" x14ac:dyDescent="0.2">
      <c r="A1249" s="157"/>
      <c r="B1249" s="157"/>
      <c r="C1249" s="157"/>
      <c r="D1249" s="157"/>
      <c r="E1249" s="157" t="s">
        <v>2371</v>
      </c>
      <c r="F1249" s="157" t="s">
        <v>29</v>
      </c>
      <c r="G1249" s="157">
        <v>1</v>
      </c>
      <c r="H1249" s="157">
        <v>0</v>
      </c>
      <c r="I1249" s="157">
        <v>0</v>
      </c>
      <c r="J1249" s="157">
        <v>1</v>
      </c>
      <c r="K1249" s="157">
        <v>0</v>
      </c>
      <c r="L1249" s="157">
        <v>1</v>
      </c>
    </row>
    <row r="1250" spans="1:12" x14ac:dyDescent="0.2">
      <c r="A1250" s="157"/>
      <c r="B1250" s="157"/>
      <c r="C1250" s="157"/>
      <c r="D1250" s="157"/>
      <c r="E1250" s="157" t="s">
        <v>2370</v>
      </c>
      <c r="F1250" s="157" t="s">
        <v>29</v>
      </c>
      <c r="G1250" s="157">
        <v>1</v>
      </c>
      <c r="H1250" s="157">
        <v>0</v>
      </c>
      <c r="I1250" s="157">
        <v>0</v>
      </c>
      <c r="J1250" s="157">
        <v>1</v>
      </c>
      <c r="K1250" s="157">
        <v>0</v>
      </c>
      <c r="L1250" s="157">
        <v>1</v>
      </c>
    </row>
    <row r="1251" spans="1:12" x14ac:dyDescent="0.2">
      <c r="A1251" s="157"/>
      <c r="B1251" s="157"/>
      <c r="C1251" s="157"/>
      <c r="D1251" s="157"/>
      <c r="E1251" s="157" t="s">
        <v>2369</v>
      </c>
      <c r="F1251" s="157" t="s">
        <v>29</v>
      </c>
      <c r="G1251" s="157">
        <v>0</v>
      </c>
      <c r="H1251" s="157">
        <v>1</v>
      </c>
      <c r="I1251" s="157">
        <v>0</v>
      </c>
      <c r="J1251" s="157">
        <v>1</v>
      </c>
      <c r="K1251" s="157">
        <v>0</v>
      </c>
      <c r="L1251" s="157">
        <v>1</v>
      </c>
    </row>
    <row r="1252" spans="1:12" x14ac:dyDescent="0.2">
      <c r="A1252" s="157"/>
      <c r="B1252" s="157"/>
      <c r="C1252" s="157"/>
      <c r="D1252" s="157"/>
      <c r="E1252" s="157" t="s">
        <v>4673</v>
      </c>
      <c r="F1252" s="157" t="s">
        <v>77</v>
      </c>
      <c r="G1252" s="157">
        <v>0</v>
      </c>
      <c r="H1252" s="157">
        <v>1</v>
      </c>
      <c r="I1252" s="157">
        <v>0</v>
      </c>
      <c r="J1252" s="157">
        <v>1</v>
      </c>
      <c r="K1252" s="157">
        <v>0</v>
      </c>
      <c r="L1252" s="157">
        <v>1</v>
      </c>
    </row>
    <row r="1253" spans="1:12" x14ac:dyDescent="0.2">
      <c r="A1253" s="157"/>
      <c r="B1253" s="157"/>
      <c r="C1253" s="157"/>
      <c r="D1253" s="157"/>
      <c r="E1253" s="157" t="s">
        <v>2366</v>
      </c>
      <c r="F1253" s="157" t="s">
        <v>131</v>
      </c>
      <c r="G1253" s="157">
        <v>12</v>
      </c>
      <c r="H1253" s="157">
        <v>1</v>
      </c>
      <c r="I1253" s="157">
        <v>0</v>
      </c>
      <c r="J1253" s="157">
        <v>13</v>
      </c>
      <c r="K1253" s="157">
        <v>0</v>
      </c>
      <c r="L1253" s="157">
        <v>13</v>
      </c>
    </row>
    <row r="1254" spans="1:12" x14ac:dyDescent="0.2">
      <c r="A1254" s="157"/>
      <c r="B1254" s="157"/>
      <c r="C1254" s="157"/>
      <c r="D1254" s="157"/>
      <c r="E1254" s="157" t="s">
        <v>4674</v>
      </c>
      <c r="F1254" s="157" t="s">
        <v>94</v>
      </c>
      <c r="G1254" s="157">
        <v>0</v>
      </c>
      <c r="H1254" s="157">
        <v>1</v>
      </c>
      <c r="I1254" s="157">
        <v>0</v>
      </c>
      <c r="J1254" s="157">
        <v>1</v>
      </c>
      <c r="K1254" s="157">
        <v>0</v>
      </c>
      <c r="L1254" s="157">
        <v>1</v>
      </c>
    </row>
    <row r="1255" spans="1:12" x14ac:dyDescent="0.2">
      <c r="A1255" s="157"/>
      <c r="B1255" s="157"/>
      <c r="C1255" s="157"/>
      <c r="D1255" s="157"/>
      <c r="E1255" s="157" t="s">
        <v>2364</v>
      </c>
      <c r="F1255" s="157" t="s">
        <v>77</v>
      </c>
      <c r="G1255" s="157">
        <v>0</v>
      </c>
      <c r="H1255" s="157">
        <v>4</v>
      </c>
      <c r="I1255" s="157">
        <v>2</v>
      </c>
      <c r="J1255" s="157">
        <v>2</v>
      </c>
      <c r="K1255" s="157">
        <v>0</v>
      </c>
      <c r="L1255" s="157">
        <v>4</v>
      </c>
    </row>
    <row r="1256" spans="1:12" x14ac:dyDescent="0.2">
      <c r="A1256" s="157"/>
      <c r="B1256" s="157"/>
      <c r="C1256" s="157"/>
      <c r="D1256" s="157"/>
      <c r="E1256" s="157" t="s">
        <v>2363</v>
      </c>
      <c r="F1256" s="157" t="s">
        <v>20</v>
      </c>
      <c r="G1256" s="157">
        <v>0</v>
      </c>
      <c r="H1256" s="157">
        <v>1</v>
      </c>
      <c r="I1256" s="157">
        <v>0</v>
      </c>
      <c r="J1256" s="157">
        <v>1</v>
      </c>
      <c r="K1256" s="157">
        <v>0</v>
      </c>
      <c r="L1256" s="157">
        <v>1</v>
      </c>
    </row>
    <row r="1257" spans="1:12" x14ac:dyDescent="0.2">
      <c r="A1257" s="157"/>
      <c r="B1257" s="157"/>
      <c r="C1257" s="157"/>
      <c r="D1257" s="157"/>
      <c r="E1257" s="157" t="s">
        <v>4675</v>
      </c>
      <c r="F1257" s="157" t="s">
        <v>94</v>
      </c>
      <c r="G1257" s="157">
        <v>1</v>
      </c>
      <c r="H1257" s="157">
        <v>0</v>
      </c>
      <c r="I1257" s="157">
        <v>1</v>
      </c>
      <c r="J1257" s="157">
        <v>0</v>
      </c>
      <c r="K1257" s="157">
        <v>0</v>
      </c>
      <c r="L1257" s="157">
        <v>1</v>
      </c>
    </row>
    <row r="1258" spans="1:12" x14ac:dyDescent="0.2">
      <c r="A1258" s="157"/>
      <c r="B1258" s="157"/>
      <c r="C1258" s="157"/>
      <c r="D1258" s="157"/>
      <c r="E1258" s="157" t="s">
        <v>2360</v>
      </c>
      <c r="F1258" s="157" t="s">
        <v>94</v>
      </c>
      <c r="G1258" s="157">
        <v>0</v>
      </c>
      <c r="H1258" s="157">
        <v>1</v>
      </c>
      <c r="I1258" s="157">
        <v>0</v>
      </c>
      <c r="J1258" s="157">
        <v>1</v>
      </c>
      <c r="K1258" s="157">
        <v>0</v>
      </c>
      <c r="L1258" s="157">
        <v>1</v>
      </c>
    </row>
    <row r="1259" spans="1:12" x14ac:dyDescent="0.2">
      <c r="A1259" s="157"/>
      <c r="B1259" s="157"/>
      <c r="C1259" s="157"/>
      <c r="D1259" s="157"/>
      <c r="E1259" s="157" t="s">
        <v>4676</v>
      </c>
      <c r="F1259" s="157" t="s">
        <v>29</v>
      </c>
      <c r="G1259" s="157">
        <v>0</v>
      </c>
      <c r="H1259" s="157">
        <v>1</v>
      </c>
      <c r="I1259" s="157">
        <v>0</v>
      </c>
      <c r="J1259" s="157">
        <v>1</v>
      </c>
      <c r="K1259" s="157">
        <v>0</v>
      </c>
      <c r="L1259" s="157">
        <v>1</v>
      </c>
    </row>
    <row r="1260" spans="1:12" x14ac:dyDescent="0.2">
      <c r="A1260" s="157"/>
      <c r="B1260" s="157"/>
      <c r="C1260" s="157"/>
      <c r="D1260" s="157"/>
      <c r="E1260" s="157" t="s">
        <v>4677</v>
      </c>
      <c r="F1260" s="157" t="s">
        <v>20</v>
      </c>
      <c r="G1260" s="157">
        <v>1</v>
      </c>
      <c r="H1260" s="157">
        <v>0</v>
      </c>
      <c r="I1260" s="157">
        <v>1</v>
      </c>
      <c r="J1260" s="157">
        <v>0</v>
      </c>
      <c r="K1260" s="157">
        <v>0</v>
      </c>
      <c r="L1260" s="157">
        <v>1</v>
      </c>
    </row>
    <row r="1261" spans="1:12" x14ac:dyDescent="0.2">
      <c r="A1261" s="157"/>
      <c r="B1261" s="157"/>
      <c r="C1261" s="157"/>
      <c r="D1261" s="157"/>
      <c r="E1261" s="157" t="s">
        <v>4678</v>
      </c>
      <c r="F1261" s="157" t="s">
        <v>20</v>
      </c>
      <c r="G1261" s="157">
        <v>1</v>
      </c>
      <c r="H1261" s="157">
        <v>0</v>
      </c>
      <c r="I1261" s="157">
        <v>1</v>
      </c>
      <c r="J1261" s="157">
        <v>0</v>
      </c>
      <c r="K1261" s="157">
        <v>0</v>
      </c>
      <c r="L1261" s="157">
        <v>1</v>
      </c>
    </row>
    <row r="1262" spans="1:12" x14ac:dyDescent="0.2">
      <c r="A1262" s="157"/>
      <c r="B1262" s="157"/>
      <c r="C1262" s="157"/>
      <c r="D1262" s="157"/>
      <c r="E1262" s="157" t="s">
        <v>4679</v>
      </c>
      <c r="F1262" s="157" t="s">
        <v>16</v>
      </c>
      <c r="G1262" s="157">
        <v>0</v>
      </c>
      <c r="H1262" s="157">
        <v>1</v>
      </c>
      <c r="I1262" s="157">
        <v>0</v>
      </c>
      <c r="J1262" s="157">
        <v>1</v>
      </c>
      <c r="K1262" s="157">
        <v>0</v>
      </c>
      <c r="L1262" s="157">
        <v>1</v>
      </c>
    </row>
    <row r="1263" spans="1:12" x14ac:dyDescent="0.2">
      <c r="A1263" s="157"/>
      <c r="B1263" s="157"/>
      <c r="C1263" s="157"/>
      <c r="D1263" s="157"/>
      <c r="E1263" s="157" t="s">
        <v>2356</v>
      </c>
      <c r="F1263" s="157" t="s">
        <v>18</v>
      </c>
      <c r="G1263" s="157">
        <v>3</v>
      </c>
      <c r="H1263" s="157">
        <v>1</v>
      </c>
      <c r="I1263" s="157">
        <v>3</v>
      </c>
      <c r="J1263" s="157">
        <v>1</v>
      </c>
      <c r="K1263" s="157">
        <v>0</v>
      </c>
      <c r="L1263" s="157">
        <v>4</v>
      </c>
    </row>
    <row r="1264" spans="1:12" x14ac:dyDescent="0.2">
      <c r="A1264" s="157"/>
      <c r="B1264" s="157"/>
      <c r="C1264" s="157"/>
      <c r="D1264" s="157"/>
      <c r="E1264" s="157" t="s">
        <v>2353</v>
      </c>
      <c r="F1264" s="157" t="s">
        <v>20</v>
      </c>
      <c r="G1264" s="157">
        <v>4</v>
      </c>
      <c r="H1264" s="157">
        <v>0</v>
      </c>
      <c r="I1264" s="157">
        <v>0</v>
      </c>
      <c r="J1264" s="157">
        <v>4</v>
      </c>
      <c r="K1264" s="157">
        <v>0</v>
      </c>
      <c r="L1264" s="157">
        <v>4</v>
      </c>
    </row>
    <row r="1265" spans="1:12" x14ac:dyDescent="0.2">
      <c r="A1265" s="157"/>
      <c r="B1265" s="157"/>
      <c r="C1265" s="157"/>
      <c r="D1265" s="157"/>
      <c r="E1265" s="157" t="s">
        <v>4680</v>
      </c>
      <c r="F1265" s="157" t="s">
        <v>53</v>
      </c>
      <c r="G1265" s="157">
        <v>0</v>
      </c>
      <c r="H1265" s="157">
        <v>1</v>
      </c>
      <c r="I1265" s="157">
        <v>0</v>
      </c>
      <c r="J1265" s="157">
        <v>1</v>
      </c>
      <c r="K1265" s="157">
        <v>0</v>
      </c>
      <c r="L1265" s="157">
        <v>1</v>
      </c>
    </row>
    <row r="1266" spans="1:12" x14ac:dyDescent="0.2">
      <c r="A1266" s="157"/>
      <c r="B1266" s="157"/>
      <c r="C1266" s="157"/>
      <c r="D1266" s="157"/>
      <c r="E1266" s="157" t="s">
        <v>2352</v>
      </c>
      <c r="F1266" s="157" t="s">
        <v>14</v>
      </c>
      <c r="G1266" s="157">
        <v>8</v>
      </c>
      <c r="H1266" s="157">
        <v>4</v>
      </c>
      <c r="I1266" s="157">
        <v>1</v>
      </c>
      <c r="J1266" s="157">
        <v>11</v>
      </c>
      <c r="K1266" s="157">
        <v>0</v>
      </c>
      <c r="L1266" s="157">
        <v>12</v>
      </c>
    </row>
    <row r="1267" spans="1:12" x14ac:dyDescent="0.2">
      <c r="A1267" s="157"/>
      <c r="B1267" s="157"/>
      <c r="C1267" s="157"/>
      <c r="D1267" s="157"/>
      <c r="E1267" s="157" t="s">
        <v>4681</v>
      </c>
      <c r="F1267" s="157" t="s">
        <v>33</v>
      </c>
      <c r="G1267" s="157">
        <v>1</v>
      </c>
      <c r="H1267" s="157">
        <v>0</v>
      </c>
      <c r="I1267" s="157">
        <v>1</v>
      </c>
      <c r="J1267" s="157">
        <v>0</v>
      </c>
      <c r="K1267" s="157">
        <v>0</v>
      </c>
      <c r="L1267" s="157">
        <v>1</v>
      </c>
    </row>
    <row r="1268" spans="1:12" x14ac:dyDescent="0.2">
      <c r="A1268" s="157"/>
      <c r="B1268" s="157"/>
      <c r="C1268" s="157"/>
      <c r="D1268" s="157"/>
      <c r="E1268" s="157" t="s">
        <v>4682</v>
      </c>
      <c r="F1268" s="157" t="s">
        <v>80</v>
      </c>
      <c r="G1268" s="157">
        <v>1</v>
      </c>
      <c r="H1268" s="157">
        <v>0</v>
      </c>
      <c r="I1268" s="157">
        <v>1</v>
      </c>
      <c r="J1268" s="157">
        <v>0</v>
      </c>
      <c r="K1268" s="157">
        <v>0</v>
      </c>
      <c r="L1268" s="157">
        <v>1</v>
      </c>
    </row>
    <row r="1269" spans="1:12" x14ac:dyDescent="0.2">
      <c r="A1269" s="157"/>
      <c r="B1269" s="157"/>
      <c r="C1269" s="157"/>
      <c r="D1269" s="157"/>
      <c r="E1269" s="157" t="s">
        <v>2350</v>
      </c>
      <c r="F1269" s="157" t="s">
        <v>14</v>
      </c>
      <c r="G1269" s="157">
        <v>1</v>
      </c>
      <c r="H1269" s="157">
        <v>0</v>
      </c>
      <c r="I1269" s="157">
        <v>1</v>
      </c>
      <c r="J1269" s="157">
        <v>0</v>
      </c>
      <c r="K1269" s="157">
        <v>0</v>
      </c>
      <c r="L1269" s="157">
        <v>1</v>
      </c>
    </row>
    <row r="1270" spans="1:12" x14ac:dyDescent="0.2">
      <c r="A1270" s="157"/>
      <c r="B1270" s="157"/>
      <c r="C1270" s="157"/>
      <c r="D1270" s="157"/>
      <c r="E1270" s="157" t="s">
        <v>4683</v>
      </c>
      <c r="F1270" s="157" t="s">
        <v>58</v>
      </c>
      <c r="G1270" s="157">
        <v>1</v>
      </c>
      <c r="H1270" s="157">
        <v>0</v>
      </c>
      <c r="I1270" s="157">
        <v>0</v>
      </c>
      <c r="J1270" s="157">
        <v>1</v>
      </c>
      <c r="K1270" s="157">
        <v>0</v>
      </c>
      <c r="L1270" s="157">
        <v>1</v>
      </c>
    </row>
    <row r="1271" spans="1:12" x14ac:dyDescent="0.2">
      <c r="A1271" s="157"/>
      <c r="B1271" s="157"/>
      <c r="C1271" s="157"/>
      <c r="D1271" s="157"/>
      <c r="E1271" s="157" t="s">
        <v>4684</v>
      </c>
      <c r="F1271" s="157" t="s">
        <v>69</v>
      </c>
      <c r="G1271" s="157">
        <v>0</v>
      </c>
      <c r="H1271" s="157">
        <v>1</v>
      </c>
      <c r="I1271" s="157">
        <v>0</v>
      </c>
      <c r="J1271" s="157">
        <v>1</v>
      </c>
      <c r="K1271" s="157">
        <v>0</v>
      </c>
      <c r="L1271" s="157">
        <v>1</v>
      </c>
    </row>
    <row r="1272" spans="1:12" x14ac:dyDescent="0.2">
      <c r="A1272" s="157"/>
      <c r="B1272" s="157"/>
      <c r="C1272" s="157"/>
      <c r="D1272" s="157"/>
      <c r="E1272" s="157" t="s">
        <v>4685</v>
      </c>
      <c r="F1272" s="157" t="s">
        <v>67</v>
      </c>
      <c r="G1272" s="157">
        <v>0</v>
      </c>
      <c r="H1272" s="157">
        <v>1</v>
      </c>
      <c r="I1272" s="157">
        <v>0</v>
      </c>
      <c r="J1272" s="157">
        <v>1</v>
      </c>
      <c r="K1272" s="157">
        <v>0</v>
      </c>
      <c r="L1272" s="157">
        <v>1</v>
      </c>
    </row>
    <row r="1273" spans="1:12" x14ac:dyDescent="0.2">
      <c r="A1273" s="157"/>
      <c r="B1273" s="157"/>
      <c r="C1273" s="157"/>
      <c r="D1273" s="157"/>
      <c r="E1273" s="157" t="s">
        <v>4686</v>
      </c>
      <c r="F1273" s="157" t="s">
        <v>53</v>
      </c>
      <c r="G1273" s="157">
        <v>1</v>
      </c>
      <c r="H1273" s="157">
        <v>0</v>
      </c>
      <c r="I1273" s="157">
        <v>1</v>
      </c>
      <c r="J1273" s="157">
        <v>0</v>
      </c>
      <c r="K1273" s="157">
        <v>0</v>
      </c>
      <c r="L1273" s="157">
        <v>1</v>
      </c>
    </row>
    <row r="1274" spans="1:12" x14ac:dyDescent="0.2">
      <c r="A1274" s="157"/>
      <c r="B1274" s="157"/>
      <c r="C1274" s="157"/>
      <c r="D1274" s="157"/>
      <c r="E1274" s="157" t="s">
        <v>4687</v>
      </c>
      <c r="F1274" s="157" t="s">
        <v>58</v>
      </c>
      <c r="G1274" s="157">
        <v>1</v>
      </c>
      <c r="H1274" s="157">
        <v>0</v>
      </c>
      <c r="I1274" s="157">
        <v>0</v>
      </c>
      <c r="J1274" s="157">
        <v>1</v>
      </c>
      <c r="K1274" s="157">
        <v>0</v>
      </c>
      <c r="L1274" s="157">
        <v>1</v>
      </c>
    </row>
    <row r="1275" spans="1:12" x14ac:dyDescent="0.2">
      <c r="A1275" s="157"/>
      <c r="B1275" s="157"/>
      <c r="C1275" s="157"/>
      <c r="D1275" s="157"/>
      <c r="E1275" s="157" t="s">
        <v>2347</v>
      </c>
      <c r="F1275" s="157" t="s">
        <v>33</v>
      </c>
      <c r="G1275" s="157">
        <v>0</v>
      </c>
      <c r="H1275" s="157">
        <v>2</v>
      </c>
      <c r="I1275" s="157">
        <v>0</v>
      </c>
      <c r="J1275" s="157">
        <v>1</v>
      </c>
      <c r="K1275" s="157">
        <v>1</v>
      </c>
      <c r="L1275" s="157">
        <v>2</v>
      </c>
    </row>
    <row r="1276" spans="1:12" x14ac:dyDescent="0.2">
      <c r="A1276" s="157"/>
      <c r="B1276" s="157"/>
      <c r="C1276" s="157"/>
      <c r="D1276" s="157"/>
      <c r="E1276" s="157" t="s">
        <v>2346</v>
      </c>
      <c r="F1276" s="157" t="s">
        <v>33</v>
      </c>
      <c r="G1276" s="157">
        <v>0</v>
      </c>
      <c r="H1276" s="157">
        <v>2</v>
      </c>
      <c r="I1276" s="157">
        <v>0</v>
      </c>
      <c r="J1276" s="157">
        <v>1</v>
      </c>
      <c r="K1276" s="157">
        <v>1</v>
      </c>
      <c r="L1276" s="157">
        <v>2</v>
      </c>
    </row>
    <row r="1277" spans="1:12" x14ac:dyDescent="0.2">
      <c r="A1277" s="157"/>
      <c r="B1277" s="157"/>
      <c r="C1277" s="157"/>
      <c r="D1277" s="157"/>
      <c r="E1277" s="157" t="s">
        <v>2343</v>
      </c>
      <c r="F1277" s="157" t="s">
        <v>53</v>
      </c>
      <c r="G1277" s="157">
        <v>1</v>
      </c>
      <c r="H1277" s="157">
        <v>0</v>
      </c>
      <c r="I1277" s="157">
        <v>1</v>
      </c>
      <c r="J1277" s="157">
        <v>0</v>
      </c>
      <c r="K1277" s="157">
        <v>0</v>
      </c>
      <c r="L1277" s="157">
        <v>1</v>
      </c>
    </row>
    <row r="1278" spans="1:12" x14ac:dyDescent="0.2">
      <c r="A1278" s="157"/>
      <c r="B1278" s="157"/>
      <c r="C1278" s="157"/>
      <c r="D1278" s="157"/>
      <c r="E1278" s="157" t="s">
        <v>2342</v>
      </c>
      <c r="F1278" s="157" t="s">
        <v>53</v>
      </c>
      <c r="G1278" s="157">
        <v>1</v>
      </c>
      <c r="H1278" s="157">
        <v>0</v>
      </c>
      <c r="I1278" s="157">
        <v>1</v>
      </c>
      <c r="J1278" s="157">
        <v>0</v>
      </c>
      <c r="K1278" s="157">
        <v>0</v>
      </c>
      <c r="L1278" s="157">
        <v>1</v>
      </c>
    </row>
    <row r="1279" spans="1:12" x14ac:dyDescent="0.2">
      <c r="A1279" s="157"/>
      <c r="B1279" s="157"/>
      <c r="C1279" s="157"/>
      <c r="D1279" s="157"/>
      <c r="E1279" s="157" t="s">
        <v>4688</v>
      </c>
      <c r="F1279" s="157" t="s">
        <v>53</v>
      </c>
      <c r="G1279" s="157">
        <v>1</v>
      </c>
      <c r="H1279" s="157">
        <v>0</v>
      </c>
      <c r="I1279" s="157">
        <v>1</v>
      </c>
      <c r="J1279" s="157">
        <v>0</v>
      </c>
      <c r="K1279" s="157">
        <v>0</v>
      </c>
      <c r="L1279" s="157">
        <v>1</v>
      </c>
    </row>
    <row r="1280" spans="1:12" x14ac:dyDescent="0.2">
      <c r="A1280" s="157"/>
      <c r="B1280" s="157"/>
      <c r="C1280" s="157"/>
      <c r="D1280" s="157"/>
      <c r="E1280" s="157" t="s">
        <v>4689</v>
      </c>
      <c r="F1280" s="157" t="s">
        <v>53</v>
      </c>
      <c r="G1280" s="157">
        <v>1</v>
      </c>
      <c r="H1280" s="157">
        <v>0</v>
      </c>
      <c r="I1280" s="157">
        <v>0</v>
      </c>
      <c r="J1280" s="157">
        <v>1</v>
      </c>
      <c r="K1280" s="157">
        <v>0</v>
      </c>
      <c r="L1280" s="157">
        <v>1</v>
      </c>
    </row>
    <row r="1281" spans="1:12" x14ac:dyDescent="0.2">
      <c r="A1281" s="157"/>
      <c r="B1281" s="157"/>
      <c r="C1281" s="157"/>
      <c r="D1281" s="157"/>
      <c r="E1281" s="157" t="s">
        <v>4690</v>
      </c>
      <c r="F1281" s="157" t="s">
        <v>53</v>
      </c>
      <c r="G1281" s="157">
        <v>1</v>
      </c>
      <c r="H1281" s="157">
        <v>0</v>
      </c>
      <c r="I1281" s="157">
        <v>0</v>
      </c>
      <c r="J1281" s="157">
        <v>1</v>
      </c>
      <c r="K1281" s="157">
        <v>0</v>
      </c>
      <c r="L1281" s="157">
        <v>1</v>
      </c>
    </row>
    <row r="1282" spans="1:12" x14ac:dyDescent="0.2">
      <c r="A1282" s="157"/>
      <c r="B1282" s="157"/>
      <c r="C1282" s="157"/>
      <c r="D1282" s="157"/>
      <c r="E1282" s="157" t="s">
        <v>4691</v>
      </c>
      <c r="F1282" s="157" t="s">
        <v>53</v>
      </c>
      <c r="G1282" s="157">
        <v>1</v>
      </c>
      <c r="H1282" s="157">
        <v>0</v>
      </c>
      <c r="I1282" s="157">
        <v>0</v>
      </c>
      <c r="J1282" s="157">
        <v>1</v>
      </c>
      <c r="K1282" s="157">
        <v>0</v>
      </c>
      <c r="L1282" s="157">
        <v>1</v>
      </c>
    </row>
    <row r="1283" spans="1:12" x14ac:dyDescent="0.2">
      <c r="A1283" s="157"/>
      <c r="B1283" s="157"/>
      <c r="C1283" s="157"/>
      <c r="D1283" s="157"/>
      <c r="E1283" s="157" t="s">
        <v>4692</v>
      </c>
      <c r="F1283" s="157" t="s">
        <v>69</v>
      </c>
      <c r="G1283" s="157">
        <v>1</v>
      </c>
      <c r="H1283" s="157">
        <v>1</v>
      </c>
      <c r="I1283" s="157">
        <v>1</v>
      </c>
      <c r="J1283" s="157">
        <v>1</v>
      </c>
      <c r="K1283" s="157">
        <v>0</v>
      </c>
      <c r="L1283" s="157">
        <v>2</v>
      </c>
    </row>
    <row r="1284" spans="1:12" x14ac:dyDescent="0.2">
      <c r="A1284" s="157"/>
      <c r="B1284" s="157"/>
      <c r="C1284" s="157"/>
      <c r="D1284" s="157"/>
      <c r="E1284" s="157" t="s">
        <v>4693</v>
      </c>
      <c r="F1284" s="157" t="s">
        <v>69</v>
      </c>
      <c r="G1284" s="157">
        <v>1</v>
      </c>
      <c r="H1284" s="157">
        <v>0</v>
      </c>
      <c r="I1284" s="157">
        <v>0</v>
      </c>
      <c r="J1284" s="157">
        <v>1</v>
      </c>
      <c r="K1284" s="157">
        <v>0</v>
      </c>
      <c r="L1284" s="157">
        <v>1</v>
      </c>
    </row>
    <row r="1285" spans="1:12" x14ac:dyDescent="0.2">
      <c r="A1285" s="157"/>
      <c r="B1285" s="157"/>
      <c r="C1285" s="157"/>
      <c r="D1285" s="157"/>
      <c r="E1285" s="157" t="s">
        <v>4694</v>
      </c>
      <c r="F1285" s="157" t="s">
        <v>53</v>
      </c>
      <c r="G1285" s="157">
        <v>1</v>
      </c>
      <c r="H1285" s="157">
        <v>0</v>
      </c>
      <c r="I1285" s="157">
        <v>1</v>
      </c>
      <c r="J1285" s="157">
        <v>0</v>
      </c>
      <c r="K1285" s="157">
        <v>0</v>
      </c>
      <c r="L1285" s="157">
        <v>1</v>
      </c>
    </row>
    <row r="1286" spans="1:12" x14ac:dyDescent="0.2">
      <c r="A1286" s="157"/>
      <c r="B1286" s="157"/>
      <c r="C1286" s="157"/>
      <c r="D1286" s="157"/>
      <c r="E1286" s="157" t="s">
        <v>2330</v>
      </c>
      <c r="F1286" s="157" t="s">
        <v>29</v>
      </c>
      <c r="G1286" s="157">
        <v>1</v>
      </c>
      <c r="H1286" s="157">
        <v>0</v>
      </c>
      <c r="I1286" s="157">
        <v>0</v>
      </c>
      <c r="J1286" s="157">
        <v>1</v>
      </c>
      <c r="K1286" s="157">
        <v>0</v>
      </c>
      <c r="L1286" s="157">
        <v>1</v>
      </c>
    </row>
    <row r="1287" spans="1:12" x14ac:dyDescent="0.2">
      <c r="A1287" s="157"/>
      <c r="B1287" s="157"/>
      <c r="C1287" s="157"/>
      <c r="D1287" s="157"/>
      <c r="E1287" s="157" t="s">
        <v>2329</v>
      </c>
      <c r="F1287" s="157" t="s">
        <v>29</v>
      </c>
      <c r="G1287" s="157">
        <v>1</v>
      </c>
      <c r="H1287" s="157">
        <v>0</v>
      </c>
      <c r="I1287" s="157">
        <v>0</v>
      </c>
      <c r="J1287" s="157">
        <v>1</v>
      </c>
      <c r="K1287" s="157">
        <v>0</v>
      </c>
      <c r="L1287" s="157">
        <v>1</v>
      </c>
    </row>
    <row r="1288" spans="1:12" x14ac:dyDescent="0.2">
      <c r="A1288" s="157"/>
      <c r="B1288" s="157"/>
      <c r="C1288" s="157"/>
      <c r="D1288" s="157"/>
      <c r="E1288" s="157" t="s">
        <v>2328</v>
      </c>
      <c r="F1288" s="157" t="s">
        <v>29</v>
      </c>
      <c r="G1288" s="157">
        <v>1</v>
      </c>
      <c r="H1288" s="157">
        <v>0</v>
      </c>
      <c r="I1288" s="157">
        <v>0</v>
      </c>
      <c r="J1288" s="157">
        <v>1</v>
      </c>
      <c r="K1288" s="157">
        <v>0</v>
      </c>
      <c r="L1288" s="157">
        <v>1</v>
      </c>
    </row>
    <row r="1289" spans="1:12" x14ac:dyDescent="0.2">
      <c r="A1289" s="157"/>
      <c r="B1289" s="157"/>
      <c r="C1289" s="157"/>
      <c r="D1289" s="157"/>
      <c r="E1289" s="157" t="s">
        <v>2327</v>
      </c>
      <c r="F1289" s="157" t="s">
        <v>29</v>
      </c>
      <c r="G1289" s="157">
        <v>1</v>
      </c>
      <c r="H1289" s="157">
        <v>0</v>
      </c>
      <c r="I1289" s="157">
        <v>0</v>
      </c>
      <c r="J1289" s="157">
        <v>1</v>
      </c>
      <c r="K1289" s="157">
        <v>0</v>
      </c>
      <c r="L1289" s="157">
        <v>1</v>
      </c>
    </row>
    <row r="1290" spans="1:12" x14ac:dyDescent="0.2">
      <c r="A1290" s="157"/>
      <c r="B1290" s="157"/>
      <c r="C1290" s="157"/>
      <c r="D1290" s="157"/>
      <c r="E1290" s="157" t="s">
        <v>2324</v>
      </c>
      <c r="F1290" s="157" t="s">
        <v>29</v>
      </c>
      <c r="G1290" s="157">
        <v>1</v>
      </c>
      <c r="H1290" s="157">
        <v>0</v>
      </c>
      <c r="I1290" s="157">
        <v>0</v>
      </c>
      <c r="J1290" s="157">
        <v>1</v>
      </c>
      <c r="K1290" s="157">
        <v>0</v>
      </c>
      <c r="L1290" s="157">
        <v>1</v>
      </c>
    </row>
    <row r="1291" spans="1:12" x14ac:dyDescent="0.2">
      <c r="A1291" s="157"/>
      <c r="B1291" s="157"/>
      <c r="C1291" s="157"/>
      <c r="D1291" s="157"/>
      <c r="E1291" s="157" t="s">
        <v>2317</v>
      </c>
      <c r="F1291" s="157" t="s">
        <v>53</v>
      </c>
      <c r="G1291" s="157">
        <v>1</v>
      </c>
      <c r="H1291" s="157">
        <v>0</v>
      </c>
      <c r="I1291" s="157">
        <v>0</v>
      </c>
      <c r="J1291" s="157">
        <v>1</v>
      </c>
      <c r="K1291" s="157">
        <v>0</v>
      </c>
      <c r="L1291" s="157">
        <v>1</v>
      </c>
    </row>
    <row r="1292" spans="1:12" x14ac:dyDescent="0.2">
      <c r="A1292" s="157"/>
      <c r="B1292" s="157"/>
      <c r="C1292" s="157"/>
      <c r="D1292" s="157"/>
      <c r="E1292" s="157" t="s">
        <v>2316</v>
      </c>
      <c r="F1292" s="157" t="s">
        <v>53</v>
      </c>
      <c r="G1292" s="157">
        <v>2</v>
      </c>
      <c r="H1292" s="157">
        <v>0</v>
      </c>
      <c r="I1292" s="157">
        <v>0</v>
      </c>
      <c r="J1292" s="157">
        <v>2</v>
      </c>
      <c r="K1292" s="157">
        <v>0</v>
      </c>
      <c r="L1292" s="157">
        <v>2</v>
      </c>
    </row>
    <row r="1293" spans="1:12" x14ac:dyDescent="0.2">
      <c r="A1293" s="157"/>
      <c r="B1293" s="157"/>
      <c r="C1293" s="157"/>
      <c r="D1293" s="157"/>
      <c r="E1293" s="157" t="s">
        <v>2309</v>
      </c>
      <c r="F1293" s="157" t="s">
        <v>53</v>
      </c>
      <c r="G1293" s="157">
        <v>1</v>
      </c>
      <c r="H1293" s="157">
        <v>0</v>
      </c>
      <c r="I1293" s="157">
        <v>0</v>
      </c>
      <c r="J1293" s="157">
        <v>1</v>
      </c>
      <c r="K1293" s="157">
        <v>0</v>
      </c>
      <c r="L1293" s="157">
        <v>1</v>
      </c>
    </row>
    <row r="1294" spans="1:12" x14ac:dyDescent="0.2">
      <c r="A1294" s="157"/>
      <c r="B1294" s="157"/>
      <c r="C1294" s="157"/>
      <c r="D1294" s="157"/>
      <c r="E1294" s="157" t="s">
        <v>2308</v>
      </c>
      <c r="F1294" s="157" t="s">
        <v>53</v>
      </c>
      <c r="G1294" s="157">
        <v>1</v>
      </c>
      <c r="H1294" s="157">
        <v>0</v>
      </c>
      <c r="I1294" s="157">
        <v>0</v>
      </c>
      <c r="J1294" s="157">
        <v>1</v>
      </c>
      <c r="K1294" s="157">
        <v>0</v>
      </c>
      <c r="L1294" s="157">
        <v>1</v>
      </c>
    </row>
    <row r="1295" spans="1:12" x14ac:dyDescent="0.2">
      <c r="A1295" s="157"/>
      <c r="B1295" s="157"/>
      <c r="C1295" s="157"/>
      <c r="D1295" s="157"/>
      <c r="E1295" s="157" t="s">
        <v>4695</v>
      </c>
      <c r="F1295" s="157" t="s">
        <v>94</v>
      </c>
      <c r="G1295" s="157">
        <v>0</v>
      </c>
      <c r="H1295" s="157">
        <v>1</v>
      </c>
      <c r="I1295" s="157">
        <v>0</v>
      </c>
      <c r="J1295" s="157">
        <v>1</v>
      </c>
      <c r="K1295" s="157">
        <v>0</v>
      </c>
      <c r="L1295" s="157">
        <v>1</v>
      </c>
    </row>
    <row r="1296" spans="1:12" x14ac:dyDescent="0.2">
      <c r="A1296" s="157"/>
      <c r="B1296" s="157"/>
      <c r="C1296" s="157"/>
      <c r="D1296" s="157"/>
      <c r="E1296" s="157" t="s">
        <v>4696</v>
      </c>
      <c r="F1296" s="157" t="s">
        <v>94</v>
      </c>
      <c r="G1296" s="157">
        <v>0</v>
      </c>
      <c r="H1296" s="157">
        <v>1</v>
      </c>
      <c r="I1296" s="157">
        <v>0</v>
      </c>
      <c r="J1296" s="157">
        <v>1</v>
      </c>
      <c r="K1296" s="157">
        <v>0</v>
      </c>
      <c r="L1296" s="157">
        <v>1</v>
      </c>
    </row>
    <row r="1297" spans="1:12" x14ac:dyDescent="0.2">
      <c r="A1297" s="157"/>
      <c r="B1297" s="157"/>
      <c r="C1297" s="157"/>
      <c r="D1297" s="157"/>
      <c r="E1297" s="157" t="s">
        <v>4697</v>
      </c>
      <c r="F1297" s="157" t="s">
        <v>94</v>
      </c>
      <c r="G1297" s="157">
        <v>0</v>
      </c>
      <c r="H1297" s="157">
        <v>1</v>
      </c>
      <c r="I1297" s="157">
        <v>0</v>
      </c>
      <c r="J1297" s="157">
        <v>1</v>
      </c>
      <c r="K1297" s="157">
        <v>0</v>
      </c>
      <c r="L1297" s="157">
        <v>1</v>
      </c>
    </row>
    <row r="1298" spans="1:12" x14ac:dyDescent="0.2">
      <c r="A1298" s="157"/>
      <c r="B1298" s="157"/>
      <c r="C1298" s="157"/>
      <c r="D1298" s="157"/>
      <c r="E1298" s="157" t="s">
        <v>4698</v>
      </c>
      <c r="F1298" s="157" t="s">
        <v>94</v>
      </c>
      <c r="G1298" s="157">
        <v>0</v>
      </c>
      <c r="H1298" s="157">
        <v>1</v>
      </c>
      <c r="I1298" s="157">
        <v>0</v>
      </c>
      <c r="J1298" s="157">
        <v>1</v>
      </c>
      <c r="K1298" s="157">
        <v>0</v>
      </c>
      <c r="L1298" s="157">
        <v>1</v>
      </c>
    </row>
    <row r="1299" spans="1:12" x14ac:dyDescent="0.2">
      <c r="A1299" s="157"/>
      <c r="B1299" s="157"/>
      <c r="C1299" s="157"/>
      <c r="D1299" s="157"/>
      <c r="E1299" s="157" t="s">
        <v>2306</v>
      </c>
      <c r="F1299" s="157" t="s">
        <v>53</v>
      </c>
      <c r="G1299" s="157">
        <v>2</v>
      </c>
      <c r="H1299" s="157">
        <v>0</v>
      </c>
      <c r="I1299" s="157">
        <v>0</v>
      </c>
      <c r="J1299" s="157">
        <v>2</v>
      </c>
      <c r="K1299" s="157">
        <v>0</v>
      </c>
      <c r="L1299" s="157">
        <v>2</v>
      </c>
    </row>
    <row r="1300" spans="1:12" x14ac:dyDescent="0.2">
      <c r="A1300" s="157"/>
      <c r="B1300" s="157"/>
      <c r="C1300" s="157"/>
      <c r="D1300" s="157"/>
      <c r="E1300" s="157" t="s">
        <v>2305</v>
      </c>
      <c r="F1300" s="157" t="s">
        <v>94</v>
      </c>
      <c r="G1300" s="157">
        <v>0</v>
      </c>
      <c r="H1300" s="157">
        <v>1</v>
      </c>
      <c r="I1300" s="157">
        <v>0</v>
      </c>
      <c r="J1300" s="157">
        <v>1</v>
      </c>
      <c r="K1300" s="157">
        <v>0</v>
      </c>
      <c r="L1300" s="157">
        <v>1</v>
      </c>
    </row>
    <row r="1301" spans="1:12" x14ac:dyDescent="0.2">
      <c r="A1301" s="157"/>
      <c r="B1301" s="157"/>
      <c r="C1301" s="157"/>
      <c r="D1301" s="157"/>
      <c r="E1301" s="157" t="s">
        <v>4699</v>
      </c>
      <c r="F1301" s="157" t="s">
        <v>94</v>
      </c>
      <c r="G1301" s="157">
        <v>0</v>
      </c>
      <c r="H1301" s="157">
        <v>1</v>
      </c>
      <c r="I1301" s="157">
        <v>0</v>
      </c>
      <c r="J1301" s="157">
        <v>1</v>
      </c>
      <c r="K1301" s="157">
        <v>0</v>
      </c>
      <c r="L1301" s="157">
        <v>1</v>
      </c>
    </row>
    <row r="1302" spans="1:12" x14ac:dyDescent="0.2">
      <c r="A1302" s="157"/>
      <c r="B1302" s="157"/>
      <c r="C1302" s="157"/>
      <c r="D1302" s="157"/>
      <c r="E1302" s="157" t="s">
        <v>4700</v>
      </c>
      <c r="F1302" s="157" t="s">
        <v>94</v>
      </c>
      <c r="G1302" s="157">
        <v>0</v>
      </c>
      <c r="H1302" s="157">
        <v>1</v>
      </c>
      <c r="I1302" s="157">
        <v>0</v>
      </c>
      <c r="J1302" s="157">
        <v>1</v>
      </c>
      <c r="K1302" s="157">
        <v>0</v>
      </c>
      <c r="L1302" s="157">
        <v>1</v>
      </c>
    </row>
    <row r="1303" spans="1:12" x14ac:dyDescent="0.2">
      <c r="A1303" s="157"/>
      <c r="B1303" s="157"/>
      <c r="C1303" s="157"/>
      <c r="D1303" s="157"/>
      <c r="E1303" s="157" t="s">
        <v>4701</v>
      </c>
      <c r="F1303" s="157" t="s">
        <v>94</v>
      </c>
      <c r="G1303" s="157">
        <v>0</v>
      </c>
      <c r="H1303" s="157">
        <v>1</v>
      </c>
      <c r="I1303" s="157">
        <v>0</v>
      </c>
      <c r="J1303" s="157">
        <v>1</v>
      </c>
      <c r="K1303" s="157">
        <v>0</v>
      </c>
      <c r="L1303" s="157">
        <v>1</v>
      </c>
    </row>
    <row r="1304" spans="1:12" x14ac:dyDescent="0.2">
      <c r="A1304" s="157"/>
      <c r="B1304" s="157"/>
      <c r="C1304" s="157"/>
      <c r="D1304" s="157"/>
      <c r="E1304" s="157" t="s">
        <v>4702</v>
      </c>
      <c r="F1304" s="157" t="s">
        <v>94</v>
      </c>
      <c r="G1304" s="157">
        <v>0</v>
      </c>
      <c r="H1304" s="157">
        <v>1</v>
      </c>
      <c r="I1304" s="157">
        <v>0</v>
      </c>
      <c r="J1304" s="157">
        <v>1</v>
      </c>
      <c r="K1304" s="157">
        <v>0</v>
      </c>
      <c r="L1304" s="157">
        <v>1</v>
      </c>
    </row>
    <row r="1305" spans="1:12" x14ac:dyDescent="0.2">
      <c r="A1305" s="157"/>
      <c r="B1305" s="157"/>
      <c r="C1305" s="157"/>
      <c r="D1305" s="157"/>
      <c r="E1305" s="157" t="s">
        <v>2304</v>
      </c>
      <c r="F1305" s="157" t="s">
        <v>53</v>
      </c>
      <c r="G1305" s="157">
        <v>2</v>
      </c>
      <c r="H1305" s="157">
        <v>0</v>
      </c>
      <c r="I1305" s="157">
        <v>0</v>
      </c>
      <c r="J1305" s="157">
        <v>2</v>
      </c>
      <c r="K1305" s="157">
        <v>0</v>
      </c>
      <c r="L1305" s="157">
        <v>2</v>
      </c>
    </row>
    <row r="1306" spans="1:12" x14ac:dyDescent="0.2">
      <c r="A1306" s="157"/>
      <c r="B1306" s="157"/>
      <c r="C1306" s="157"/>
      <c r="D1306" s="157"/>
      <c r="E1306" s="157" t="s">
        <v>2303</v>
      </c>
      <c r="F1306" s="157" t="s">
        <v>53</v>
      </c>
      <c r="G1306" s="157">
        <v>1</v>
      </c>
      <c r="H1306" s="157">
        <v>0</v>
      </c>
      <c r="I1306" s="157">
        <v>0</v>
      </c>
      <c r="J1306" s="157">
        <v>1</v>
      </c>
      <c r="K1306" s="157">
        <v>0</v>
      </c>
      <c r="L1306" s="157">
        <v>1</v>
      </c>
    </row>
    <row r="1307" spans="1:12" x14ac:dyDescent="0.2">
      <c r="A1307" s="157"/>
      <c r="B1307" s="157"/>
      <c r="C1307" s="157"/>
      <c r="D1307" s="157"/>
      <c r="E1307" s="157" t="s">
        <v>2301</v>
      </c>
      <c r="F1307" s="157" t="s">
        <v>53</v>
      </c>
      <c r="G1307" s="157">
        <v>1</v>
      </c>
      <c r="H1307" s="157">
        <v>0</v>
      </c>
      <c r="I1307" s="157">
        <v>0</v>
      </c>
      <c r="J1307" s="157">
        <v>1</v>
      </c>
      <c r="K1307" s="157">
        <v>0</v>
      </c>
      <c r="L1307" s="157">
        <v>1</v>
      </c>
    </row>
    <row r="1308" spans="1:12" x14ac:dyDescent="0.2">
      <c r="A1308" s="157"/>
      <c r="B1308" s="157"/>
      <c r="C1308" s="157"/>
      <c r="D1308" s="157"/>
      <c r="E1308" s="157" t="s">
        <v>2300</v>
      </c>
      <c r="F1308" s="157" t="s">
        <v>53</v>
      </c>
      <c r="G1308" s="157">
        <v>1</v>
      </c>
      <c r="H1308" s="157">
        <v>0</v>
      </c>
      <c r="I1308" s="157">
        <v>0</v>
      </c>
      <c r="J1308" s="157">
        <v>1</v>
      </c>
      <c r="K1308" s="157">
        <v>0</v>
      </c>
      <c r="L1308" s="157">
        <v>1</v>
      </c>
    </row>
    <row r="1309" spans="1:12" x14ac:dyDescent="0.2">
      <c r="A1309" s="157"/>
      <c r="B1309" s="157"/>
      <c r="C1309" s="157"/>
      <c r="D1309" s="157"/>
      <c r="E1309" s="157" t="s">
        <v>2299</v>
      </c>
      <c r="F1309" s="157" t="s">
        <v>53</v>
      </c>
      <c r="G1309" s="157">
        <v>1</v>
      </c>
      <c r="H1309" s="157">
        <v>0</v>
      </c>
      <c r="I1309" s="157">
        <v>1</v>
      </c>
      <c r="J1309" s="157">
        <v>0</v>
      </c>
      <c r="K1309" s="157">
        <v>0</v>
      </c>
      <c r="L1309" s="157">
        <v>1</v>
      </c>
    </row>
    <row r="1310" spans="1:12" x14ac:dyDescent="0.2">
      <c r="A1310" s="157"/>
      <c r="B1310" s="157"/>
      <c r="C1310" s="157"/>
      <c r="D1310" s="157"/>
      <c r="E1310" s="157" t="s">
        <v>4703</v>
      </c>
      <c r="F1310" s="157" t="s">
        <v>53</v>
      </c>
      <c r="G1310" s="157">
        <v>1</v>
      </c>
      <c r="H1310" s="157">
        <v>0</v>
      </c>
      <c r="I1310" s="157">
        <v>1</v>
      </c>
      <c r="J1310" s="157">
        <v>0</v>
      </c>
      <c r="K1310" s="157">
        <v>0</v>
      </c>
      <c r="L1310" s="157">
        <v>1</v>
      </c>
    </row>
    <row r="1311" spans="1:12" x14ac:dyDescent="0.2">
      <c r="A1311" s="157"/>
      <c r="B1311" s="157"/>
      <c r="C1311" s="157"/>
      <c r="D1311" s="157"/>
      <c r="E1311" s="157" t="s">
        <v>2298</v>
      </c>
      <c r="F1311" s="157" t="s">
        <v>53</v>
      </c>
      <c r="G1311" s="157">
        <v>1</v>
      </c>
      <c r="H1311" s="157">
        <v>0</v>
      </c>
      <c r="I1311" s="157">
        <v>1</v>
      </c>
      <c r="J1311" s="157">
        <v>0</v>
      </c>
      <c r="K1311" s="157">
        <v>0</v>
      </c>
      <c r="L1311" s="157">
        <v>1</v>
      </c>
    </row>
    <row r="1312" spans="1:12" x14ac:dyDescent="0.2">
      <c r="A1312" s="157"/>
      <c r="B1312" s="157"/>
      <c r="C1312" s="157"/>
      <c r="D1312" s="157"/>
      <c r="E1312" s="157" t="s">
        <v>2297</v>
      </c>
      <c r="F1312" s="157" t="s">
        <v>53</v>
      </c>
      <c r="G1312" s="157">
        <v>1</v>
      </c>
      <c r="H1312" s="157">
        <v>0</v>
      </c>
      <c r="I1312" s="157">
        <v>1</v>
      </c>
      <c r="J1312" s="157">
        <v>0</v>
      </c>
      <c r="K1312" s="157">
        <v>0</v>
      </c>
      <c r="L1312" s="157">
        <v>1</v>
      </c>
    </row>
    <row r="1313" spans="1:12" x14ac:dyDescent="0.2">
      <c r="A1313" s="157"/>
      <c r="B1313" s="157"/>
      <c r="C1313" s="157"/>
      <c r="D1313" s="157"/>
      <c r="E1313" s="157" t="s">
        <v>2296</v>
      </c>
      <c r="F1313" s="157" t="s">
        <v>53</v>
      </c>
      <c r="G1313" s="157">
        <v>1</v>
      </c>
      <c r="H1313" s="157">
        <v>0</v>
      </c>
      <c r="I1313" s="157">
        <v>1</v>
      </c>
      <c r="J1313" s="157">
        <v>0</v>
      </c>
      <c r="K1313" s="157">
        <v>0</v>
      </c>
      <c r="L1313" s="157">
        <v>1</v>
      </c>
    </row>
    <row r="1314" spans="1:12" x14ac:dyDescent="0.2">
      <c r="A1314" s="157"/>
      <c r="B1314" s="157"/>
      <c r="C1314" s="157"/>
      <c r="D1314" s="157"/>
      <c r="E1314" s="157" t="s">
        <v>4704</v>
      </c>
      <c r="F1314" s="157" t="s">
        <v>55</v>
      </c>
      <c r="G1314" s="157">
        <v>0</v>
      </c>
      <c r="H1314" s="157">
        <v>1</v>
      </c>
      <c r="I1314" s="157">
        <v>0</v>
      </c>
      <c r="J1314" s="157">
        <v>1</v>
      </c>
      <c r="K1314" s="157">
        <v>0</v>
      </c>
      <c r="L1314" s="157">
        <v>1</v>
      </c>
    </row>
    <row r="1315" spans="1:12" x14ac:dyDescent="0.2">
      <c r="A1315" s="157"/>
      <c r="B1315" s="157"/>
      <c r="C1315" s="157"/>
      <c r="D1315" s="157"/>
      <c r="E1315" s="157" t="s">
        <v>2295</v>
      </c>
      <c r="F1315" s="157" t="s">
        <v>53</v>
      </c>
      <c r="G1315" s="157">
        <v>2</v>
      </c>
      <c r="H1315" s="157">
        <v>0</v>
      </c>
      <c r="I1315" s="157">
        <v>0</v>
      </c>
      <c r="J1315" s="157">
        <v>2</v>
      </c>
      <c r="K1315" s="157">
        <v>0</v>
      </c>
      <c r="L1315" s="157">
        <v>2</v>
      </c>
    </row>
    <row r="1316" spans="1:12" x14ac:dyDescent="0.2">
      <c r="A1316" s="157"/>
      <c r="B1316" s="157"/>
      <c r="C1316" s="157"/>
      <c r="D1316" s="157"/>
      <c r="E1316" s="157" t="s">
        <v>2292</v>
      </c>
      <c r="F1316" s="157" t="s">
        <v>53</v>
      </c>
      <c r="G1316" s="157">
        <v>1</v>
      </c>
      <c r="H1316" s="157">
        <v>0</v>
      </c>
      <c r="I1316" s="157">
        <v>1</v>
      </c>
      <c r="J1316" s="157">
        <v>0</v>
      </c>
      <c r="K1316" s="157">
        <v>0</v>
      </c>
      <c r="L1316" s="157">
        <v>1</v>
      </c>
    </row>
    <row r="1317" spans="1:12" x14ac:dyDescent="0.2">
      <c r="A1317" s="157"/>
      <c r="B1317" s="157"/>
      <c r="C1317" s="157"/>
      <c r="D1317" s="157"/>
      <c r="E1317" s="157" t="s">
        <v>4705</v>
      </c>
      <c r="F1317" s="157" t="s">
        <v>94</v>
      </c>
      <c r="G1317" s="157">
        <v>0</v>
      </c>
      <c r="H1317" s="157">
        <v>1</v>
      </c>
      <c r="I1317" s="157">
        <v>0</v>
      </c>
      <c r="J1317" s="157">
        <v>1</v>
      </c>
      <c r="K1317" s="157">
        <v>0</v>
      </c>
      <c r="L1317" s="157">
        <v>1</v>
      </c>
    </row>
    <row r="1318" spans="1:12" x14ac:dyDescent="0.2">
      <c r="A1318" s="157"/>
      <c r="B1318" s="157"/>
      <c r="C1318" s="157"/>
      <c r="D1318" s="157"/>
      <c r="E1318" s="157" t="s">
        <v>2290</v>
      </c>
      <c r="F1318" s="157" t="s">
        <v>53</v>
      </c>
      <c r="G1318" s="157">
        <v>1</v>
      </c>
      <c r="H1318" s="157">
        <v>0</v>
      </c>
      <c r="I1318" s="157">
        <v>1</v>
      </c>
      <c r="J1318" s="157">
        <v>0</v>
      </c>
      <c r="K1318" s="157">
        <v>0</v>
      </c>
      <c r="L1318" s="157">
        <v>1</v>
      </c>
    </row>
    <row r="1319" spans="1:12" x14ac:dyDescent="0.2">
      <c r="A1319" s="157"/>
      <c r="B1319" s="157"/>
      <c r="C1319" s="157"/>
      <c r="D1319" s="157"/>
      <c r="E1319" s="157" t="s">
        <v>2289</v>
      </c>
      <c r="F1319" s="157" t="s">
        <v>53</v>
      </c>
      <c r="G1319" s="157">
        <v>1</v>
      </c>
      <c r="H1319" s="157">
        <v>0</v>
      </c>
      <c r="I1319" s="157">
        <v>1</v>
      </c>
      <c r="J1319" s="157">
        <v>0</v>
      </c>
      <c r="K1319" s="157">
        <v>0</v>
      </c>
      <c r="L1319" s="157">
        <v>1</v>
      </c>
    </row>
    <row r="1320" spans="1:12" x14ac:dyDescent="0.2">
      <c r="A1320" s="157"/>
      <c r="B1320" s="157"/>
      <c r="C1320" s="157"/>
      <c r="D1320" s="157"/>
      <c r="E1320" s="157" t="s">
        <v>2288</v>
      </c>
      <c r="F1320" s="157" t="s">
        <v>53</v>
      </c>
      <c r="G1320" s="157">
        <v>2</v>
      </c>
      <c r="H1320" s="157">
        <v>0</v>
      </c>
      <c r="I1320" s="157">
        <v>0</v>
      </c>
      <c r="J1320" s="157">
        <v>2</v>
      </c>
      <c r="K1320" s="157">
        <v>0</v>
      </c>
      <c r="L1320" s="157">
        <v>2</v>
      </c>
    </row>
    <row r="1321" spans="1:12" x14ac:dyDescent="0.2">
      <c r="A1321" s="157"/>
      <c r="B1321" s="157"/>
      <c r="C1321" s="157"/>
      <c r="D1321" s="157"/>
      <c r="E1321" s="157" t="s">
        <v>2286</v>
      </c>
      <c r="F1321" s="157" t="s">
        <v>53</v>
      </c>
      <c r="G1321" s="157">
        <v>1</v>
      </c>
      <c r="H1321" s="157">
        <v>0</v>
      </c>
      <c r="I1321" s="157">
        <v>0</v>
      </c>
      <c r="J1321" s="157">
        <v>1</v>
      </c>
      <c r="K1321" s="157">
        <v>0</v>
      </c>
      <c r="L1321" s="157">
        <v>1</v>
      </c>
    </row>
    <row r="1322" spans="1:12" x14ac:dyDescent="0.2">
      <c r="A1322" s="157"/>
      <c r="B1322" s="157"/>
      <c r="C1322" s="157"/>
      <c r="D1322" s="157"/>
      <c r="E1322" s="157" t="s">
        <v>2285</v>
      </c>
      <c r="F1322" s="157" t="s">
        <v>53</v>
      </c>
      <c r="G1322" s="157">
        <v>1</v>
      </c>
      <c r="H1322" s="157">
        <v>0</v>
      </c>
      <c r="I1322" s="157">
        <v>0</v>
      </c>
      <c r="J1322" s="157">
        <v>1</v>
      </c>
      <c r="K1322" s="157">
        <v>0</v>
      </c>
      <c r="L1322" s="157">
        <v>1</v>
      </c>
    </row>
    <row r="1323" spans="1:12" x14ac:dyDescent="0.2">
      <c r="A1323" s="157"/>
      <c r="B1323" s="157"/>
      <c r="C1323" s="157"/>
      <c r="D1323" s="157"/>
      <c r="E1323" s="157" t="s">
        <v>4706</v>
      </c>
      <c r="F1323" s="157" t="s">
        <v>53</v>
      </c>
      <c r="G1323" s="157">
        <v>1</v>
      </c>
      <c r="H1323" s="157">
        <v>0</v>
      </c>
      <c r="I1323" s="157">
        <v>0</v>
      </c>
      <c r="J1323" s="157">
        <v>1</v>
      </c>
      <c r="K1323" s="157">
        <v>0</v>
      </c>
      <c r="L1323" s="157">
        <v>1</v>
      </c>
    </row>
    <row r="1324" spans="1:12" x14ac:dyDescent="0.2">
      <c r="A1324" s="157"/>
      <c r="B1324" s="157"/>
      <c r="C1324" s="157"/>
      <c r="D1324" s="157"/>
      <c r="E1324" s="157" t="s">
        <v>2284</v>
      </c>
      <c r="F1324" s="157" t="s">
        <v>53</v>
      </c>
      <c r="G1324" s="157">
        <v>0</v>
      </c>
      <c r="H1324" s="157">
        <v>5</v>
      </c>
      <c r="I1324" s="157">
        <v>0</v>
      </c>
      <c r="J1324" s="157">
        <v>5</v>
      </c>
      <c r="K1324" s="157">
        <v>0</v>
      </c>
      <c r="L1324" s="157">
        <v>5</v>
      </c>
    </row>
    <row r="1325" spans="1:12" x14ac:dyDescent="0.2">
      <c r="A1325" s="157"/>
      <c r="B1325" s="157"/>
      <c r="C1325" s="157"/>
      <c r="D1325" s="157"/>
      <c r="E1325" s="157" t="s">
        <v>4707</v>
      </c>
      <c r="F1325" s="157" t="s">
        <v>53</v>
      </c>
      <c r="G1325" s="157">
        <v>1</v>
      </c>
      <c r="H1325" s="157">
        <v>0</v>
      </c>
      <c r="I1325" s="157">
        <v>0</v>
      </c>
      <c r="J1325" s="157">
        <v>1</v>
      </c>
      <c r="K1325" s="157">
        <v>0</v>
      </c>
      <c r="L1325" s="157">
        <v>1</v>
      </c>
    </row>
    <row r="1326" spans="1:12" x14ac:dyDescent="0.2">
      <c r="A1326" s="157"/>
      <c r="B1326" s="157"/>
      <c r="C1326" s="157"/>
      <c r="D1326" s="157"/>
      <c r="E1326" s="157" t="s">
        <v>2283</v>
      </c>
      <c r="F1326" s="157" t="s">
        <v>53</v>
      </c>
      <c r="G1326" s="157">
        <v>1</v>
      </c>
      <c r="H1326" s="157">
        <v>0</v>
      </c>
      <c r="I1326" s="157">
        <v>0</v>
      </c>
      <c r="J1326" s="157">
        <v>1</v>
      </c>
      <c r="K1326" s="157">
        <v>0</v>
      </c>
      <c r="L1326" s="157">
        <v>1</v>
      </c>
    </row>
    <row r="1327" spans="1:12" x14ac:dyDescent="0.2">
      <c r="A1327" s="157"/>
      <c r="B1327" s="157"/>
      <c r="C1327" s="157"/>
      <c r="D1327" s="157"/>
      <c r="E1327" s="157" t="s">
        <v>4708</v>
      </c>
      <c r="F1327" s="157" t="s">
        <v>53</v>
      </c>
      <c r="G1327" s="157">
        <v>1</v>
      </c>
      <c r="H1327" s="157">
        <v>0</v>
      </c>
      <c r="I1327" s="157">
        <v>0</v>
      </c>
      <c r="J1327" s="157">
        <v>1</v>
      </c>
      <c r="K1327" s="157">
        <v>0</v>
      </c>
      <c r="L1327" s="157">
        <v>1</v>
      </c>
    </row>
    <row r="1328" spans="1:12" x14ac:dyDescent="0.2">
      <c r="A1328" s="157"/>
      <c r="B1328" s="157"/>
      <c r="C1328" s="157"/>
      <c r="D1328" s="157"/>
      <c r="E1328" s="157" t="s">
        <v>4709</v>
      </c>
      <c r="F1328" s="157" t="s">
        <v>53</v>
      </c>
      <c r="G1328" s="157">
        <v>1</v>
      </c>
      <c r="H1328" s="157">
        <v>0</v>
      </c>
      <c r="I1328" s="157">
        <v>0</v>
      </c>
      <c r="J1328" s="157">
        <v>1</v>
      </c>
      <c r="K1328" s="157">
        <v>0</v>
      </c>
      <c r="L1328" s="157">
        <v>1</v>
      </c>
    </row>
    <row r="1329" spans="1:12" x14ac:dyDescent="0.2">
      <c r="A1329" s="157"/>
      <c r="B1329" s="157"/>
      <c r="C1329" s="157"/>
      <c r="D1329" s="157"/>
      <c r="E1329" s="157" t="s">
        <v>2282</v>
      </c>
      <c r="F1329" s="157" t="s">
        <v>53</v>
      </c>
      <c r="G1329" s="157">
        <v>2</v>
      </c>
      <c r="H1329" s="157">
        <v>0</v>
      </c>
      <c r="I1329" s="157">
        <v>0</v>
      </c>
      <c r="J1329" s="157">
        <v>2</v>
      </c>
      <c r="K1329" s="157">
        <v>0</v>
      </c>
      <c r="L1329" s="157">
        <v>2</v>
      </c>
    </row>
    <row r="1330" spans="1:12" x14ac:dyDescent="0.2">
      <c r="A1330" s="157"/>
      <c r="B1330" s="157"/>
      <c r="C1330" s="157"/>
      <c r="D1330" s="157"/>
      <c r="E1330" s="157" t="s">
        <v>2281</v>
      </c>
      <c r="F1330" s="157" t="s">
        <v>53</v>
      </c>
      <c r="G1330" s="157">
        <v>2</v>
      </c>
      <c r="H1330" s="157">
        <v>0</v>
      </c>
      <c r="I1330" s="157">
        <v>0</v>
      </c>
      <c r="J1330" s="157">
        <v>2</v>
      </c>
      <c r="K1330" s="157">
        <v>0</v>
      </c>
      <c r="L1330" s="157">
        <v>2</v>
      </c>
    </row>
    <row r="1331" spans="1:12" x14ac:dyDescent="0.2">
      <c r="A1331" s="157"/>
      <c r="B1331" s="157"/>
      <c r="C1331" s="157"/>
      <c r="D1331" s="157"/>
      <c r="E1331" s="157" t="s">
        <v>4710</v>
      </c>
      <c r="F1331" s="157" t="s">
        <v>53</v>
      </c>
      <c r="G1331" s="157">
        <v>1</v>
      </c>
      <c r="H1331" s="157">
        <v>0</v>
      </c>
      <c r="I1331" s="157">
        <v>0</v>
      </c>
      <c r="J1331" s="157">
        <v>1</v>
      </c>
      <c r="K1331" s="157">
        <v>0</v>
      </c>
      <c r="L1331" s="157">
        <v>1</v>
      </c>
    </row>
    <row r="1332" spans="1:12" x14ac:dyDescent="0.2">
      <c r="A1332" s="157"/>
      <c r="B1332" s="157"/>
      <c r="C1332" s="157"/>
      <c r="D1332" s="157"/>
      <c r="E1332" s="157" t="s">
        <v>2277</v>
      </c>
      <c r="F1332" s="157" t="s">
        <v>53</v>
      </c>
      <c r="G1332" s="157">
        <v>2</v>
      </c>
      <c r="H1332" s="157">
        <v>0</v>
      </c>
      <c r="I1332" s="157">
        <v>0</v>
      </c>
      <c r="J1332" s="157">
        <v>2</v>
      </c>
      <c r="K1332" s="157">
        <v>0</v>
      </c>
      <c r="L1332" s="157">
        <v>2</v>
      </c>
    </row>
    <row r="1333" spans="1:12" x14ac:dyDescent="0.2">
      <c r="A1333" s="157"/>
      <c r="B1333" s="157"/>
      <c r="C1333" s="157"/>
      <c r="D1333" s="157"/>
      <c r="E1333" s="157" t="s">
        <v>2276</v>
      </c>
      <c r="F1333" s="157" t="s">
        <v>53</v>
      </c>
      <c r="G1333" s="157">
        <v>2</v>
      </c>
      <c r="H1333" s="157">
        <v>0</v>
      </c>
      <c r="I1333" s="157">
        <v>0</v>
      </c>
      <c r="J1333" s="157">
        <v>2</v>
      </c>
      <c r="K1333" s="157">
        <v>0</v>
      </c>
      <c r="L1333" s="157">
        <v>2</v>
      </c>
    </row>
    <row r="1334" spans="1:12" x14ac:dyDescent="0.2">
      <c r="A1334" s="157"/>
      <c r="B1334" s="157"/>
      <c r="C1334" s="157"/>
      <c r="D1334" s="157"/>
      <c r="E1334" s="157" t="s">
        <v>4711</v>
      </c>
      <c r="F1334" s="157" t="s">
        <v>53</v>
      </c>
      <c r="G1334" s="157">
        <v>1</v>
      </c>
      <c r="H1334" s="157">
        <v>0</v>
      </c>
      <c r="I1334" s="157">
        <v>0</v>
      </c>
      <c r="J1334" s="157">
        <v>1</v>
      </c>
      <c r="K1334" s="157">
        <v>0</v>
      </c>
      <c r="L1334" s="157">
        <v>1</v>
      </c>
    </row>
    <row r="1335" spans="1:12" x14ac:dyDescent="0.2">
      <c r="A1335" s="157"/>
      <c r="B1335" s="157"/>
      <c r="C1335" s="157"/>
      <c r="D1335" s="157"/>
      <c r="E1335" s="157" t="s">
        <v>4712</v>
      </c>
      <c r="F1335" s="157" t="s">
        <v>53</v>
      </c>
      <c r="G1335" s="157">
        <v>1</v>
      </c>
      <c r="H1335" s="157">
        <v>0</v>
      </c>
      <c r="I1335" s="157">
        <v>0</v>
      </c>
      <c r="J1335" s="157">
        <v>1</v>
      </c>
      <c r="K1335" s="157">
        <v>0</v>
      </c>
      <c r="L1335" s="157">
        <v>1</v>
      </c>
    </row>
    <row r="1336" spans="1:12" x14ac:dyDescent="0.2">
      <c r="A1336" s="157"/>
      <c r="B1336" s="157"/>
      <c r="C1336" s="157"/>
      <c r="D1336" s="157"/>
      <c r="E1336" s="157" t="s">
        <v>4713</v>
      </c>
      <c r="F1336" s="157" t="s">
        <v>18</v>
      </c>
      <c r="G1336" s="157">
        <v>0</v>
      </c>
      <c r="H1336" s="157">
        <v>1</v>
      </c>
      <c r="I1336" s="157">
        <v>0</v>
      </c>
      <c r="J1336" s="157">
        <v>0</v>
      </c>
      <c r="K1336" s="157">
        <v>1</v>
      </c>
      <c r="L1336" s="157">
        <v>1</v>
      </c>
    </row>
    <row r="1337" spans="1:12" x14ac:dyDescent="0.2">
      <c r="A1337" s="157"/>
      <c r="B1337" s="157"/>
      <c r="C1337" s="157"/>
      <c r="D1337" s="157"/>
      <c r="E1337" s="157" t="s">
        <v>4714</v>
      </c>
      <c r="F1337" s="157" t="s">
        <v>18</v>
      </c>
      <c r="G1337" s="157">
        <v>0</v>
      </c>
      <c r="H1337" s="157">
        <v>1</v>
      </c>
      <c r="I1337" s="157">
        <v>0</v>
      </c>
      <c r="J1337" s="157">
        <v>0</v>
      </c>
      <c r="K1337" s="157">
        <v>1</v>
      </c>
      <c r="L1337" s="157">
        <v>1</v>
      </c>
    </row>
    <row r="1338" spans="1:12" x14ac:dyDescent="0.2">
      <c r="A1338" s="157"/>
      <c r="B1338" s="157"/>
      <c r="C1338" s="157"/>
      <c r="D1338" s="157"/>
      <c r="E1338" s="157" t="s">
        <v>4715</v>
      </c>
      <c r="F1338" s="157" t="s">
        <v>55</v>
      </c>
      <c r="G1338" s="157">
        <v>0</v>
      </c>
      <c r="H1338" s="157">
        <v>1</v>
      </c>
      <c r="I1338" s="157">
        <v>0</v>
      </c>
      <c r="J1338" s="157">
        <v>1</v>
      </c>
      <c r="K1338" s="157">
        <v>0</v>
      </c>
      <c r="L1338" s="157">
        <v>1</v>
      </c>
    </row>
    <row r="1339" spans="1:12" x14ac:dyDescent="0.2">
      <c r="A1339" s="157"/>
      <c r="B1339" s="157"/>
      <c r="C1339" s="157"/>
      <c r="D1339" s="157"/>
      <c r="E1339" s="157" t="s">
        <v>2270</v>
      </c>
      <c r="F1339" s="157" t="s">
        <v>53</v>
      </c>
      <c r="G1339" s="157">
        <v>1</v>
      </c>
      <c r="H1339" s="157">
        <v>0</v>
      </c>
      <c r="I1339" s="157">
        <v>1</v>
      </c>
      <c r="J1339" s="157">
        <v>0</v>
      </c>
      <c r="K1339" s="157">
        <v>0</v>
      </c>
      <c r="L1339" s="157">
        <v>1</v>
      </c>
    </row>
    <row r="1340" spans="1:12" x14ac:dyDescent="0.2">
      <c r="A1340" s="157"/>
      <c r="B1340" s="157"/>
      <c r="C1340" s="157"/>
      <c r="D1340" s="157"/>
      <c r="E1340" s="157" t="s">
        <v>2269</v>
      </c>
      <c r="F1340" s="157" t="s">
        <v>53</v>
      </c>
      <c r="G1340" s="157">
        <v>1</v>
      </c>
      <c r="H1340" s="157">
        <v>0</v>
      </c>
      <c r="I1340" s="157">
        <v>1</v>
      </c>
      <c r="J1340" s="157">
        <v>0</v>
      </c>
      <c r="K1340" s="157">
        <v>0</v>
      </c>
      <c r="L1340" s="157">
        <v>1</v>
      </c>
    </row>
    <row r="1341" spans="1:12" x14ac:dyDescent="0.2">
      <c r="A1341" s="157"/>
      <c r="B1341" s="157"/>
      <c r="C1341" s="157"/>
      <c r="D1341" s="157"/>
      <c r="E1341" s="157" t="s">
        <v>2268</v>
      </c>
      <c r="F1341" s="157" t="s">
        <v>53</v>
      </c>
      <c r="G1341" s="157">
        <v>1</v>
      </c>
      <c r="H1341" s="157">
        <v>0</v>
      </c>
      <c r="I1341" s="157">
        <v>1</v>
      </c>
      <c r="J1341" s="157">
        <v>0</v>
      </c>
      <c r="K1341" s="157">
        <v>0</v>
      </c>
      <c r="L1341" s="157">
        <v>1</v>
      </c>
    </row>
    <row r="1342" spans="1:12" x14ac:dyDescent="0.2">
      <c r="A1342" s="157"/>
      <c r="B1342" s="157"/>
      <c r="C1342" s="157"/>
      <c r="D1342" s="157"/>
      <c r="E1342" s="157" t="s">
        <v>2267</v>
      </c>
      <c r="F1342" s="157" t="s">
        <v>53</v>
      </c>
      <c r="G1342" s="157">
        <v>1</v>
      </c>
      <c r="H1342" s="157">
        <v>0</v>
      </c>
      <c r="I1342" s="157">
        <v>1</v>
      </c>
      <c r="J1342" s="157">
        <v>0</v>
      </c>
      <c r="K1342" s="157">
        <v>0</v>
      </c>
      <c r="L1342" s="157">
        <v>1</v>
      </c>
    </row>
    <row r="1343" spans="1:12" x14ac:dyDescent="0.2">
      <c r="A1343" s="157"/>
      <c r="B1343" s="157"/>
      <c r="C1343" s="157"/>
      <c r="D1343" s="157"/>
      <c r="E1343" s="157" t="s">
        <v>2266</v>
      </c>
      <c r="F1343" s="157" t="s">
        <v>53</v>
      </c>
      <c r="G1343" s="157">
        <v>1</v>
      </c>
      <c r="H1343" s="157">
        <v>0</v>
      </c>
      <c r="I1343" s="157">
        <v>0</v>
      </c>
      <c r="J1343" s="157">
        <v>1</v>
      </c>
      <c r="K1343" s="157">
        <v>0</v>
      </c>
      <c r="L1343" s="157">
        <v>1</v>
      </c>
    </row>
    <row r="1344" spans="1:12" x14ac:dyDescent="0.2">
      <c r="A1344" s="157"/>
      <c r="B1344" s="157"/>
      <c r="C1344" s="157"/>
      <c r="D1344" s="157"/>
      <c r="E1344" s="157" t="s">
        <v>2265</v>
      </c>
      <c r="F1344" s="157" t="s">
        <v>53</v>
      </c>
      <c r="G1344" s="157">
        <v>1</v>
      </c>
      <c r="H1344" s="157">
        <v>0</v>
      </c>
      <c r="I1344" s="157">
        <v>0</v>
      </c>
      <c r="J1344" s="157">
        <v>1</v>
      </c>
      <c r="K1344" s="157">
        <v>0</v>
      </c>
      <c r="L1344" s="157">
        <v>1</v>
      </c>
    </row>
    <row r="1345" spans="1:12" x14ac:dyDescent="0.2">
      <c r="A1345" s="157"/>
      <c r="B1345" s="157"/>
      <c r="C1345" s="157"/>
      <c r="D1345" s="157"/>
      <c r="E1345" s="157" t="s">
        <v>4716</v>
      </c>
      <c r="F1345" s="157" t="s">
        <v>53</v>
      </c>
      <c r="G1345" s="157">
        <v>0</v>
      </c>
      <c r="H1345" s="157">
        <v>2</v>
      </c>
      <c r="I1345" s="157">
        <v>0</v>
      </c>
      <c r="J1345" s="157">
        <v>2</v>
      </c>
      <c r="K1345" s="157">
        <v>0</v>
      </c>
      <c r="L1345" s="157">
        <v>2</v>
      </c>
    </row>
    <row r="1346" spans="1:12" x14ac:dyDescent="0.2">
      <c r="A1346" s="157"/>
      <c r="B1346" s="157"/>
      <c r="C1346" s="157"/>
      <c r="D1346" s="157"/>
      <c r="E1346" s="157" t="s">
        <v>4717</v>
      </c>
      <c r="F1346" s="157" t="s">
        <v>53</v>
      </c>
      <c r="G1346" s="157">
        <v>0</v>
      </c>
      <c r="H1346" s="157">
        <v>2</v>
      </c>
      <c r="I1346" s="157">
        <v>0</v>
      </c>
      <c r="J1346" s="157">
        <v>2</v>
      </c>
      <c r="K1346" s="157">
        <v>0</v>
      </c>
      <c r="L1346" s="157">
        <v>2</v>
      </c>
    </row>
    <row r="1347" spans="1:12" x14ac:dyDescent="0.2">
      <c r="A1347" s="157"/>
      <c r="B1347" s="157"/>
      <c r="C1347" s="157"/>
      <c r="D1347" s="157"/>
      <c r="E1347" s="157" t="s">
        <v>2261</v>
      </c>
      <c r="F1347" s="157" t="s">
        <v>53</v>
      </c>
      <c r="G1347" s="157">
        <v>1</v>
      </c>
      <c r="H1347" s="157">
        <v>0</v>
      </c>
      <c r="I1347" s="157">
        <v>0</v>
      </c>
      <c r="J1347" s="157">
        <v>1</v>
      </c>
      <c r="K1347" s="157">
        <v>0</v>
      </c>
      <c r="L1347" s="157">
        <v>1</v>
      </c>
    </row>
    <row r="1348" spans="1:12" x14ac:dyDescent="0.2">
      <c r="A1348" s="157"/>
      <c r="B1348" s="157"/>
      <c r="C1348" s="157"/>
      <c r="D1348" s="157"/>
      <c r="E1348" s="157" t="s">
        <v>2258</v>
      </c>
      <c r="F1348" s="157" t="s">
        <v>16</v>
      </c>
      <c r="G1348" s="157">
        <v>1</v>
      </c>
      <c r="H1348" s="157">
        <v>0</v>
      </c>
      <c r="I1348" s="157">
        <v>0</v>
      </c>
      <c r="J1348" s="157">
        <v>1</v>
      </c>
      <c r="K1348" s="157">
        <v>0</v>
      </c>
      <c r="L1348" s="157">
        <v>1</v>
      </c>
    </row>
    <row r="1349" spans="1:12" x14ac:dyDescent="0.2">
      <c r="A1349" s="157"/>
      <c r="B1349" s="157"/>
      <c r="C1349" s="157"/>
      <c r="D1349" s="157"/>
      <c r="E1349" s="157" t="s">
        <v>2255</v>
      </c>
      <c r="F1349" s="157" t="s">
        <v>24</v>
      </c>
      <c r="G1349" s="157">
        <v>0</v>
      </c>
      <c r="H1349" s="157">
        <v>8</v>
      </c>
      <c r="I1349" s="157">
        <v>0</v>
      </c>
      <c r="J1349" s="157">
        <v>8</v>
      </c>
      <c r="K1349" s="157">
        <v>0</v>
      </c>
      <c r="L1349" s="157">
        <v>8</v>
      </c>
    </row>
    <row r="1350" spans="1:12" x14ac:dyDescent="0.2">
      <c r="A1350" s="157"/>
      <c r="B1350" s="157"/>
      <c r="C1350" s="157"/>
      <c r="D1350" s="157"/>
      <c r="E1350" s="157" t="s">
        <v>2254</v>
      </c>
      <c r="F1350" s="157" t="s">
        <v>29</v>
      </c>
      <c r="G1350" s="157">
        <v>1</v>
      </c>
      <c r="H1350" s="157">
        <v>2</v>
      </c>
      <c r="I1350" s="157">
        <v>1</v>
      </c>
      <c r="J1350" s="157">
        <v>2</v>
      </c>
      <c r="K1350" s="157">
        <v>0</v>
      </c>
      <c r="L1350" s="157">
        <v>3</v>
      </c>
    </row>
    <row r="1351" spans="1:12" x14ac:dyDescent="0.2">
      <c r="A1351" s="157"/>
      <c r="B1351" s="157"/>
      <c r="C1351" s="157"/>
      <c r="D1351" s="157"/>
      <c r="E1351" s="157" t="s">
        <v>2251</v>
      </c>
      <c r="F1351" s="157" t="s">
        <v>29</v>
      </c>
      <c r="G1351" s="157">
        <v>1</v>
      </c>
      <c r="H1351" s="157">
        <v>3</v>
      </c>
      <c r="I1351" s="157">
        <v>1</v>
      </c>
      <c r="J1351" s="157">
        <v>3</v>
      </c>
      <c r="K1351" s="157">
        <v>0</v>
      </c>
      <c r="L1351" s="157">
        <v>4</v>
      </c>
    </row>
    <row r="1352" spans="1:12" x14ac:dyDescent="0.2">
      <c r="A1352" s="157"/>
      <c r="B1352" s="157"/>
      <c r="C1352" s="157"/>
      <c r="D1352" s="157"/>
      <c r="E1352" s="157" t="s">
        <v>2250</v>
      </c>
      <c r="F1352" s="157" t="s">
        <v>29</v>
      </c>
      <c r="G1352" s="157">
        <v>1</v>
      </c>
      <c r="H1352" s="157">
        <v>1</v>
      </c>
      <c r="I1352" s="157">
        <v>0</v>
      </c>
      <c r="J1352" s="157">
        <v>2</v>
      </c>
      <c r="K1352" s="157">
        <v>0</v>
      </c>
      <c r="L1352" s="157">
        <v>2</v>
      </c>
    </row>
    <row r="1353" spans="1:12" x14ac:dyDescent="0.2">
      <c r="A1353" s="157"/>
      <c r="B1353" s="157"/>
      <c r="C1353" s="157"/>
      <c r="D1353" s="157"/>
      <c r="E1353" s="157" t="s">
        <v>2249</v>
      </c>
      <c r="F1353" s="157" t="s">
        <v>29</v>
      </c>
      <c r="G1353" s="157">
        <v>1</v>
      </c>
      <c r="H1353" s="157">
        <v>1</v>
      </c>
      <c r="I1353" s="157">
        <v>0</v>
      </c>
      <c r="J1353" s="157">
        <v>2</v>
      </c>
      <c r="K1353" s="157">
        <v>0</v>
      </c>
      <c r="L1353" s="157">
        <v>2</v>
      </c>
    </row>
    <row r="1354" spans="1:12" x14ac:dyDescent="0.2">
      <c r="A1354" s="157"/>
      <c r="B1354" s="157"/>
      <c r="C1354" s="157"/>
      <c r="D1354" s="157"/>
      <c r="E1354" s="157" t="s">
        <v>2248</v>
      </c>
      <c r="F1354" s="157" t="s">
        <v>29</v>
      </c>
      <c r="G1354" s="157">
        <v>1</v>
      </c>
      <c r="H1354" s="157">
        <v>1</v>
      </c>
      <c r="I1354" s="157">
        <v>0</v>
      </c>
      <c r="J1354" s="157">
        <v>2</v>
      </c>
      <c r="K1354" s="157">
        <v>0</v>
      </c>
      <c r="L1354" s="157">
        <v>2</v>
      </c>
    </row>
    <row r="1355" spans="1:12" x14ac:dyDescent="0.2">
      <c r="A1355" s="157"/>
      <c r="B1355" s="157"/>
      <c r="C1355" s="157"/>
      <c r="D1355" s="157"/>
      <c r="E1355" s="157" t="s">
        <v>2247</v>
      </c>
      <c r="F1355" s="157" t="s">
        <v>29</v>
      </c>
      <c r="G1355" s="157">
        <v>1</v>
      </c>
      <c r="H1355" s="157">
        <v>1</v>
      </c>
      <c r="I1355" s="157">
        <v>0</v>
      </c>
      <c r="J1355" s="157">
        <v>2</v>
      </c>
      <c r="K1355" s="157">
        <v>0</v>
      </c>
      <c r="L1355" s="157">
        <v>2</v>
      </c>
    </row>
    <row r="1356" spans="1:12" x14ac:dyDescent="0.2">
      <c r="A1356" s="157"/>
      <c r="B1356" s="157"/>
      <c r="C1356" s="157"/>
      <c r="D1356" s="157"/>
      <c r="E1356" s="157" t="s">
        <v>4718</v>
      </c>
      <c r="F1356" s="157" t="s">
        <v>29</v>
      </c>
      <c r="G1356" s="157">
        <v>1</v>
      </c>
      <c r="H1356" s="157">
        <v>0</v>
      </c>
      <c r="I1356" s="157">
        <v>0</v>
      </c>
      <c r="J1356" s="157">
        <v>1</v>
      </c>
      <c r="K1356" s="157">
        <v>0</v>
      </c>
      <c r="L1356" s="157">
        <v>1</v>
      </c>
    </row>
    <row r="1357" spans="1:12" x14ac:dyDescent="0.2">
      <c r="A1357" s="157"/>
      <c r="B1357" s="157"/>
      <c r="C1357" s="157"/>
      <c r="D1357" s="157"/>
      <c r="E1357" s="157" t="s">
        <v>2246</v>
      </c>
      <c r="F1357" s="157" t="s">
        <v>29</v>
      </c>
      <c r="G1357" s="157">
        <v>1</v>
      </c>
      <c r="H1357" s="157">
        <v>1</v>
      </c>
      <c r="I1357" s="157">
        <v>0</v>
      </c>
      <c r="J1357" s="157">
        <v>2</v>
      </c>
      <c r="K1357" s="157">
        <v>0</v>
      </c>
      <c r="L1357" s="157">
        <v>2</v>
      </c>
    </row>
    <row r="1358" spans="1:12" x14ac:dyDescent="0.2">
      <c r="A1358" s="157"/>
      <c r="B1358" s="157"/>
      <c r="C1358" s="157"/>
      <c r="D1358" s="157"/>
      <c r="E1358" s="157" t="s">
        <v>2245</v>
      </c>
      <c r="F1358" s="157" t="s">
        <v>29</v>
      </c>
      <c r="G1358" s="157">
        <v>1</v>
      </c>
      <c r="H1358" s="157">
        <v>1</v>
      </c>
      <c r="I1358" s="157">
        <v>0</v>
      </c>
      <c r="J1358" s="157">
        <v>2</v>
      </c>
      <c r="K1358" s="157">
        <v>0</v>
      </c>
      <c r="L1358" s="157">
        <v>2</v>
      </c>
    </row>
    <row r="1359" spans="1:12" x14ac:dyDescent="0.2">
      <c r="A1359" s="157"/>
      <c r="B1359" s="157"/>
      <c r="C1359" s="157"/>
      <c r="D1359" s="157"/>
      <c r="E1359" s="157" t="s">
        <v>2244</v>
      </c>
      <c r="F1359" s="157" t="s">
        <v>29</v>
      </c>
      <c r="G1359" s="157">
        <v>1</v>
      </c>
      <c r="H1359" s="157">
        <v>1</v>
      </c>
      <c r="I1359" s="157">
        <v>0</v>
      </c>
      <c r="J1359" s="157">
        <v>2</v>
      </c>
      <c r="K1359" s="157">
        <v>0</v>
      </c>
      <c r="L1359" s="157">
        <v>2</v>
      </c>
    </row>
    <row r="1360" spans="1:12" x14ac:dyDescent="0.2">
      <c r="A1360" s="157"/>
      <c r="B1360" s="157"/>
      <c r="C1360" s="157"/>
      <c r="D1360" s="157"/>
      <c r="E1360" s="157" t="s">
        <v>2243</v>
      </c>
      <c r="F1360" s="157" t="s">
        <v>29</v>
      </c>
      <c r="G1360" s="157">
        <v>1</v>
      </c>
      <c r="H1360" s="157">
        <v>1</v>
      </c>
      <c r="I1360" s="157">
        <v>0</v>
      </c>
      <c r="J1360" s="157">
        <v>2</v>
      </c>
      <c r="K1360" s="157">
        <v>0</v>
      </c>
      <c r="L1360" s="157">
        <v>2</v>
      </c>
    </row>
    <row r="1361" spans="1:12" x14ac:dyDescent="0.2">
      <c r="A1361" s="157"/>
      <c r="B1361" s="157"/>
      <c r="C1361" s="157"/>
      <c r="D1361" s="157"/>
      <c r="E1361" s="157" t="s">
        <v>2242</v>
      </c>
      <c r="F1361" s="157" t="s">
        <v>29</v>
      </c>
      <c r="G1361" s="157">
        <v>1</v>
      </c>
      <c r="H1361" s="157">
        <v>1</v>
      </c>
      <c r="I1361" s="157">
        <v>0</v>
      </c>
      <c r="J1361" s="157">
        <v>2</v>
      </c>
      <c r="K1361" s="157">
        <v>0</v>
      </c>
      <c r="L1361" s="157">
        <v>2</v>
      </c>
    </row>
    <row r="1362" spans="1:12" x14ac:dyDescent="0.2">
      <c r="A1362" s="157"/>
      <c r="B1362" s="157"/>
      <c r="C1362" s="157"/>
      <c r="D1362" s="157"/>
      <c r="E1362" s="157" t="s">
        <v>2241</v>
      </c>
      <c r="F1362" s="157" t="s">
        <v>29</v>
      </c>
      <c r="G1362" s="157">
        <v>1</v>
      </c>
      <c r="H1362" s="157">
        <v>1</v>
      </c>
      <c r="I1362" s="157">
        <v>0</v>
      </c>
      <c r="J1362" s="157">
        <v>2</v>
      </c>
      <c r="K1362" s="157">
        <v>0</v>
      </c>
      <c r="L1362" s="157">
        <v>2</v>
      </c>
    </row>
    <row r="1363" spans="1:12" x14ac:dyDescent="0.2">
      <c r="A1363" s="157"/>
      <c r="B1363" s="157"/>
      <c r="C1363" s="157"/>
      <c r="D1363" s="157"/>
      <c r="E1363" s="157" t="s">
        <v>4719</v>
      </c>
      <c r="F1363" s="157" t="s">
        <v>29</v>
      </c>
      <c r="G1363" s="157">
        <v>1</v>
      </c>
      <c r="H1363" s="157">
        <v>0</v>
      </c>
      <c r="I1363" s="157">
        <v>0</v>
      </c>
      <c r="J1363" s="157">
        <v>1</v>
      </c>
      <c r="K1363" s="157">
        <v>0</v>
      </c>
      <c r="L1363" s="157">
        <v>1</v>
      </c>
    </row>
    <row r="1364" spans="1:12" x14ac:dyDescent="0.2">
      <c r="A1364" s="157"/>
      <c r="B1364" s="157"/>
      <c r="C1364" s="157"/>
      <c r="D1364" s="157"/>
      <c r="E1364" s="157" t="s">
        <v>2240</v>
      </c>
      <c r="F1364" s="157" t="s">
        <v>29</v>
      </c>
      <c r="G1364" s="157">
        <v>1</v>
      </c>
      <c r="H1364" s="157">
        <v>1</v>
      </c>
      <c r="I1364" s="157">
        <v>0</v>
      </c>
      <c r="J1364" s="157">
        <v>2</v>
      </c>
      <c r="K1364" s="157">
        <v>0</v>
      </c>
      <c r="L1364" s="157">
        <v>2</v>
      </c>
    </row>
    <row r="1365" spans="1:12" x14ac:dyDescent="0.2">
      <c r="A1365" s="157"/>
      <c r="B1365" s="157"/>
      <c r="C1365" s="157"/>
      <c r="D1365" s="157"/>
      <c r="E1365" s="157" t="s">
        <v>2239</v>
      </c>
      <c r="F1365" s="157" t="s">
        <v>29</v>
      </c>
      <c r="G1365" s="157">
        <v>1</v>
      </c>
      <c r="H1365" s="157">
        <v>1</v>
      </c>
      <c r="I1365" s="157">
        <v>0</v>
      </c>
      <c r="J1365" s="157">
        <v>2</v>
      </c>
      <c r="K1365" s="157">
        <v>0</v>
      </c>
      <c r="L1365" s="157">
        <v>2</v>
      </c>
    </row>
    <row r="1366" spans="1:12" x14ac:dyDescent="0.2">
      <c r="A1366" s="157"/>
      <c r="B1366" s="157"/>
      <c r="C1366" s="157"/>
      <c r="D1366" s="157"/>
      <c r="E1366" s="157" t="s">
        <v>2238</v>
      </c>
      <c r="F1366" s="157" t="s">
        <v>29</v>
      </c>
      <c r="G1366" s="157">
        <v>1</v>
      </c>
      <c r="H1366" s="157">
        <v>1</v>
      </c>
      <c r="I1366" s="157">
        <v>0</v>
      </c>
      <c r="J1366" s="157">
        <v>2</v>
      </c>
      <c r="K1366" s="157">
        <v>0</v>
      </c>
      <c r="L1366" s="157">
        <v>2</v>
      </c>
    </row>
    <row r="1367" spans="1:12" x14ac:dyDescent="0.2">
      <c r="A1367" s="157"/>
      <c r="B1367" s="157"/>
      <c r="C1367" s="157"/>
      <c r="D1367" s="157"/>
      <c r="E1367" s="157" t="s">
        <v>2237</v>
      </c>
      <c r="F1367" s="157" t="s">
        <v>29</v>
      </c>
      <c r="G1367" s="157">
        <v>1</v>
      </c>
      <c r="H1367" s="157">
        <v>2</v>
      </c>
      <c r="I1367" s="157">
        <v>0</v>
      </c>
      <c r="J1367" s="157">
        <v>3</v>
      </c>
      <c r="K1367" s="157">
        <v>0</v>
      </c>
      <c r="L1367" s="157">
        <v>3</v>
      </c>
    </row>
    <row r="1368" spans="1:12" x14ac:dyDescent="0.2">
      <c r="A1368" s="157"/>
      <c r="B1368" s="157"/>
      <c r="C1368" s="157"/>
      <c r="D1368" s="157"/>
      <c r="E1368" s="157" t="s">
        <v>2236</v>
      </c>
      <c r="F1368" s="157" t="s">
        <v>29</v>
      </c>
      <c r="G1368" s="157">
        <v>1</v>
      </c>
      <c r="H1368" s="157">
        <v>2</v>
      </c>
      <c r="I1368" s="157">
        <v>0</v>
      </c>
      <c r="J1368" s="157">
        <v>3</v>
      </c>
      <c r="K1368" s="157">
        <v>0</v>
      </c>
      <c r="L1368" s="157">
        <v>3</v>
      </c>
    </row>
    <row r="1369" spans="1:12" x14ac:dyDescent="0.2">
      <c r="A1369" s="157"/>
      <c r="B1369" s="157"/>
      <c r="C1369" s="157"/>
      <c r="D1369" s="157"/>
      <c r="E1369" s="157" t="s">
        <v>2235</v>
      </c>
      <c r="F1369" s="157" t="s">
        <v>29</v>
      </c>
      <c r="G1369" s="157">
        <v>1</v>
      </c>
      <c r="H1369" s="157">
        <v>2</v>
      </c>
      <c r="I1369" s="157">
        <v>0</v>
      </c>
      <c r="J1369" s="157">
        <v>3</v>
      </c>
      <c r="K1369" s="157">
        <v>0</v>
      </c>
      <c r="L1369" s="157">
        <v>3</v>
      </c>
    </row>
    <row r="1370" spans="1:12" x14ac:dyDescent="0.2">
      <c r="A1370" s="157"/>
      <c r="B1370" s="157"/>
      <c r="C1370" s="157"/>
      <c r="D1370" s="157"/>
      <c r="E1370" s="157" t="s">
        <v>2234</v>
      </c>
      <c r="F1370" s="157" t="s">
        <v>29</v>
      </c>
      <c r="G1370" s="157">
        <v>1</v>
      </c>
      <c r="H1370" s="157">
        <v>2</v>
      </c>
      <c r="I1370" s="157">
        <v>0</v>
      </c>
      <c r="J1370" s="157">
        <v>3</v>
      </c>
      <c r="K1370" s="157">
        <v>0</v>
      </c>
      <c r="L1370" s="157">
        <v>3</v>
      </c>
    </row>
    <row r="1371" spans="1:12" x14ac:dyDescent="0.2">
      <c r="A1371" s="157"/>
      <c r="B1371" s="157"/>
      <c r="C1371" s="157"/>
      <c r="D1371" s="157"/>
      <c r="E1371" s="157" t="s">
        <v>2233</v>
      </c>
      <c r="F1371" s="157" t="s">
        <v>29</v>
      </c>
      <c r="G1371" s="157">
        <v>1</v>
      </c>
      <c r="H1371" s="157">
        <v>3</v>
      </c>
      <c r="I1371" s="157">
        <v>1</v>
      </c>
      <c r="J1371" s="157">
        <v>3</v>
      </c>
      <c r="K1371" s="157">
        <v>0</v>
      </c>
      <c r="L1371" s="157">
        <v>4</v>
      </c>
    </row>
    <row r="1372" spans="1:12" x14ac:dyDescent="0.2">
      <c r="A1372" s="157"/>
      <c r="B1372" s="157"/>
      <c r="C1372" s="157"/>
      <c r="D1372" s="157"/>
      <c r="E1372" s="157" t="s">
        <v>2232</v>
      </c>
      <c r="F1372" s="157" t="s">
        <v>29</v>
      </c>
      <c r="G1372" s="157">
        <v>1</v>
      </c>
      <c r="H1372" s="157">
        <v>1</v>
      </c>
      <c r="I1372" s="157">
        <v>0</v>
      </c>
      <c r="J1372" s="157">
        <v>2</v>
      </c>
      <c r="K1372" s="157">
        <v>0</v>
      </c>
      <c r="L1372" s="157">
        <v>2</v>
      </c>
    </row>
    <row r="1373" spans="1:12" x14ac:dyDescent="0.2">
      <c r="A1373" s="157"/>
      <c r="B1373" s="157"/>
      <c r="C1373" s="157"/>
      <c r="D1373" s="157"/>
      <c r="E1373" s="157" t="s">
        <v>2231</v>
      </c>
      <c r="F1373" s="157" t="s">
        <v>29</v>
      </c>
      <c r="G1373" s="157">
        <v>1</v>
      </c>
      <c r="H1373" s="157">
        <v>1</v>
      </c>
      <c r="I1373" s="157">
        <v>0</v>
      </c>
      <c r="J1373" s="157">
        <v>2</v>
      </c>
      <c r="K1373" s="157">
        <v>0</v>
      </c>
      <c r="L1373" s="157">
        <v>2</v>
      </c>
    </row>
    <row r="1374" spans="1:12" x14ac:dyDescent="0.2">
      <c r="A1374" s="157"/>
      <c r="B1374" s="157"/>
      <c r="C1374" s="157"/>
      <c r="D1374" s="157"/>
      <c r="E1374" s="157" t="s">
        <v>2230</v>
      </c>
      <c r="F1374" s="157" t="s">
        <v>29</v>
      </c>
      <c r="G1374" s="157">
        <v>1</v>
      </c>
      <c r="H1374" s="157">
        <v>1</v>
      </c>
      <c r="I1374" s="157">
        <v>0</v>
      </c>
      <c r="J1374" s="157">
        <v>2</v>
      </c>
      <c r="K1374" s="157">
        <v>0</v>
      </c>
      <c r="L1374" s="157">
        <v>2</v>
      </c>
    </row>
    <row r="1375" spans="1:12" x14ac:dyDescent="0.2">
      <c r="A1375" s="157"/>
      <c r="B1375" s="157"/>
      <c r="C1375" s="157"/>
      <c r="D1375" s="157"/>
      <c r="E1375" s="157" t="s">
        <v>2229</v>
      </c>
      <c r="F1375" s="157" t="s">
        <v>29</v>
      </c>
      <c r="G1375" s="157">
        <v>1</v>
      </c>
      <c r="H1375" s="157">
        <v>2</v>
      </c>
      <c r="I1375" s="157">
        <v>0</v>
      </c>
      <c r="J1375" s="157">
        <v>3</v>
      </c>
      <c r="K1375" s="157">
        <v>0</v>
      </c>
      <c r="L1375" s="157">
        <v>3</v>
      </c>
    </row>
    <row r="1376" spans="1:12" x14ac:dyDescent="0.2">
      <c r="A1376" s="157"/>
      <c r="B1376" s="157"/>
      <c r="C1376" s="157"/>
      <c r="D1376" s="157"/>
      <c r="E1376" s="157" t="s">
        <v>2228</v>
      </c>
      <c r="F1376" s="157" t="s">
        <v>29</v>
      </c>
      <c r="G1376" s="157">
        <v>1</v>
      </c>
      <c r="H1376" s="157">
        <v>1</v>
      </c>
      <c r="I1376" s="157">
        <v>0</v>
      </c>
      <c r="J1376" s="157">
        <v>2</v>
      </c>
      <c r="K1376" s="157">
        <v>0</v>
      </c>
      <c r="L1376" s="157">
        <v>2</v>
      </c>
    </row>
    <row r="1377" spans="1:12" x14ac:dyDescent="0.2">
      <c r="A1377" s="157"/>
      <c r="B1377" s="157"/>
      <c r="C1377" s="157"/>
      <c r="D1377" s="157"/>
      <c r="E1377" s="157" t="s">
        <v>4720</v>
      </c>
      <c r="F1377" s="157" t="s">
        <v>29</v>
      </c>
      <c r="G1377" s="157">
        <v>1</v>
      </c>
      <c r="H1377" s="157">
        <v>1</v>
      </c>
      <c r="I1377" s="157">
        <v>0</v>
      </c>
      <c r="J1377" s="157">
        <v>2</v>
      </c>
      <c r="K1377" s="157">
        <v>0</v>
      </c>
      <c r="L1377" s="157">
        <v>2</v>
      </c>
    </row>
    <row r="1378" spans="1:12" x14ac:dyDescent="0.2">
      <c r="A1378" s="157"/>
      <c r="B1378" s="157"/>
      <c r="C1378" s="157"/>
      <c r="D1378" s="157"/>
      <c r="E1378" s="157" t="s">
        <v>4721</v>
      </c>
      <c r="F1378" s="157" t="s">
        <v>29</v>
      </c>
      <c r="G1378" s="157">
        <v>1</v>
      </c>
      <c r="H1378" s="157">
        <v>1</v>
      </c>
      <c r="I1378" s="157">
        <v>0</v>
      </c>
      <c r="J1378" s="157">
        <v>2</v>
      </c>
      <c r="K1378" s="157">
        <v>0</v>
      </c>
      <c r="L1378" s="157">
        <v>2</v>
      </c>
    </row>
    <row r="1379" spans="1:12" x14ac:dyDescent="0.2">
      <c r="A1379" s="157"/>
      <c r="B1379" s="157"/>
      <c r="C1379" s="157"/>
      <c r="D1379" s="157"/>
      <c r="E1379" s="157" t="s">
        <v>4722</v>
      </c>
      <c r="F1379" s="157" t="s">
        <v>29</v>
      </c>
      <c r="G1379" s="157">
        <v>1</v>
      </c>
      <c r="H1379" s="157">
        <v>1</v>
      </c>
      <c r="I1379" s="157">
        <v>0</v>
      </c>
      <c r="J1379" s="157">
        <v>2</v>
      </c>
      <c r="K1379" s="157">
        <v>0</v>
      </c>
      <c r="L1379" s="157">
        <v>2</v>
      </c>
    </row>
    <row r="1380" spans="1:12" x14ac:dyDescent="0.2">
      <c r="A1380" s="157"/>
      <c r="B1380" s="157"/>
      <c r="C1380" s="157"/>
      <c r="D1380" s="157"/>
      <c r="E1380" s="157" t="s">
        <v>4723</v>
      </c>
      <c r="F1380" s="157" t="s">
        <v>29</v>
      </c>
      <c r="G1380" s="157">
        <v>1</v>
      </c>
      <c r="H1380" s="157">
        <v>1</v>
      </c>
      <c r="I1380" s="157">
        <v>0</v>
      </c>
      <c r="J1380" s="157">
        <v>2</v>
      </c>
      <c r="K1380" s="157">
        <v>0</v>
      </c>
      <c r="L1380" s="157">
        <v>2</v>
      </c>
    </row>
    <row r="1381" spans="1:12" x14ac:dyDescent="0.2">
      <c r="A1381" s="157"/>
      <c r="B1381" s="157"/>
      <c r="C1381" s="157"/>
      <c r="D1381" s="157"/>
      <c r="E1381" s="157" t="s">
        <v>2222</v>
      </c>
      <c r="F1381" s="157" t="s">
        <v>29</v>
      </c>
      <c r="G1381" s="157">
        <v>1</v>
      </c>
      <c r="H1381" s="157">
        <v>2</v>
      </c>
      <c r="I1381" s="157">
        <v>1</v>
      </c>
      <c r="J1381" s="157">
        <v>2</v>
      </c>
      <c r="K1381" s="157">
        <v>0</v>
      </c>
      <c r="L1381" s="157">
        <v>3</v>
      </c>
    </row>
    <row r="1382" spans="1:12" x14ac:dyDescent="0.2">
      <c r="A1382" s="157"/>
      <c r="B1382" s="157"/>
      <c r="C1382" s="157"/>
      <c r="D1382" s="157"/>
      <c r="E1382" s="157" t="s">
        <v>2221</v>
      </c>
      <c r="F1382" s="157" t="s">
        <v>29</v>
      </c>
      <c r="G1382" s="157">
        <v>1</v>
      </c>
      <c r="H1382" s="157">
        <v>3</v>
      </c>
      <c r="I1382" s="157">
        <v>1</v>
      </c>
      <c r="J1382" s="157">
        <v>3</v>
      </c>
      <c r="K1382" s="157">
        <v>0</v>
      </c>
      <c r="L1382" s="157">
        <v>4</v>
      </c>
    </row>
    <row r="1383" spans="1:12" x14ac:dyDescent="0.2">
      <c r="A1383" s="157"/>
      <c r="B1383" s="157"/>
      <c r="C1383" s="157"/>
      <c r="D1383" s="157"/>
      <c r="E1383" s="157" t="s">
        <v>4724</v>
      </c>
      <c r="F1383" s="157" t="s">
        <v>53</v>
      </c>
      <c r="G1383" s="157">
        <v>1</v>
      </c>
      <c r="H1383" s="157">
        <v>0</v>
      </c>
      <c r="I1383" s="157">
        <v>0</v>
      </c>
      <c r="J1383" s="157">
        <v>1</v>
      </c>
      <c r="K1383" s="157">
        <v>0</v>
      </c>
      <c r="L1383" s="157">
        <v>1</v>
      </c>
    </row>
    <row r="1384" spans="1:12" x14ac:dyDescent="0.2">
      <c r="A1384" s="157"/>
      <c r="B1384" s="157"/>
      <c r="C1384" s="157"/>
      <c r="D1384" s="157"/>
      <c r="E1384" s="157" t="s">
        <v>4725</v>
      </c>
      <c r="F1384" s="157" t="s">
        <v>53</v>
      </c>
      <c r="G1384" s="157">
        <v>1</v>
      </c>
      <c r="H1384" s="157">
        <v>0</v>
      </c>
      <c r="I1384" s="157">
        <v>0</v>
      </c>
      <c r="J1384" s="157">
        <v>1</v>
      </c>
      <c r="K1384" s="157">
        <v>0</v>
      </c>
      <c r="L1384" s="157">
        <v>1</v>
      </c>
    </row>
    <row r="1385" spans="1:12" x14ac:dyDescent="0.2">
      <c r="A1385" s="157"/>
      <c r="B1385" s="157"/>
      <c r="C1385" s="157"/>
      <c r="D1385" s="157"/>
      <c r="E1385" s="157" t="s">
        <v>2215</v>
      </c>
      <c r="F1385" s="157" t="s">
        <v>53</v>
      </c>
      <c r="G1385" s="157">
        <v>1</v>
      </c>
      <c r="H1385" s="157">
        <v>0</v>
      </c>
      <c r="I1385" s="157">
        <v>1</v>
      </c>
      <c r="J1385" s="157">
        <v>0</v>
      </c>
      <c r="K1385" s="157">
        <v>0</v>
      </c>
      <c r="L1385" s="157">
        <v>1</v>
      </c>
    </row>
    <row r="1386" spans="1:12" x14ac:dyDescent="0.2">
      <c r="A1386" s="157"/>
      <c r="B1386" s="157"/>
      <c r="C1386" s="157"/>
      <c r="D1386" s="157"/>
      <c r="E1386" s="157" t="s">
        <v>2214</v>
      </c>
      <c r="F1386" s="157" t="s">
        <v>53</v>
      </c>
      <c r="G1386" s="157">
        <v>1</v>
      </c>
      <c r="H1386" s="157">
        <v>0</v>
      </c>
      <c r="I1386" s="157">
        <v>1</v>
      </c>
      <c r="J1386" s="157">
        <v>0</v>
      </c>
      <c r="K1386" s="157">
        <v>0</v>
      </c>
      <c r="L1386" s="157">
        <v>1</v>
      </c>
    </row>
    <row r="1387" spans="1:12" x14ac:dyDescent="0.2">
      <c r="A1387" s="157"/>
      <c r="B1387" s="157"/>
      <c r="C1387" s="157"/>
      <c r="D1387" s="157"/>
      <c r="E1387" s="157" t="s">
        <v>4726</v>
      </c>
      <c r="F1387" s="157" t="s">
        <v>69</v>
      </c>
      <c r="G1387" s="157">
        <v>1</v>
      </c>
      <c r="H1387" s="157">
        <v>1</v>
      </c>
      <c r="I1387" s="157">
        <v>1</v>
      </c>
      <c r="J1387" s="157">
        <v>1</v>
      </c>
      <c r="K1387" s="157">
        <v>0</v>
      </c>
      <c r="L1387" s="157">
        <v>2</v>
      </c>
    </row>
    <row r="1388" spans="1:12" x14ac:dyDescent="0.2">
      <c r="A1388" s="157"/>
      <c r="B1388" s="157"/>
      <c r="C1388" s="157"/>
      <c r="D1388" s="157"/>
      <c r="E1388" s="157" t="s">
        <v>2212</v>
      </c>
      <c r="F1388" s="157" t="s">
        <v>16</v>
      </c>
      <c r="G1388" s="157">
        <v>1</v>
      </c>
      <c r="H1388" s="157">
        <v>0</v>
      </c>
      <c r="I1388" s="157">
        <v>0</v>
      </c>
      <c r="J1388" s="157">
        <v>1</v>
      </c>
      <c r="K1388" s="157">
        <v>0</v>
      </c>
      <c r="L1388" s="157">
        <v>1</v>
      </c>
    </row>
    <row r="1389" spans="1:12" x14ac:dyDescent="0.2">
      <c r="A1389" s="157"/>
      <c r="B1389" s="157"/>
      <c r="C1389" s="157"/>
      <c r="D1389" s="157"/>
      <c r="E1389" s="157" t="s">
        <v>2211</v>
      </c>
      <c r="F1389" s="157" t="s">
        <v>16</v>
      </c>
      <c r="G1389" s="157">
        <v>1</v>
      </c>
      <c r="H1389" s="157">
        <v>0</v>
      </c>
      <c r="I1389" s="157">
        <v>0</v>
      </c>
      <c r="J1389" s="157">
        <v>1</v>
      </c>
      <c r="K1389" s="157">
        <v>0</v>
      </c>
      <c r="L1389" s="157">
        <v>1</v>
      </c>
    </row>
    <row r="1390" spans="1:12" x14ac:dyDescent="0.2">
      <c r="A1390" s="157"/>
      <c r="B1390" s="157"/>
      <c r="C1390" s="157"/>
      <c r="D1390" s="157"/>
      <c r="E1390" s="157" t="s">
        <v>2208</v>
      </c>
      <c r="F1390" s="157" t="s">
        <v>29</v>
      </c>
      <c r="G1390" s="157">
        <v>1</v>
      </c>
      <c r="H1390" s="157">
        <v>0</v>
      </c>
      <c r="I1390" s="157">
        <v>0</v>
      </c>
      <c r="J1390" s="157">
        <v>1</v>
      </c>
      <c r="K1390" s="157">
        <v>0</v>
      </c>
      <c r="L1390" s="157">
        <v>1</v>
      </c>
    </row>
    <row r="1391" spans="1:12" x14ac:dyDescent="0.2">
      <c r="A1391" s="157"/>
      <c r="B1391" s="157"/>
      <c r="C1391" s="157"/>
      <c r="D1391" s="157"/>
      <c r="E1391" s="157" t="s">
        <v>2207</v>
      </c>
      <c r="F1391" s="157" t="s">
        <v>16</v>
      </c>
      <c r="G1391" s="157">
        <v>1</v>
      </c>
      <c r="H1391" s="157">
        <v>0</v>
      </c>
      <c r="I1391" s="157">
        <v>0</v>
      </c>
      <c r="J1391" s="157">
        <v>1</v>
      </c>
      <c r="K1391" s="157">
        <v>0</v>
      </c>
      <c r="L1391" s="157">
        <v>1</v>
      </c>
    </row>
    <row r="1392" spans="1:12" x14ac:dyDescent="0.2">
      <c r="A1392" s="157"/>
      <c r="B1392" s="157"/>
      <c r="C1392" s="157"/>
      <c r="D1392" s="157"/>
      <c r="E1392" s="157" t="s">
        <v>2206</v>
      </c>
      <c r="F1392" s="157" t="s">
        <v>16</v>
      </c>
      <c r="G1392" s="157">
        <v>1</v>
      </c>
      <c r="H1392" s="157">
        <v>0</v>
      </c>
      <c r="I1392" s="157">
        <v>0</v>
      </c>
      <c r="J1392" s="157">
        <v>1</v>
      </c>
      <c r="K1392" s="157">
        <v>0</v>
      </c>
      <c r="L1392" s="157">
        <v>1</v>
      </c>
    </row>
    <row r="1393" spans="1:12" x14ac:dyDescent="0.2">
      <c r="A1393" s="157"/>
      <c r="B1393" s="157"/>
      <c r="C1393" s="157"/>
      <c r="D1393" s="157"/>
      <c r="E1393" s="157" t="s">
        <v>2205</v>
      </c>
      <c r="F1393" s="157" t="s">
        <v>29</v>
      </c>
      <c r="G1393" s="157">
        <v>1</v>
      </c>
      <c r="H1393" s="157">
        <v>0</v>
      </c>
      <c r="I1393" s="157">
        <v>0</v>
      </c>
      <c r="J1393" s="157">
        <v>1</v>
      </c>
      <c r="K1393" s="157">
        <v>0</v>
      </c>
      <c r="L1393" s="157">
        <v>1</v>
      </c>
    </row>
    <row r="1394" spans="1:12" x14ac:dyDescent="0.2">
      <c r="A1394" s="157"/>
      <c r="B1394" s="157"/>
      <c r="C1394" s="157"/>
      <c r="D1394" s="157"/>
      <c r="E1394" s="157" t="s">
        <v>2204</v>
      </c>
      <c r="F1394" s="157" t="s">
        <v>29</v>
      </c>
      <c r="G1394" s="157">
        <v>1</v>
      </c>
      <c r="H1394" s="157">
        <v>1</v>
      </c>
      <c r="I1394" s="157">
        <v>0</v>
      </c>
      <c r="J1394" s="157">
        <v>2</v>
      </c>
      <c r="K1394" s="157">
        <v>0</v>
      </c>
      <c r="L1394" s="157">
        <v>2</v>
      </c>
    </row>
    <row r="1395" spans="1:12" x14ac:dyDescent="0.2">
      <c r="A1395" s="157"/>
      <c r="B1395" s="157"/>
      <c r="C1395" s="157"/>
      <c r="D1395" s="157"/>
      <c r="E1395" s="157" t="s">
        <v>2203</v>
      </c>
      <c r="F1395" s="157" t="s">
        <v>29</v>
      </c>
      <c r="G1395" s="157">
        <v>1</v>
      </c>
      <c r="H1395" s="157">
        <v>0</v>
      </c>
      <c r="I1395" s="157">
        <v>0</v>
      </c>
      <c r="J1395" s="157">
        <v>1</v>
      </c>
      <c r="K1395" s="157">
        <v>0</v>
      </c>
      <c r="L1395" s="157">
        <v>1</v>
      </c>
    </row>
    <row r="1396" spans="1:12" x14ac:dyDescent="0.2">
      <c r="A1396" s="157"/>
      <c r="B1396" s="157"/>
      <c r="C1396" s="157"/>
      <c r="D1396" s="157"/>
      <c r="E1396" s="157" t="s">
        <v>2202</v>
      </c>
      <c r="F1396" s="157" t="s">
        <v>29</v>
      </c>
      <c r="G1396" s="157">
        <v>1</v>
      </c>
      <c r="H1396" s="157">
        <v>0</v>
      </c>
      <c r="I1396" s="157">
        <v>0</v>
      </c>
      <c r="J1396" s="157">
        <v>1</v>
      </c>
      <c r="K1396" s="157">
        <v>0</v>
      </c>
      <c r="L1396" s="157">
        <v>1</v>
      </c>
    </row>
    <row r="1397" spans="1:12" x14ac:dyDescent="0.2">
      <c r="A1397" s="157"/>
      <c r="B1397" s="157"/>
      <c r="C1397" s="157"/>
      <c r="D1397" s="157"/>
      <c r="E1397" s="157" t="s">
        <v>2201</v>
      </c>
      <c r="F1397" s="157" t="s">
        <v>29</v>
      </c>
      <c r="G1397" s="157">
        <v>1</v>
      </c>
      <c r="H1397" s="157">
        <v>0</v>
      </c>
      <c r="I1397" s="157">
        <v>0</v>
      </c>
      <c r="J1397" s="157">
        <v>1</v>
      </c>
      <c r="K1397" s="157">
        <v>0</v>
      </c>
      <c r="L1397" s="157">
        <v>1</v>
      </c>
    </row>
    <row r="1398" spans="1:12" x14ac:dyDescent="0.2">
      <c r="A1398" s="157"/>
      <c r="B1398" s="157"/>
      <c r="C1398" s="157"/>
      <c r="D1398" s="157"/>
      <c r="E1398" s="157" t="s">
        <v>2200</v>
      </c>
      <c r="F1398" s="157" t="s">
        <v>29</v>
      </c>
      <c r="G1398" s="157">
        <v>1</v>
      </c>
      <c r="H1398" s="157">
        <v>0</v>
      </c>
      <c r="I1398" s="157">
        <v>0</v>
      </c>
      <c r="J1398" s="157">
        <v>1</v>
      </c>
      <c r="K1398" s="157">
        <v>0</v>
      </c>
      <c r="L1398" s="157">
        <v>1</v>
      </c>
    </row>
    <row r="1399" spans="1:12" x14ac:dyDescent="0.2">
      <c r="A1399" s="157"/>
      <c r="B1399" s="157"/>
      <c r="C1399" s="157"/>
      <c r="D1399" s="157"/>
      <c r="E1399" s="157" t="s">
        <v>2197</v>
      </c>
      <c r="F1399" s="157" t="s">
        <v>53</v>
      </c>
      <c r="G1399" s="157">
        <v>1</v>
      </c>
      <c r="H1399" s="157">
        <v>0</v>
      </c>
      <c r="I1399" s="157">
        <v>1</v>
      </c>
      <c r="J1399" s="157">
        <v>0</v>
      </c>
      <c r="K1399" s="157">
        <v>0</v>
      </c>
      <c r="L1399" s="157">
        <v>1</v>
      </c>
    </row>
    <row r="1400" spans="1:12" x14ac:dyDescent="0.2">
      <c r="A1400" s="157"/>
      <c r="B1400" s="157"/>
      <c r="C1400" s="157"/>
      <c r="D1400" s="157"/>
      <c r="E1400" s="157" t="s">
        <v>4727</v>
      </c>
      <c r="F1400" s="157" t="s">
        <v>53</v>
      </c>
      <c r="G1400" s="157">
        <v>1</v>
      </c>
      <c r="H1400" s="157">
        <v>0</v>
      </c>
      <c r="I1400" s="157">
        <v>1</v>
      </c>
      <c r="J1400" s="157">
        <v>0</v>
      </c>
      <c r="K1400" s="157">
        <v>0</v>
      </c>
      <c r="L1400" s="157">
        <v>1</v>
      </c>
    </row>
    <row r="1401" spans="1:12" x14ac:dyDescent="0.2">
      <c r="A1401" s="157"/>
      <c r="B1401" s="157"/>
      <c r="C1401" s="157"/>
      <c r="D1401" s="157"/>
      <c r="E1401" s="157" t="s">
        <v>2196</v>
      </c>
      <c r="F1401" s="157" t="s">
        <v>53</v>
      </c>
      <c r="G1401" s="157">
        <v>1</v>
      </c>
      <c r="H1401" s="157">
        <v>0</v>
      </c>
      <c r="I1401" s="157">
        <v>1</v>
      </c>
      <c r="J1401" s="157">
        <v>0</v>
      </c>
      <c r="K1401" s="157">
        <v>0</v>
      </c>
      <c r="L1401" s="157">
        <v>1</v>
      </c>
    </row>
    <row r="1402" spans="1:12" x14ac:dyDescent="0.2">
      <c r="A1402" s="157"/>
      <c r="B1402" s="157"/>
      <c r="C1402" s="157"/>
      <c r="D1402" s="157"/>
      <c r="E1402" s="157" t="s">
        <v>4728</v>
      </c>
      <c r="F1402" s="157" t="s">
        <v>69</v>
      </c>
      <c r="G1402" s="157">
        <v>0</v>
      </c>
      <c r="H1402" s="157">
        <v>1</v>
      </c>
      <c r="I1402" s="157">
        <v>1</v>
      </c>
      <c r="J1402" s="157">
        <v>0</v>
      </c>
      <c r="K1402" s="157">
        <v>0</v>
      </c>
      <c r="L1402" s="157">
        <v>1</v>
      </c>
    </row>
    <row r="1403" spans="1:12" x14ac:dyDescent="0.2">
      <c r="A1403" s="157"/>
      <c r="B1403" s="157"/>
      <c r="C1403" s="157"/>
      <c r="D1403" s="157"/>
      <c r="E1403" s="157" t="s">
        <v>4729</v>
      </c>
      <c r="F1403" s="157" t="s">
        <v>69</v>
      </c>
      <c r="G1403" s="157">
        <v>0</v>
      </c>
      <c r="H1403" s="157">
        <v>1</v>
      </c>
      <c r="I1403" s="157">
        <v>1</v>
      </c>
      <c r="J1403" s="157">
        <v>0</v>
      </c>
      <c r="K1403" s="157">
        <v>0</v>
      </c>
      <c r="L1403" s="157">
        <v>1</v>
      </c>
    </row>
    <row r="1404" spans="1:12" x14ac:dyDescent="0.2">
      <c r="A1404" s="157"/>
      <c r="B1404" s="157"/>
      <c r="C1404" s="157"/>
      <c r="D1404" s="157"/>
      <c r="E1404" s="157" t="s">
        <v>2193</v>
      </c>
      <c r="F1404" s="157" t="s">
        <v>53</v>
      </c>
      <c r="G1404" s="157">
        <v>2</v>
      </c>
      <c r="H1404" s="157">
        <v>0</v>
      </c>
      <c r="I1404" s="157">
        <v>0</v>
      </c>
      <c r="J1404" s="157">
        <v>2</v>
      </c>
      <c r="K1404" s="157">
        <v>0</v>
      </c>
      <c r="L1404" s="157">
        <v>2</v>
      </c>
    </row>
    <row r="1405" spans="1:12" x14ac:dyDescent="0.2">
      <c r="A1405" s="157"/>
      <c r="B1405" s="157"/>
      <c r="C1405" s="157"/>
      <c r="D1405" s="157"/>
      <c r="E1405" s="157" t="s">
        <v>4730</v>
      </c>
      <c r="F1405" s="157" t="s">
        <v>53</v>
      </c>
      <c r="G1405" s="157">
        <v>0</v>
      </c>
      <c r="H1405" s="157">
        <v>1</v>
      </c>
      <c r="I1405" s="157">
        <v>1</v>
      </c>
      <c r="J1405" s="157">
        <v>0</v>
      </c>
      <c r="K1405" s="157">
        <v>0</v>
      </c>
      <c r="L1405" s="157">
        <v>1</v>
      </c>
    </row>
    <row r="1406" spans="1:12" x14ac:dyDescent="0.2">
      <c r="A1406" s="157"/>
      <c r="B1406" s="157"/>
      <c r="C1406" s="157"/>
      <c r="D1406" s="157"/>
      <c r="E1406" s="157" t="s">
        <v>2188</v>
      </c>
      <c r="F1406" s="157" t="s">
        <v>16</v>
      </c>
      <c r="G1406" s="157">
        <v>0</v>
      </c>
      <c r="H1406" s="157">
        <v>1</v>
      </c>
      <c r="I1406" s="157">
        <v>0</v>
      </c>
      <c r="J1406" s="157">
        <v>1</v>
      </c>
      <c r="K1406" s="157">
        <v>0</v>
      </c>
      <c r="L1406" s="157">
        <v>1</v>
      </c>
    </row>
    <row r="1407" spans="1:12" x14ac:dyDescent="0.2">
      <c r="A1407" s="157"/>
      <c r="B1407" s="157"/>
      <c r="C1407" s="157"/>
      <c r="D1407" s="157"/>
      <c r="E1407" s="157" t="s">
        <v>4731</v>
      </c>
      <c r="F1407" s="157" t="s">
        <v>33</v>
      </c>
      <c r="G1407" s="157">
        <v>0</v>
      </c>
      <c r="H1407" s="157">
        <v>1</v>
      </c>
      <c r="I1407" s="157">
        <v>1</v>
      </c>
      <c r="J1407" s="157">
        <v>0</v>
      </c>
      <c r="K1407" s="157">
        <v>0</v>
      </c>
      <c r="L1407" s="157">
        <v>1</v>
      </c>
    </row>
    <row r="1408" spans="1:12" x14ac:dyDescent="0.2">
      <c r="A1408" s="157"/>
      <c r="B1408" s="157"/>
      <c r="C1408" s="157"/>
      <c r="D1408" s="157"/>
      <c r="E1408" s="157" t="s">
        <v>4732</v>
      </c>
      <c r="F1408" s="157" t="s">
        <v>18</v>
      </c>
      <c r="G1408" s="157">
        <v>0</v>
      </c>
      <c r="H1408" s="157">
        <v>1</v>
      </c>
      <c r="I1408" s="157">
        <v>0</v>
      </c>
      <c r="J1408" s="157">
        <v>1</v>
      </c>
      <c r="K1408" s="157">
        <v>0</v>
      </c>
      <c r="L1408" s="157">
        <v>1</v>
      </c>
    </row>
    <row r="1409" spans="1:12" x14ac:dyDescent="0.2">
      <c r="A1409" s="157"/>
      <c r="B1409" s="157"/>
      <c r="C1409" s="157"/>
      <c r="D1409" s="157"/>
      <c r="E1409" s="157" t="s">
        <v>4733</v>
      </c>
      <c r="F1409" s="157" t="s">
        <v>33</v>
      </c>
      <c r="G1409" s="157">
        <v>0</v>
      </c>
      <c r="H1409" s="157">
        <v>1</v>
      </c>
      <c r="I1409" s="157">
        <v>1</v>
      </c>
      <c r="J1409" s="157">
        <v>0</v>
      </c>
      <c r="K1409" s="157">
        <v>0</v>
      </c>
      <c r="L1409" s="157">
        <v>1</v>
      </c>
    </row>
    <row r="1410" spans="1:12" x14ac:dyDescent="0.2">
      <c r="A1410" s="157"/>
      <c r="B1410" s="157"/>
      <c r="C1410" s="157"/>
      <c r="D1410" s="157"/>
      <c r="E1410" s="157" t="s">
        <v>2184</v>
      </c>
      <c r="F1410" s="157" t="s">
        <v>48</v>
      </c>
      <c r="G1410" s="157">
        <v>0</v>
      </c>
      <c r="H1410" s="157">
        <v>1</v>
      </c>
      <c r="I1410" s="157">
        <v>0</v>
      </c>
      <c r="J1410" s="157">
        <v>1</v>
      </c>
      <c r="K1410" s="157">
        <v>0</v>
      </c>
      <c r="L1410" s="157">
        <v>1</v>
      </c>
    </row>
    <row r="1411" spans="1:12" x14ac:dyDescent="0.2">
      <c r="A1411" s="157"/>
      <c r="B1411" s="157"/>
      <c r="C1411" s="157"/>
      <c r="D1411" s="157"/>
      <c r="E1411" s="157" t="s">
        <v>2182</v>
      </c>
      <c r="F1411" s="157" t="s">
        <v>77</v>
      </c>
      <c r="G1411" s="157">
        <v>2</v>
      </c>
      <c r="H1411" s="157">
        <v>0</v>
      </c>
      <c r="I1411" s="157">
        <v>2</v>
      </c>
      <c r="J1411" s="157">
        <v>0</v>
      </c>
      <c r="K1411" s="157">
        <v>0</v>
      </c>
      <c r="L1411" s="157">
        <v>2</v>
      </c>
    </row>
    <row r="1412" spans="1:12" x14ac:dyDescent="0.2">
      <c r="A1412" s="157"/>
      <c r="B1412" s="157"/>
      <c r="C1412" s="157"/>
      <c r="D1412" s="157"/>
      <c r="E1412" s="157" t="s">
        <v>2181</v>
      </c>
      <c r="F1412" s="157" t="s">
        <v>53</v>
      </c>
      <c r="G1412" s="157">
        <v>0</v>
      </c>
      <c r="H1412" s="157">
        <v>2</v>
      </c>
      <c r="I1412" s="157">
        <v>0</v>
      </c>
      <c r="J1412" s="157">
        <v>2</v>
      </c>
      <c r="K1412" s="157">
        <v>0</v>
      </c>
      <c r="L1412" s="157">
        <v>2</v>
      </c>
    </row>
    <row r="1413" spans="1:12" x14ac:dyDescent="0.2">
      <c r="A1413" s="157"/>
      <c r="B1413" s="157"/>
      <c r="C1413" s="157"/>
      <c r="D1413" s="157"/>
      <c r="E1413" s="157" t="s">
        <v>4734</v>
      </c>
      <c r="F1413" s="157" t="s">
        <v>33</v>
      </c>
      <c r="G1413" s="157">
        <v>0</v>
      </c>
      <c r="H1413" s="157">
        <v>1</v>
      </c>
      <c r="I1413" s="157">
        <v>1</v>
      </c>
      <c r="J1413" s="157">
        <v>0</v>
      </c>
      <c r="K1413" s="157">
        <v>0</v>
      </c>
      <c r="L1413" s="157">
        <v>1</v>
      </c>
    </row>
    <row r="1414" spans="1:12" x14ac:dyDescent="0.2">
      <c r="A1414" s="157"/>
      <c r="B1414" s="157"/>
      <c r="C1414" s="157"/>
      <c r="D1414" s="157"/>
      <c r="E1414" s="157" t="s">
        <v>2179</v>
      </c>
      <c r="F1414" s="157" t="s">
        <v>67</v>
      </c>
      <c r="G1414" s="157">
        <v>0</v>
      </c>
      <c r="H1414" s="157">
        <v>1</v>
      </c>
      <c r="I1414" s="157">
        <v>0</v>
      </c>
      <c r="J1414" s="157">
        <v>1</v>
      </c>
      <c r="K1414" s="157">
        <v>0</v>
      </c>
      <c r="L1414" s="157">
        <v>1</v>
      </c>
    </row>
    <row r="1415" spans="1:12" x14ac:dyDescent="0.2">
      <c r="A1415" s="157"/>
      <c r="B1415" s="157"/>
      <c r="C1415" s="157"/>
      <c r="D1415" s="157"/>
      <c r="E1415" s="157" t="s">
        <v>2175</v>
      </c>
      <c r="F1415" s="157" t="s">
        <v>18</v>
      </c>
      <c r="G1415" s="157">
        <v>0</v>
      </c>
      <c r="H1415" s="157">
        <v>4</v>
      </c>
      <c r="I1415" s="157">
        <v>2</v>
      </c>
      <c r="J1415" s="157">
        <v>0</v>
      </c>
      <c r="K1415" s="157">
        <v>2</v>
      </c>
      <c r="L1415" s="157">
        <v>4</v>
      </c>
    </row>
    <row r="1416" spans="1:12" x14ac:dyDescent="0.2">
      <c r="A1416" s="157"/>
      <c r="B1416" s="157"/>
      <c r="C1416" s="157"/>
      <c r="D1416" s="157"/>
      <c r="E1416" s="157" t="s">
        <v>2173</v>
      </c>
      <c r="F1416" s="157" t="s">
        <v>67</v>
      </c>
      <c r="G1416" s="157">
        <v>1</v>
      </c>
      <c r="H1416" s="157">
        <v>1</v>
      </c>
      <c r="I1416" s="157">
        <v>1</v>
      </c>
      <c r="J1416" s="157">
        <v>1</v>
      </c>
      <c r="K1416" s="157">
        <v>0</v>
      </c>
      <c r="L1416" s="157">
        <v>2</v>
      </c>
    </row>
    <row r="1417" spans="1:12" x14ac:dyDescent="0.2">
      <c r="A1417" s="157"/>
      <c r="B1417" s="157"/>
      <c r="C1417" s="157"/>
      <c r="D1417" s="157"/>
      <c r="E1417" s="157" t="s">
        <v>2172</v>
      </c>
      <c r="F1417" s="157" t="s">
        <v>16</v>
      </c>
      <c r="G1417" s="157">
        <v>0</v>
      </c>
      <c r="H1417" s="157">
        <v>4</v>
      </c>
      <c r="I1417" s="157">
        <v>0</v>
      </c>
      <c r="J1417" s="157">
        <v>4</v>
      </c>
      <c r="K1417" s="157">
        <v>0</v>
      </c>
      <c r="L1417" s="157">
        <v>4</v>
      </c>
    </row>
    <row r="1418" spans="1:12" x14ac:dyDescent="0.2">
      <c r="A1418" s="157"/>
      <c r="B1418" s="157"/>
      <c r="C1418" s="157"/>
      <c r="D1418" s="157"/>
      <c r="E1418" s="157" t="s">
        <v>4735</v>
      </c>
      <c r="F1418" s="157" t="s">
        <v>48</v>
      </c>
      <c r="G1418" s="157">
        <v>1</v>
      </c>
      <c r="H1418" s="157">
        <v>0</v>
      </c>
      <c r="I1418" s="157">
        <v>0</v>
      </c>
      <c r="J1418" s="157">
        <v>1</v>
      </c>
      <c r="K1418" s="157">
        <v>0</v>
      </c>
      <c r="L1418" s="157">
        <v>1</v>
      </c>
    </row>
    <row r="1419" spans="1:12" x14ac:dyDescent="0.2">
      <c r="A1419" s="157"/>
      <c r="B1419" s="157"/>
      <c r="C1419" s="157"/>
      <c r="D1419" s="157"/>
      <c r="E1419" s="157" t="s">
        <v>2171</v>
      </c>
      <c r="F1419" s="157" t="s">
        <v>18</v>
      </c>
      <c r="G1419" s="157">
        <v>0</v>
      </c>
      <c r="H1419" s="157">
        <v>2</v>
      </c>
      <c r="I1419" s="157">
        <v>0</v>
      </c>
      <c r="J1419" s="157">
        <v>2</v>
      </c>
      <c r="K1419" s="157">
        <v>0</v>
      </c>
      <c r="L1419" s="157">
        <v>2</v>
      </c>
    </row>
    <row r="1420" spans="1:12" x14ac:dyDescent="0.2">
      <c r="A1420" s="157"/>
      <c r="B1420" s="157"/>
      <c r="C1420" s="157"/>
      <c r="D1420" s="157"/>
      <c r="E1420" s="157" t="s">
        <v>4736</v>
      </c>
      <c r="F1420" s="157" t="s">
        <v>18</v>
      </c>
      <c r="G1420" s="157">
        <v>0</v>
      </c>
      <c r="H1420" s="157">
        <v>1</v>
      </c>
      <c r="I1420" s="157">
        <v>0</v>
      </c>
      <c r="J1420" s="157">
        <v>1</v>
      </c>
      <c r="K1420" s="157">
        <v>0</v>
      </c>
      <c r="L1420" s="157">
        <v>1</v>
      </c>
    </row>
    <row r="1421" spans="1:12" x14ac:dyDescent="0.2">
      <c r="A1421" s="157"/>
      <c r="B1421" s="157"/>
      <c r="C1421" s="157"/>
      <c r="D1421" s="157"/>
      <c r="E1421" s="157" t="s">
        <v>4737</v>
      </c>
      <c r="F1421" s="157" t="s">
        <v>53</v>
      </c>
      <c r="G1421" s="157">
        <v>0</v>
      </c>
      <c r="H1421" s="157">
        <v>2</v>
      </c>
      <c r="I1421" s="157">
        <v>0</v>
      </c>
      <c r="J1421" s="157">
        <v>2</v>
      </c>
      <c r="K1421" s="157">
        <v>0</v>
      </c>
      <c r="L1421" s="157">
        <v>2</v>
      </c>
    </row>
    <row r="1422" spans="1:12" x14ac:dyDescent="0.2">
      <c r="A1422" s="157"/>
      <c r="B1422" s="157"/>
      <c r="C1422" s="157"/>
      <c r="D1422" s="157"/>
      <c r="E1422" s="157" t="s">
        <v>4738</v>
      </c>
      <c r="F1422" s="157" t="s">
        <v>69</v>
      </c>
      <c r="G1422" s="157">
        <v>0</v>
      </c>
      <c r="H1422" s="157">
        <v>2</v>
      </c>
      <c r="I1422" s="157">
        <v>0</v>
      </c>
      <c r="J1422" s="157">
        <v>2</v>
      </c>
      <c r="K1422" s="157">
        <v>0</v>
      </c>
      <c r="L1422" s="157">
        <v>2</v>
      </c>
    </row>
    <row r="1423" spans="1:12" x14ac:dyDescent="0.2">
      <c r="A1423" s="157"/>
      <c r="B1423" s="157"/>
      <c r="C1423" s="157"/>
      <c r="D1423" s="157"/>
      <c r="E1423" s="157" t="s">
        <v>4739</v>
      </c>
      <c r="F1423" s="157" t="s">
        <v>67</v>
      </c>
      <c r="G1423" s="157">
        <v>0</v>
      </c>
      <c r="H1423" s="157">
        <v>1</v>
      </c>
      <c r="I1423" s="157">
        <v>0</v>
      </c>
      <c r="J1423" s="157">
        <v>1</v>
      </c>
      <c r="K1423" s="157">
        <v>0</v>
      </c>
      <c r="L1423" s="157">
        <v>1</v>
      </c>
    </row>
    <row r="1424" spans="1:12" x14ac:dyDescent="0.2">
      <c r="A1424" s="157"/>
      <c r="B1424" s="157"/>
      <c r="C1424" s="157"/>
      <c r="D1424" s="157" t="s">
        <v>108</v>
      </c>
      <c r="E1424" s="157" t="s">
        <v>108</v>
      </c>
      <c r="F1424" s="157" t="s">
        <v>24</v>
      </c>
      <c r="G1424" s="157">
        <v>0</v>
      </c>
      <c r="H1424" s="157">
        <v>3</v>
      </c>
      <c r="I1424" s="157">
        <v>1</v>
      </c>
      <c r="J1424" s="157">
        <v>2</v>
      </c>
      <c r="K1424" s="157">
        <v>0</v>
      </c>
      <c r="L1424" s="157">
        <v>3</v>
      </c>
    </row>
    <row r="1425" spans="1:12" x14ac:dyDescent="0.2">
      <c r="A1425" s="157"/>
      <c r="B1425" s="157"/>
      <c r="C1425" s="157"/>
      <c r="D1425" s="157"/>
      <c r="E1425" s="157" t="s">
        <v>2166</v>
      </c>
      <c r="F1425" s="157" t="s">
        <v>14</v>
      </c>
      <c r="G1425" s="157">
        <v>1</v>
      </c>
      <c r="H1425" s="157">
        <v>3</v>
      </c>
      <c r="I1425" s="157">
        <v>0</v>
      </c>
      <c r="J1425" s="157">
        <v>4</v>
      </c>
      <c r="K1425" s="157">
        <v>0</v>
      </c>
      <c r="L1425" s="157">
        <v>4</v>
      </c>
    </row>
    <row r="1426" spans="1:12" x14ac:dyDescent="0.2">
      <c r="A1426" s="157"/>
      <c r="B1426" s="157"/>
      <c r="C1426" s="157"/>
      <c r="D1426" s="157"/>
      <c r="E1426" s="157" t="s">
        <v>2164</v>
      </c>
      <c r="F1426" s="157" t="s">
        <v>29</v>
      </c>
      <c r="G1426" s="157">
        <v>0</v>
      </c>
      <c r="H1426" s="157">
        <v>2</v>
      </c>
      <c r="I1426" s="157">
        <v>0</v>
      </c>
      <c r="J1426" s="157">
        <v>2</v>
      </c>
      <c r="K1426" s="157">
        <v>0</v>
      </c>
      <c r="L1426" s="157">
        <v>2</v>
      </c>
    </row>
    <row r="1427" spans="1:12" x14ac:dyDescent="0.2">
      <c r="A1427" s="157"/>
      <c r="B1427" s="157"/>
      <c r="C1427" s="157"/>
      <c r="D1427" s="157"/>
      <c r="E1427" s="157" t="s">
        <v>2160</v>
      </c>
      <c r="F1427" s="157" t="s">
        <v>39</v>
      </c>
      <c r="G1427" s="157">
        <v>0</v>
      </c>
      <c r="H1427" s="157">
        <v>1</v>
      </c>
      <c r="I1427" s="157">
        <v>0</v>
      </c>
      <c r="J1427" s="157">
        <v>1</v>
      </c>
      <c r="K1427" s="157">
        <v>0</v>
      </c>
      <c r="L1427" s="157">
        <v>1</v>
      </c>
    </row>
    <row r="1428" spans="1:12" x14ac:dyDescent="0.2">
      <c r="A1428" s="157"/>
      <c r="B1428" s="157"/>
      <c r="C1428" s="157"/>
      <c r="D1428" s="157"/>
      <c r="E1428" s="157" t="s">
        <v>4740</v>
      </c>
      <c r="F1428" s="157" t="s">
        <v>29</v>
      </c>
      <c r="G1428" s="157">
        <v>1</v>
      </c>
      <c r="H1428" s="157">
        <v>0</v>
      </c>
      <c r="I1428" s="157">
        <v>0</v>
      </c>
      <c r="J1428" s="157">
        <v>1</v>
      </c>
      <c r="K1428" s="157">
        <v>0</v>
      </c>
      <c r="L1428" s="157">
        <v>1</v>
      </c>
    </row>
    <row r="1429" spans="1:12" x14ac:dyDescent="0.2">
      <c r="A1429" s="157"/>
      <c r="B1429" s="157"/>
      <c r="C1429" s="157"/>
      <c r="D1429" s="157"/>
      <c r="E1429" s="157" t="s">
        <v>2158</v>
      </c>
      <c r="F1429" s="157" t="s">
        <v>14</v>
      </c>
      <c r="G1429" s="157">
        <v>2</v>
      </c>
      <c r="H1429" s="157">
        <v>3</v>
      </c>
      <c r="I1429" s="157">
        <v>0</v>
      </c>
      <c r="J1429" s="157">
        <v>5</v>
      </c>
      <c r="K1429" s="157">
        <v>0</v>
      </c>
      <c r="L1429" s="157">
        <v>5</v>
      </c>
    </row>
    <row r="1430" spans="1:12" x14ac:dyDescent="0.2">
      <c r="A1430" s="157"/>
      <c r="B1430" s="157"/>
      <c r="C1430" s="157"/>
      <c r="D1430" s="157"/>
      <c r="E1430" s="157" t="s">
        <v>4741</v>
      </c>
      <c r="F1430" s="157" t="s">
        <v>16</v>
      </c>
      <c r="G1430" s="157">
        <v>0</v>
      </c>
      <c r="H1430" s="157">
        <v>1</v>
      </c>
      <c r="I1430" s="157">
        <v>1</v>
      </c>
      <c r="J1430" s="157">
        <v>0</v>
      </c>
      <c r="K1430" s="157">
        <v>0</v>
      </c>
      <c r="L1430" s="157">
        <v>1</v>
      </c>
    </row>
    <row r="1431" spans="1:12" x14ac:dyDescent="0.2">
      <c r="A1431" s="157"/>
      <c r="B1431" s="157"/>
      <c r="C1431" s="157"/>
      <c r="D1431" s="157"/>
      <c r="E1431" s="157" t="s">
        <v>2156</v>
      </c>
      <c r="F1431" s="157" t="s">
        <v>131</v>
      </c>
      <c r="G1431" s="157">
        <v>0</v>
      </c>
      <c r="H1431" s="157">
        <v>1</v>
      </c>
      <c r="I1431" s="157">
        <v>0</v>
      </c>
      <c r="J1431" s="157">
        <v>1</v>
      </c>
      <c r="K1431" s="157">
        <v>0</v>
      </c>
      <c r="L1431" s="157">
        <v>1</v>
      </c>
    </row>
    <row r="1432" spans="1:12" x14ac:dyDescent="0.2">
      <c r="A1432" s="157"/>
      <c r="B1432" s="157"/>
      <c r="C1432" s="157"/>
      <c r="D1432" s="157"/>
      <c r="E1432" s="157" t="s">
        <v>2155</v>
      </c>
      <c r="F1432" s="157" t="s">
        <v>67</v>
      </c>
      <c r="G1432" s="157">
        <v>0</v>
      </c>
      <c r="H1432" s="157">
        <v>3</v>
      </c>
      <c r="I1432" s="157">
        <v>3</v>
      </c>
      <c r="J1432" s="157">
        <v>0</v>
      </c>
      <c r="K1432" s="157">
        <v>0</v>
      </c>
      <c r="L1432" s="157">
        <v>3</v>
      </c>
    </row>
    <row r="1433" spans="1:12" x14ac:dyDescent="0.2">
      <c r="A1433" s="157"/>
      <c r="B1433" s="157"/>
      <c r="C1433" s="157"/>
      <c r="D1433" s="157"/>
      <c r="E1433" s="157" t="s">
        <v>4742</v>
      </c>
      <c r="F1433" s="157" t="s">
        <v>14</v>
      </c>
      <c r="G1433" s="157">
        <v>0</v>
      </c>
      <c r="H1433" s="157">
        <v>1</v>
      </c>
      <c r="I1433" s="157">
        <v>1</v>
      </c>
      <c r="J1433" s="157">
        <v>0</v>
      </c>
      <c r="K1433" s="157">
        <v>0</v>
      </c>
      <c r="L1433" s="157">
        <v>1</v>
      </c>
    </row>
    <row r="1434" spans="1:12" x14ac:dyDescent="0.2">
      <c r="A1434" s="157"/>
      <c r="B1434" s="157"/>
      <c r="C1434" s="157"/>
      <c r="D1434" s="157" t="s">
        <v>110</v>
      </c>
      <c r="E1434" s="157" t="s">
        <v>110</v>
      </c>
      <c r="F1434" s="157" t="s">
        <v>58</v>
      </c>
      <c r="G1434" s="157">
        <v>7</v>
      </c>
      <c r="H1434" s="157">
        <v>0</v>
      </c>
      <c r="I1434" s="157">
        <v>2</v>
      </c>
      <c r="J1434" s="157">
        <v>5</v>
      </c>
      <c r="K1434" s="157">
        <v>0</v>
      </c>
      <c r="L1434" s="157">
        <v>7</v>
      </c>
    </row>
    <row r="1435" spans="1:12" x14ac:dyDescent="0.2">
      <c r="A1435" s="157"/>
      <c r="B1435" s="157"/>
      <c r="C1435" s="157"/>
      <c r="D1435" s="157"/>
      <c r="E1435" s="157" t="s">
        <v>2151</v>
      </c>
      <c r="F1435" s="157" t="s">
        <v>94</v>
      </c>
      <c r="G1435" s="157">
        <v>3</v>
      </c>
      <c r="H1435" s="157">
        <v>0</v>
      </c>
      <c r="I1435" s="157">
        <v>3</v>
      </c>
      <c r="J1435" s="157">
        <v>0</v>
      </c>
      <c r="K1435" s="157">
        <v>0</v>
      </c>
      <c r="L1435" s="157">
        <v>3</v>
      </c>
    </row>
    <row r="1436" spans="1:12" x14ac:dyDescent="0.2">
      <c r="A1436" s="157"/>
      <c r="B1436" s="157"/>
      <c r="C1436" s="157"/>
      <c r="D1436" s="157"/>
      <c r="E1436" s="157" t="s">
        <v>4743</v>
      </c>
      <c r="F1436" s="157" t="s">
        <v>87</v>
      </c>
      <c r="G1436" s="157">
        <v>0</v>
      </c>
      <c r="H1436" s="157">
        <v>1</v>
      </c>
      <c r="I1436" s="157">
        <v>0</v>
      </c>
      <c r="J1436" s="157">
        <v>1</v>
      </c>
      <c r="K1436" s="157">
        <v>0</v>
      </c>
      <c r="L1436" s="157">
        <v>1</v>
      </c>
    </row>
    <row r="1437" spans="1:12" x14ac:dyDescent="0.2">
      <c r="A1437" s="157"/>
      <c r="B1437" s="157"/>
      <c r="C1437" s="157"/>
      <c r="D1437" s="157"/>
      <c r="E1437" s="157" t="s">
        <v>2149</v>
      </c>
      <c r="F1437" s="157" t="s">
        <v>67</v>
      </c>
      <c r="G1437" s="157">
        <v>0</v>
      </c>
      <c r="H1437" s="157">
        <v>2</v>
      </c>
      <c r="I1437" s="157">
        <v>0</v>
      </c>
      <c r="J1437" s="157">
        <v>2</v>
      </c>
      <c r="K1437" s="157">
        <v>0</v>
      </c>
      <c r="L1437" s="157">
        <v>2</v>
      </c>
    </row>
    <row r="1438" spans="1:12" x14ac:dyDescent="0.2">
      <c r="A1438" s="157"/>
      <c r="B1438" s="157"/>
      <c r="C1438" s="157"/>
      <c r="D1438" s="157"/>
      <c r="E1438" s="157" t="s">
        <v>2147</v>
      </c>
      <c r="F1438" s="157" t="s">
        <v>87</v>
      </c>
      <c r="G1438" s="157">
        <v>1</v>
      </c>
      <c r="H1438" s="157">
        <v>0</v>
      </c>
      <c r="I1438" s="157">
        <v>0</v>
      </c>
      <c r="J1438" s="157">
        <v>1</v>
      </c>
      <c r="K1438" s="157">
        <v>0</v>
      </c>
      <c r="L1438" s="157">
        <v>1</v>
      </c>
    </row>
    <row r="1439" spans="1:12" x14ac:dyDescent="0.2">
      <c r="A1439" s="157"/>
      <c r="B1439" s="157"/>
      <c r="C1439" s="157"/>
      <c r="D1439" s="157"/>
      <c r="E1439" s="157" t="s">
        <v>4744</v>
      </c>
      <c r="F1439" s="157" t="s">
        <v>67</v>
      </c>
      <c r="G1439" s="157">
        <v>0</v>
      </c>
      <c r="H1439" s="157">
        <v>1</v>
      </c>
      <c r="I1439" s="157">
        <v>0</v>
      </c>
      <c r="J1439" s="157">
        <v>1</v>
      </c>
      <c r="K1439" s="157">
        <v>0</v>
      </c>
      <c r="L1439" s="157">
        <v>1</v>
      </c>
    </row>
    <row r="1440" spans="1:12" x14ac:dyDescent="0.2">
      <c r="A1440" s="157"/>
      <c r="B1440" s="157"/>
      <c r="C1440" s="157"/>
      <c r="D1440" s="157"/>
      <c r="E1440" s="157" t="s">
        <v>4745</v>
      </c>
      <c r="F1440" s="157" t="s">
        <v>16</v>
      </c>
      <c r="G1440" s="157">
        <v>0</v>
      </c>
      <c r="H1440" s="157">
        <v>1</v>
      </c>
      <c r="I1440" s="157">
        <v>0</v>
      </c>
      <c r="J1440" s="157">
        <v>1</v>
      </c>
      <c r="K1440" s="157">
        <v>0</v>
      </c>
      <c r="L1440" s="157">
        <v>1</v>
      </c>
    </row>
    <row r="1441" spans="1:12" x14ac:dyDescent="0.2">
      <c r="A1441" s="157"/>
      <c r="B1441" s="157"/>
      <c r="C1441" s="157"/>
      <c r="D1441" s="157"/>
      <c r="E1441" s="157" t="s">
        <v>4746</v>
      </c>
      <c r="F1441" s="157" t="s">
        <v>18</v>
      </c>
      <c r="G1441" s="157">
        <v>1</v>
      </c>
      <c r="H1441" s="157">
        <v>0</v>
      </c>
      <c r="I1441" s="157">
        <v>1</v>
      </c>
      <c r="J1441" s="157">
        <v>0</v>
      </c>
      <c r="K1441" s="157">
        <v>0</v>
      </c>
      <c r="L1441" s="157">
        <v>1</v>
      </c>
    </row>
    <row r="1442" spans="1:12" x14ac:dyDescent="0.2">
      <c r="A1442" s="157"/>
      <c r="B1442" s="157"/>
      <c r="C1442" s="157"/>
      <c r="D1442" s="157"/>
      <c r="E1442" s="157" t="s">
        <v>4747</v>
      </c>
      <c r="F1442" s="157" t="s">
        <v>29</v>
      </c>
      <c r="G1442" s="157">
        <v>0</v>
      </c>
      <c r="H1442" s="157">
        <v>1</v>
      </c>
      <c r="I1442" s="157">
        <v>0</v>
      </c>
      <c r="J1442" s="157">
        <v>1</v>
      </c>
      <c r="K1442" s="157">
        <v>0</v>
      </c>
      <c r="L1442" s="157">
        <v>1</v>
      </c>
    </row>
    <row r="1443" spans="1:12" x14ac:dyDescent="0.2">
      <c r="A1443" s="157"/>
      <c r="B1443" s="157"/>
      <c r="C1443" s="157"/>
      <c r="D1443" s="157"/>
      <c r="E1443" s="157" t="s">
        <v>2139</v>
      </c>
      <c r="F1443" s="157" t="s">
        <v>14</v>
      </c>
      <c r="G1443" s="157">
        <v>3</v>
      </c>
      <c r="H1443" s="157">
        <v>3</v>
      </c>
      <c r="I1443" s="157">
        <v>2</v>
      </c>
      <c r="J1443" s="157">
        <v>4</v>
      </c>
      <c r="K1443" s="157">
        <v>0</v>
      </c>
      <c r="L1443" s="157">
        <v>6</v>
      </c>
    </row>
    <row r="1444" spans="1:12" x14ac:dyDescent="0.2">
      <c r="A1444" s="157"/>
      <c r="B1444" s="157"/>
      <c r="C1444" s="157"/>
      <c r="D1444" s="157"/>
      <c r="E1444" s="157" t="s">
        <v>4748</v>
      </c>
      <c r="F1444" s="157" t="s">
        <v>14</v>
      </c>
      <c r="G1444" s="157">
        <v>0</v>
      </c>
      <c r="H1444" s="157">
        <v>1</v>
      </c>
      <c r="I1444" s="157">
        <v>0</v>
      </c>
      <c r="J1444" s="157">
        <v>1</v>
      </c>
      <c r="K1444" s="157">
        <v>0</v>
      </c>
      <c r="L1444" s="157">
        <v>1</v>
      </c>
    </row>
    <row r="1445" spans="1:12" x14ac:dyDescent="0.2">
      <c r="A1445" s="157"/>
      <c r="B1445" s="157"/>
      <c r="C1445" s="157"/>
      <c r="D1445" s="157"/>
      <c r="E1445" s="157" t="s">
        <v>2138</v>
      </c>
      <c r="F1445" s="157" t="s">
        <v>14</v>
      </c>
      <c r="G1445" s="157">
        <v>0</v>
      </c>
      <c r="H1445" s="157">
        <v>1</v>
      </c>
      <c r="I1445" s="157">
        <v>0</v>
      </c>
      <c r="J1445" s="157">
        <v>1</v>
      </c>
      <c r="K1445" s="157">
        <v>0</v>
      </c>
      <c r="L1445" s="157">
        <v>1</v>
      </c>
    </row>
    <row r="1446" spans="1:12" x14ac:dyDescent="0.2">
      <c r="A1446" s="157"/>
      <c r="B1446" s="157"/>
      <c r="C1446" s="157"/>
      <c r="D1446" s="157"/>
      <c r="E1446" s="157" t="s">
        <v>2137</v>
      </c>
      <c r="F1446" s="157" t="s">
        <v>14</v>
      </c>
      <c r="G1446" s="157">
        <v>2</v>
      </c>
      <c r="H1446" s="157">
        <v>2</v>
      </c>
      <c r="I1446" s="157">
        <v>0</v>
      </c>
      <c r="J1446" s="157">
        <v>4</v>
      </c>
      <c r="K1446" s="157">
        <v>0</v>
      </c>
      <c r="L1446" s="157">
        <v>4</v>
      </c>
    </row>
    <row r="1447" spans="1:12" x14ac:dyDescent="0.2">
      <c r="A1447" s="157"/>
      <c r="B1447" s="157"/>
      <c r="C1447" s="157"/>
      <c r="D1447" s="157"/>
      <c r="E1447" s="157" t="s">
        <v>2136</v>
      </c>
      <c r="F1447" s="157" t="s">
        <v>58</v>
      </c>
      <c r="G1447" s="157">
        <v>3</v>
      </c>
      <c r="H1447" s="157">
        <v>8</v>
      </c>
      <c r="I1447" s="157">
        <v>0</v>
      </c>
      <c r="J1447" s="157">
        <v>11</v>
      </c>
      <c r="K1447" s="157">
        <v>0</v>
      </c>
      <c r="L1447" s="157">
        <v>11</v>
      </c>
    </row>
    <row r="1448" spans="1:12" x14ac:dyDescent="0.2">
      <c r="A1448" s="157"/>
      <c r="B1448" s="157"/>
      <c r="C1448" s="157"/>
      <c r="D1448" s="157"/>
      <c r="E1448" s="157" t="s">
        <v>4749</v>
      </c>
      <c r="F1448" s="157" t="s">
        <v>48</v>
      </c>
      <c r="G1448" s="157">
        <v>0</v>
      </c>
      <c r="H1448" s="157">
        <v>1</v>
      </c>
      <c r="I1448" s="157">
        <v>0</v>
      </c>
      <c r="J1448" s="157">
        <v>1</v>
      </c>
      <c r="K1448" s="157">
        <v>0</v>
      </c>
      <c r="L1448" s="157">
        <v>1</v>
      </c>
    </row>
    <row r="1449" spans="1:12" x14ac:dyDescent="0.2">
      <c r="A1449" s="157"/>
      <c r="B1449" s="157"/>
      <c r="C1449" s="157"/>
      <c r="D1449" s="157"/>
      <c r="E1449" s="157" t="s">
        <v>2132</v>
      </c>
      <c r="F1449" s="157" t="s">
        <v>80</v>
      </c>
      <c r="G1449" s="157">
        <v>0</v>
      </c>
      <c r="H1449" s="157">
        <v>3</v>
      </c>
      <c r="I1449" s="157">
        <v>0</v>
      </c>
      <c r="J1449" s="157">
        <v>3</v>
      </c>
      <c r="K1449" s="157">
        <v>0</v>
      </c>
      <c r="L1449" s="157">
        <v>3</v>
      </c>
    </row>
    <row r="1450" spans="1:12" x14ac:dyDescent="0.2">
      <c r="A1450" s="157"/>
      <c r="B1450" s="157"/>
      <c r="C1450" s="157"/>
      <c r="D1450" s="157"/>
      <c r="E1450" s="157" t="s">
        <v>2130</v>
      </c>
      <c r="F1450" s="157" t="s">
        <v>18</v>
      </c>
      <c r="G1450" s="157">
        <v>0</v>
      </c>
      <c r="H1450" s="157">
        <v>4</v>
      </c>
      <c r="I1450" s="157">
        <v>2</v>
      </c>
      <c r="J1450" s="157">
        <v>0</v>
      </c>
      <c r="K1450" s="157">
        <v>2</v>
      </c>
      <c r="L1450" s="157">
        <v>4</v>
      </c>
    </row>
    <row r="1451" spans="1:12" x14ac:dyDescent="0.2">
      <c r="A1451" s="157"/>
      <c r="B1451" s="157"/>
      <c r="C1451" s="157"/>
      <c r="D1451" s="157"/>
      <c r="E1451" s="157" t="s">
        <v>4750</v>
      </c>
      <c r="F1451" s="157" t="s">
        <v>18</v>
      </c>
      <c r="G1451" s="157">
        <v>1</v>
      </c>
      <c r="H1451" s="157">
        <v>0</v>
      </c>
      <c r="I1451" s="157">
        <v>1</v>
      </c>
      <c r="J1451" s="157">
        <v>0</v>
      </c>
      <c r="K1451" s="157">
        <v>0</v>
      </c>
      <c r="L1451" s="157">
        <v>1</v>
      </c>
    </row>
    <row r="1452" spans="1:12" x14ac:dyDescent="0.2">
      <c r="A1452" s="157"/>
      <c r="B1452" s="157"/>
      <c r="C1452" s="157"/>
      <c r="D1452" s="157"/>
      <c r="E1452" s="157" t="s">
        <v>4751</v>
      </c>
      <c r="F1452" s="157" t="s">
        <v>69</v>
      </c>
      <c r="G1452" s="157">
        <v>0</v>
      </c>
      <c r="H1452" s="157">
        <v>1</v>
      </c>
      <c r="I1452" s="157">
        <v>1</v>
      </c>
      <c r="J1452" s="157">
        <v>0</v>
      </c>
      <c r="K1452" s="157">
        <v>0</v>
      </c>
      <c r="L1452" s="157">
        <v>1</v>
      </c>
    </row>
    <row r="1453" spans="1:12" x14ac:dyDescent="0.2">
      <c r="A1453" s="157"/>
      <c r="B1453" s="157"/>
      <c r="C1453" s="157"/>
      <c r="D1453" s="157"/>
      <c r="E1453" s="157" t="s">
        <v>4752</v>
      </c>
      <c r="F1453" s="157" t="s">
        <v>29</v>
      </c>
      <c r="G1453" s="157">
        <v>0</v>
      </c>
      <c r="H1453" s="157">
        <v>1</v>
      </c>
      <c r="I1453" s="157">
        <v>1</v>
      </c>
      <c r="J1453" s="157">
        <v>0</v>
      </c>
      <c r="K1453" s="157">
        <v>0</v>
      </c>
      <c r="L1453" s="157">
        <v>1</v>
      </c>
    </row>
    <row r="1454" spans="1:12" x14ac:dyDescent="0.2">
      <c r="A1454" s="157"/>
      <c r="B1454" s="157"/>
      <c r="C1454" s="157"/>
      <c r="D1454" s="157"/>
      <c r="E1454" s="157" t="s">
        <v>2124</v>
      </c>
      <c r="F1454" s="157" t="s">
        <v>58</v>
      </c>
      <c r="G1454" s="157">
        <v>0</v>
      </c>
      <c r="H1454" s="157">
        <v>1</v>
      </c>
      <c r="I1454" s="157">
        <v>0</v>
      </c>
      <c r="J1454" s="157">
        <v>1</v>
      </c>
      <c r="K1454" s="157">
        <v>0</v>
      </c>
      <c r="L1454" s="157">
        <v>1</v>
      </c>
    </row>
    <row r="1455" spans="1:12" x14ac:dyDescent="0.2">
      <c r="A1455" s="157"/>
      <c r="B1455" s="157"/>
      <c r="C1455" s="157"/>
      <c r="D1455" s="157"/>
      <c r="E1455" s="157" t="s">
        <v>4753</v>
      </c>
      <c r="F1455" s="157" t="s">
        <v>24</v>
      </c>
      <c r="G1455" s="157">
        <v>0</v>
      </c>
      <c r="H1455" s="157">
        <v>1</v>
      </c>
      <c r="I1455" s="157">
        <v>0</v>
      </c>
      <c r="J1455" s="157">
        <v>1</v>
      </c>
      <c r="K1455" s="157">
        <v>0</v>
      </c>
      <c r="L1455" s="157">
        <v>1</v>
      </c>
    </row>
    <row r="1456" spans="1:12" x14ac:dyDescent="0.2">
      <c r="A1456" s="157"/>
      <c r="B1456" s="157"/>
      <c r="C1456" s="157"/>
      <c r="D1456" s="157"/>
      <c r="E1456" s="157" t="s">
        <v>4754</v>
      </c>
      <c r="F1456" s="157" t="s">
        <v>131</v>
      </c>
      <c r="G1456" s="157">
        <v>0</v>
      </c>
      <c r="H1456" s="157">
        <v>3</v>
      </c>
      <c r="I1456" s="157">
        <v>0</v>
      </c>
      <c r="J1456" s="157">
        <v>3</v>
      </c>
      <c r="K1456" s="157">
        <v>0</v>
      </c>
      <c r="L1456" s="157">
        <v>3</v>
      </c>
    </row>
    <row r="1457" spans="1:12" x14ac:dyDescent="0.2">
      <c r="A1457" s="157"/>
      <c r="B1457" s="157"/>
      <c r="C1457" s="157"/>
      <c r="D1457" s="157"/>
      <c r="E1457" s="157" t="s">
        <v>2123</v>
      </c>
      <c r="F1457" s="157" t="s">
        <v>18</v>
      </c>
      <c r="G1457" s="157">
        <v>0</v>
      </c>
      <c r="H1457" s="157">
        <v>2</v>
      </c>
      <c r="I1457" s="157">
        <v>0</v>
      </c>
      <c r="J1457" s="157">
        <v>2</v>
      </c>
      <c r="K1457" s="157">
        <v>0</v>
      </c>
      <c r="L1457" s="157">
        <v>2</v>
      </c>
    </row>
    <row r="1458" spans="1:12" x14ac:dyDescent="0.2">
      <c r="A1458" s="157"/>
      <c r="B1458" s="157"/>
      <c r="C1458" s="157"/>
      <c r="D1458" s="157"/>
      <c r="E1458" s="157" t="s">
        <v>2122</v>
      </c>
      <c r="F1458" s="157" t="s">
        <v>14</v>
      </c>
      <c r="G1458" s="157">
        <v>1</v>
      </c>
      <c r="H1458" s="157">
        <v>2</v>
      </c>
      <c r="I1458" s="157">
        <v>1</v>
      </c>
      <c r="J1458" s="157">
        <v>2</v>
      </c>
      <c r="K1458" s="157">
        <v>0</v>
      </c>
      <c r="L1458" s="157">
        <v>3</v>
      </c>
    </row>
    <row r="1459" spans="1:12" x14ac:dyDescent="0.2">
      <c r="A1459" s="157"/>
      <c r="B1459" s="157"/>
      <c r="C1459" s="157"/>
      <c r="D1459" s="157"/>
      <c r="E1459" s="157" t="s">
        <v>2121</v>
      </c>
      <c r="F1459" s="157" t="s">
        <v>14</v>
      </c>
      <c r="G1459" s="157">
        <v>2</v>
      </c>
      <c r="H1459" s="157">
        <v>2</v>
      </c>
      <c r="I1459" s="157">
        <v>0</v>
      </c>
      <c r="J1459" s="157">
        <v>4</v>
      </c>
      <c r="K1459" s="157">
        <v>0</v>
      </c>
      <c r="L1459" s="157">
        <v>4</v>
      </c>
    </row>
    <row r="1460" spans="1:12" x14ac:dyDescent="0.2">
      <c r="A1460" s="157"/>
      <c r="B1460" s="157"/>
      <c r="C1460" s="157"/>
      <c r="D1460" s="157"/>
      <c r="E1460" s="157" t="s">
        <v>4755</v>
      </c>
      <c r="F1460" s="157" t="s">
        <v>33</v>
      </c>
      <c r="G1460" s="157">
        <v>0</v>
      </c>
      <c r="H1460" s="157">
        <v>1</v>
      </c>
      <c r="I1460" s="157">
        <v>1</v>
      </c>
      <c r="J1460" s="157">
        <v>0</v>
      </c>
      <c r="K1460" s="157">
        <v>0</v>
      </c>
      <c r="L1460" s="157">
        <v>1</v>
      </c>
    </row>
    <row r="1461" spans="1:12" x14ac:dyDescent="0.2">
      <c r="A1461" s="157"/>
      <c r="B1461" s="157"/>
      <c r="C1461" s="157"/>
      <c r="D1461" s="157"/>
      <c r="E1461" s="157" t="s">
        <v>4756</v>
      </c>
      <c r="F1461" s="157" t="s">
        <v>77</v>
      </c>
      <c r="G1461" s="157">
        <v>0</v>
      </c>
      <c r="H1461" s="157">
        <v>1</v>
      </c>
      <c r="I1461" s="157">
        <v>0</v>
      </c>
      <c r="J1461" s="157">
        <v>1</v>
      </c>
      <c r="K1461" s="157">
        <v>0</v>
      </c>
      <c r="L1461" s="157">
        <v>1</v>
      </c>
    </row>
    <row r="1462" spans="1:12" x14ac:dyDescent="0.2">
      <c r="A1462" s="157"/>
      <c r="B1462" s="157"/>
      <c r="C1462" s="157"/>
      <c r="D1462" s="157"/>
      <c r="E1462" s="157" t="s">
        <v>2116</v>
      </c>
      <c r="F1462" s="157" t="s">
        <v>58</v>
      </c>
      <c r="G1462" s="157">
        <v>0</v>
      </c>
      <c r="H1462" s="157">
        <v>1</v>
      </c>
      <c r="I1462" s="157">
        <v>0</v>
      </c>
      <c r="J1462" s="157">
        <v>1</v>
      </c>
      <c r="K1462" s="157">
        <v>0</v>
      </c>
      <c r="L1462" s="157">
        <v>1</v>
      </c>
    </row>
    <row r="1463" spans="1:12" x14ac:dyDescent="0.2">
      <c r="A1463" s="157"/>
      <c r="B1463" s="157"/>
      <c r="C1463" s="157"/>
      <c r="D1463" s="157"/>
      <c r="E1463" s="157" t="s">
        <v>4757</v>
      </c>
      <c r="F1463" s="157" t="s">
        <v>33</v>
      </c>
      <c r="G1463" s="157">
        <v>1</v>
      </c>
      <c r="H1463" s="157">
        <v>0</v>
      </c>
      <c r="I1463" s="157">
        <v>1</v>
      </c>
      <c r="J1463" s="157">
        <v>0</v>
      </c>
      <c r="K1463" s="157">
        <v>0</v>
      </c>
      <c r="L1463" s="157">
        <v>1</v>
      </c>
    </row>
    <row r="1464" spans="1:12" x14ac:dyDescent="0.2">
      <c r="A1464" s="157"/>
      <c r="B1464" s="157"/>
      <c r="C1464" s="157"/>
      <c r="D1464" s="157"/>
      <c r="E1464" s="157" t="s">
        <v>4758</v>
      </c>
      <c r="F1464" s="157" t="s">
        <v>24</v>
      </c>
      <c r="G1464" s="157">
        <v>0</v>
      </c>
      <c r="H1464" s="157">
        <v>1</v>
      </c>
      <c r="I1464" s="157">
        <v>1</v>
      </c>
      <c r="J1464" s="157">
        <v>0</v>
      </c>
      <c r="K1464" s="157">
        <v>0</v>
      </c>
      <c r="L1464" s="157">
        <v>1</v>
      </c>
    </row>
    <row r="1465" spans="1:12" x14ac:dyDescent="0.2">
      <c r="A1465" s="157"/>
      <c r="B1465" s="157"/>
      <c r="C1465" s="157"/>
      <c r="D1465" s="157"/>
      <c r="E1465" s="157" t="s">
        <v>2113</v>
      </c>
      <c r="F1465" s="157" t="s">
        <v>94</v>
      </c>
      <c r="G1465" s="157">
        <v>1</v>
      </c>
      <c r="H1465" s="157">
        <v>0</v>
      </c>
      <c r="I1465" s="157">
        <v>0</v>
      </c>
      <c r="J1465" s="157">
        <v>1</v>
      </c>
      <c r="K1465" s="157">
        <v>0</v>
      </c>
      <c r="L1465" s="157">
        <v>1</v>
      </c>
    </row>
    <row r="1466" spans="1:12" x14ac:dyDescent="0.2">
      <c r="A1466" s="157"/>
      <c r="B1466" s="157"/>
      <c r="C1466" s="157"/>
      <c r="D1466" s="157"/>
      <c r="E1466" s="157" t="s">
        <v>4759</v>
      </c>
      <c r="F1466" s="157" t="s">
        <v>87</v>
      </c>
      <c r="G1466" s="157">
        <v>1</v>
      </c>
      <c r="H1466" s="157">
        <v>0</v>
      </c>
      <c r="I1466" s="157">
        <v>0</v>
      </c>
      <c r="J1466" s="157">
        <v>1</v>
      </c>
      <c r="K1466" s="157">
        <v>0</v>
      </c>
      <c r="L1466" s="157">
        <v>1</v>
      </c>
    </row>
    <row r="1467" spans="1:12" x14ac:dyDescent="0.2">
      <c r="A1467" s="157"/>
      <c r="B1467" s="157"/>
      <c r="C1467" s="157"/>
      <c r="D1467" s="157"/>
      <c r="E1467" s="157" t="s">
        <v>2112</v>
      </c>
      <c r="F1467" s="157" t="s">
        <v>18</v>
      </c>
      <c r="G1467" s="157">
        <v>1</v>
      </c>
      <c r="H1467" s="157">
        <v>1</v>
      </c>
      <c r="I1467" s="157">
        <v>0</v>
      </c>
      <c r="J1467" s="157">
        <v>2</v>
      </c>
      <c r="K1467" s="157">
        <v>0</v>
      </c>
      <c r="L1467" s="157">
        <v>2</v>
      </c>
    </row>
    <row r="1468" spans="1:12" x14ac:dyDescent="0.2">
      <c r="A1468" s="157"/>
      <c r="B1468" s="157"/>
      <c r="C1468" s="157"/>
      <c r="D1468" s="157"/>
      <c r="E1468" s="157" t="s">
        <v>2111</v>
      </c>
      <c r="F1468" s="157" t="s">
        <v>69</v>
      </c>
      <c r="G1468" s="157">
        <v>1</v>
      </c>
      <c r="H1468" s="157">
        <v>2</v>
      </c>
      <c r="I1468" s="157">
        <v>1</v>
      </c>
      <c r="J1468" s="157">
        <v>2</v>
      </c>
      <c r="K1468" s="157">
        <v>0</v>
      </c>
      <c r="L1468" s="157">
        <v>3</v>
      </c>
    </row>
    <row r="1469" spans="1:12" x14ac:dyDescent="0.2">
      <c r="A1469" s="157"/>
      <c r="B1469" s="157"/>
      <c r="C1469" s="157"/>
      <c r="D1469" s="157"/>
      <c r="E1469" s="157" t="s">
        <v>2110</v>
      </c>
      <c r="F1469" s="157" t="s">
        <v>69</v>
      </c>
      <c r="G1469" s="157">
        <v>3</v>
      </c>
      <c r="H1469" s="157">
        <v>1</v>
      </c>
      <c r="I1469" s="157">
        <v>2</v>
      </c>
      <c r="J1469" s="157">
        <v>2</v>
      </c>
      <c r="K1469" s="157">
        <v>0</v>
      </c>
      <c r="L1469" s="157">
        <v>4</v>
      </c>
    </row>
    <row r="1470" spans="1:12" x14ac:dyDescent="0.2">
      <c r="A1470" s="157"/>
      <c r="B1470" s="157"/>
      <c r="C1470" s="157"/>
      <c r="D1470" s="157"/>
      <c r="E1470" s="157" t="s">
        <v>2109</v>
      </c>
      <c r="F1470" s="157" t="s">
        <v>53</v>
      </c>
      <c r="G1470" s="157">
        <v>0</v>
      </c>
      <c r="H1470" s="157">
        <v>1</v>
      </c>
      <c r="I1470" s="157">
        <v>0</v>
      </c>
      <c r="J1470" s="157">
        <v>1</v>
      </c>
      <c r="K1470" s="157">
        <v>0</v>
      </c>
      <c r="L1470" s="157">
        <v>1</v>
      </c>
    </row>
    <row r="1471" spans="1:12" x14ac:dyDescent="0.2">
      <c r="A1471" s="157"/>
      <c r="B1471" s="157"/>
      <c r="C1471" s="157"/>
      <c r="D1471" s="157"/>
      <c r="E1471" s="157" t="s">
        <v>2108</v>
      </c>
      <c r="F1471" s="157" t="s">
        <v>69</v>
      </c>
      <c r="G1471" s="157">
        <v>1</v>
      </c>
      <c r="H1471" s="157">
        <v>1</v>
      </c>
      <c r="I1471" s="157">
        <v>1</v>
      </c>
      <c r="J1471" s="157">
        <v>1</v>
      </c>
      <c r="K1471" s="157">
        <v>0</v>
      </c>
      <c r="L1471" s="157">
        <v>2</v>
      </c>
    </row>
    <row r="1472" spans="1:12" x14ac:dyDescent="0.2">
      <c r="A1472" s="157"/>
      <c r="B1472" s="157"/>
      <c r="C1472" s="157"/>
      <c r="D1472" s="157"/>
      <c r="E1472" s="157" t="s">
        <v>4760</v>
      </c>
      <c r="F1472" s="157" t="s">
        <v>69</v>
      </c>
      <c r="G1472" s="157">
        <v>0</v>
      </c>
      <c r="H1472" s="157">
        <v>1</v>
      </c>
      <c r="I1472" s="157">
        <v>1</v>
      </c>
      <c r="J1472" s="157">
        <v>0</v>
      </c>
      <c r="K1472" s="157">
        <v>0</v>
      </c>
      <c r="L1472" s="157">
        <v>1</v>
      </c>
    </row>
    <row r="1473" spans="1:12" x14ac:dyDescent="0.2">
      <c r="A1473" s="157"/>
      <c r="B1473" s="157"/>
      <c r="C1473" s="157"/>
      <c r="D1473" s="157"/>
      <c r="E1473" s="157" t="s">
        <v>4761</v>
      </c>
      <c r="F1473" s="157" t="s">
        <v>29</v>
      </c>
      <c r="G1473" s="157">
        <v>1</v>
      </c>
      <c r="H1473" s="157">
        <v>1</v>
      </c>
      <c r="I1473" s="157">
        <v>0</v>
      </c>
      <c r="J1473" s="157">
        <v>2</v>
      </c>
      <c r="K1473" s="157">
        <v>0</v>
      </c>
      <c r="L1473" s="157">
        <v>2</v>
      </c>
    </row>
    <row r="1474" spans="1:12" x14ac:dyDescent="0.2">
      <c r="A1474" s="157"/>
      <c r="B1474" s="157"/>
      <c r="C1474" s="157"/>
      <c r="D1474" s="157"/>
      <c r="E1474" s="157" t="s">
        <v>2107</v>
      </c>
      <c r="F1474" s="157" t="s">
        <v>69</v>
      </c>
      <c r="G1474" s="157">
        <v>3</v>
      </c>
      <c r="H1474" s="157">
        <v>1</v>
      </c>
      <c r="I1474" s="157">
        <v>2</v>
      </c>
      <c r="J1474" s="157">
        <v>2</v>
      </c>
      <c r="K1474" s="157">
        <v>0</v>
      </c>
      <c r="L1474" s="157">
        <v>4</v>
      </c>
    </row>
    <row r="1475" spans="1:12" x14ac:dyDescent="0.2">
      <c r="A1475" s="157"/>
      <c r="B1475" s="157"/>
      <c r="C1475" s="157"/>
      <c r="D1475" s="157"/>
      <c r="E1475" s="157" t="s">
        <v>4762</v>
      </c>
      <c r="F1475" s="157" t="s">
        <v>69</v>
      </c>
      <c r="G1475" s="157">
        <v>0</v>
      </c>
      <c r="H1475" s="157">
        <v>2</v>
      </c>
      <c r="I1475" s="157">
        <v>1</v>
      </c>
      <c r="J1475" s="157">
        <v>1</v>
      </c>
      <c r="K1475" s="157">
        <v>0</v>
      </c>
      <c r="L1475" s="157">
        <v>2</v>
      </c>
    </row>
    <row r="1476" spans="1:12" x14ac:dyDescent="0.2">
      <c r="A1476" s="157"/>
      <c r="B1476" s="157"/>
      <c r="C1476" s="157"/>
      <c r="D1476" s="157"/>
      <c r="E1476" s="157" t="s">
        <v>2106</v>
      </c>
      <c r="F1476" s="157" t="s">
        <v>69</v>
      </c>
      <c r="G1476" s="157">
        <v>0</v>
      </c>
      <c r="H1476" s="157">
        <v>2</v>
      </c>
      <c r="I1476" s="157">
        <v>0</v>
      </c>
      <c r="J1476" s="157">
        <v>2</v>
      </c>
      <c r="K1476" s="157">
        <v>0</v>
      </c>
      <c r="L1476" s="157">
        <v>2</v>
      </c>
    </row>
    <row r="1477" spans="1:12" x14ac:dyDescent="0.2">
      <c r="A1477" s="157"/>
      <c r="B1477" s="157"/>
      <c r="C1477" s="157"/>
      <c r="D1477" s="157"/>
      <c r="E1477" s="157" t="s">
        <v>4763</v>
      </c>
      <c r="F1477" s="157" t="s">
        <v>69</v>
      </c>
      <c r="G1477" s="157">
        <v>0</v>
      </c>
      <c r="H1477" s="157">
        <v>1</v>
      </c>
      <c r="I1477" s="157">
        <v>1</v>
      </c>
      <c r="J1477" s="157">
        <v>0</v>
      </c>
      <c r="K1477" s="157">
        <v>0</v>
      </c>
      <c r="L1477" s="157">
        <v>1</v>
      </c>
    </row>
    <row r="1478" spans="1:12" x14ac:dyDescent="0.2">
      <c r="A1478" s="157"/>
      <c r="B1478" s="157"/>
      <c r="C1478" s="157"/>
      <c r="D1478" s="157"/>
      <c r="E1478" s="157" t="s">
        <v>2105</v>
      </c>
      <c r="F1478" s="157" t="s">
        <v>16</v>
      </c>
      <c r="G1478" s="157">
        <v>1</v>
      </c>
      <c r="H1478" s="157">
        <v>0</v>
      </c>
      <c r="I1478" s="157">
        <v>0</v>
      </c>
      <c r="J1478" s="157">
        <v>0</v>
      </c>
      <c r="K1478" s="157">
        <v>1</v>
      </c>
      <c r="L1478" s="157">
        <v>1</v>
      </c>
    </row>
    <row r="1479" spans="1:12" x14ac:dyDescent="0.2">
      <c r="A1479" s="157"/>
      <c r="B1479" s="157"/>
      <c r="C1479" s="157"/>
      <c r="D1479" s="157" t="s">
        <v>3933</v>
      </c>
      <c r="E1479" s="157" t="s">
        <v>3933</v>
      </c>
      <c r="F1479" s="157" t="s">
        <v>16</v>
      </c>
      <c r="G1479" s="157">
        <v>0</v>
      </c>
      <c r="H1479" s="157">
        <v>1</v>
      </c>
      <c r="I1479" s="157">
        <v>1</v>
      </c>
      <c r="J1479" s="157">
        <v>0</v>
      </c>
      <c r="K1479" s="157">
        <v>0</v>
      </c>
      <c r="L1479" s="157">
        <v>1</v>
      </c>
    </row>
    <row r="1480" spans="1:12" x14ac:dyDescent="0.2">
      <c r="A1480" s="157"/>
      <c r="B1480" s="157"/>
      <c r="C1480" s="157"/>
      <c r="D1480" s="157"/>
      <c r="E1480" s="157" t="s">
        <v>4764</v>
      </c>
      <c r="F1480" s="157" t="s">
        <v>48</v>
      </c>
      <c r="G1480" s="157">
        <v>1</v>
      </c>
      <c r="H1480" s="157">
        <v>1</v>
      </c>
      <c r="I1480" s="157">
        <v>1</v>
      </c>
      <c r="J1480" s="157">
        <v>1</v>
      </c>
      <c r="K1480" s="157">
        <v>0</v>
      </c>
      <c r="L1480" s="157">
        <v>2</v>
      </c>
    </row>
    <row r="1481" spans="1:12" x14ac:dyDescent="0.2">
      <c r="A1481" s="157"/>
      <c r="B1481" s="157"/>
      <c r="C1481" s="157"/>
      <c r="D1481" s="157"/>
      <c r="E1481" s="157" t="s">
        <v>4765</v>
      </c>
      <c r="F1481" s="157" t="s">
        <v>24</v>
      </c>
      <c r="G1481" s="157">
        <v>0</v>
      </c>
      <c r="H1481" s="157">
        <v>3</v>
      </c>
      <c r="I1481" s="157">
        <v>0</v>
      </c>
      <c r="J1481" s="157">
        <v>3</v>
      </c>
      <c r="K1481" s="157">
        <v>0</v>
      </c>
      <c r="L1481" s="157">
        <v>3</v>
      </c>
    </row>
    <row r="1482" spans="1:12" x14ac:dyDescent="0.2">
      <c r="A1482" s="157"/>
      <c r="B1482" s="157"/>
      <c r="C1482" s="157"/>
      <c r="D1482" s="157"/>
      <c r="E1482" s="157" t="s">
        <v>4766</v>
      </c>
      <c r="F1482" s="157" t="s">
        <v>29</v>
      </c>
      <c r="G1482" s="157">
        <v>0</v>
      </c>
      <c r="H1482" s="157">
        <v>1</v>
      </c>
      <c r="I1482" s="157">
        <v>1</v>
      </c>
      <c r="J1482" s="157">
        <v>0</v>
      </c>
      <c r="K1482" s="157">
        <v>0</v>
      </c>
      <c r="L1482" s="157">
        <v>1</v>
      </c>
    </row>
    <row r="1483" spans="1:12" x14ac:dyDescent="0.2">
      <c r="A1483" s="157"/>
      <c r="B1483" s="157"/>
      <c r="C1483" s="157"/>
      <c r="D1483" s="157" t="s">
        <v>3934</v>
      </c>
      <c r="E1483" s="157" t="s">
        <v>3934</v>
      </c>
      <c r="F1483" s="157" t="s">
        <v>24</v>
      </c>
      <c r="G1483" s="157">
        <v>0</v>
      </c>
      <c r="H1483" s="157">
        <v>2</v>
      </c>
      <c r="I1483" s="157">
        <v>1</v>
      </c>
      <c r="J1483" s="157">
        <v>1</v>
      </c>
      <c r="K1483" s="157">
        <v>0</v>
      </c>
      <c r="L1483" s="157">
        <v>2</v>
      </c>
    </row>
    <row r="1484" spans="1:12" x14ac:dyDescent="0.2">
      <c r="A1484" s="157"/>
      <c r="B1484" s="157"/>
      <c r="C1484" s="157"/>
      <c r="D1484" s="157"/>
      <c r="E1484" s="157" t="s">
        <v>2100</v>
      </c>
      <c r="F1484" s="157" t="s">
        <v>18</v>
      </c>
      <c r="G1484" s="157">
        <v>7</v>
      </c>
      <c r="H1484" s="157">
        <v>7</v>
      </c>
      <c r="I1484" s="157">
        <v>1</v>
      </c>
      <c r="J1484" s="157">
        <v>11</v>
      </c>
      <c r="K1484" s="157">
        <v>2</v>
      </c>
      <c r="L1484" s="157">
        <v>14</v>
      </c>
    </row>
    <row r="1485" spans="1:12" x14ac:dyDescent="0.2">
      <c r="A1485" s="157"/>
      <c r="B1485" s="157"/>
      <c r="C1485" s="157"/>
      <c r="D1485" s="157"/>
      <c r="E1485" s="157" t="s">
        <v>2099</v>
      </c>
      <c r="F1485" s="157" t="s">
        <v>18</v>
      </c>
      <c r="G1485" s="157">
        <v>7</v>
      </c>
      <c r="H1485" s="157">
        <v>7</v>
      </c>
      <c r="I1485" s="157">
        <v>1</v>
      </c>
      <c r="J1485" s="157">
        <v>11</v>
      </c>
      <c r="K1485" s="157">
        <v>2</v>
      </c>
      <c r="L1485" s="157">
        <v>14</v>
      </c>
    </row>
    <row r="1486" spans="1:12" x14ac:dyDescent="0.2">
      <c r="A1486" s="157"/>
      <c r="B1486" s="157"/>
      <c r="C1486" s="157"/>
      <c r="D1486" s="157"/>
      <c r="E1486" s="157" t="s">
        <v>4767</v>
      </c>
      <c r="F1486" s="157" t="s">
        <v>39</v>
      </c>
      <c r="G1486" s="157">
        <v>0</v>
      </c>
      <c r="H1486" s="157">
        <v>1</v>
      </c>
      <c r="I1486" s="157">
        <v>0</v>
      </c>
      <c r="J1486" s="157">
        <v>1</v>
      </c>
      <c r="K1486" s="157">
        <v>0</v>
      </c>
      <c r="L1486" s="157">
        <v>1</v>
      </c>
    </row>
    <row r="1487" spans="1:12" x14ac:dyDescent="0.2">
      <c r="A1487" s="157"/>
      <c r="B1487" s="157"/>
      <c r="C1487" s="157"/>
      <c r="D1487" s="157"/>
      <c r="E1487" s="157" t="s">
        <v>2098</v>
      </c>
      <c r="F1487" s="157" t="s">
        <v>20</v>
      </c>
      <c r="G1487" s="157">
        <v>0</v>
      </c>
      <c r="H1487" s="157">
        <v>1</v>
      </c>
      <c r="I1487" s="157">
        <v>0</v>
      </c>
      <c r="J1487" s="157">
        <v>1</v>
      </c>
      <c r="K1487" s="157">
        <v>0</v>
      </c>
      <c r="L1487" s="157">
        <v>1</v>
      </c>
    </row>
    <row r="1488" spans="1:12" x14ac:dyDescent="0.2">
      <c r="A1488" s="157"/>
      <c r="B1488" s="157"/>
      <c r="C1488" s="157"/>
      <c r="D1488" s="157"/>
      <c r="E1488" s="157" t="s">
        <v>4768</v>
      </c>
      <c r="F1488" s="157" t="s">
        <v>33</v>
      </c>
      <c r="G1488" s="157">
        <v>0</v>
      </c>
      <c r="H1488" s="157">
        <v>1</v>
      </c>
      <c r="I1488" s="157">
        <v>1</v>
      </c>
      <c r="J1488" s="157">
        <v>0</v>
      </c>
      <c r="K1488" s="157">
        <v>0</v>
      </c>
      <c r="L1488" s="157">
        <v>1</v>
      </c>
    </row>
    <row r="1489" spans="1:12" x14ac:dyDescent="0.2">
      <c r="A1489" s="157"/>
      <c r="B1489" s="157"/>
      <c r="C1489" s="157"/>
      <c r="D1489" s="157"/>
      <c r="E1489" s="157" t="s">
        <v>4769</v>
      </c>
      <c r="F1489" s="157" t="s">
        <v>24</v>
      </c>
      <c r="G1489" s="157">
        <v>0</v>
      </c>
      <c r="H1489" s="157">
        <v>1</v>
      </c>
      <c r="I1489" s="157">
        <v>0</v>
      </c>
      <c r="J1489" s="157">
        <v>1</v>
      </c>
      <c r="K1489" s="157">
        <v>0</v>
      </c>
      <c r="L1489" s="157">
        <v>1</v>
      </c>
    </row>
    <row r="1490" spans="1:12" x14ac:dyDescent="0.2">
      <c r="A1490" s="157"/>
      <c r="B1490" s="157"/>
      <c r="C1490" s="157"/>
      <c r="D1490" s="157"/>
      <c r="E1490" s="157" t="s">
        <v>4770</v>
      </c>
      <c r="F1490" s="157" t="s">
        <v>14</v>
      </c>
      <c r="G1490" s="157">
        <v>1</v>
      </c>
      <c r="H1490" s="157">
        <v>0</v>
      </c>
      <c r="I1490" s="157">
        <v>1</v>
      </c>
      <c r="J1490" s="157">
        <v>0</v>
      </c>
      <c r="K1490" s="157">
        <v>0</v>
      </c>
      <c r="L1490" s="157">
        <v>1</v>
      </c>
    </row>
    <row r="1491" spans="1:12" x14ac:dyDescent="0.2">
      <c r="A1491" s="157"/>
      <c r="B1491" s="157"/>
      <c r="C1491" s="157"/>
      <c r="D1491" s="157"/>
      <c r="E1491" s="157" t="s">
        <v>4771</v>
      </c>
      <c r="F1491" s="157" t="s">
        <v>131</v>
      </c>
      <c r="G1491" s="157">
        <v>0</v>
      </c>
      <c r="H1491" s="157">
        <v>1</v>
      </c>
      <c r="I1491" s="157">
        <v>0</v>
      </c>
      <c r="J1491" s="157">
        <v>1</v>
      </c>
      <c r="K1491" s="157">
        <v>0</v>
      </c>
      <c r="L1491" s="157">
        <v>1</v>
      </c>
    </row>
    <row r="1492" spans="1:12" x14ac:dyDescent="0.2">
      <c r="A1492" s="157"/>
      <c r="B1492" s="157"/>
      <c r="C1492" s="157"/>
      <c r="D1492" s="157"/>
      <c r="E1492" s="157" t="s">
        <v>4772</v>
      </c>
      <c r="F1492" s="157" t="s">
        <v>39</v>
      </c>
      <c r="G1492" s="157">
        <v>0</v>
      </c>
      <c r="H1492" s="157">
        <v>1</v>
      </c>
      <c r="I1492" s="157">
        <v>1</v>
      </c>
      <c r="J1492" s="157">
        <v>0</v>
      </c>
      <c r="K1492" s="157">
        <v>0</v>
      </c>
      <c r="L1492" s="157">
        <v>1</v>
      </c>
    </row>
    <row r="1493" spans="1:12" x14ac:dyDescent="0.2">
      <c r="A1493" s="157"/>
      <c r="B1493" s="157"/>
      <c r="C1493" s="157"/>
      <c r="D1493" s="157"/>
      <c r="E1493" s="157" t="s">
        <v>2089</v>
      </c>
      <c r="F1493" s="157" t="s">
        <v>14</v>
      </c>
      <c r="G1493" s="157">
        <v>1</v>
      </c>
      <c r="H1493" s="157">
        <v>0</v>
      </c>
      <c r="I1493" s="157">
        <v>1</v>
      </c>
      <c r="J1493" s="157">
        <v>0</v>
      </c>
      <c r="K1493" s="157">
        <v>0</v>
      </c>
      <c r="L1493" s="157">
        <v>1</v>
      </c>
    </row>
    <row r="1494" spans="1:12" x14ac:dyDescent="0.2">
      <c r="A1494" s="157"/>
      <c r="B1494" s="157"/>
      <c r="C1494" s="157"/>
      <c r="D1494" s="157"/>
      <c r="E1494" s="157" t="s">
        <v>4773</v>
      </c>
      <c r="F1494" s="157" t="s">
        <v>39</v>
      </c>
      <c r="G1494" s="157">
        <v>0</v>
      </c>
      <c r="H1494" s="157">
        <v>2</v>
      </c>
      <c r="I1494" s="157">
        <v>0</v>
      </c>
      <c r="J1494" s="157">
        <v>2</v>
      </c>
      <c r="K1494" s="157">
        <v>0</v>
      </c>
      <c r="L1494" s="157">
        <v>2</v>
      </c>
    </row>
    <row r="1495" spans="1:12" x14ac:dyDescent="0.2">
      <c r="A1495" s="157"/>
      <c r="B1495" s="157"/>
      <c r="C1495" s="157"/>
      <c r="D1495" s="157"/>
      <c r="E1495" s="157" t="s">
        <v>2087</v>
      </c>
      <c r="F1495" s="157" t="s">
        <v>77</v>
      </c>
      <c r="G1495" s="157">
        <v>0</v>
      </c>
      <c r="H1495" s="157">
        <v>1</v>
      </c>
      <c r="I1495" s="157">
        <v>0</v>
      </c>
      <c r="J1495" s="157">
        <v>1</v>
      </c>
      <c r="K1495" s="157">
        <v>0</v>
      </c>
      <c r="L1495" s="157">
        <v>1</v>
      </c>
    </row>
    <row r="1496" spans="1:12" x14ac:dyDescent="0.2">
      <c r="A1496" s="157"/>
      <c r="B1496" s="157"/>
      <c r="C1496" s="157"/>
      <c r="D1496" s="157"/>
      <c r="E1496" s="157" t="s">
        <v>4774</v>
      </c>
      <c r="F1496" s="157" t="s">
        <v>77</v>
      </c>
      <c r="G1496" s="157">
        <v>0</v>
      </c>
      <c r="H1496" s="157">
        <v>1</v>
      </c>
      <c r="I1496" s="157">
        <v>0</v>
      </c>
      <c r="J1496" s="157">
        <v>1</v>
      </c>
      <c r="K1496" s="157">
        <v>0</v>
      </c>
      <c r="L1496" s="157">
        <v>1</v>
      </c>
    </row>
    <row r="1497" spans="1:12" x14ac:dyDescent="0.2">
      <c r="A1497" s="157"/>
      <c r="B1497" s="157"/>
      <c r="C1497" s="157"/>
      <c r="D1497" s="157" t="s">
        <v>112</v>
      </c>
      <c r="E1497" s="157" t="s">
        <v>112</v>
      </c>
      <c r="F1497" s="157" t="s">
        <v>16</v>
      </c>
      <c r="G1497" s="157">
        <v>0</v>
      </c>
      <c r="H1497" s="157">
        <v>1</v>
      </c>
      <c r="I1497" s="157">
        <v>0</v>
      </c>
      <c r="J1497" s="157">
        <v>1</v>
      </c>
      <c r="K1497" s="157">
        <v>0</v>
      </c>
      <c r="L1497" s="157">
        <v>1</v>
      </c>
    </row>
    <row r="1498" spans="1:12" x14ac:dyDescent="0.2">
      <c r="A1498" s="157"/>
      <c r="B1498" s="157"/>
      <c r="C1498" s="157"/>
      <c r="D1498" s="157"/>
      <c r="E1498" s="157" t="s">
        <v>4775</v>
      </c>
      <c r="F1498" s="157" t="s">
        <v>16</v>
      </c>
      <c r="G1498" s="157">
        <v>0</v>
      </c>
      <c r="H1498" s="157">
        <v>1</v>
      </c>
      <c r="I1498" s="157">
        <v>1</v>
      </c>
      <c r="J1498" s="157">
        <v>0</v>
      </c>
      <c r="K1498" s="157">
        <v>0</v>
      </c>
      <c r="L1498" s="157">
        <v>1</v>
      </c>
    </row>
    <row r="1499" spans="1:12" x14ac:dyDescent="0.2">
      <c r="A1499" s="157"/>
      <c r="B1499" s="157"/>
      <c r="C1499" s="157"/>
      <c r="D1499" s="157"/>
      <c r="E1499" s="157" t="s">
        <v>2085</v>
      </c>
      <c r="F1499" s="157" t="s">
        <v>24</v>
      </c>
      <c r="G1499" s="157">
        <v>0</v>
      </c>
      <c r="H1499" s="157">
        <v>1</v>
      </c>
      <c r="I1499" s="157">
        <v>0</v>
      </c>
      <c r="J1499" s="157">
        <v>1</v>
      </c>
      <c r="K1499" s="157">
        <v>0</v>
      </c>
      <c r="L1499" s="157">
        <v>1</v>
      </c>
    </row>
    <row r="1500" spans="1:12" x14ac:dyDescent="0.2">
      <c r="A1500" s="157"/>
      <c r="B1500" s="157"/>
      <c r="C1500" s="157"/>
      <c r="D1500" s="157"/>
      <c r="E1500" s="157" t="s">
        <v>4776</v>
      </c>
      <c r="F1500" s="157" t="s">
        <v>18</v>
      </c>
      <c r="G1500" s="157">
        <v>1</v>
      </c>
      <c r="H1500" s="157">
        <v>0</v>
      </c>
      <c r="I1500" s="157">
        <v>1</v>
      </c>
      <c r="J1500" s="157">
        <v>0</v>
      </c>
      <c r="K1500" s="157">
        <v>0</v>
      </c>
      <c r="L1500" s="157">
        <v>1</v>
      </c>
    </row>
    <row r="1501" spans="1:12" x14ac:dyDescent="0.2">
      <c r="A1501" s="157"/>
      <c r="B1501" s="157"/>
      <c r="C1501" s="157"/>
      <c r="D1501" s="157"/>
      <c r="E1501" s="157" t="s">
        <v>2083</v>
      </c>
      <c r="F1501" s="157" t="s">
        <v>53</v>
      </c>
      <c r="G1501" s="157">
        <v>1</v>
      </c>
      <c r="H1501" s="157">
        <v>0</v>
      </c>
      <c r="I1501" s="157">
        <v>0</v>
      </c>
      <c r="J1501" s="157">
        <v>1</v>
      </c>
      <c r="K1501" s="157">
        <v>0</v>
      </c>
      <c r="L1501" s="157">
        <v>1</v>
      </c>
    </row>
    <row r="1502" spans="1:12" x14ac:dyDescent="0.2">
      <c r="A1502" s="157"/>
      <c r="B1502" s="157"/>
      <c r="C1502" s="157"/>
      <c r="D1502" s="157"/>
      <c r="E1502" s="157" t="s">
        <v>4777</v>
      </c>
      <c r="F1502" s="157" t="s">
        <v>94</v>
      </c>
      <c r="G1502" s="157">
        <v>0</v>
      </c>
      <c r="H1502" s="157">
        <v>1</v>
      </c>
      <c r="I1502" s="157">
        <v>0</v>
      </c>
      <c r="J1502" s="157">
        <v>1</v>
      </c>
      <c r="K1502" s="157">
        <v>0</v>
      </c>
      <c r="L1502" s="157">
        <v>1</v>
      </c>
    </row>
    <row r="1503" spans="1:12" x14ac:dyDescent="0.2">
      <c r="A1503" s="157"/>
      <c r="B1503" s="157"/>
      <c r="C1503" s="157"/>
      <c r="D1503" s="157"/>
      <c r="E1503" s="157" t="s">
        <v>4778</v>
      </c>
      <c r="F1503" s="157" t="s">
        <v>39</v>
      </c>
      <c r="G1503" s="157">
        <v>0</v>
      </c>
      <c r="H1503" s="157">
        <v>1</v>
      </c>
      <c r="I1503" s="157">
        <v>1</v>
      </c>
      <c r="J1503" s="157">
        <v>0</v>
      </c>
      <c r="K1503" s="157">
        <v>0</v>
      </c>
      <c r="L1503" s="157">
        <v>1</v>
      </c>
    </row>
    <row r="1504" spans="1:12" x14ac:dyDescent="0.2">
      <c r="A1504" s="157"/>
      <c r="B1504" s="157"/>
      <c r="C1504" s="157"/>
      <c r="D1504" s="157"/>
      <c r="E1504" s="157" t="s">
        <v>2076</v>
      </c>
      <c r="F1504" s="157" t="s">
        <v>14</v>
      </c>
      <c r="G1504" s="157">
        <v>1</v>
      </c>
      <c r="H1504" s="157">
        <v>0</v>
      </c>
      <c r="I1504" s="157">
        <v>1</v>
      </c>
      <c r="J1504" s="157">
        <v>0</v>
      </c>
      <c r="K1504" s="157">
        <v>0</v>
      </c>
      <c r="L1504" s="157">
        <v>1</v>
      </c>
    </row>
    <row r="1505" spans="1:12" x14ac:dyDescent="0.2">
      <c r="A1505" s="157"/>
      <c r="B1505" s="157"/>
      <c r="C1505" s="157"/>
      <c r="D1505" s="157"/>
      <c r="E1505" s="157" t="s">
        <v>4779</v>
      </c>
      <c r="F1505" s="157" t="s">
        <v>80</v>
      </c>
      <c r="G1505" s="157">
        <v>1</v>
      </c>
      <c r="H1505" s="157">
        <v>0</v>
      </c>
      <c r="I1505" s="157">
        <v>1</v>
      </c>
      <c r="J1505" s="157">
        <v>0</v>
      </c>
      <c r="K1505" s="157">
        <v>0</v>
      </c>
      <c r="L1505" s="157">
        <v>1</v>
      </c>
    </row>
    <row r="1506" spans="1:12" x14ac:dyDescent="0.2">
      <c r="A1506" s="157"/>
      <c r="B1506" s="157"/>
      <c r="C1506" s="157"/>
      <c r="D1506" s="157"/>
      <c r="E1506" s="157" t="s">
        <v>2073</v>
      </c>
      <c r="F1506" s="157" t="s">
        <v>24</v>
      </c>
      <c r="G1506" s="157">
        <v>0</v>
      </c>
      <c r="H1506" s="157">
        <v>1</v>
      </c>
      <c r="I1506" s="157">
        <v>0</v>
      </c>
      <c r="J1506" s="157">
        <v>1</v>
      </c>
      <c r="K1506" s="157">
        <v>0</v>
      </c>
      <c r="L1506" s="157">
        <v>1</v>
      </c>
    </row>
    <row r="1507" spans="1:12" x14ac:dyDescent="0.2">
      <c r="A1507" s="157"/>
      <c r="B1507" s="157"/>
      <c r="C1507" s="157"/>
      <c r="D1507" s="157"/>
      <c r="E1507" s="157" t="s">
        <v>4780</v>
      </c>
      <c r="F1507" s="157" t="s">
        <v>80</v>
      </c>
      <c r="G1507" s="157">
        <v>0</v>
      </c>
      <c r="H1507" s="157">
        <v>1</v>
      </c>
      <c r="I1507" s="157">
        <v>0</v>
      </c>
      <c r="J1507" s="157">
        <v>1</v>
      </c>
      <c r="K1507" s="157">
        <v>0</v>
      </c>
      <c r="L1507" s="157">
        <v>1</v>
      </c>
    </row>
    <row r="1508" spans="1:12" x14ac:dyDescent="0.2">
      <c r="A1508" s="157"/>
      <c r="B1508" s="157"/>
      <c r="C1508" s="157"/>
      <c r="D1508" s="157"/>
      <c r="E1508" s="157" t="s">
        <v>4781</v>
      </c>
      <c r="F1508" s="157" t="s">
        <v>69</v>
      </c>
      <c r="G1508" s="157">
        <v>0</v>
      </c>
      <c r="H1508" s="157">
        <v>1</v>
      </c>
      <c r="I1508" s="157">
        <v>0</v>
      </c>
      <c r="J1508" s="157">
        <v>1</v>
      </c>
      <c r="K1508" s="157">
        <v>0</v>
      </c>
      <c r="L1508" s="157">
        <v>1</v>
      </c>
    </row>
    <row r="1509" spans="1:12" x14ac:dyDescent="0.2">
      <c r="A1509" s="157"/>
      <c r="B1509" s="157"/>
      <c r="C1509" s="157"/>
      <c r="D1509" s="157"/>
      <c r="E1509" s="157" t="s">
        <v>4782</v>
      </c>
      <c r="F1509" s="157" t="s">
        <v>39</v>
      </c>
      <c r="G1509" s="157">
        <v>0</v>
      </c>
      <c r="H1509" s="157">
        <v>1</v>
      </c>
      <c r="I1509" s="157">
        <v>1</v>
      </c>
      <c r="J1509" s="157">
        <v>0</v>
      </c>
      <c r="K1509" s="157">
        <v>0</v>
      </c>
      <c r="L1509" s="157">
        <v>1</v>
      </c>
    </row>
    <row r="1510" spans="1:12" x14ac:dyDescent="0.2">
      <c r="A1510" s="157"/>
      <c r="B1510" s="157"/>
      <c r="C1510" s="157"/>
      <c r="D1510" s="157"/>
      <c r="E1510" s="157" t="s">
        <v>4783</v>
      </c>
      <c r="F1510" s="157" t="s">
        <v>55</v>
      </c>
      <c r="G1510" s="157">
        <v>0</v>
      </c>
      <c r="H1510" s="157">
        <v>1</v>
      </c>
      <c r="I1510" s="157">
        <v>0</v>
      </c>
      <c r="J1510" s="157">
        <v>1</v>
      </c>
      <c r="K1510" s="157">
        <v>0</v>
      </c>
      <c r="L1510" s="157">
        <v>1</v>
      </c>
    </row>
    <row r="1511" spans="1:12" x14ac:dyDescent="0.2">
      <c r="A1511" s="157"/>
      <c r="B1511" s="157"/>
      <c r="C1511" s="157"/>
      <c r="D1511" s="157"/>
      <c r="E1511" s="157" t="s">
        <v>2060</v>
      </c>
      <c r="F1511" s="157" t="s">
        <v>18</v>
      </c>
      <c r="G1511" s="157">
        <v>2</v>
      </c>
      <c r="H1511" s="157">
        <v>0</v>
      </c>
      <c r="I1511" s="157">
        <v>0</v>
      </c>
      <c r="J1511" s="157">
        <v>2</v>
      </c>
      <c r="K1511" s="157">
        <v>0</v>
      </c>
      <c r="L1511" s="157">
        <v>2</v>
      </c>
    </row>
    <row r="1512" spans="1:12" x14ac:dyDescent="0.2">
      <c r="A1512" s="157"/>
      <c r="B1512" s="157"/>
      <c r="C1512" s="157"/>
      <c r="D1512" s="157"/>
      <c r="E1512" s="157" t="s">
        <v>2058</v>
      </c>
      <c r="F1512" s="157" t="s">
        <v>18</v>
      </c>
      <c r="G1512" s="157">
        <v>0</v>
      </c>
      <c r="H1512" s="157">
        <v>4</v>
      </c>
      <c r="I1512" s="157">
        <v>2</v>
      </c>
      <c r="J1512" s="157">
        <v>0</v>
      </c>
      <c r="K1512" s="157">
        <v>2</v>
      </c>
      <c r="L1512" s="157">
        <v>4</v>
      </c>
    </row>
    <row r="1513" spans="1:12" x14ac:dyDescent="0.2">
      <c r="A1513" s="157"/>
      <c r="B1513" s="157"/>
      <c r="C1513" s="157"/>
      <c r="D1513" s="157"/>
      <c r="E1513" s="157" t="s">
        <v>2057</v>
      </c>
      <c r="F1513" s="157" t="s">
        <v>14</v>
      </c>
      <c r="G1513" s="157">
        <v>4</v>
      </c>
      <c r="H1513" s="157">
        <v>4</v>
      </c>
      <c r="I1513" s="157">
        <v>2</v>
      </c>
      <c r="J1513" s="157">
        <v>6</v>
      </c>
      <c r="K1513" s="157">
        <v>0</v>
      </c>
      <c r="L1513" s="157">
        <v>8</v>
      </c>
    </row>
    <row r="1514" spans="1:12" x14ac:dyDescent="0.2">
      <c r="A1514" s="157"/>
      <c r="B1514" s="157"/>
      <c r="C1514" s="157"/>
      <c r="D1514" s="157"/>
      <c r="E1514" s="157" t="s">
        <v>2056</v>
      </c>
      <c r="F1514" s="157" t="s">
        <v>22</v>
      </c>
      <c r="G1514" s="157">
        <v>0</v>
      </c>
      <c r="H1514" s="157">
        <v>1</v>
      </c>
      <c r="I1514" s="157">
        <v>0</v>
      </c>
      <c r="J1514" s="157">
        <v>1</v>
      </c>
      <c r="K1514" s="157">
        <v>0</v>
      </c>
      <c r="L1514" s="157">
        <v>1</v>
      </c>
    </row>
    <row r="1515" spans="1:12" x14ac:dyDescent="0.2">
      <c r="A1515" s="157"/>
      <c r="B1515" s="157"/>
      <c r="C1515" s="157"/>
      <c r="D1515" s="157"/>
      <c r="E1515" s="157" t="s">
        <v>4784</v>
      </c>
      <c r="F1515" s="157" t="s">
        <v>87</v>
      </c>
      <c r="G1515" s="157">
        <v>0</v>
      </c>
      <c r="H1515" s="157">
        <v>1</v>
      </c>
      <c r="I1515" s="157">
        <v>0</v>
      </c>
      <c r="J1515" s="157">
        <v>1</v>
      </c>
      <c r="K1515" s="157">
        <v>0</v>
      </c>
      <c r="L1515" s="157">
        <v>1</v>
      </c>
    </row>
    <row r="1516" spans="1:12" x14ac:dyDescent="0.2">
      <c r="A1516" s="157"/>
      <c r="B1516" s="157"/>
      <c r="C1516" s="157"/>
      <c r="D1516" s="157"/>
      <c r="E1516" s="157" t="s">
        <v>4785</v>
      </c>
      <c r="F1516" s="157" t="s">
        <v>20</v>
      </c>
      <c r="G1516" s="157">
        <v>0</v>
      </c>
      <c r="H1516" s="157">
        <v>1</v>
      </c>
      <c r="I1516" s="157">
        <v>0</v>
      </c>
      <c r="J1516" s="157">
        <v>1</v>
      </c>
      <c r="K1516" s="157">
        <v>0</v>
      </c>
      <c r="L1516" s="157">
        <v>1</v>
      </c>
    </row>
    <row r="1517" spans="1:12" x14ac:dyDescent="0.2">
      <c r="A1517" s="157"/>
      <c r="B1517" s="157"/>
      <c r="C1517" s="157"/>
      <c r="D1517" s="157"/>
      <c r="E1517" s="157" t="s">
        <v>4786</v>
      </c>
      <c r="F1517" s="157" t="s">
        <v>48</v>
      </c>
      <c r="G1517" s="157">
        <v>0</v>
      </c>
      <c r="H1517" s="157">
        <v>2</v>
      </c>
      <c r="I1517" s="157">
        <v>0</v>
      </c>
      <c r="J1517" s="157">
        <v>2</v>
      </c>
      <c r="K1517" s="157">
        <v>0</v>
      </c>
      <c r="L1517" s="157">
        <v>2</v>
      </c>
    </row>
    <row r="1518" spans="1:12" x14ac:dyDescent="0.2">
      <c r="A1518" s="157"/>
      <c r="B1518" s="157"/>
      <c r="C1518" s="157"/>
      <c r="D1518" s="157"/>
      <c r="E1518" s="157" t="s">
        <v>4787</v>
      </c>
      <c r="F1518" s="157" t="s">
        <v>58</v>
      </c>
      <c r="G1518" s="157">
        <v>0</v>
      </c>
      <c r="H1518" s="157">
        <v>2</v>
      </c>
      <c r="I1518" s="157">
        <v>1</v>
      </c>
      <c r="J1518" s="157">
        <v>1</v>
      </c>
      <c r="K1518" s="157">
        <v>0</v>
      </c>
      <c r="L1518" s="157">
        <v>2</v>
      </c>
    </row>
    <row r="1519" spans="1:12" x14ac:dyDescent="0.2">
      <c r="A1519" s="157"/>
      <c r="B1519" s="157"/>
      <c r="C1519" s="157"/>
      <c r="D1519" s="157"/>
      <c r="E1519" s="157" t="s">
        <v>4788</v>
      </c>
      <c r="F1519" s="157" t="s">
        <v>58</v>
      </c>
      <c r="G1519" s="157">
        <v>1</v>
      </c>
      <c r="H1519" s="157">
        <v>0</v>
      </c>
      <c r="I1519" s="157">
        <v>1</v>
      </c>
      <c r="J1519" s="157">
        <v>0</v>
      </c>
      <c r="K1519" s="157">
        <v>0</v>
      </c>
      <c r="L1519" s="157">
        <v>1</v>
      </c>
    </row>
    <row r="1520" spans="1:12" x14ac:dyDescent="0.2">
      <c r="A1520" s="157"/>
      <c r="B1520" s="157"/>
      <c r="C1520" s="157"/>
      <c r="D1520" s="157"/>
      <c r="E1520" s="157" t="s">
        <v>4789</v>
      </c>
      <c r="F1520" s="157" t="s">
        <v>29</v>
      </c>
      <c r="G1520" s="157">
        <v>0</v>
      </c>
      <c r="H1520" s="157">
        <v>1</v>
      </c>
      <c r="I1520" s="157">
        <v>1</v>
      </c>
      <c r="J1520" s="157">
        <v>0</v>
      </c>
      <c r="K1520" s="157">
        <v>0</v>
      </c>
      <c r="L1520" s="157">
        <v>1</v>
      </c>
    </row>
    <row r="1521" spans="1:12" x14ac:dyDescent="0.2">
      <c r="A1521" s="157"/>
      <c r="B1521" s="157"/>
      <c r="C1521" s="157"/>
      <c r="D1521" s="157"/>
      <c r="E1521" s="157" t="s">
        <v>4790</v>
      </c>
      <c r="F1521" s="157" t="s">
        <v>69</v>
      </c>
      <c r="G1521" s="157">
        <v>0</v>
      </c>
      <c r="H1521" s="157">
        <v>1</v>
      </c>
      <c r="I1521" s="157">
        <v>0</v>
      </c>
      <c r="J1521" s="157">
        <v>1</v>
      </c>
      <c r="K1521" s="157">
        <v>0</v>
      </c>
      <c r="L1521" s="157">
        <v>1</v>
      </c>
    </row>
    <row r="1522" spans="1:12" x14ac:dyDescent="0.2">
      <c r="A1522" s="157"/>
      <c r="B1522" s="157"/>
      <c r="C1522" s="157"/>
      <c r="D1522" s="157"/>
      <c r="E1522" s="157" t="s">
        <v>2051</v>
      </c>
      <c r="F1522" s="157" t="s">
        <v>94</v>
      </c>
      <c r="G1522" s="157">
        <v>3</v>
      </c>
      <c r="H1522" s="157">
        <v>0</v>
      </c>
      <c r="I1522" s="157">
        <v>3</v>
      </c>
      <c r="J1522" s="157">
        <v>0</v>
      </c>
      <c r="K1522" s="157">
        <v>0</v>
      </c>
      <c r="L1522" s="157">
        <v>3</v>
      </c>
    </row>
    <row r="1523" spans="1:12" x14ac:dyDescent="0.2">
      <c r="A1523" s="157"/>
      <c r="B1523" s="157"/>
      <c r="C1523" s="157"/>
      <c r="D1523" s="157"/>
      <c r="E1523" s="157" t="s">
        <v>2050</v>
      </c>
      <c r="F1523" s="157" t="s">
        <v>77</v>
      </c>
      <c r="G1523" s="157">
        <v>2</v>
      </c>
      <c r="H1523" s="157">
        <v>0</v>
      </c>
      <c r="I1523" s="157">
        <v>2</v>
      </c>
      <c r="J1523" s="157">
        <v>0</v>
      </c>
      <c r="K1523" s="157">
        <v>0</v>
      </c>
      <c r="L1523" s="157">
        <v>2</v>
      </c>
    </row>
    <row r="1524" spans="1:12" x14ac:dyDescent="0.2">
      <c r="A1524" s="157"/>
      <c r="B1524" s="157"/>
      <c r="C1524" s="157"/>
      <c r="D1524" s="157"/>
      <c r="E1524" s="157" t="s">
        <v>4791</v>
      </c>
      <c r="F1524" s="157" t="s">
        <v>58</v>
      </c>
      <c r="G1524" s="157">
        <v>2</v>
      </c>
      <c r="H1524" s="157">
        <v>0</v>
      </c>
      <c r="I1524" s="157">
        <v>0</v>
      </c>
      <c r="J1524" s="157">
        <v>2</v>
      </c>
      <c r="K1524" s="157">
        <v>0</v>
      </c>
      <c r="L1524" s="157">
        <v>2</v>
      </c>
    </row>
    <row r="1525" spans="1:12" x14ac:dyDescent="0.2">
      <c r="A1525" s="157"/>
      <c r="B1525" s="157"/>
      <c r="C1525" s="157"/>
      <c r="D1525" s="157"/>
      <c r="E1525" s="157" t="s">
        <v>4792</v>
      </c>
      <c r="F1525" s="157" t="s">
        <v>53</v>
      </c>
      <c r="G1525" s="157">
        <v>0</v>
      </c>
      <c r="H1525" s="157">
        <v>1</v>
      </c>
      <c r="I1525" s="157">
        <v>1</v>
      </c>
      <c r="J1525" s="157">
        <v>0</v>
      </c>
      <c r="K1525" s="157">
        <v>0</v>
      </c>
      <c r="L1525" s="157">
        <v>1</v>
      </c>
    </row>
    <row r="1526" spans="1:12" x14ac:dyDescent="0.2">
      <c r="A1526" s="157"/>
      <c r="B1526" s="157"/>
      <c r="C1526" s="157"/>
      <c r="D1526" s="157"/>
      <c r="E1526" s="157" t="s">
        <v>2046</v>
      </c>
      <c r="F1526" s="157" t="s">
        <v>29</v>
      </c>
      <c r="G1526" s="157">
        <v>1</v>
      </c>
      <c r="H1526" s="157">
        <v>0</v>
      </c>
      <c r="I1526" s="157">
        <v>0</v>
      </c>
      <c r="J1526" s="157">
        <v>1</v>
      </c>
      <c r="K1526" s="157">
        <v>0</v>
      </c>
      <c r="L1526" s="157">
        <v>1</v>
      </c>
    </row>
    <row r="1527" spans="1:12" x14ac:dyDescent="0.2">
      <c r="A1527" s="157"/>
      <c r="B1527" s="157"/>
      <c r="C1527" s="157"/>
      <c r="D1527" s="157"/>
      <c r="E1527" s="157" t="s">
        <v>4793</v>
      </c>
      <c r="F1527" s="157" t="s">
        <v>29</v>
      </c>
      <c r="G1527" s="157">
        <v>1</v>
      </c>
      <c r="H1527" s="157">
        <v>0</v>
      </c>
      <c r="I1527" s="157">
        <v>0</v>
      </c>
      <c r="J1527" s="157">
        <v>1</v>
      </c>
      <c r="K1527" s="157">
        <v>0</v>
      </c>
      <c r="L1527" s="157">
        <v>1</v>
      </c>
    </row>
    <row r="1528" spans="1:12" x14ac:dyDescent="0.2">
      <c r="A1528" s="157"/>
      <c r="B1528" s="157"/>
      <c r="C1528" s="157"/>
      <c r="D1528" s="157"/>
      <c r="E1528" s="157" t="s">
        <v>2045</v>
      </c>
      <c r="F1528" s="157" t="s">
        <v>29</v>
      </c>
      <c r="G1528" s="157">
        <v>1</v>
      </c>
      <c r="H1528" s="157">
        <v>5</v>
      </c>
      <c r="I1528" s="157">
        <v>2</v>
      </c>
      <c r="J1528" s="157">
        <v>3</v>
      </c>
      <c r="K1528" s="157">
        <v>1</v>
      </c>
      <c r="L1528" s="157">
        <v>6</v>
      </c>
    </row>
    <row r="1529" spans="1:12" x14ac:dyDescent="0.2">
      <c r="A1529" s="157"/>
      <c r="B1529" s="157"/>
      <c r="C1529" s="157"/>
      <c r="D1529" s="157"/>
      <c r="E1529" s="157" t="s">
        <v>2044</v>
      </c>
      <c r="F1529" s="157" t="s">
        <v>29</v>
      </c>
      <c r="G1529" s="157">
        <v>0</v>
      </c>
      <c r="H1529" s="157">
        <v>4</v>
      </c>
      <c r="I1529" s="157">
        <v>1</v>
      </c>
      <c r="J1529" s="157">
        <v>2</v>
      </c>
      <c r="K1529" s="157">
        <v>1</v>
      </c>
      <c r="L1529" s="157">
        <v>4</v>
      </c>
    </row>
    <row r="1530" spans="1:12" x14ac:dyDescent="0.2">
      <c r="A1530" s="157"/>
      <c r="B1530" s="157"/>
      <c r="C1530" s="157"/>
      <c r="D1530" s="157"/>
      <c r="E1530" s="157" t="s">
        <v>4794</v>
      </c>
      <c r="F1530" s="157" t="s">
        <v>29</v>
      </c>
      <c r="G1530" s="157">
        <v>0</v>
      </c>
      <c r="H1530" s="157">
        <v>2</v>
      </c>
      <c r="I1530" s="157">
        <v>0</v>
      </c>
      <c r="J1530" s="157">
        <v>1</v>
      </c>
      <c r="K1530" s="157">
        <v>1</v>
      </c>
      <c r="L1530" s="157">
        <v>2</v>
      </c>
    </row>
    <row r="1531" spans="1:12" x14ac:dyDescent="0.2">
      <c r="A1531" s="157"/>
      <c r="B1531" s="157"/>
      <c r="C1531" s="157"/>
      <c r="D1531" s="157"/>
      <c r="E1531" s="157" t="s">
        <v>4795</v>
      </c>
      <c r="F1531" s="157" t="s">
        <v>80</v>
      </c>
      <c r="G1531" s="157">
        <v>1</v>
      </c>
      <c r="H1531" s="157">
        <v>0</v>
      </c>
      <c r="I1531" s="157">
        <v>1</v>
      </c>
      <c r="J1531" s="157">
        <v>0</v>
      </c>
      <c r="K1531" s="157">
        <v>0</v>
      </c>
      <c r="L1531" s="157">
        <v>1</v>
      </c>
    </row>
    <row r="1532" spans="1:12" x14ac:dyDescent="0.2">
      <c r="A1532" s="157"/>
      <c r="B1532" s="157"/>
      <c r="C1532" s="157"/>
      <c r="D1532" s="157"/>
      <c r="E1532" s="157" t="s">
        <v>4796</v>
      </c>
      <c r="F1532" s="157" t="s">
        <v>80</v>
      </c>
      <c r="G1532" s="157">
        <v>0</v>
      </c>
      <c r="H1532" s="157">
        <v>1</v>
      </c>
      <c r="I1532" s="157">
        <v>0</v>
      </c>
      <c r="J1532" s="157">
        <v>1</v>
      </c>
      <c r="K1532" s="157">
        <v>0</v>
      </c>
      <c r="L1532" s="157">
        <v>1</v>
      </c>
    </row>
    <row r="1533" spans="1:12" x14ac:dyDescent="0.2">
      <c r="A1533" s="157"/>
      <c r="B1533" s="157"/>
      <c r="C1533" s="157"/>
      <c r="D1533" s="157"/>
      <c r="E1533" s="157" t="s">
        <v>2042</v>
      </c>
      <c r="F1533" s="157" t="s">
        <v>69</v>
      </c>
      <c r="G1533" s="157">
        <v>0</v>
      </c>
      <c r="H1533" s="157">
        <v>1</v>
      </c>
      <c r="I1533" s="157">
        <v>1</v>
      </c>
      <c r="J1533" s="157">
        <v>0</v>
      </c>
      <c r="K1533" s="157">
        <v>0</v>
      </c>
      <c r="L1533" s="157">
        <v>1</v>
      </c>
    </row>
    <row r="1534" spans="1:12" x14ac:dyDescent="0.2">
      <c r="A1534" s="157"/>
      <c r="B1534" s="157"/>
      <c r="C1534" s="157"/>
      <c r="D1534" s="157"/>
      <c r="E1534" s="157" t="s">
        <v>4797</v>
      </c>
      <c r="F1534" s="157" t="s">
        <v>53</v>
      </c>
      <c r="G1534" s="157">
        <v>0</v>
      </c>
      <c r="H1534" s="157">
        <v>1</v>
      </c>
      <c r="I1534" s="157">
        <v>0</v>
      </c>
      <c r="J1534" s="157">
        <v>1</v>
      </c>
      <c r="K1534" s="157">
        <v>0</v>
      </c>
      <c r="L1534" s="157">
        <v>1</v>
      </c>
    </row>
    <row r="1535" spans="1:12" x14ac:dyDescent="0.2">
      <c r="A1535" s="157"/>
      <c r="B1535" s="157"/>
      <c r="C1535" s="157"/>
      <c r="D1535" s="157"/>
      <c r="E1535" s="157" t="s">
        <v>4798</v>
      </c>
      <c r="F1535" s="157" t="s">
        <v>33</v>
      </c>
      <c r="G1535" s="157">
        <v>0</v>
      </c>
      <c r="H1535" s="157">
        <v>1</v>
      </c>
      <c r="I1535" s="157">
        <v>0</v>
      </c>
      <c r="J1535" s="157">
        <v>1</v>
      </c>
      <c r="K1535" s="157">
        <v>0</v>
      </c>
      <c r="L1535" s="157">
        <v>1</v>
      </c>
    </row>
    <row r="1536" spans="1:12" x14ac:dyDescent="0.2">
      <c r="A1536" s="157"/>
      <c r="B1536" s="157"/>
      <c r="C1536" s="157"/>
      <c r="D1536" s="157"/>
      <c r="E1536" s="157" t="s">
        <v>4799</v>
      </c>
      <c r="F1536" s="157" t="s">
        <v>39</v>
      </c>
      <c r="G1536" s="157">
        <v>0</v>
      </c>
      <c r="H1536" s="157">
        <v>1</v>
      </c>
      <c r="I1536" s="157">
        <v>0</v>
      </c>
      <c r="J1536" s="157">
        <v>1</v>
      </c>
      <c r="K1536" s="157">
        <v>0</v>
      </c>
      <c r="L1536" s="157">
        <v>1</v>
      </c>
    </row>
    <row r="1537" spans="1:12" x14ac:dyDescent="0.2">
      <c r="A1537" s="157"/>
      <c r="B1537" s="157"/>
      <c r="C1537" s="157"/>
      <c r="D1537" s="157"/>
      <c r="E1537" s="157" t="s">
        <v>4800</v>
      </c>
      <c r="F1537" s="157" t="s">
        <v>48</v>
      </c>
      <c r="G1537" s="157">
        <v>0</v>
      </c>
      <c r="H1537" s="157">
        <v>2</v>
      </c>
      <c r="I1537" s="157">
        <v>1</v>
      </c>
      <c r="J1537" s="157">
        <v>1</v>
      </c>
      <c r="K1537" s="157">
        <v>0</v>
      </c>
      <c r="L1537" s="157">
        <v>2</v>
      </c>
    </row>
    <row r="1538" spans="1:12" x14ac:dyDescent="0.2">
      <c r="A1538" s="157"/>
      <c r="B1538" s="157"/>
      <c r="C1538" s="157"/>
      <c r="D1538" s="157"/>
      <c r="E1538" s="157" t="s">
        <v>2038</v>
      </c>
      <c r="F1538" s="157" t="s">
        <v>14</v>
      </c>
      <c r="G1538" s="157">
        <v>0</v>
      </c>
      <c r="H1538" s="157">
        <v>1</v>
      </c>
      <c r="I1538" s="157">
        <v>0</v>
      </c>
      <c r="J1538" s="157">
        <v>1</v>
      </c>
      <c r="K1538" s="157">
        <v>0</v>
      </c>
      <c r="L1538" s="157">
        <v>1</v>
      </c>
    </row>
    <row r="1539" spans="1:12" x14ac:dyDescent="0.2">
      <c r="A1539" s="157"/>
      <c r="B1539" s="157"/>
      <c r="C1539" s="157"/>
      <c r="D1539" s="157"/>
      <c r="E1539" s="157" t="s">
        <v>2036</v>
      </c>
      <c r="F1539" s="157" t="s">
        <v>24</v>
      </c>
      <c r="G1539" s="157">
        <v>0</v>
      </c>
      <c r="H1539" s="157">
        <v>2</v>
      </c>
      <c r="I1539" s="157">
        <v>1</v>
      </c>
      <c r="J1539" s="157">
        <v>1</v>
      </c>
      <c r="K1539" s="157">
        <v>0</v>
      </c>
      <c r="L1539" s="157">
        <v>2</v>
      </c>
    </row>
    <row r="1540" spans="1:12" x14ac:dyDescent="0.2">
      <c r="A1540" s="157"/>
      <c r="B1540" s="157"/>
      <c r="C1540" s="157"/>
      <c r="D1540" s="157"/>
      <c r="E1540" s="157" t="s">
        <v>4801</v>
      </c>
      <c r="F1540" s="157" t="s">
        <v>35</v>
      </c>
      <c r="G1540" s="157">
        <v>0</v>
      </c>
      <c r="H1540" s="157">
        <v>1</v>
      </c>
      <c r="I1540" s="157">
        <v>1</v>
      </c>
      <c r="J1540" s="157">
        <v>0</v>
      </c>
      <c r="K1540" s="157">
        <v>0</v>
      </c>
      <c r="L1540" s="157">
        <v>1</v>
      </c>
    </row>
    <row r="1541" spans="1:12" x14ac:dyDescent="0.2">
      <c r="A1541" s="157"/>
      <c r="B1541" s="157"/>
      <c r="C1541" s="157"/>
      <c r="D1541" s="157"/>
      <c r="E1541" s="157" t="s">
        <v>4802</v>
      </c>
      <c r="F1541" s="157" t="s">
        <v>24</v>
      </c>
      <c r="G1541" s="157">
        <v>0</v>
      </c>
      <c r="H1541" s="157">
        <v>1</v>
      </c>
      <c r="I1541" s="157">
        <v>0</v>
      </c>
      <c r="J1541" s="157">
        <v>1</v>
      </c>
      <c r="K1541" s="157">
        <v>0</v>
      </c>
      <c r="L1541" s="157">
        <v>1</v>
      </c>
    </row>
    <row r="1542" spans="1:12" x14ac:dyDescent="0.2">
      <c r="A1542" s="157"/>
      <c r="B1542" s="157"/>
      <c r="C1542" s="157"/>
      <c r="D1542" s="157" t="s">
        <v>113</v>
      </c>
      <c r="E1542" s="157" t="s">
        <v>113</v>
      </c>
      <c r="F1542" s="157" t="s">
        <v>58</v>
      </c>
      <c r="G1542" s="157">
        <v>0</v>
      </c>
      <c r="H1542" s="157">
        <v>2</v>
      </c>
      <c r="I1542" s="157">
        <v>0</v>
      </c>
      <c r="J1542" s="157">
        <v>2</v>
      </c>
      <c r="K1542" s="157">
        <v>0</v>
      </c>
      <c r="L1542" s="157">
        <v>2</v>
      </c>
    </row>
    <row r="1543" spans="1:12" x14ac:dyDescent="0.2">
      <c r="A1543" s="157"/>
      <c r="B1543" s="157"/>
      <c r="C1543" s="157"/>
      <c r="D1543" s="157"/>
      <c r="E1543" s="157" t="s">
        <v>2027</v>
      </c>
      <c r="F1543" s="157" t="s">
        <v>80</v>
      </c>
      <c r="G1543" s="157">
        <v>2</v>
      </c>
      <c r="H1543" s="157">
        <v>0</v>
      </c>
      <c r="I1543" s="157">
        <v>0</v>
      </c>
      <c r="J1543" s="157">
        <v>2</v>
      </c>
      <c r="K1543" s="157">
        <v>0</v>
      </c>
      <c r="L1543" s="157">
        <v>2</v>
      </c>
    </row>
    <row r="1544" spans="1:12" x14ac:dyDescent="0.2">
      <c r="A1544" s="157"/>
      <c r="B1544" s="157"/>
      <c r="C1544" s="157"/>
      <c r="D1544" s="157"/>
      <c r="E1544" s="157" t="s">
        <v>4803</v>
      </c>
      <c r="F1544" s="157" t="s">
        <v>53</v>
      </c>
      <c r="G1544" s="157">
        <v>0</v>
      </c>
      <c r="H1544" s="157">
        <v>1</v>
      </c>
      <c r="I1544" s="157">
        <v>0</v>
      </c>
      <c r="J1544" s="157">
        <v>1</v>
      </c>
      <c r="K1544" s="157">
        <v>0</v>
      </c>
      <c r="L1544" s="157">
        <v>1</v>
      </c>
    </row>
    <row r="1545" spans="1:12" x14ac:dyDescent="0.2">
      <c r="A1545" s="157"/>
      <c r="B1545" s="157"/>
      <c r="C1545" s="157"/>
      <c r="D1545" s="157"/>
      <c r="E1545" s="157" t="s">
        <v>4804</v>
      </c>
      <c r="F1545" s="157" t="s">
        <v>16</v>
      </c>
      <c r="G1545" s="157">
        <v>0</v>
      </c>
      <c r="H1545" s="157">
        <v>1</v>
      </c>
      <c r="I1545" s="157">
        <v>0</v>
      </c>
      <c r="J1545" s="157">
        <v>1</v>
      </c>
      <c r="K1545" s="157">
        <v>0</v>
      </c>
      <c r="L1545" s="157">
        <v>1</v>
      </c>
    </row>
    <row r="1546" spans="1:12" x14ac:dyDescent="0.2">
      <c r="A1546" s="157"/>
      <c r="B1546" s="157"/>
      <c r="C1546" s="157"/>
      <c r="D1546" s="157"/>
      <c r="E1546" s="157" t="s">
        <v>4805</v>
      </c>
      <c r="F1546" s="157" t="s">
        <v>18</v>
      </c>
      <c r="G1546" s="157">
        <v>1</v>
      </c>
      <c r="H1546" s="157">
        <v>0</v>
      </c>
      <c r="I1546" s="157">
        <v>1</v>
      </c>
      <c r="J1546" s="157">
        <v>0</v>
      </c>
      <c r="K1546" s="157">
        <v>0</v>
      </c>
      <c r="L1546" s="157">
        <v>1</v>
      </c>
    </row>
    <row r="1547" spans="1:12" x14ac:dyDescent="0.2">
      <c r="A1547" s="157"/>
      <c r="B1547" s="157"/>
      <c r="C1547" s="157"/>
      <c r="D1547" s="157"/>
      <c r="E1547" s="157" t="s">
        <v>4806</v>
      </c>
      <c r="F1547" s="157" t="s">
        <v>87</v>
      </c>
      <c r="G1547" s="157">
        <v>0</v>
      </c>
      <c r="H1547" s="157">
        <v>1</v>
      </c>
      <c r="I1547" s="157">
        <v>0</v>
      </c>
      <c r="J1547" s="157">
        <v>1</v>
      </c>
      <c r="K1547" s="157">
        <v>0</v>
      </c>
      <c r="L1547" s="157">
        <v>1</v>
      </c>
    </row>
    <row r="1548" spans="1:12" x14ac:dyDescent="0.2">
      <c r="A1548" s="157"/>
      <c r="B1548" s="157"/>
      <c r="C1548" s="157"/>
      <c r="D1548" s="157"/>
      <c r="E1548" s="157" t="s">
        <v>4807</v>
      </c>
      <c r="F1548" s="157" t="s">
        <v>48</v>
      </c>
      <c r="G1548" s="157">
        <v>0</v>
      </c>
      <c r="H1548" s="157">
        <v>1</v>
      </c>
      <c r="I1548" s="157">
        <v>0</v>
      </c>
      <c r="J1548" s="157">
        <v>1</v>
      </c>
      <c r="K1548" s="157">
        <v>0</v>
      </c>
      <c r="L1548" s="157">
        <v>1</v>
      </c>
    </row>
    <row r="1549" spans="1:12" x14ac:dyDescent="0.2">
      <c r="A1549" s="157"/>
      <c r="B1549" s="157"/>
      <c r="C1549" s="157"/>
      <c r="D1549" s="157"/>
      <c r="E1549" s="157" t="s">
        <v>2021</v>
      </c>
      <c r="F1549" s="157" t="s">
        <v>16</v>
      </c>
      <c r="G1549" s="157">
        <v>0</v>
      </c>
      <c r="H1549" s="157">
        <v>1</v>
      </c>
      <c r="I1549" s="157">
        <v>1</v>
      </c>
      <c r="J1549" s="157">
        <v>0</v>
      </c>
      <c r="K1549" s="157">
        <v>0</v>
      </c>
      <c r="L1549" s="157">
        <v>1</v>
      </c>
    </row>
    <row r="1550" spans="1:12" x14ac:dyDescent="0.2">
      <c r="A1550" s="157"/>
      <c r="B1550" s="157"/>
      <c r="C1550" s="157"/>
      <c r="D1550" s="157"/>
      <c r="E1550" s="157" t="s">
        <v>2020</v>
      </c>
      <c r="F1550" s="157" t="s">
        <v>16</v>
      </c>
      <c r="G1550" s="157">
        <v>3</v>
      </c>
      <c r="H1550" s="157">
        <v>0</v>
      </c>
      <c r="I1550" s="157">
        <v>2</v>
      </c>
      <c r="J1550" s="157">
        <v>1</v>
      </c>
      <c r="K1550" s="157">
        <v>0</v>
      </c>
      <c r="L1550" s="157">
        <v>3</v>
      </c>
    </row>
    <row r="1551" spans="1:12" x14ac:dyDescent="0.2">
      <c r="A1551" s="157"/>
      <c r="B1551" s="157"/>
      <c r="C1551" s="157"/>
      <c r="D1551" s="157"/>
      <c r="E1551" s="157" t="s">
        <v>4808</v>
      </c>
      <c r="F1551" s="157" t="s">
        <v>77</v>
      </c>
      <c r="G1551" s="157">
        <v>1</v>
      </c>
      <c r="H1551" s="157">
        <v>0</v>
      </c>
      <c r="I1551" s="157">
        <v>0</v>
      </c>
      <c r="J1551" s="157">
        <v>1</v>
      </c>
      <c r="K1551" s="157">
        <v>0</v>
      </c>
      <c r="L1551" s="157">
        <v>1</v>
      </c>
    </row>
    <row r="1552" spans="1:12" x14ac:dyDescent="0.2">
      <c r="A1552" s="157"/>
      <c r="B1552" s="157"/>
      <c r="C1552" s="157"/>
      <c r="D1552" s="157"/>
      <c r="E1552" s="157" t="s">
        <v>2019</v>
      </c>
      <c r="F1552" s="157" t="s">
        <v>24</v>
      </c>
      <c r="G1552" s="157">
        <v>0</v>
      </c>
      <c r="H1552" s="157">
        <v>1</v>
      </c>
      <c r="I1552" s="157">
        <v>0</v>
      </c>
      <c r="J1552" s="157">
        <v>1</v>
      </c>
      <c r="K1552" s="157">
        <v>0</v>
      </c>
      <c r="L1552" s="157">
        <v>1</v>
      </c>
    </row>
    <row r="1553" spans="1:12" x14ac:dyDescent="0.2">
      <c r="A1553" s="157"/>
      <c r="B1553" s="157"/>
      <c r="C1553" s="157"/>
      <c r="D1553" s="157"/>
      <c r="E1553" s="157" t="s">
        <v>4809</v>
      </c>
      <c r="F1553" s="157" t="s">
        <v>87</v>
      </c>
      <c r="G1553" s="157">
        <v>0</v>
      </c>
      <c r="H1553" s="157">
        <v>1</v>
      </c>
      <c r="I1553" s="157">
        <v>0</v>
      </c>
      <c r="J1553" s="157">
        <v>1</v>
      </c>
      <c r="K1553" s="157">
        <v>0</v>
      </c>
      <c r="L1553" s="157">
        <v>1</v>
      </c>
    </row>
    <row r="1554" spans="1:12" x14ac:dyDescent="0.2">
      <c r="A1554" s="157"/>
      <c r="B1554" s="157"/>
      <c r="C1554" s="157"/>
      <c r="D1554" s="157"/>
      <c r="E1554" s="157" t="s">
        <v>4810</v>
      </c>
      <c r="F1554" s="157" t="s">
        <v>39</v>
      </c>
      <c r="G1554" s="157">
        <v>0</v>
      </c>
      <c r="H1554" s="157">
        <v>1</v>
      </c>
      <c r="I1554" s="157">
        <v>1</v>
      </c>
      <c r="J1554" s="157">
        <v>0</v>
      </c>
      <c r="K1554" s="157">
        <v>0</v>
      </c>
      <c r="L1554" s="157">
        <v>1</v>
      </c>
    </row>
    <row r="1555" spans="1:12" x14ac:dyDescent="0.2">
      <c r="A1555" s="157"/>
      <c r="B1555" s="157"/>
      <c r="C1555" s="157"/>
      <c r="D1555" s="157"/>
      <c r="E1555" s="157" t="s">
        <v>4811</v>
      </c>
      <c r="F1555" s="157" t="s">
        <v>39</v>
      </c>
      <c r="G1555" s="157">
        <v>0</v>
      </c>
      <c r="H1555" s="157">
        <v>1</v>
      </c>
      <c r="I1555" s="157">
        <v>1</v>
      </c>
      <c r="J1555" s="157">
        <v>0</v>
      </c>
      <c r="K1555" s="157">
        <v>0</v>
      </c>
      <c r="L1555" s="157">
        <v>1</v>
      </c>
    </row>
    <row r="1556" spans="1:12" x14ac:dyDescent="0.2">
      <c r="A1556" s="157"/>
      <c r="B1556" s="157"/>
      <c r="C1556" s="157"/>
      <c r="D1556" s="157"/>
      <c r="E1556" s="157" t="s">
        <v>2014</v>
      </c>
      <c r="F1556" s="157" t="s">
        <v>77</v>
      </c>
      <c r="G1556" s="157">
        <v>0</v>
      </c>
      <c r="H1556" s="157">
        <v>2</v>
      </c>
      <c r="I1556" s="157">
        <v>0</v>
      </c>
      <c r="J1556" s="157">
        <v>2</v>
      </c>
      <c r="K1556" s="157">
        <v>0</v>
      </c>
      <c r="L1556" s="157">
        <v>2</v>
      </c>
    </row>
    <row r="1557" spans="1:12" x14ac:dyDescent="0.2">
      <c r="A1557" s="157"/>
      <c r="B1557" s="157"/>
      <c r="C1557" s="157"/>
      <c r="D1557" s="157"/>
      <c r="E1557" s="157" t="s">
        <v>2013</v>
      </c>
      <c r="F1557" s="157" t="s">
        <v>16</v>
      </c>
      <c r="G1557" s="157">
        <v>0</v>
      </c>
      <c r="H1557" s="157">
        <v>3</v>
      </c>
      <c r="I1557" s="157">
        <v>0</v>
      </c>
      <c r="J1557" s="157">
        <v>3</v>
      </c>
      <c r="K1557" s="157">
        <v>0</v>
      </c>
      <c r="L1557" s="157">
        <v>3</v>
      </c>
    </row>
    <row r="1558" spans="1:12" x14ac:dyDescent="0.2">
      <c r="A1558" s="157"/>
      <c r="B1558" s="157"/>
      <c r="C1558" s="157"/>
      <c r="D1558" s="157"/>
      <c r="E1558" s="157" t="s">
        <v>4812</v>
      </c>
      <c r="F1558" s="157" t="s">
        <v>39</v>
      </c>
      <c r="G1558" s="157">
        <v>0</v>
      </c>
      <c r="H1558" s="157">
        <v>1</v>
      </c>
      <c r="I1558" s="157">
        <v>1</v>
      </c>
      <c r="J1558" s="157">
        <v>0</v>
      </c>
      <c r="K1558" s="157">
        <v>0</v>
      </c>
      <c r="L1558" s="157">
        <v>1</v>
      </c>
    </row>
    <row r="1559" spans="1:12" x14ac:dyDescent="0.2">
      <c r="A1559" s="157"/>
      <c r="B1559" s="157"/>
      <c r="C1559" s="157"/>
      <c r="D1559" s="157"/>
      <c r="E1559" s="157" t="s">
        <v>2012</v>
      </c>
      <c r="F1559" s="157" t="s">
        <v>16</v>
      </c>
      <c r="G1559" s="157">
        <v>0</v>
      </c>
      <c r="H1559" s="157">
        <v>3</v>
      </c>
      <c r="I1559" s="157">
        <v>0</v>
      </c>
      <c r="J1559" s="157">
        <v>3</v>
      </c>
      <c r="K1559" s="157">
        <v>0</v>
      </c>
      <c r="L1559" s="157">
        <v>3</v>
      </c>
    </row>
    <row r="1560" spans="1:12" x14ac:dyDescent="0.2">
      <c r="A1560" s="157"/>
      <c r="B1560" s="157"/>
      <c r="C1560" s="157"/>
      <c r="D1560" s="157"/>
      <c r="E1560" s="157" t="s">
        <v>2011</v>
      </c>
      <c r="F1560" s="157" t="s">
        <v>16</v>
      </c>
      <c r="G1560" s="157">
        <v>0</v>
      </c>
      <c r="H1560" s="157">
        <v>1</v>
      </c>
      <c r="I1560" s="157">
        <v>0</v>
      </c>
      <c r="J1560" s="157">
        <v>1</v>
      </c>
      <c r="K1560" s="157">
        <v>0</v>
      </c>
      <c r="L1560" s="157">
        <v>1</v>
      </c>
    </row>
    <row r="1561" spans="1:12" x14ac:dyDescent="0.2">
      <c r="A1561" s="157"/>
      <c r="B1561" s="157"/>
      <c r="C1561" s="157"/>
      <c r="D1561" s="157"/>
      <c r="E1561" s="157" t="s">
        <v>2010</v>
      </c>
      <c r="F1561" s="157" t="s">
        <v>16</v>
      </c>
      <c r="G1561" s="157">
        <v>0</v>
      </c>
      <c r="H1561" s="157">
        <v>1</v>
      </c>
      <c r="I1561" s="157">
        <v>0</v>
      </c>
      <c r="J1561" s="157">
        <v>1</v>
      </c>
      <c r="K1561" s="157">
        <v>0</v>
      </c>
      <c r="L1561" s="157">
        <v>1</v>
      </c>
    </row>
    <row r="1562" spans="1:12" x14ac:dyDescent="0.2">
      <c r="A1562" s="157"/>
      <c r="B1562" s="157"/>
      <c r="C1562" s="157"/>
      <c r="D1562" s="157"/>
      <c r="E1562" s="157" t="s">
        <v>2009</v>
      </c>
      <c r="F1562" s="157" t="s">
        <v>16</v>
      </c>
      <c r="G1562" s="157">
        <v>0</v>
      </c>
      <c r="H1562" s="157">
        <v>3</v>
      </c>
      <c r="I1562" s="157">
        <v>0</v>
      </c>
      <c r="J1562" s="157">
        <v>3</v>
      </c>
      <c r="K1562" s="157">
        <v>0</v>
      </c>
      <c r="L1562" s="157">
        <v>3</v>
      </c>
    </row>
    <row r="1563" spans="1:12" x14ac:dyDescent="0.2">
      <c r="A1563" s="157"/>
      <c r="B1563" s="157"/>
      <c r="C1563" s="157"/>
      <c r="D1563" s="157"/>
      <c r="E1563" s="157" t="s">
        <v>2008</v>
      </c>
      <c r="F1563" s="157" t="s">
        <v>14</v>
      </c>
      <c r="G1563" s="157">
        <v>4</v>
      </c>
      <c r="H1563" s="157">
        <v>4</v>
      </c>
      <c r="I1563" s="157">
        <v>2</v>
      </c>
      <c r="J1563" s="157">
        <v>6</v>
      </c>
      <c r="K1563" s="157">
        <v>0</v>
      </c>
      <c r="L1563" s="157">
        <v>8</v>
      </c>
    </row>
    <row r="1564" spans="1:12" x14ac:dyDescent="0.2">
      <c r="A1564" s="157"/>
      <c r="B1564" s="157"/>
      <c r="C1564" s="157"/>
      <c r="D1564" s="157"/>
      <c r="E1564" s="157" t="s">
        <v>2006</v>
      </c>
      <c r="F1564" s="157" t="s">
        <v>16</v>
      </c>
      <c r="G1564" s="157">
        <v>0</v>
      </c>
      <c r="H1564" s="157">
        <v>3</v>
      </c>
      <c r="I1564" s="157">
        <v>0</v>
      </c>
      <c r="J1564" s="157">
        <v>3</v>
      </c>
      <c r="K1564" s="157">
        <v>0</v>
      </c>
      <c r="L1564" s="157">
        <v>3</v>
      </c>
    </row>
    <row r="1565" spans="1:12" x14ac:dyDescent="0.2">
      <c r="A1565" s="157"/>
      <c r="B1565" s="157"/>
      <c r="C1565" s="157"/>
      <c r="D1565" s="157"/>
      <c r="E1565" s="157" t="s">
        <v>2005</v>
      </c>
      <c r="F1565" s="157" t="s">
        <v>20</v>
      </c>
      <c r="G1565" s="157">
        <v>1</v>
      </c>
      <c r="H1565" s="157">
        <v>0</v>
      </c>
      <c r="I1565" s="157">
        <v>0</v>
      </c>
      <c r="J1565" s="157">
        <v>1</v>
      </c>
      <c r="K1565" s="157">
        <v>0</v>
      </c>
      <c r="L1565" s="157">
        <v>1</v>
      </c>
    </row>
    <row r="1566" spans="1:12" x14ac:dyDescent="0.2">
      <c r="A1566" s="157"/>
      <c r="B1566" s="157"/>
      <c r="C1566" s="157"/>
      <c r="D1566" s="157"/>
      <c r="E1566" s="157" t="s">
        <v>2004</v>
      </c>
      <c r="F1566" s="157" t="s">
        <v>20</v>
      </c>
      <c r="G1566" s="157">
        <v>1</v>
      </c>
      <c r="H1566" s="157">
        <v>0</v>
      </c>
      <c r="I1566" s="157">
        <v>0</v>
      </c>
      <c r="J1566" s="157">
        <v>1</v>
      </c>
      <c r="K1566" s="157">
        <v>0</v>
      </c>
      <c r="L1566" s="157">
        <v>1</v>
      </c>
    </row>
    <row r="1567" spans="1:12" x14ac:dyDescent="0.2">
      <c r="A1567" s="157"/>
      <c r="B1567" s="157"/>
      <c r="C1567" s="157"/>
      <c r="D1567" s="157"/>
      <c r="E1567" s="157" t="s">
        <v>4813</v>
      </c>
      <c r="F1567" s="157" t="s">
        <v>33</v>
      </c>
      <c r="G1567" s="157">
        <v>0</v>
      </c>
      <c r="H1567" s="157">
        <v>1</v>
      </c>
      <c r="I1567" s="157">
        <v>0</v>
      </c>
      <c r="J1567" s="157">
        <v>1</v>
      </c>
      <c r="K1567" s="157">
        <v>0</v>
      </c>
      <c r="L1567" s="157">
        <v>1</v>
      </c>
    </row>
    <row r="1568" spans="1:12" x14ac:dyDescent="0.2">
      <c r="A1568" s="157"/>
      <c r="B1568" s="157"/>
      <c r="C1568" s="157"/>
      <c r="D1568" s="157"/>
      <c r="E1568" s="157" t="s">
        <v>4814</v>
      </c>
      <c r="F1568" s="157" t="s">
        <v>53</v>
      </c>
      <c r="G1568" s="157">
        <v>0</v>
      </c>
      <c r="H1568" s="157">
        <v>1</v>
      </c>
      <c r="I1568" s="157">
        <v>0</v>
      </c>
      <c r="J1568" s="157">
        <v>1</v>
      </c>
      <c r="K1568" s="157">
        <v>0</v>
      </c>
      <c r="L1568" s="157">
        <v>1</v>
      </c>
    </row>
    <row r="1569" spans="1:12" x14ac:dyDescent="0.2">
      <c r="A1569" s="157"/>
      <c r="B1569" s="157"/>
      <c r="C1569" s="157"/>
      <c r="D1569" s="157"/>
      <c r="E1569" s="157" t="s">
        <v>4815</v>
      </c>
      <c r="F1569" s="157" t="s">
        <v>14</v>
      </c>
      <c r="G1569" s="157">
        <v>1</v>
      </c>
      <c r="H1569" s="157">
        <v>2</v>
      </c>
      <c r="I1569" s="157">
        <v>2</v>
      </c>
      <c r="J1569" s="157">
        <v>1</v>
      </c>
      <c r="K1569" s="157">
        <v>0</v>
      </c>
      <c r="L1569" s="157">
        <v>3</v>
      </c>
    </row>
    <row r="1570" spans="1:12" x14ac:dyDescent="0.2">
      <c r="A1570" s="157"/>
      <c r="B1570" s="157"/>
      <c r="C1570" s="157"/>
      <c r="D1570" s="157"/>
      <c r="E1570" s="157" t="s">
        <v>4816</v>
      </c>
      <c r="F1570" s="157" t="s">
        <v>80</v>
      </c>
      <c r="G1570" s="157">
        <v>0</v>
      </c>
      <c r="H1570" s="157">
        <v>1</v>
      </c>
      <c r="I1570" s="157">
        <v>0</v>
      </c>
      <c r="J1570" s="157">
        <v>1</v>
      </c>
      <c r="K1570" s="157">
        <v>0</v>
      </c>
      <c r="L1570" s="157">
        <v>1</v>
      </c>
    </row>
    <row r="1571" spans="1:12" x14ac:dyDescent="0.2">
      <c r="A1571" s="157"/>
      <c r="B1571" s="157"/>
      <c r="C1571" s="157"/>
      <c r="D1571" s="157"/>
      <c r="E1571" s="157" t="s">
        <v>1995</v>
      </c>
      <c r="F1571" s="157" t="s">
        <v>87</v>
      </c>
      <c r="G1571" s="157">
        <v>0</v>
      </c>
      <c r="H1571" s="157">
        <v>2</v>
      </c>
      <c r="I1571" s="157">
        <v>0</v>
      </c>
      <c r="J1571" s="157">
        <v>2</v>
      </c>
      <c r="K1571" s="157">
        <v>0</v>
      </c>
      <c r="L1571" s="157">
        <v>2</v>
      </c>
    </row>
    <row r="1572" spans="1:12" x14ac:dyDescent="0.2">
      <c r="A1572" s="157"/>
      <c r="B1572" s="157"/>
      <c r="C1572" s="157"/>
      <c r="D1572" s="157"/>
      <c r="E1572" s="157" t="s">
        <v>4817</v>
      </c>
      <c r="F1572" s="157" t="s">
        <v>67</v>
      </c>
      <c r="G1572" s="157">
        <v>0</v>
      </c>
      <c r="H1572" s="157">
        <v>1</v>
      </c>
      <c r="I1572" s="157">
        <v>0</v>
      </c>
      <c r="J1572" s="157">
        <v>1</v>
      </c>
      <c r="K1572" s="157">
        <v>0</v>
      </c>
      <c r="L1572" s="157">
        <v>1</v>
      </c>
    </row>
    <row r="1573" spans="1:12" x14ac:dyDescent="0.2">
      <c r="A1573" s="157"/>
      <c r="B1573" s="157"/>
      <c r="C1573" s="157"/>
      <c r="D1573" s="157"/>
      <c r="E1573" s="157" t="s">
        <v>1991</v>
      </c>
      <c r="F1573" s="157" t="s">
        <v>94</v>
      </c>
      <c r="G1573" s="157">
        <v>0</v>
      </c>
      <c r="H1573" s="157">
        <v>1</v>
      </c>
      <c r="I1573" s="157">
        <v>0</v>
      </c>
      <c r="J1573" s="157">
        <v>1</v>
      </c>
      <c r="K1573" s="157">
        <v>0</v>
      </c>
      <c r="L1573" s="157">
        <v>1</v>
      </c>
    </row>
    <row r="1574" spans="1:12" x14ac:dyDescent="0.2">
      <c r="A1574" s="157"/>
      <c r="B1574" s="157"/>
      <c r="C1574" s="157"/>
      <c r="D1574" s="157"/>
      <c r="E1574" s="157" t="s">
        <v>4818</v>
      </c>
      <c r="F1574" s="157" t="s">
        <v>35</v>
      </c>
      <c r="G1574" s="157">
        <v>0</v>
      </c>
      <c r="H1574" s="157">
        <v>1</v>
      </c>
      <c r="I1574" s="157">
        <v>1</v>
      </c>
      <c r="J1574" s="157">
        <v>0</v>
      </c>
      <c r="K1574" s="157">
        <v>0</v>
      </c>
      <c r="L1574" s="157">
        <v>1</v>
      </c>
    </row>
    <row r="1575" spans="1:12" x14ac:dyDescent="0.2">
      <c r="A1575" s="157"/>
      <c r="B1575" s="157"/>
      <c r="C1575" s="157"/>
      <c r="D1575" s="157"/>
      <c r="E1575" s="157" t="s">
        <v>4819</v>
      </c>
      <c r="F1575" s="157" t="s">
        <v>77</v>
      </c>
      <c r="G1575" s="157">
        <v>0</v>
      </c>
      <c r="H1575" s="157">
        <v>1</v>
      </c>
      <c r="I1575" s="157">
        <v>0</v>
      </c>
      <c r="J1575" s="157">
        <v>1</v>
      </c>
      <c r="K1575" s="157">
        <v>0</v>
      </c>
      <c r="L1575" s="157">
        <v>1</v>
      </c>
    </row>
    <row r="1576" spans="1:12" x14ac:dyDescent="0.2">
      <c r="A1576" s="157"/>
      <c r="B1576" s="157"/>
      <c r="C1576" s="157"/>
      <c r="D1576" s="157"/>
      <c r="E1576" s="157" t="s">
        <v>4820</v>
      </c>
      <c r="F1576" s="157" t="s">
        <v>94</v>
      </c>
      <c r="G1576" s="157">
        <v>1</v>
      </c>
      <c r="H1576" s="157">
        <v>0</v>
      </c>
      <c r="I1576" s="157">
        <v>1</v>
      </c>
      <c r="J1576" s="157">
        <v>0</v>
      </c>
      <c r="K1576" s="157">
        <v>0</v>
      </c>
      <c r="L1576" s="157">
        <v>1</v>
      </c>
    </row>
    <row r="1577" spans="1:12" x14ac:dyDescent="0.2">
      <c r="A1577" s="157"/>
      <c r="B1577" s="157"/>
      <c r="C1577" s="157"/>
      <c r="D1577" s="157"/>
      <c r="E1577" s="157" t="s">
        <v>1988</v>
      </c>
      <c r="F1577" s="157" t="s">
        <v>18</v>
      </c>
      <c r="G1577" s="157">
        <v>3</v>
      </c>
      <c r="H1577" s="157">
        <v>1</v>
      </c>
      <c r="I1577" s="157">
        <v>3</v>
      </c>
      <c r="J1577" s="157">
        <v>1</v>
      </c>
      <c r="K1577" s="157">
        <v>0</v>
      </c>
      <c r="L1577" s="157">
        <v>4</v>
      </c>
    </row>
    <row r="1578" spans="1:12" x14ac:dyDescent="0.2">
      <c r="A1578" s="157"/>
      <c r="B1578" s="157"/>
      <c r="C1578" s="157"/>
      <c r="D1578" s="157"/>
      <c r="E1578" s="157" t="s">
        <v>1985</v>
      </c>
      <c r="F1578" s="157" t="s">
        <v>48</v>
      </c>
      <c r="G1578" s="157">
        <v>1</v>
      </c>
      <c r="H1578" s="157">
        <v>0</v>
      </c>
      <c r="I1578" s="157">
        <v>1</v>
      </c>
      <c r="J1578" s="157">
        <v>0</v>
      </c>
      <c r="K1578" s="157">
        <v>0</v>
      </c>
      <c r="L1578" s="157">
        <v>1</v>
      </c>
    </row>
    <row r="1579" spans="1:12" x14ac:dyDescent="0.2">
      <c r="A1579" s="157"/>
      <c r="B1579" s="157"/>
      <c r="C1579" s="157"/>
      <c r="D1579" s="157"/>
      <c r="E1579" s="157" t="s">
        <v>4821</v>
      </c>
      <c r="F1579" s="157" t="s">
        <v>87</v>
      </c>
      <c r="G1579" s="157">
        <v>0</v>
      </c>
      <c r="H1579" s="157">
        <v>1</v>
      </c>
      <c r="I1579" s="157">
        <v>0</v>
      </c>
      <c r="J1579" s="157">
        <v>1</v>
      </c>
      <c r="K1579" s="157">
        <v>0</v>
      </c>
      <c r="L1579" s="157">
        <v>1</v>
      </c>
    </row>
    <row r="1580" spans="1:12" x14ac:dyDescent="0.2">
      <c r="A1580" s="157"/>
      <c r="B1580" s="157"/>
      <c r="C1580" s="157"/>
      <c r="D1580" s="157"/>
      <c r="E1580" s="157" t="s">
        <v>4822</v>
      </c>
      <c r="F1580" s="157" t="s">
        <v>131</v>
      </c>
      <c r="G1580" s="157">
        <v>0</v>
      </c>
      <c r="H1580" s="157">
        <v>1</v>
      </c>
      <c r="I1580" s="157">
        <v>0</v>
      </c>
      <c r="J1580" s="157">
        <v>1</v>
      </c>
      <c r="K1580" s="157">
        <v>0</v>
      </c>
      <c r="L1580" s="157">
        <v>1</v>
      </c>
    </row>
    <row r="1581" spans="1:12" x14ac:dyDescent="0.2">
      <c r="A1581" s="157"/>
      <c r="B1581" s="157"/>
      <c r="C1581" s="157"/>
      <c r="D1581" s="157"/>
      <c r="E1581" s="157" t="s">
        <v>4823</v>
      </c>
      <c r="F1581" s="157" t="s">
        <v>58</v>
      </c>
      <c r="G1581" s="157">
        <v>1</v>
      </c>
      <c r="H1581" s="157">
        <v>0</v>
      </c>
      <c r="I1581" s="157">
        <v>0</v>
      </c>
      <c r="J1581" s="157">
        <v>1</v>
      </c>
      <c r="K1581" s="157">
        <v>0</v>
      </c>
      <c r="L1581" s="157">
        <v>1</v>
      </c>
    </row>
    <row r="1582" spans="1:12" x14ac:dyDescent="0.2">
      <c r="A1582" s="157"/>
      <c r="B1582" s="157"/>
      <c r="C1582" s="157"/>
      <c r="D1582" s="157"/>
      <c r="E1582" s="157" t="s">
        <v>1980</v>
      </c>
      <c r="F1582" s="157" t="s">
        <v>80</v>
      </c>
      <c r="G1582" s="157">
        <v>14</v>
      </c>
      <c r="H1582" s="157">
        <v>0</v>
      </c>
      <c r="I1582" s="157">
        <v>0</v>
      </c>
      <c r="J1582" s="157">
        <v>14</v>
      </c>
      <c r="K1582" s="157">
        <v>0</v>
      </c>
      <c r="L1582" s="157">
        <v>14</v>
      </c>
    </row>
    <row r="1583" spans="1:12" x14ac:dyDescent="0.2">
      <c r="A1583" s="157"/>
      <c r="B1583" s="157"/>
      <c r="C1583" s="157"/>
      <c r="D1583" s="157"/>
      <c r="E1583" s="157" t="s">
        <v>4824</v>
      </c>
      <c r="F1583" s="157" t="s">
        <v>48</v>
      </c>
      <c r="G1583" s="157">
        <v>0</v>
      </c>
      <c r="H1583" s="157">
        <v>2</v>
      </c>
      <c r="I1583" s="157">
        <v>0</v>
      </c>
      <c r="J1583" s="157">
        <v>2</v>
      </c>
      <c r="K1583" s="157">
        <v>0</v>
      </c>
      <c r="L1583" s="157">
        <v>2</v>
      </c>
    </row>
    <row r="1584" spans="1:12" x14ac:dyDescent="0.2">
      <c r="A1584" s="157"/>
      <c r="B1584" s="157"/>
      <c r="C1584" s="157"/>
      <c r="D1584" s="157"/>
      <c r="E1584" s="157" t="s">
        <v>1979</v>
      </c>
      <c r="F1584" s="157" t="s">
        <v>14</v>
      </c>
      <c r="G1584" s="157">
        <v>2</v>
      </c>
      <c r="H1584" s="157">
        <v>1</v>
      </c>
      <c r="I1584" s="157">
        <v>1</v>
      </c>
      <c r="J1584" s="157">
        <v>2</v>
      </c>
      <c r="K1584" s="157">
        <v>0</v>
      </c>
      <c r="L1584" s="157">
        <v>3</v>
      </c>
    </row>
    <row r="1585" spans="1:12" x14ac:dyDescent="0.2">
      <c r="A1585" s="157"/>
      <c r="B1585" s="157"/>
      <c r="C1585" s="157"/>
      <c r="D1585" s="157"/>
      <c r="E1585" s="157" t="s">
        <v>4825</v>
      </c>
      <c r="F1585" s="157" t="s">
        <v>29</v>
      </c>
      <c r="G1585" s="157">
        <v>0</v>
      </c>
      <c r="H1585" s="157">
        <v>1</v>
      </c>
      <c r="I1585" s="157">
        <v>0</v>
      </c>
      <c r="J1585" s="157">
        <v>1</v>
      </c>
      <c r="K1585" s="157">
        <v>0</v>
      </c>
      <c r="L1585" s="157">
        <v>1</v>
      </c>
    </row>
    <row r="1586" spans="1:12" x14ac:dyDescent="0.2">
      <c r="A1586" s="157"/>
      <c r="B1586" s="157"/>
      <c r="C1586" s="157"/>
      <c r="D1586" s="157"/>
      <c r="E1586" s="157" t="s">
        <v>1978</v>
      </c>
      <c r="F1586" s="157" t="s">
        <v>131</v>
      </c>
      <c r="G1586" s="157">
        <v>0</v>
      </c>
      <c r="H1586" s="157">
        <v>2</v>
      </c>
      <c r="I1586" s="157">
        <v>0</v>
      </c>
      <c r="J1586" s="157">
        <v>2</v>
      </c>
      <c r="K1586" s="157">
        <v>0</v>
      </c>
      <c r="L1586" s="157">
        <v>2</v>
      </c>
    </row>
    <row r="1587" spans="1:12" x14ac:dyDescent="0.2">
      <c r="A1587" s="157"/>
      <c r="B1587" s="157"/>
      <c r="C1587" s="157"/>
      <c r="D1587" s="157"/>
      <c r="E1587" s="157" t="s">
        <v>4826</v>
      </c>
      <c r="F1587" s="157" t="s">
        <v>53</v>
      </c>
      <c r="G1587" s="157">
        <v>1</v>
      </c>
      <c r="H1587" s="157">
        <v>0</v>
      </c>
      <c r="I1587" s="157">
        <v>1</v>
      </c>
      <c r="J1587" s="157">
        <v>0</v>
      </c>
      <c r="K1587" s="157">
        <v>0</v>
      </c>
      <c r="L1587" s="157">
        <v>1</v>
      </c>
    </row>
    <row r="1588" spans="1:12" x14ac:dyDescent="0.2">
      <c r="A1588" s="157"/>
      <c r="B1588" s="157"/>
      <c r="C1588" s="157"/>
      <c r="D1588" s="157"/>
      <c r="E1588" s="157" t="s">
        <v>4827</v>
      </c>
      <c r="F1588" s="157" t="s">
        <v>53</v>
      </c>
      <c r="G1588" s="157">
        <v>1</v>
      </c>
      <c r="H1588" s="157">
        <v>0</v>
      </c>
      <c r="I1588" s="157">
        <v>1</v>
      </c>
      <c r="J1588" s="157">
        <v>0</v>
      </c>
      <c r="K1588" s="157">
        <v>0</v>
      </c>
      <c r="L1588" s="157">
        <v>1</v>
      </c>
    </row>
    <row r="1589" spans="1:12" x14ac:dyDescent="0.2">
      <c r="A1589" s="157"/>
      <c r="B1589" s="157"/>
      <c r="C1589" s="157"/>
      <c r="D1589" s="157"/>
      <c r="E1589" s="157" t="s">
        <v>4828</v>
      </c>
      <c r="F1589" s="157" t="s">
        <v>53</v>
      </c>
      <c r="G1589" s="157">
        <v>1</v>
      </c>
      <c r="H1589" s="157">
        <v>0</v>
      </c>
      <c r="I1589" s="157">
        <v>1</v>
      </c>
      <c r="J1589" s="157">
        <v>0</v>
      </c>
      <c r="K1589" s="157">
        <v>0</v>
      </c>
      <c r="L1589" s="157">
        <v>1</v>
      </c>
    </row>
    <row r="1590" spans="1:12" x14ac:dyDescent="0.2">
      <c r="A1590" s="157"/>
      <c r="B1590" s="157"/>
      <c r="C1590" s="157"/>
      <c r="D1590" s="157"/>
      <c r="E1590" s="157" t="s">
        <v>4829</v>
      </c>
      <c r="F1590" s="157" t="s">
        <v>53</v>
      </c>
      <c r="G1590" s="157">
        <v>1</v>
      </c>
      <c r="H1590" s="157">
        <v>0</v>
      </c>
      <c r="I1590" s="157">
        <v>1</v>
      </c>
      <c r="J1590" s="157">
        <v>0</v>
      </c>
      <c r="K1590" s="157">
        <v>0</v>
      </c>
      <c r="L1590" s="157">
        <v>1</v>
      </c>
    </row>
    <row r="1591" spans="1:12" x14ac:dyDescent="0.2">
      <c r="A1591" s="157"/>
      <c r="B1591" s="157"/>
      <c r="C1591" s="157"/>
      <c r="D1591" s="157"/>
      <c r="E1591" s="157" t="s">
        <v>4830</v>
      </c>
      <c r="F1591" s="157" t="s">
        <v>53</v>
      </c>
      <c r="G1591" s="157">
        <v>1</v>
      </c>
      <c r="H1591" s="157">
        <v>0</v>
      </c>
      <c r="I1591" s="157">
        <v>1</v>
      </c>
      <c r="J1591" s="157">
        <v>0</v>
      </c>
      <c r="K1591" s="157">
        <v>0</v>
      </c>
      <c r="L1591" s="157">
        <v>1</v>
      </c>
    </row>
    <row r="1592" spans="1:12" x14ac:dyDescent="0.2">
      <c r="A1592" s="157"/>
      <c r="B1592" s="157"/>
      <c r="C1592" s="157"/>
      <c r="D1592" s="157"/>
      <c r="E1592" s="157" t="s">
        <v>4831</v>
      </c>
      <c r="F1592" s="157" t="s">
        <v>53</v>
      </c>
      <c r="G1592" s="157">
        <v>1</v>
      </c>
      <c r="H1592" s="157">
        <v>0</v>
      </c>
      <c r="I1592" s="157">
        <v>1</v>
      </c>
      <c r="J1592" s="157">
        <v>0</v>
      </c>
      <c r="K1592" s="157">
        <v>0</v>
      </c>
      <c r="L1592" s="157">
        <v>1</v>
      </c>
    </row>
    <row r="1593" spans="1:12" x14ac:dyDescent="0.2">
      <c r="A1593" s="157"/>
      <c r="B1593" s="157"/>
      <c r="C1593" s="157"/>
      <c r="D1593" s="157"/>
      <c r="E1593" s="157" t="s">
        <v>4832</v>
      </c>
      <c r="F1593" s="157" t="s">
        <v>53</v>
      </c>
      <c r="G1593" s="157">
        <v>1</v>
      </c>
      <c r="H1593" s="157">
        <v>0</v>
      </c>
      <c r="I1593" s="157">
        <v>1</v>
      </c>
      <c r="J1593" s="157">
        <v>0</v>
      </c>
      <c r="K1593" s="157">
        <v>0</v>
      </c>
      <c r="L1593" s="157">
        <v>1</v>
      </c>
    </row>
    <row r="1594" spans="1:12" x14ac:dyDescent="0.2">
      <c r="A1594" s="157"/>
      <c r="B1594" s="157"/>
      <c r="C1594" s="157"/>
      <c r="D1594" s="157"/>
      <c r="E1594" s="157" t="s">
        <v>4833</v>
      </c>
      <c r="F1594" s="157" t="s">
        <v>53</v>
      </c>
      <c r="G1594" s="157">
        <v>1</v>
      </c>
      <c r="H1594" s="157">
        <v>0</v>
      </c>
      <c r="I1594" s="157">
        <v>1</v>
      </c>
      <c r="J1594" s="157">
        <v>0</v>
      </c>
      <c r="K1594" s="157">
        <v>0</v>
      </c>
      <c r="L1594" s="157">
        <v>1</v>
      </c>
    </row>
    <row r="1595" spans="1:12" x14ac:dyDescent="0.2">
      <c r="A1595" s="157"/>
      <c r="B1595" s="157"/>
      <c r="C1595" s="157"/>
      <c r="D1595" s="157"/>
      <c r="E1595" s="157" t="s">
        <v>4834</v>
      </c>
      <c r="F1595" s="157" t="s">
        <v>53</v>
      </c>
      <c r="G1595" s="157">
        <v>1</v>
      </c>
      <c r="H1595" s="157">
        <v>0</v>
      </c>
      <c r="I1595" s="157">
        <v>1</v>
      </c>
      <c r="J1595" s="157">
        <v>0</v>
      </c>
      <c r="K1595" s="157">
        <v>0</v>
      </c>
      <c r="L1595" s="157">
        <v>1</v>
      </c>
    </row>
    <row r="1596" spans="1:12" x14ac:dyDescent="0.2">
      <c r="A1596" s="157"/>
      <c r="B1596" s="157"/>
      <c r="C1596" s="157"/>
      <c r="D1596" s="157"/>
      <c r="E1596" s="157" t="s">
        <v>4835</v>
      </c>
      <c r="F1596" s="157" t="s">
        <v>53</v>
      </c>
      <c r="G1596" s="157">
        <v>1</v>
      </c>
      <c r="H1596" s="157">
        <v>0</v>
      </c>
      <c r="I1596" s="157">
        <v>1</v>
      </c>
      <c r="J1596" s="157">
        <v>0</v>
      </c>
      <c r="K1596" s="157">
        <v>0</v>
      </c>
      <c r="L1596" s="157">
        <v>1</v>
      </c>
    </row>
    <row r="1597" spans="1:12" x14ac:dyDescent="0.2">
      <c r="A1597" s="157"/>
      <c r="B1597" s="157"/>
      <c r="C1597" s="157"/>
      <c r="D1597" s="157"/>
      <c r="E1597" s="157" t="s">
        <v>4836</v>
      </c>
      <c r="F1597" s="157" t="s">
        <v>58</v>
      </c>
      <c r="G1597" s="157">
        <v>1</v>
      </c>
      <c r="H1597" s="157">
        <v>0</v>
      </c>
      <c r="I1597" s="157">
        <v>1</v>
      </c>
      <c r="J1597" s="157">
        <v>0</v>
      </c>
      <c r="K1597" s="157">
        <v>0</v>
      </c>
      <c r="L1597" s="157">
        <v>1</v>
      </c>
    </row>
    <row r="1598" spans="1:12" x14ac:dyDescent="0.2">
      <c r="A1598" s="157"/>
      <c r="B1598" s="157"/>
      <c r="C1598" s="157"/>
      <c r="D1598" s="157"/>
      <c r="E1598" s="157" t="s">
        <v>4837</v>
      </c>
      <c r="F1598" s="157" t="s">
        <v>20</v>
      </c>
      <c r="G1598" s="157">
        <v>1</v>
      </c>
      <c r="H1598" s="157">
        <v>0</v>
      </c>
      <c r="I1598" s="157">
        <v>1</v>
      </c>
      <c r="J1598" s="157">
        <v>0</v>
      </c>
      <c r="K1598" s="157">
        <v>0</v>
      </c>
      <c r="L1598" s="157">
        <v>1</v>
      </c>
    </row>
    <row r="1599" spans="1:12" x14ac:dyDescent="0.2">
      <c r="A1599" s="157"/>
      <c r="B1599" s="157"/>
      <c r="C1599" s="157"/>
      <c r="D1599" s="157"/>
      <c r="E1599" s="157" t="s">
        <v>4838</v>
      </c>
      <c r="F1599" s="157" t="s">
        <v>35</v>
      </c>
      <c r="G1599" s="157">
        <v>0</v>
      </c>
      <c r="H1599" s="157">
        <v>1</v>
      </c>
      <c r="I1599" s="157">
        <v>1</v>
      </c>
      <c r="J1599" s="157">
        <v>0</v>
      </c>
      <c r="K1599" s="157">
        <v>0</v>
      </c>
      <c r="L1599" s="157">
        <v>1</v>
      </c>
    </row>
    <row r="1600" spans="1:12" x14ac:dyDescent="0.2">
      <c r="A1600" s="157"/>
      <c r="B1600" s="157"/>
      <c r="C1600" s="157"/>
      <c r="D1600" s="157"/>
      <c r="E1600" s="157" t="s">
        <v>1974</v>
      </c>
      <c r="F1600" s="157" t="s">
        <v>77</v>
      </c>
      <c r="G1600" s="157">
        <v>1</v>
      </c>
      <c r="H1600" s="157">
        <v>2</v>
      </c>
      <c r="I1600" s="157">
        <v>3</v>
      </c>
      <c r="J1600" s="157">
        <v>0</v>
      </c>
      <c r="K1600" s="157">
        <v>0</v>
      </c>
      <c r="L1600" s="157">
        <v>3</v>
      </c>
    </row>
    <row r="1601" spans="1:12" x14ac:dyDescent="0.2">
      <c r="A1601" s="157"/>
      <c r="B1601" s="157"/>
      <c r="C1601" s="157"/>
      <c r="D1601" s="157"/>
      <c r="E1601" s="157" t="s">
        <v>4839</v>
      </c>
      <c r="F1601" s="157" t="s">
        <v>125</v>
      </c>
      <c r="G1601" s="157">
        <v>1</v>
      </c>
      <c r="H1601" s="157">
        <v>0</v>
      </c>
      <c r="I1601" s="157">
        <v>0</v>
      </c>
      <c r="J1601" s="157">
        <v>1</v>
      </c>
      <c r="K1601" s="157">
        <v>0</v>
      </c>
      <c r="L1601" s="157">
        <v>1</v>
      </c>
    </row>
    <row r="1602" spans="1:12" x14ac:dyDescent="0.2">
      <c r="A1602" s="157"/>
      <c r="B1602" s="157"/>
      <c r="C1602" s="157"/>
      <c r="D1602" s="157"/>
      <c r="E1602" s="157" t="s">
        <v>4840</v>
      </c>
      <c r="F1602" s="157" t="s">
        <v>16</v>
      </c>
      <c r="G1602" s="157">
        <v>1</v>
      </c>
      <c r="H1602" s="157">
        <v>0</v>
      </c>
      <c r="I1602" s="157">
        <v>1</v>
      </c>
      <c r="J1602" s="157">
        <v>0</v>
      </c>
      <c r="K1602" s="157">
        <v>0</v>
      </c>
      <c r="L1602" s="157">
        <v>1</v>
      </c>
    </row>
    <row r="1603" spans="1:12" x14ac:dyDescent="0.2">
      <c r="A1603" s="157"/>
      <c r="B1603" s="157"/>
      <c r="C1603" s="157"/>
      <c r="D1603" s="157"/>
      <c r="E1603" s="157" t="s">
        <v>1973</v>
      </c>
      <c r="F1603" s="157" t="s">
        <v>24</v>
      </c>
      <c r="G1603" s="157">
        <v>0</v>
      </c>
      <c r="H1603" s="157">
        <v>1</v>
      </c>
      <c r="I1603" s="157">
        <v>0</v>
      </c>
      <c r="J1603" s="157">
        <v>1</v>
      </c>
      <c r="K1603" s="157">
        <v>0</v>
      </c>
      <c r="L1603" s="157">
        <v>1</v>
      </c>
    </row>
    <row r="1604" spans="1:12" x14ac:dyDescent="0.2">
      <c r="A1604" s="157"/>
      <c r="B1604" s="157"/>
      <c r="C1604" s="157"/>
      <c r="D1604" s="157"/>
      <c r="E1604" s="157" t="s">
        <v>1972</v>
      </c>
      <c r="F1604" s="157" t="s">
        <v>58</v>
      </c>
      <c r="G1604" s="157">
        <v>0</v>
      </c>
      <c r="H1604" s="157">
        <v>3</v>
      </c>
      <c r="I1604" s="157">
        <v>0</v>
      </c>
      <c r="J1604" s="157">
        <v>3</v>
      </c>
      <c r="K1604" s="157">
        <v>0</v>
      </c>
      <c r="L1604" s="157">
        <v>3</v>
      </c>
    </row>
    <row r="1605" spans="1:12" x14ac:dyDescent="0.2">
      <c r="A1605" s="157"/>
      <c r="B1605" s="157"/>
      <c r="C1605" s="157"/>
      <c r="D1605" s="157"/>
      <c r="E1605" s="157" t="s">
        <v>4841</v>
      </c>
      <c r="F1605" s="157" t="s">
        <v>58</v>
      </c>
      <c r="G1605" s="157">
        <v>2</v>
      </c>
      <c r="H1605" s="157">
        <v>0</v>
      </c>
      <c r="I1605" s="157">
        <v>0</v>
      </c>
      <c r="J1605" s="157">
        <v>2</v>
      </c>
      <c r="K1605" s="157">
        <v>0</v>
      </c>
      <c r="L1605" s="157">
        <v>2</v>
      </c>
    </row>
    <row r="1606" spans="1:12" x14ac:dyDescent="0.2">
      <c r="A1606" s="157"/>
      <c r="B1606" s="157"/>
      <c r="C1606" s="157"/>
      <c r="D1606" s="157"/>
      <c r="E1606" s="157" t="s">
        <v>1971</v>
      </c>
      <c r="F1606" s="157" t="s">
        <v>14</v>
      </c>
      <c r="G1606" s="157">
        <v>1</v>
      </c>
      <c r="H1606" s="157">
        <v>1</v>
      </c>
      <c r="I1606" s="157">
        <v>1</v>
      </c>
      <c r="J1606" s="157">
        <v>1</v>
      </c>
      <c r="K1606" s="157">
        <v>0</v>
      </c>
      <c r="L1606" s="157">
        <v>2</v>
      </c>
    </row>
    <row r="1607" spans="1:12" x14ac:dyDescent="0.2">
      <c r="A1607" s="157"/>
      <c r="B1607" s="157"/>
      <c r="C1607" s="157"/>
      <c r="D1607" s="157"/>
      <c r="E1607" s="157" t="s">
        <v>4842</v>
      </c>
      <c r="F1607" s="157" t="s">
        <v>58</v>
      </c>
      <c r="G1607" s="157">
        <v>0</v>
      </c>
      <c r="H1607" s="157">
        <v>1</v>
      </c>
      <c r="I1607" s="157">
        <v>0</v>
      </c>
      <c r="J1607" s="157">
        <v>1</v>
      </c>
      <c r="K1607" s="157">
        <v>0</v>
      </c>
      <c r="L1607" s="157">
        <v>1</v>
      </c>
    </row>
    <row r="1608" spans="1:12" x14ac:dyDescent="0.2">
      <c r="A1608" s="157"/>
      <c r="B1608" s="157"/>
      <c r="C1608" s="157"/>
      <c r="D1608" s="157"/>
      <c r="E1608" s="157" t="s">
        <v>4843</v>
      </c>
      <c r="F1608" s="157" t="s">
        <v>53</v>
      </c>
      <c r="G1608" s="157">
        <v>1</v>
      </c>
      <c r="H1608" s="157">
        <v>0</v>
      </c>
      <c r="I1608" s="157">
        <v>1</v>
      </c>
      <c r="J1608" s="157">
        <v>0</v>
      </c>
      <c r="K1608" s="157">
        <v>0</v>
      </c>
      <c r="L1608" s="157">
        <v>1</v>
      </c>
    </row>
    <row r="1609" spans="1:12" x14ac:dyDescent="0.2">
      <c r="A1609" s="157"/>
      <c r="B1609" s="157"/>
      <c r="C1609" s="157"/>
      <c r="D1609" s="157"/>
      <c r="E1609" s="157" t="s">
        <v>4844</v>
      </c>
      <c r="F1609" s="157" t="s">
        <v>80</v>
      </c>
      <c r="G1609" s="157">
        <v>0</v>
      </c>
      <c r="H1609" s="157">
        <v>2</v>
      </c>
      <c r="I1609" s="157">
        <v>0</v>
      </c>
      <c r="J1609" s="157">
        <v>2</v>
      </c>
      <c r="K1609" s="157">
        <v>0</v>
      </c>
      <c r="L1609" s="157">
        <v>2</v>
      </c>
    </row>
    <row r="1610" spans="1:12" x14ac:dyDescent="0.2">
      <c r="A1610" s="157"/>
      <c r="B1610" s="157"/>
      <c r="C1610" s="157"/>
      <c r="D1610" s="157"/>
      <c r="E1610" s="157" t="s">
        <v>4845</v>
      </c>
      <c r="F1610" s="157" t="s">
        <v>29</v>
      </c>
      <c r="G1610" s="157">
        <v>0</v>
      </c>
      <c r="H1610" s="157">
        <v>1</v>
      </c>
      <c r="I1610" s="157">
        <v>0</v>
      </c>
      <c r="J1610" s="157">
        <v>1</v>
      </c>
      <c r="K1610" s="157">
        <v>0</v>
      </c>
      <c r="L1610" s="157">
        <v>1</v>
      </c>
    </row>
    <row r="1611" spans="1:12" x14ac:dyDescent="0.2">
      <c r="A1611" s="157"/>
      <c r="B1611" s="157"/>
      <c r="C1611" s="157"/>
      <c r="D1611" s="157"/>
      <c r="E1611" s="157" t="s">
        <v>1967</v>
      </c>
      <c r="F1611" s="157" t="s">
        <v>16</v>
      </c>
      <c r="G1611" s="157">
        <v>3</v>
      </c>
      <c r="H1611" s="157">
        <v>0</v>
      </c>
      <c r="I1611" s="157">
        <v>2</v>
      </c>
      <c r="J1611" s="157">
        <v>1</v>
      </c>
      <c r="K1611" s="157">
        <v>0</v>
      </c>
      <c r="L1611" s="157">
        <v>3</v>
      </c>
    </row>
    <row r="1612" spans="1:12" x14ac:dyDescent="0.2">
      <c r="A1612" s="157"/>
      <c r="B1612" s="157"/>
      <c r="C1612" s="157"/>
      <c r="D1612" s="157"/>
      <c r="E1612" s="157" t="s">
        <v>1964</v>
      </c>
      <c r="F1612" s="157" t="s">
        <v>14</v>
      </c>
      <c r="G1612" s="157">
        <v>4</v>
      </c>
      <c r="H1612" s="157">
        <v>4</v>
      </c>
      <c r="I1612" s="157">
        <v>2</v>
      </c>
      <c r="J1612" s="157">
        <v>6</v>
      </c>
      <c r="K1612" s="157">
        <v>0</v>
      </c>
      <c r="L1612" s="157">
        <v>8</v>
      </c>
    </row>
    <row r="1613" spans="1:12" x14ac:dyDescent="0.2">
      <c r="A1613" s="157"/>
      <c r="B1613" s="157"/>
      <c r="C1613" s="157"/>
      <c r="D1613" s="157"/>
      <c r="E1613" s="157" t="s">
        <v>1963</v>
      </c>
      <c r="F1613" s="157" t="s">
        <v>16</v>
      </c>
      <c r="G1613" s="157">
        <v>0</v>
      </c>
      <c r="H1613" s="157">
        <v>1</v>
      </c>
      <c r="I1613" s="157">
        <v>1</v>
      </c>
      <c r="J1613" s="157">
        <v>0</v>
      </c>
      <c r="K1613" s="157">
        <v>0</v>
      </c>
      <c r="L1613" s="157">
        <v>1</v>
      </c>
    </row>
    <row r="1614" spans="1:12" x14ac:dyDescent="0.2">
      <c r="A1614" s="157"/>
      <c r="B1614" s="157"/>
      <c r="C1614" s="157"/>
      <c r="D1614" s="157"/>
      <c r="E1614" s="157" t="s">
        <v>4846</v>
      </c>
      <c r="F1614" s="157" t="s">
        <v>53</v>
      </c>
      <c r="G1614" s="157">
        <v>0</v>
      </c>
      <c r="H1614" s="157">
        <v>1</v>
      </c>
      <c r="I1614" s="157">
        <v>0</v>
      </c>
      <c r="J1614" s="157">
        <v>1</v>
      </c>
      <c r="K1614" s="157">
        <v>0</v>
      </c>
      <c r="L1614" s="157">
        <v>1</v>
      </c>
    </row>
    <row r="1615" spans="1:12" x14ac:dyDescent="0.2">
      <c r="A1615" s="157"/>
      <c r="B1615" s="157"/>
      <c r="C1615" s="157"/>
      <c r="D1615" s="157"/>
      <c r="E1615" s="157" t="s">
        <v>1959</v>
      </c>
      <c r="F1615" s="157" t="s">
        <v>35</v>
      </c>
      <c r="G1615" s="157">
        <v>0</v>
      </c>
      <c r="H1615" s="157">
        <v>2</v>
      </c>
      <c r="I1615" s="157">
        <v>0</v>
      </c>
      <c r="J1615" s="157">
        <v>2</v>
      </c>
      <c r="K1615" s="157">
        <v>0</v>
      </c>
      <c r="L1615" s="157">
        <v>2</v>
      </c>
    </row>
    <row r="1616" spans="1:12" x14ac:dyDescent="0.2">
      <c r="A1616" s="157"/>
      <c r="B1616" s="157"/>
      <c r="C1616" s="157"/>
      <c r="D1616" s="157"/>
      <c r="E1616" s="157" t="s">
        <v>1958</v>
      </c>
      <c r="F1616" s="157" t="s">
        <v>14</v>
      </c>
      <c r="G1616" s="157">
        <v>1</v>
      </c>
      <c r="H1616" s="157">
        <v>1</v>
      </c>
      <c r="I1616" s="157">
        <v>1</v>
      </c>
      <c r="J1616" s="157">
        <v>1</v>
      </c>
      <c r="K1616" s="157">
        <v>0</v>
      </c>
      <c r="L1616" s="157">
        <v>2</v>
      </c>
    </row>
    <row r="1617" spans="1:12" x14ac:dyDescent="0.2">
      <c r="A1617" s="157"/>
      <c r="B1617" s="157"/>
      <c r="C1617" s="157"/>
      <c r="D1617" s="157"/>
      <c r="E1617" s="157" t="s">
        <v>1956</v>
      </c>
      <c r="F1617" s="157" t="s">
        <v>14</v>
      </c>
      <c r="G1617" s="157">
        <v>1</v>
      </c>
      <c r="H1617" s="157">
        <v>0</v>
      </c>
      <c r="I1617" s="157">
        <v>1</v>
      </c>
      <c r="J1617" s="157">
        <v>0</v>
      </c>
      <c r="K1617" s="157">
        <v>0</v>
      </c>
      <c r="L1617" s="157">
        <v>1</v>
      </c>
    </row>
    <row r="1618" spans="1:12" x14ac:dyDescent="0.2">
      <c r="A1618" s="157"/>
      <c r="B1618" s="157"/>
      <c r="C1618" s="157"/>
      <c r="D1618" s="157"/>
      <c r="E1618" s="157" t="s">
        <v>4847</v>
      </c>
      <c r="F1618" s="157" t="s">
        <v>53</v>
      </c>
      <c r="G1618" s="157">
        <v>1</v>
      </c>
      <c r="H1618" s="157">
        <v>0</v>
      </c>
      <c r="I1618" s="157">
        <v>1</v>
      </c>
      <c r="J1618" s="157">
        <v>0</v>
      </c>
      <c r="K1618" s="157">
        <v>0</v>
      </c>
      <c r="L1618" s="157">
        <v>1</v>
      </c>
    </row>
    <row r="1619" spans="1:12" x14ac:dyDescent="0.2">
      <c r="A1619" s="157"/>
      <c r="B1619" s="157"/>
      <c r="C1619" s="157"/>
      <c r="D1619" s="157"/>
      <c r="E1619" s="157" t="s">
        <v>1955</v>
      </c>
      <c r="F1619" s="157" t="s">
        <v>77</v>
      </c>
      <c r="G1619" s="157">
        <v>2</v>
      </c>
      <c r="H1619" s="157">
        <v>1</v>
      </c>
      <c r="I1619" s="157">
        <v>2</v>
      </c>
      <c r="J1619" s="157">
        <v>1</v>
      </c>
      <c r="K1619" s="157">
        <v>0</v>
      </c>
      <c r="L1619" s="157">
        <v>3</v>
      </c>
    </row>
    <row r="1620" spans="1:12" x14ac:dyDescent="0.2">
      <c r="A1620" s="157"/>
      <c r="B1620" s="157"/>
      <c r="C1620" s="157"/>
      <c r="D1620" s="157"/>
      <c r="E1620" s="157" t="s">
        <v>4848</v>
      </c>
      <c r="F1620" s="157" t="s">
        <v>29</v>
      </c>
      <c r="G1620" s="157">
        <v>0</v>
      </c>
      <c r="H1620" s="157">
        <v>1</v>
      </c>
      <c r="I1620" s="157">
        <v>1</v>
      </c>
      <c r="J1620" s="157">
        <v>0</v>
      </c>
      <c r="K1620" s="157">
        <v>0</v>
      </c>
      <c r="L1620" s="157">
        <v>1</v>
      </c>
    </row>
    <row r="1621" spans="1:12" x14ac:dyDescent="0.2">
      <c r="A1621" s="157"/>
      <c r="B1621" s="157"/>
      <c r="C1621" s="157"/>
      <c r="D1621" s="157"/>
      <c r="E1621" s="157" t="s">
        <v>4849</v>
      </c>
      <c r="F1621" s="157" t="s">
        <v>53</v>
      </c>
      <c r="G1621" s="157">
        <v>0</v>
      </c>
      <c r="H1621" s="157">
        <v>1</v>
      </c>
      <c r="I1621" s="157">
        <v>0</v>
      </c>
      <c r="J1621" s="157">
        <v>1</v>
      </c>
      <c r="K1621" s="157">
        <v>0</v>
      </c>
      <c r="L1621" s="157">
        <v>1</v>
      </c>
    </row>
    <row r="1622" spans="1:12" x14ac:dyDescent="0.2">
      <c r="A1622" s="157"/>
      <c r="B1622" s="157"/>
      <c r="C1622" s="157"/>
      <c r="D1622" s="157"/>
      <c r="E1622" s="157" t="s">
        <v>4850</v>
      </c>
      <c r="F1622" s="157" t="s">
        <v>22</v>
      </c>
      <c r="G1622" s="157">
        <v>0</v>
      </c>
      <c r="H1622" s="157">
        <v>1</v>
      </c>
      <c r="I1622" s="157">
        <v>0</v>
      </c>
      <c r="J1622" s="157">
        <v>1</v>
      </c>
      <c r="K1622" s="157">
        <v>0</v>
      </c>
      <c r="L1622" s="157">
        <v>1</v>
      </c>
    </row>
    <row r="1623" spans="1:12" x14ac:dyDescent="0.2">
      <c r="A1623" s="157"/>
      <c r="B1623" s="157"/>
      <c r="C1623" s="157"/>
      <c r="D1623" s="157"/>
      <c r="E1623" s="157" t="s">
        <v>1948</v>
      </c>
      <c r="F1623" s="157" t="s">
        <v>29</v>
      </c>
      <c r="G1623" s="157">
        <v>1</v>
      </c>
      <c r="H1623" s="157">
        <v>0</v>
      </c>
      <c r="I1623" s="157">
        <v>0</v>
      </c>
      <c r="J1623" s="157">
        <v>1</v>
      </c>
      <c r="K1623" s="157">
        <v>0</v>
      </c>
      <c r="L1623" s="157">
        <v>1</v>
      </c>
    </row>
    <row r="1624" spans="1:12" x14ac:dyDescent="0.2">
      <c r="A1624" s="157"/>
      <c r="B1624" s="157"/>
      <c r="C1624" s="157"/>
      <c r="D1624" s="157"/>
      <c r="E1624" s="157" t="s">
        <v>4851</v>
      </c>
      <c r="F1624" s="157" t="s">
        <v>77</v>
      </c>
      <c r="G1624" s="157">
        <v>1</v>
      </c>
      <c r="H1624" s="157">
        <v>0</v>
      </c>
      <c r="I1624" s="157">
        <v>0</v>
      </c>
      <c r="J1624" s="157">
        <v>1</v>
      </c>
      <c r="K1624" s="157">
        <v>0</v>
      </c>
      <c r="L1624" s="157">
        <v>1</v>
      </c>
    </row>
    <row r="1625" spans="1:12" x14ac:dyDescent="0.2">
      <c r="A1625" s="157"/>
      <c r="B1625" s="157"/>
      <c r="C1625" s="157"/>
      <c r="D1625" s="157"/>
      <c r="E1625" s="157" t="s">
        <v>4852</v>
      </c>
      <c r="F1625" s="157" t="s">
        <v>53</v>
      </c>
      <c r="G1625" s="157">
        <v>1</v>
      </c>
      <c r="H1625" s="157">
        <v>0</v>
      </c>
      <c r="I1625" s="157">
        <v>0</v>
      </c>
      <c r="J1625" s="157">
        <v>1</v>
      </c>
      <c r="K1625" s="157">
        <v>0</v>
      </c>
      <c r="L1625" s="157">
        <v>1</v>
      </c>
    </row>
    <row r="1626" spans="1:12" x14ac:dyDescent="0.2">
      <c r="A1626" s="157"/>
      <c r="B1626" s="157"/>
      <c r="C1626" s="157"/>
      <c r="D1626" s="157"/>
      <c r="E1626" s="157" t="s">
        <v>4853</v>
      </c>
      <c r="F1626" s="157" t="s">
        <v>53</v>
      </c>
      <c r="G1626" s="157">
        <v>1</v>
      </c>
      <c r="H1626" s="157">
        <v>0</v>
      </c>
      <c r="I1626" s="157">
        <v>0</v>
      </c>
      <c r="J1626" s="157">
        <v>1</v>
      </c>
      <c r="K1626" s="157">
        <v>0</v>
      </c>
      <c r="L1626" s="157">
        <v>1</v>
      </c>
    </row>
    <row r="1627" spans="1:12" x14ac:dyDescent="0.2">
      <c r="A1627" s="157"/>
      <c r="B1627" s="157"/>
      <c r="C1627" s="157"/>
      <c r="D1627" s="157"/>
      <c r="E1627" s="157" t="s">
        <v>4854</v>
      </c>
      <c r="F1627" s="157" t="s">
        <v>14</v>
      </c>
      <c r="G1627" s="157">
        <v>0</v>
      </c>
      <c r="H1627" s="157">
        <v>2</v>
      </c>
      <c r="I1627" s="157">
        <v>0</v>
      </c>
      <c r="J1627" s="157">
        <v>2</v>
      </c>
      <c r="K1627" s="157">
        <v>0</v>
      </c>
      <c r="L1627" s="157">
        <v>2</v>
      </c>
    </row>
    <row r="1628" spans="1:12" x14ac:dyDescent="0.2">
      <c r="A1628" s="157"/>
      <c r="B1628" s="157"/>
      <c r="C1628" s="157"/>
      <c r="D1628" s="157"/>
      <c r="E1628" s="157" t="s">
        <v>4855</v>
      </c>
      <c r="F1628" s="157" t="s">
        <v>39</v>
      </c>
      <c r="G1628" s="157">
        <v>0</v>
      </c>
      <c r="H1628" s="157">
        <v>1</v>
      </c>
      <c r="I1628" s="157">
        <v>1</v>
      </c>
      <c r="J1628" s="157">
        <v>0</v>
      </c>
      <c r="K1628" s="157">
        <v>0</v>
      </c>
      <c r="L1628" s="157">
        <v>1</v>
      </c>
    </row>
    <row r="1629" spans="1:12" x14ac:dyDescent="0.2">
      <c r="A1629" s="157"/>
      <c r="B1629" s="157"/>
      <c r="C1629" s="157"/>
      <c r="D1629" s="157"/>
      <c r="E1629" s="157" t="s">
        <v>4856</v>
      </c>
      <c r="F1629" s="157" t="s">
        <v>80</v>
      </c>
      <c r="G1629" s="157">
        <v>2</v>
      </c>
      <c r="H1629" s="157">
        <v>0</v>
      </c>
      <c r="I1629" s="157">
        <v>2</v>
      </c>
      <c r="J1629" s="157">
        <v>0</v>
      </c>
      <c r="K1629" s="157">
        <v>0</v>
      </c>
      <c r="L1629" s="157">
        <v>2</v>
      </c>
    </row>
    <row r="1630" spans="1:12" x14ac:dyDescent="0.2">
      <c r="A1630" s="157"/>
      <c r="B1630" s="157"/>
      <c r="C1630" s="157"/>
      <c r="D1630" s="157"/>
      <c r="E1630" s="157" t="s">
        <v>4857</v>
      </c>
      <c r="F1630" s="157" t="s">
        <v>77</v>
      </c>
      <c r="G1630" s="157">
        <v>0</v>
      </c>
      <c r="H1630" s="157">
        <v>3</v>
      </c>
      <c r="I1630" s="157">
        <v>0</v>
      </c>
      <c r="J1630" s="157">
        <v>3</v>
      </c>
      <c r="K1630" s="157">
        <v>0</v>
      </c>
      <c r="L1630" s="157">
        <v>3</v>
      </c>
    </row>
    <row r="1631" spans="1:12" x14ac:dyDescent="0.2">
      <c r="A1631" s="157"/>
      <c r="B1631" s="157"/>
      <c r="C1631" s="157"/>
      <c r="D1631" s="157"/>
      <c r="E1631" s="157" t="s">
        <v>1943</v>
      </c>
      <c r="F1631" s="157" t="s">
        <v>94</v>
      </c>
      <c r="G1631" s="157">
        <v>1</v>
      </c>
      <c r="H1631" s="157">
        <v>0</v>
      </c>
      <c r="I1631" s="157">
        <v>0</v>
      </c>
      <c r="J1631" s="157">
        <v>1</v>
      </c>
      <c r="K1631" s="157">
        <v>0</v>
      </c>
      <c r="L1631" s="157">
        <v>1</v>
      </c>
    </row>
    <row r="1632" spans="1:12" x14ac:dyDescent="0.2">
      <c r="A1632" s="157"/>
      <c r="B1632" s="157"/>
      <c r="C1632" s="157"/>
      <c r="D1632" s="157"/>
      <c r="E1632" s="157" t="s">
        <v>4858</v>
      </c>
      <c r="F1632" s="157" t="s">
        <v>67</v>
      </c>
      <c r="G1632" s="157">
        <v>1</v>
      </c>
      <c r="H1632" s="157">
        <v>1</v>
      </c>
      <c r="I1632" s="157">
        <v>0</v>
      </c>
      <c r="J1632" s="157">
        <v>2</v>
      </c>
      <c r="K1632" s="157">
        <v>0</v>
      </c>
      <c r="L1632" s="157">
        <v>2</v>
      </c>
    </row>
    <row r="1633" spans="1:12" x14ac:dyDescent="0.2">
      <c r="A1633" s="157"/>
      <c r="B1633" s="157"/>
      <c r="C1633" s="157"/>
      <c r="D1633" s="157"/>
      <c r="E1633" s="157" t="s">
        <v>1942</v>
      </c>
      <c r="F1633" s="157" t="s">
        <v>14</v>
      </c>
      <c r="G1633" s="157">
        <v>1</v>
      </c>
      <c r="H1633" s="157">
        <v>0</v>
      </c>
      <c r="I1633" s="157">
        <v>1</v>
      </c>
      <c r="J1633" s="157">
        <v>0</v>
      </c>
      <c r="K1633" s="157">
        <v>0</v>
      </c>
      <c r="L1633" s="157">
        <v>1</v>
      </c>
    </row>
    <row r="1634" spans="1:12" x14ac:dyDescent="0.2">
      <c r="A1634" s="157"/>
      <c r="B1634" s="157"/>
      <c r="C1634" s="157"/>
      <c r="D1634" s="157"/>
      <c r="E1634" s="157" t="s">
        <v>1941</v>
      </c>
      <c r="F1634" s="157" t="s">
        <v>67</v>
      </c>
      <c r="G1634" s="157">
        <v>0</v>
      </c>
      <c r="H1634" s="157">
        <v>4</v>
      </c>
      <c r="I1634" s="157">
        <v>4</v>
      </c>
      <c r="J1634" s="157">
        <v>0</v>
      </c>
      <c r="K1634" s="157">
        <v>0</v>
      </c>
      <c r="L1634" s="157">
        <v>4</v>
      </c>
    </row>
    <row r="1635" spans="1:12" x14ac:dyDescent="0.2">
      <c r="A1635" s="157"/>
      <c r="B1635" s="157"/>
      <c r="C1635" s="157"/>
      <c r="D1635" s="157"/>
      <c r="E1635" s="157" t="s">
        <v>4859</v>
      </c>
      <c r="F1635" s="157" t="s">
        <v>58</v>
      </c>
      <c r="G1635" s="157">
        <v>0</v>
      </c>
      <c r="H1635" s="157">
        <v>1</v>
      </c>
      <c r="I1635" s="157">
        <v>0</v>
      </c>
      <c r="J1635" s="157">
        <v>1</v>
      </c>
      <c r="K1635" s="157">
        <v>0</v>
      </c>
      <c r="L1635" s="157">
        <v>1</v>
      </c>
    </row>
    <row r="1636" spans="1:12" x14ac:dyDescent="0.2">
      <c r="A1636" s="157"/>
      <c r="B1636" s="157"/>
      <c r="C1636" s="157"/>
      <c r="D1636" s="157"/>
      <c r="E1636" s="157" t="s">
        <v>1939</v>
      </c>
      <c r="F1636" s="157" t="s">
        <v>87</v>
      </c>
      <c r="G1636" s="157">
        <v>0</v>
      </c>
      <c r="H1636" s="157">
        <v>43</v>
      </c>
      <c r="I1636" s="157">
        <v>0</v>
      </c>
      <c r="J1636" s="157">
        <v>40</v>
      </c>
      <c r="K1636" s="157">
        <v>3</v>
      </c>
      <c r="L1636" s="157">
        <v>43</v>
      </c>
    </row>
    <row r="1637" spans="1:12" x14ac:dyDescent="0.2">
      <c r="A1637" s="157"/>
      <c r="B1637" s="157"/>
      <c r="C1637" s="157"/>
      <c r="D1637" s="157"/>
      <c r="E1637" s="157" t="s">
        <v>1936</v>
      </c>
      <c r="F1637" s="157" t="s">
        <v>77</v>
      </c>
      <c r="G1637" s="157">
        <v>2</v>
      </c>
      <c r="H1637" s="157">
        <v>0</v>
      </c>
      <c r="I1637" s="157">
        <v>2</v>
      </c>
      <c r="J1637" s="157">
        <v>0</v>
      </c>
      <c r="K1637" s="157">
        <v>0</v>
      </c>
      <c r="L1637" s="157">
        <v>2</v>
      </c>
    </row>
    <row r="1638" spans="1:12" x14ac:dyDescent="0.2">
      <c r="A1638" s="157"/>
      <c r="B1638" s="157"/>
      <c r="C1638" s="157"/>
      <c r="D1638" s="157"/>
      <c r="E1638" s="157" t="s">
        <v>1934</v>
      </c>
      <c r="F1638" s="157" t="s">
        <v>18</v>
      </c>
      <c r="G1638" s="157">
        <v>0</v>
      </c>
      <c r="H1638" s="157">
        <v>4</v>
      </c>
      <c r="I1638" s="157">
        <v>2</v>
      </c>
      <c r="J1638" s="157">
        <v>0</v>
      </c>
      <c r="K1638" s="157">
        <v>2</v>
      </c>
      <c r="L1638" s="157">
        <v>4</v>
      </c>
    </row>
    <row r="1639" spans="1:12" x14ac:dyDescent="0.2">
      <c r="A1639" s="157"/>
      <c r="B1639" s="157"/>
      <c r="C1639" s="157"/>
      <c r="D1639" s="157"/>
      <c r="E1639" s="157" t="s">
        <v>4860</v>
      </c>
      <c r="F1639" s="157" t="s">
        <v>94</v>
      </c>
      <c r="G1639" s="157">
        <v>0</v>
      </c>
      <c r="H1639" s="157">
        <v>1</v>
      </c>
      <c r="I1639" s="157">
        <v>0</v>
      </c>
      <c r="J1639" s="157">
        <v>1</v>
      </c>
      <c r="K1639" s="157">
        <v>0</v>
      </c>
      <c r="L1639" s="157">
        <v>1</v>
      </c>
    </row>
    <row r="1640" spans="1:12" x14ac:dyDescent="0.2">
      <c r="A1640" s="157"/>
      <c r="B1640" s="157"/>
      <c r="C1640" s="157"/>
      <c r="D1640" s="157"/>
      <c r="E1640" s="157" t="s">
        <v>4861</v>
      </c>
      <c r="F1640" s="157" t="s">
        <v>14</v>
      </c>
      <c r="G1640" s="157">
        <v>0</v>
      </c>
      <c r="H1640" s="157">
        <v>1</v>
      </c>
      <c r="I1640" s="157">
        <v>0</v>
      </c>
      <c r="J1640" s="157">
        <v>1</v>
      </c>
      <c r="K1640" s="157">
        <v>0</v>
      </c>
      <c r="L1640" s="157">
        <v>1</v>
      </c>
    </row>
    <row r="1641" spans="1:12" x14ac:dyDescent="0.2">
      <c r="A1641" s="157"/>
      <c r="B1641" s="157"/>
      <c r="C1641" s="157"/>
      <c r="D1641" s="157"/>
      <c r="E1641" s="157" t="s">
        <v>4862</v>
      </c>
      <c r="F1641" s="157" t="s">
        <v>77</v>
      </c>
      <c r="G1641" s="157">
        <v>0</v>
      </c>
      <c r="H1641" s="157">
        <v>1</v>
      </c>
      <c r="I1641" s="157">
        <v>0</v>
      </c>
      <c r="J1641" s="157">
        <v>1</v>
      </c>
      <c r="K1641" s="157">
        <v>0</v>
      </c>
      <c r="L1641" s="157">
        <v>1</v>
      </c>
    </row>
    <row r="1642" spans="1:12" x14ac:dyDescent="0.2">
      <c r="A1642" s="157"/>
      <c r="B1642" s="157"/>
      <c r="C1642" s="157"/>
      <c r="D1642" s="157"/>
      <c r="E1642" s="157" t="s">
        <v>4863</v>
      </c>
      <c r="F1642" s="157" t="s">
        <v>48</v>
      </c>
      <c r="G1642" s="157">
        <v>1</v>
      </c>
      <c r="H1642" s="157">
        <v>0</v>
      </c>
      <c r="I1642" s="157">
        <v>1</v>
      </c>
      <c r="J1642" s="157">
        <v>0</v>
      </c>
      <c r="K1642" s="157">
        <v>0</v>
      </c>
      <c r="L1642" s="157">
        <v>1</v>
      </c>
    </row>
    <row r="1643" spans="1:12" x14ac:dyDescent="0.2">
      <c r="A1643" s="157"/>
      <c r="B1643" s="157"/>
      <c r="C1643" s="157"/>
      <c r="D1643" s="157"/>
      <c r="E1643" s="157" t="s">
        <v>1932</v>
      </c>
      <c r="F1643" s="157" t="s">
        <v>94</v>
      </c>
      <c r="G1643" s="157">
        <v>1</v>
      </c>
      <c r="H1643" s="157">
        <v>0</v>
      </c>
      <c r="I1643" s="157">
        <v>1</v>
      </c>
      <c r="J1643" s="157">
        <v>0</v>
      </c>
      <c r="K1643" s="157">
        <v>0</v>
      </c>
      <c r="L1643" s="157">
        <v>1</v>
      </c>
    </row>
    <row r="1644" spans="1:12" x14ac:dyDescent="0.2">
      <c r="A1644" s="157"/>
      <c r="B1644" s="157"/>
      <c r="C1644" s="157"/>
      <c r="D1644" s="157"/>
      <c r="E1644" s="157" t="s">
        <v>4864</v>
      </c>
      <c r="F1644" s="157" t="s">
        <v>58</v>
      </c>
      <c r="G1644" s="157">
        <v>1</v>
      </c>
      <c r="H1644" s="157">
        <v>0</v>
      </c>
      <c r="I1644" s="157">
        <v>0</v>
      </c>
      <c r="J1644" s="157">
        <v>1</v>
      </c>
      <c r="K1644" s="157">
        <v>0</v>
      </c>
      <c r="L1644" s="157">
        <v>1</v>
      </c>
    </row>
    <row r="1645" spans="1:12" x14ac:dyDescent="0.2">
      <c r="A1645" s="157"/>
      <c r="B1645" s="157"/>
      <c r="C1645" s="157"/>
      <c r="D1645" s="157"/>
      <c r="E1645" s="157" t="s">
        <v>1931</v>
      </c>
      <c r="F1645" s="157" t="s">
        <v>69</v>
      </c>
      <c r="G1645" s="157">
        <v>0</v>
      </c>
      <c r="H1645" s="157">
        <v>2</v>
      </c>
      <c r="I1645" s="157">
        <v>0</v>
      </c>
      <c r="J1645" s="157">
        <v>2</v>
      </c>
      <c r="K1645" s="157">
        <v>0</v>
      </c>
      <c r="L1645" s="157">
        <v>2</v>
      </c>
    </row>
    <row r="1646" spans="1:12" x14ac:dyDescent="0.2">
      <c r="A1646" s="157"/>
      <c r="B1646" s="157"/>
      <c r="C1646" s="157"/>
      <c r="D1646" s="157"/>
      <c r="E1646" s="157" t="s">
        <v>1930</v>
      </c>
      <c r="F1646" s="157" t="s">
        <v>35</v>
      </c>
      <c r="G1646" s="157">
        <v>2</v>
      </c>
      <c r="H1646" s="157">
        <v>0</v>
      </c>
      <c r="I1646" s="157">
        <v>0</v>
      </c>
      <c r="J1646" s="157">
        <v>2</v>
      </c>
      <c r="K1646" s="157">
        <v>0</v>
      </c>
      <c r="L1646" s="157">
        <v>2</v>
      </c>
    </row>
    <row r="1647" spans="1:12" x14ac:dyDescent="0.2">
      <c r="A1647" s="157"/>
      <c r="B1647" s="157"/>
      <c r="C1647" s="157"/>
      <c r="D1647" s="157"/>
      <c r="E1647" s="157" t="s">
        <v>4865</v>
      </c>
      <c r="F1647" s="157" t="s">
        <v>20</v>
      </c>
      <c r="G1647" s="157">
        <v>0</v>
      </c>
      <c r="H1647" s="157">
        <v>1</v>
      </c>
      <c r="I1647" s="157">
        <v>0</v>
      </c>
      <c r="J1647" s="157">
        <v>1</v>
      </c>
      <c r="K1647" s="157">
        <v>0</v>
      </c>
      <c r="L1647" s="157">
        <v>1</v>
      </c>
    </row>
    <row r="1648" spans="1:12" x14ac:dyDescent="0.2">
      <c r="A1648" s="157"/>
      <c r="B1648" s="157"/>
      <c r="C1648" s="157"/>
      <c r="D1648" s="157"/>
      <c r="E1648" s="157" t="s">
        <v>1929</v>
      </c>
      <c r="F1648" s="157" t="s">
        <v>77</v>
      </c>
      <c r="G1648" s="157">
        <v>2</v>
      </c>
      <c r="H1648" s="157">
        <v>0</v>
      </c>
      <c r="I1648" s="157">
        <v>2</v>
      </c>
      <c r="J1648" s="157">
        <v>0</v>
      </c>
      <c r="K1648" s="157">
        <v>0</v>
      </c>
      <c r="L1648" s="157">
        <v>2</v>
      </c>
    </row>
    <row r="1649" spans="1:12" x14ac:dyDescent="0.2">
      <c r="A1649" s="157"/>
      <c r="B1649" s="157"/>
      <c r="C1649" s="157"/>
      <c r="D1649" s="157"/>
      <c r="E1649" s="157" t="s">
        <v>4866</v>
      </c>
      <c r="F1649" s="157" t="s">
        <v>29</v>
      </c>
      <c r="G1649" s="157">
        <v>0</v>
      </c>
      <c r="H1649" s="157">
        <v>1</v>
      </c>
      <c r="I1649" s="157">
        <v>0</v>
      </c>
      <c r="J1649" s="157">
        <v>0</v>
      </c>
      <c r="K1649" s="157">
        <v>1</v>
      </c>
      <c r="L1649" s="157">
        <v>1</v>
      </c>
    </row>
    <row r="1650" spans="1:12" x14ac:dyDescent="0.2">
      <c r="A1650" s="157"/>
      <c r="B1650" s="157"/>
      <c r="C1650" s="157"/>
      <c r="D1650" s="157"/>
      <c r="E1650" s="157" t="s">
        <v>4867</v>
      </c>
      <c r="F1650" s="157" t="s">
        <v>29</v>
      </c>
      <c r="G1650" s="157">
        <v>0</v>
      </c>
      <c r="H1650" s="157">
        <v>1</v>
      </c>
      <c r="I1650" s="157">
        <v>0</v>
      </c>
      <c r="J1650" s="157">
        <v>0</v>
      </c>
      <c r="K1650" s="157">
        <v>1</v>
      </c>
      <c r="L1650" s="157">
        <v>1</v>
      </c>
    </row>
    <row r="1651" spans="1:12" x14ac:dyDescent="0.2">
      <c r="A1651" s="157"/>
      <c r="B1651" s="157"/>
      <c r="C1651" s="157"/>
      <c r="D1651" s="157"/>
      <c r="E1651" s="157" t="s">
        <v>4868</v>
      </c>
      <c r="F1651" s="157" t="s">
        <v>94</v>
      </c>
      <c r="G1651" s="157">
        <v>0</v>
      </c>
      <c r="H1651" s="157">
        <v>1</v>
      </c>
      <c r="I1651" s="157">
        <v>0</v>
      </c>
      <c r="J1651" s="157">
        <v>1</v>
      </c>
      <c r="K1651" s="157">
        <v>0</v>
      </c>
      <c r="L1651" s="157">
        <v>1</v>
      </c>
    </row>
    <row r="1652" spans="1:12" x14ac:dyDescent="0.2">
      <c r="A1652" s="157"/>
      <c r="B1652" s="157"/>
      <c r="C1652" s="157"/>
      <c r="D1652" s="157"/>
      <c r="E1652" s="157" t="s">
        <v>4869</v>
      </c>
      <c r="F1652" s="157" t="s">
        <v>77</v>
      </c>
      <c r="G1652" s="157">
        <v>0</v>
      </c>
      <c r="H1652" s="157">
        <v>3</v>
      </c>
      <c r="I1652" s="157">
        <v>0</v>
      </c>
      <c r="J1652" s="157">
        <v>3</v>
      </c>
      <c r="K1652" s="157">
        <v>0</v>
      </c>
      <c r="L1652" s="157">
        <v>3</v>
      </c>
    </row>
    <row r="1653" spans="1:12" x14ac:dyDescent="0.2">
      <c r="A1653" s="157"/>
      <c r="B1653" s="157"/>
      <c r="C1653" s="157"/>
      <c r="D1653" s="157"/>
      <c r="E1653" s="157" t="s">
        <v>1927</v>
      </c>
      <c r="F1653" s="157" t="s">
        <v>69</v>
      </c>
      <c r="G1653" s="157">
        <v>1</v>
      </c>
      <c r="H1653" s="157">
        <v>0</v>
      </c>
      <c r="I1653" s="157">
        <v>0</v>
      </c>
      <c r="J1653" s="157">
        <v>1</v>
      </c>
      <c r="K1653" s="157">
        <v>0</v>
      </c>
      <c r="L1653" s="157">
        <v>1</v>
      </c>
    </row>
    <row r="1654" spans="1:12" x14ac:dyDescent="0.2">
      <c r="A1654" s="157"/>
      <c r="B1654" s="157"/>
      <c r="C1654" s="157"/>
      <c r="D1654" s="157"/>
      <c r="E1654" s="157" t="s">
        <v>4870</v>
      </c>
      <c r="F1654" s="157" t="s">
        <v>77</v>
      </c>
      <c r="G1654" s="157">
        <v>0</v>
      </c>
      <c r="H1654" s="157">
        <v>1</v>
      </c>
      <c r="I1654" s="157">
        <v>0</v>
      </c>
      <c r="J1654" s="157">
        <v>1</v>
      </c>
      <c r="K1654" s="157">
        <v>0</v>
      </c>
      <c r="L1654" s="157">
        <v>1</v>
      </c>
    </row>
    <row r="1655" spans="1:12" x14ac:dyDescent="0.2">
      <c r="A1655" s="157"/>
      <c r="B1655" s="157"/>
      <c r="C1655" s="157"/>
      <c r="D1655" s="157"/>
      <c r="E1655" s="157" t="s">
        <v>4871</v>
      </c>
      <c r="F1655" s="157" t="s">
        <v>48</v>
      </c>
      <c r="G1655" s="157">
        <v>1</v>
      </c>
      <c r="H1655" s="157">
        <v>0</v>
      </c>
      <c r="I1655" s="157">
        <v>1</v>
      </c>
      <c r="J1655" s="157">
        <v>0</v>
      </c>
      <c r="K1655" s="157">
        <v>0</v>
      </c>
      <c r="L1655" s="157">
        <v>1</v>
      </c>
    </row>
    <row r="1656" spans="1:12" x14ac:dyDescent="0.2">
      <c r="A1656" s="157"/>
      <c r="B1656" s="157"/>
      <c r="C1656" s="157"/>
      <c r="D1656" s="157"/>
      <c r="E1656" s="157" t="s">
        <v>4872</v>
      </c>
      <c r="F1656" s="157" t="s">
        <v>16</v>
      </c>
      <c r="G1656" s="157">
        <v>1</v>
      </c>
      <c r="H1656" s="157">
        <v>0</v>
      </c>
      <c r="I1656" s="157">
        <v>0</v>
      </c>
      <c r="J1656" s="157">
        <v>1</v>
      </c>
      <c r="K1656" s="157">
        <v>0</v>
      </c>
      <c r="L1656" s="157">
        <v>1</v>
      </c>
    </row>
    <row r="1657" spans="1:12" x14ac:dyDescent="0.2">
      <c r="A1657" s="157"/>
      <c r="B1657" s="157"/>
      <c r="C1657" s="157"/>
      <c r="D1657" s="157"/>
      <c r="E1657" s="157" t="s">
        <v>4873</v>
      </c>
      <c r="F1657" s="157" t="s">
        <v>20</v>
      </c>
      <c r="G1657" s="157">
        <v>1</v>
      </c>
      <c r="H1657" s="157">
        <v>0</v>
      </c>
      <c r="I1657" s="157">
        <v>0</v>
      </c>
      <c r="J1657" s="157">
        <v>1</v>
      </c>
      <c r="K1657" s="157">
        <v>0</v>
      </c>
      <c r="L1657" s="157">
        <v>1</v>
      </c>
    </row>
    <row r="1658" spans="1:12" x14ac:dyDescent="0.2">
      <c r="A1658" s="157"/>
      <c r="B1658" s="157"/>
      <c r="C1658" s="157"/>
      <c r="D1658" s="157"/>
      <c r="E1658" s="157" t="s">
        <v>1922</v>
      </c>
      <c r="F1658" s="157" t="s">
        <v>24</v>
      </c>
      <c r="G1658" s="157">
        <v>0</v>
      </c>
      <c r="H1658" s="157">
        <v>5</v>
      </c>
      <c r="I1658" s="157">
        <v>0</v>
      </c>
      <c r="J1658" s="157">
        <v>5</v>
      </c>
      <c r="K1658" s="157">
        <v>0</v>
      </c>
      <c r="L1658" s="157">
        <v>5</v>
      </c>
    </row>
    <row r="1659" spans="1:12" x14ac:dyDescent="0.2">
      <c r="A1659" s="157"/>
      <c r="B1659" s="157"/>
      <c r="C1659" s="157"/>
      <c r="D1659" s="157"/>
      <c r="E1659" s="157" t="s">
        <v>4874</v>
      </c>
      <c r="F1659" s="157" t="s">
        <v>58</v>
      </c>
      <c r="G1659" s="157">
        <v>0</v>
      </c>
      <c r="H1659" s="157">
        <v>1</v>
      </c>
      <c r="I1659" s="157">
        <v>0</v>
      </c>
      <c r="J1659" s="157">
        <v>1</v>
      </c>
      <c r="K1659" s="157">
        <v>0</v>
      </c>
      <c r="L1659" s="157">
        <v>1</v>
      </c>
    </row>
    <row r="1660" spans="1:12" x14ac:dyDescent="0.2">
      <c r="A1660" s="157"/>
      <c r="B1660" s="157"/>
      <c r="C1660" s="157"/>
      <c r="D1660" s="157"/>
      <c r="E1660" s="157" t="s">
        <v>4875</v>
      </c>
      <c r="F1660" s="157" t="s">
        <v>131</v>
      </c>
      <c r="G1660" s="157">
        <v>0</v>
      </c>
      <c r="H1660" s="157">
        <v>3</v>
      </c>
      <c r="I1660" s="157">
        <v>0</v>
      </c>
      <c r="J1660" s="157">
        <v>3</v>
      </c>
      <c r="K1660" s="157">
        <v>0</v>
      </c>
      <c r="L1660" s="157">
        <v>3</v>
      </c>
    </row>
    <row r="1661" spans="1:12" x14ac:dyDescent="0.2">
      <c r="A1661" s="157"/>
      <c r="B1661" s="157"/>
      <c r="C1661" s="157"/>
      <c r="D1661" s="157"/>
      <c r="E1661" s="157" t="s">
        <v>4876</v>
      </c>
      <c r="F1661" s="157" t="s">
        <v>94</v>
      </c>
      <c r="G1661" s="157">
        <v>0</v>
      </c>
      <c r="H1661" s="157">
        <v>1</v>
      </c>
      <c r="I1661" s="157">
        <v>0</v>
      </c>
      <c r="J1661" s="157">
        <v>1</v>
      </c>
      <c r="K1661" s="157">
        <v>0</v>
      </c>
      <c r="L1661" s="157">
        <v>1</v>
      </c>
    </row>
    <row r="1662" spans="1:12" x14ac:dyDescent="0.2">
      <c r="A1662" s="157"/>
      <c r="B1662" s="157"/>
      <c r="C1662" s="157"/>
      <c r="D1662" s="157"/>
      <c r="E1662" s="157" t="s">
        <v>1918</v>
      </c>
      <c r="F1662" s="157" t="s">
        <v>94</v>
      </c>
      <c r="G1662" s="157">
        <v>3</v>
      </c>
      <c r="H1662" s="157">
        <v>1</v>
      </c>
      <c r="I1662" s="157">
        <v>3</v>
      </c>
      <c r="J1662" s="157">
        <v>1</v>
      </c>
      <c r="K1662" s="157">
        <v>0</v>
      </c>
      <c r="L1662" s="157">
        <v>4</v>
      </c>
    </row>
    <row r="1663" spans="1:12" x14ac:dyDescent="0.2">
      <c r="A1663" s="157"/>
      <c r="B1663" s="157"/>
      <c r="C1663" s="157"/>
      <c r="D1663" s="157"/>
      <c r="E1663" s="157" t="s">
        <v>1912</v>
      </c>
      <c r="F1663" s="157" t="s">
        <v>14</v>
      </c>
      <c r="G1663" s="157">
        <v>7</v>
      </c>
      <c r="H1663" s="157">
        <v>4</v>
      </c>
      <c r="I1663" s="157">
        <v>1</v>
      </c>
      <c r="J1663" s="157">
        <v>10</v>
      </c>
      <c r="K1663" s="157">
        <v>0</v>
      </c>
      <c r="L1663" s="157">
        <v>11</v>
      </c>
    </row>
    <row r="1664" spans="1:12" x14ac:dyDescent="0.2">
      <c r="A1664" s="157"/>
      <c r="B1664" s="157"/>
      <c r="C1664" s="157"/>
      <c r="D1664" s="157"/>
      <c r="E1664" s="157" t="s">
        <v>1910</v>
      </c>
      <c r="F1664" s="157" t="s">
        <v>22</v>
      </c>
      <c r="G1664" s="157">
        <v>0</v>
      </c>
      <c r="H1664" s="157">
        <v>1</v>
      </c>
      <c r="I1664" s="157">
        <v>0</v>
      </c>
      <c r="J1664" s="157">
        <v>1</v>
      </c>
      <c r="K1664" s="157">
        <v>0</v>
      </c>
      <c r="L1664" s="157">
        <v>1</v>
      </c>
    </row>
    <row r="1665" spans="1:12" x14ac:dyDescent="0.2">
      <c r="A1665" s="157"/>
      <c r="B1665" s="157"/>
      <c r="C1665" s="157"/>
      <c r="D1665" s="157"/>
      <c r="E1665" s="157" t="s">
        <v>4877</v>
      </c>
      <c r="F1665" s="157" t="s">
        <v>16</v>
      </c>
      <c r="G1665" s="157">
        <v>0</v>
      </c>
      <c r="H1665" s="157">
        <v>1</v>
      </c>
      <c r="I1665" s="157">
        <v>0</v>
      </c>
      <c r="J1665" s="157">
        <v>1</v>
      </c>
      <c r="K1665" s="157">
        <v>0</v>
      </c>
      <c r="L1665" s="157">
        <v>1</v>
      </c>
    </row>
    <row r="1666" spans="1:12" x14ac:dyDescent="0.2">
      <c r="A1666" s="157"/>
      <c r="B1666" s="157"/>
      <c r="C1666" s="157"/>
      <c r="D1666" s="157"/>
      <c r="E1666" s="157" t="s">
        <v>1909</v>
      </c>
      <c r="F1666" s="157" t="s">
        <v>14</v>
      </c>
      <c r="G1666" s="157">
        <v>0</v>
      </c>
      <c r="H1666" s="157">
        <v>2</v>
      </c>
      <c r="I1666" s="157">
        <v>0</v>
      </c>
      <c r="J1666" s="157">
        <v>2</v>
      </c>
      <c r="K1666" s="157">
        <v>0</v>
      </c>
      <c r="L1666" s="157">
        <v>2</v>
      </c>
    </row>
    <row r="1667" spans="1:12" x14ac:dyDescent="0.2">
      <c r="A1667" s="157"/>
      <c r="B1667" s="157"/>
      <c r="C1667" s="157"/>
      <c r="D1667" s="157"/>
      <c r="E1667" s="157" t="s">
        <v>4878</v>
      </c>
      <c r="F1667" s="157" t="s">
        <v>55</v>
      </c>
      <c r="G1667" s="157">
        <v>0</v>
      </c>
      <c r="H1667" s="157">
        <v>1</v>
      </c>
      <c r="I1667" s="157">
        <v>0</v>
      </c>
      <c r="J1667" s="157">
        <v>1</v>
      </c>
      <c r="K1667" s="157">
        <v>0</v>
      </c>
      <c r="L1667" s="157">
        <v>1</v>
      </c>
    </row>
    <row r="1668" spans="1:12" x14ac:dyDescent="0.2">
      <c r="A1668" s="157"/>
      <c r="B1668" s="157"/>
      <c r="C1668" s="157"/>
      <c r="D1668" s="157"/>
      <c r="E1668" s="157" t="s">
        <v>4879</v>
      </c>
      <c r="F1668" s="157" t="s">
        <v>53</v>
      </c>
      <c r="G1668" s="157">
        <v>1</v>
      </c>
      <c r="H1668" s="157">
        <v>0</v>
      </c>
      <c r="I1668" s="157">
        <v>0</v>
      </c>
      <c r="J1668" s="157">
        <v>1</v>
      </c>
      <c r="K1668" s="157">
        <v>0</v>
      </c>
      <c r="L1668" s="157">
        <v>1</v>
      </c>
    </row>
    <row r="1669" spans="1:12" x14ac:dyDescent="0.2">
      <c r="A1669" s="157"/>
      <c r="B1669" s="157"/>
      <c r="C1669" s="157"/>
      <c r="D1669" s="157"/>
      <c r="E1669" s="157" t="s">
        <v>4880</v>
      </c>
      <c r="F1669" s="157" t="s">
        <v>67</v>
      </c>
      <c r="G1669" s="157">
        <v>0</v>
      </c>
      <c r="H1669" s="157">
        <v>1</v>
      </c>
      <c r="I1669" s="157">
        <v>0</v>
      </c>
      <c r="J1669" s="157">
        <v>1</v>
      </c>
      <c r="K1669" s="157">
        <v>0</v>
      </c>
      <c r="L1669" s="157">
        <v>1</v>
      </c>
    </row>
    <row r="1670" spans="1:12" x14ac:dyDescent="0.2">
      <c r="A1670" s="157"/>
      <c r="B1670" s="157"/>
      <c r="C1670" s="157"/>
      <c r="D1670" s="157"/>
      <c r="E1670" s="157" t="s">
        <v>1903</v>
      </c>
      <c r="F1670" s="157" t="s">
        <v>58</v>
      </c>
      <c r="G1670" s="157">
        <v>2</v>
      </c>
      <c r="H1670" s="157">
        <v>2</v>
      </c>
      <c r="I1670" s="157">
        <v>1</v>
      </c>
      <c r="J1670" s="157">
        <v>3</v>
      </c>
      <c r="K1670" s="157">
        <v>0</v>
      </c>
      <c r="L1670" s="157">
        <v>4</v>
      </c>
    </row>
    <row r="1671" spans="1:12" x14ac:dyDescent="0.2">
      <c r="A1671" s="157"/>
      <c r="B1671" s="157"/>
      <c r="C1671" s="157"/>
      <c r="D1671" s="157"/>
      <c r="E1671" s="157" t="s">
        <v>4881</v>
      </c>
      <c r="F1671" s="157" t="s">
        <v>16</v>
      </c>
      <c r="G1671" s="157">
        <v>0</v>
      </c>
      <c r="H1671" s="157">
        <v>1</v>
      </c>
      <c r="I1671" s="157">
        <v>1</v>
      </c>
      <c r="J1671" s="157">
        <v>0</v>
      </c>
      <c r="K1671" s="157">
        <v>0</v>
      </c>
      <c r="L1671" s="157">
        <v>1</v>
      </c>
    </row>
    <row r="1672" spans="1:12" x14ac:dyDescent="0.2">
      <c r="A1672" s="157"/>
      <c r="B1672" s="157"/>
      <c r="C1672" s="157"/>
      <c r="D1672" s="157"/>
      <c r="E1672" s="157" t="s">
        <v>4882</v>
      </c>
      <c r="F1672" s="157" t="s">
        <v>16</v>
      </c>
      <c r="G1672" s="157">
        <v>0</v>
      </c>
      <c r="H1672" s="157">
        <v>1</v>
      </c>
      <c r="I1672" s="157">
        <v>1</v>
      </c>
      <c r="J1672" s="157">
        <v>0</v>
      </c>
      <c r="K1672" s="157">
        <v>0</v>
      </c>
      <c r="L1672" s="157">
        <v>1</v>
      </c>
    </row>
    <row r="1673" spans="1:12" x14ac:dyDescent="0.2">
      <c r="A1673" s="157"/>
      <c r="B1673" s="157"/>
      <c r="C1673" s="157"/>
      <c r="D1673" s="157"/>
      <c r="E1673" s="157" t="s">
        <v>4883</v>
      </c>
      <c r="F1673" s="157" t="s">
        <v>20</v>
      </c>
      <c r="G1673" s="157">
        <v>1</v>
      </c>
      <c r="H1673" s="157">
        <v>0</v>
      </c>
      <c r="I1673" s="157">
        <v>1</v>
      </c>
      <c r="J1673" s="157">
        <v>0</v>
      </c>
      <c r="K1673" s="157">
        <v>0</v>
      </c>
      <c r="L1673" s="157">
        <v>1</v>
      </c>
    </row>
    <row r="1674" spans="1:12" x14ac:dyDescent="0.2">
      <c r="A1674" s="157"/>
      <c r="B1674" s="157"/>
      <c r="C1674" s="157"/>
      <c r="D1674" s="157"/>
      <c r="E1674" s="157" t="s">
        <v>4884</v>
      </c>
      <c r="F1674" s="157" t="s">
        <v>29</v>
      </c>
      <c r="G1674" s="157">
        <v>1</v>
      </c>
      <c r="H1674" s="157">
        <v>0</v>
      </c>
      <c r="I1674" s="157">
        <v>0</v>
      </c>
      <c r="J1674" s="157">
        <v>1</v>
      </c>
      <c r="K1674" s="157">
        <v>0</v>
      </c>
      <c r="L1674" s="157">
        <v>1</v>
      </c>
    </row>
    <row r="1675" spans="1:12" x14ac:dyDescent="0.2">
      <c r="A1675" s="157"/>
      <c r="B1675" s="157"/>
      <c r="C1675" s="157"/>
      <c r="D1675" s="157"/>
      <c r="E1675" s="157" t="s">
        <v>1897</v>
      </c>
      <c r="F1675" s="157" t="s">
        <v>77</v>
      </c>
      <c r="G1675" s="157">
        <v>1</v>
      </c>
      <c r="H1675" s="157">
        <v>3</v>
      </c>
      <c r="I1675" s="157">
        <v>3</v>
      </c>
      <c r="J1675" s="157">
        <v>1</v>
      </c>
      <c r="K1675" s="157">
        <v>0</v>
      </c>
      <c r="L1675" s="157">
        <v>4</v>
      </c>
    </row>
    <row r="1676" spans="1:12" x14ac:dyDescent="0.2">
      <c r="A1676" s="157"/>
      <c r="B1676" s="157"/>
      <c r="C1676" s="157"/>
      <c r="D1676" s="157"/>
      <c r="E1676" s="157" t="s">
        <v>1896</v>
      </c>
      <c r="F1676" s="157" t="s">
        <v>53</v>
      </c>
      <c r="G1676" s="157">
        <v>0</v>
      </c>
      <c r="H1676" s="157">
        <v>1</v>
      </c>
      <c r="I1676" s="157">
        <v>0</v>
      </c>
      <c r="J1676" s="157">
        <v>1</v>
      </c>
      <c r="K1676" s="157">
        <v>0</v>
      </c>
      <c r="L1676" s="157">
        <v>1</v>
      </c>
    </row>
    <row r="1677" spans="1:12" x14ac:dyDescent="0.2">
      <c r="A1677" s="157"/>
      <c r="B1677" s="157"/>
      <c r="C1677" s="157"/>
      <c r="D1677" s="157"/>
      <c r="E1677" s="157" t="s">
        <v>4885</v>
      </c>
      <c r="F1677" s="157" t="s">
        <v>53</v>
      </c>
      <c r="G1677" s="157">
        <v>1</v>
      </c>
      <c r="H1677" s="157">
        <v>0</v>
      </c>
      <c r="I1677" s="157">
        <v>1</v>
      </c>
      <c r="J1677" s="157">
        <v>0</v>
      </c>
      <c r="K1677" s="157">
        <v>0</v>
      </c>
      <c r="L1677" s="157">
        <v>1</v>
      </c>
    </row>
    <row r="1678" spans="1:12" x14ac:dyDescent="0.2">
      <c r="A1678" s="157"/>
      <c r="B1678" s="157"/>
      <c r="C1678" s="157"/>
      <c r="D1678" s="157"/>
      <c r="E1678" s="157" t="s">
        <v>4886</v>
      </c>
      <c r="F1678" s="157" t="s">
        <v>67</v>
      </c>
      <c r="G1678" s="157">
        <v>1</v>
      </c>
      <c r="H1678" s="157">
        <v>0</v>
      </c>
      <c r="I1678" s="157">
        <v>1</v>
      </c>
      <c r="J1678" s="157">
        <v>0</v>
      </c>
      <c r="K1678" s="157">
        <v>0</v>
      </c>
      <c r="L1678" s="157">
        <v>1</v>
      </c>
    </row>
    <row r="1679" spans="1:12" x14ac:dyDescent="0.2">
      <c r="A1679" s="157"/>
      <c r="B1679" s="157"/>
      <c r="C1679" s="157"/>
      <c r="D1679" s="157"/>
      <c r="E1679" s="157" t="s">
        <v>4887</v>
      </c>
      <c r="F1679" s="157" t="s">
        <v>18</v>
      </c>
      <c r="G1679" s="157">
        <v>0</v>
      </c>
      <c r="H1679" s="157">
        <v>1</v>
      </c>
      <c r="I1679" s="157">
        <v>0</v>
      </c>
      <c r="J1679" s="157">
        <v>1</v>
      </c>
      <c r="K1679" s="157">
        <v>0</v>
      </c>
      <c r="L1679" s="157">
        <v>1</v>
      </c>
    </row>
    <row r="1680" spans="1:12" x14ac:dyDescent="0.2">
      <c r="A1680" s="157"/>
      <c r="B1680" s="157"/>
      <c r="C1680" s="157"/>
      <c r="D1680" s="157"/>
      <c r="E1680" s="157" t="s">
        <v>1895</v>
      </c>
      <c r="F1680" s="157" t="s">
        <v>80</v>
      </c>
      <c r="G1680" s="157">
        <v>1</v>
      </c>
      <c r="H1680" s="157">
        <v>2</v>
      </c>
      <c r="I1680" s="157">
        <v>0</v>
      </c>
      <c r="J1680" s="157">
        <v>3</v>
      </c>
      <c r="K1680" s="157">
        <v>0</v>
      </c>
      <c r="L1680" s="157">
        <v>3</v>
      </c>
    </row>
    <row r="1681" spans="1:12" x14ac:dyDescent="0.2">
      <c r="A1681" s="157"/>
      <c r="B1681" s="157"/>
      <c r="C1681" s="157"/>
      <c r="D1681" s="157"/>
      <c r="E1681" s="157" t="s">
        <v>1892</v>
      </c>
      <c r="F1681" s="157" t="s">
        <v>125</v>
      </c>
      <c r="G1681" s="157">
        <v>0</v>
      </c>
      <c r="H1681" s="157">
        <v>1</v>
      </c>
      <c r="I1681" s="157">
        <v>0</v>
      </c>
      <c r="J1681" s="157">
        <v>1</v>
      </c>
      <c r="K1681" s="157">
        <v>0</v>
      </c>
      <c r="L1681" s="157">
        <v>1</v>
      </c>
    </row>
    <row r="1682" spans="1:12" x14ac:dyDescent="0.2">
      <c r="A1682" s="157"/>
      <c r="B1682" s="157"/>
      <c r="C1682" s="157"/>
      <c r="D1682" s="157"/>
      <c r="E1682" s="157" t="s">
        <v>1891</v>
      </c>
      <c r="F1682" s="157" t="s">
        <v>87</v>
      </c>
      <c r="G1682" s="157">
        <v>0</v>
      </c>
      <c r="H1682" s="157">
        <v>1</v>
      </c>
      <c r="I1682" s="157">
        <v>0</v>
      </c>
      <c r="J1682" s="157">
        <v>1</v>
      </c>
      <c r="K1682" s="157">
        <v>0</v>
      </c>
      <c r="L1682" s="157">
        <v>1</v>
      </c>
    </row>
    <row r="1683" spans="1:12" x14ac:dyDescent="0.2">
      <c r="A1683" s="157"/>
      <c r="B1683" s="157"/>
      <c r="C1683" s="157"/>
      <c r="D1683" s="157"/>
      <c r="E1683" s="157" t="s">
        <v>4888</v>
      </c>
      <c r="F1683" s="157" t="s">
        <v>24</v>
      </c>
      <c r="G1683" s="157">
        <v>1</v>
      </c>
      <c r="H1683" s="157">
        <v>0</v>
      </c>
      <c r="I1683" s="157">
        <v>0</v>
      </c>
      <c r="J1683" s="157">
        <v>1</v>
      </c>
      <c r="K1683" s="157">
        <v>0</v>
      </c>
      <c r="L1683" s="157">
        <v>1</v>
      </c>
    </row>
    <row r="1684" spans="1:12" x14ac:dyDescent="0.2">
      <c r="A1684" s="157"/>
      <c r="B1684" s="157"/>
      <c r="C1684" s="157"/>
      <c r="D1684" s="157"/>
      <c r="E1684" s="157" t="s">
        <v>4889</v>
      </c>
      <c r="F1684" s="157" t="s">
        <v>77</v>
      </c>
      <c r="G1684" s="157">
        <v>0</v>
      </c>
      <c r="H1684" s="157">
        <v>1</v>
      </c>
      <c r="I1684" s="157">
        <v>0</v>
      </c>
      <c r="J1684" s="157">
        <v>1</v>
      </c>
      <c r="K1684" s="157">
        <v>0</v>
      </c>
      <c r="L1684" s="157">
        <v>1</v>
      </c>
    </row>
    <row r="1685" spans="1:12" x14ac:dyDescent="0.2">
      <c r="A1685" s="157"/>
      <c r="B1685" s="157"/>
      <c r="C1685" s="157"/>
      <c r="D1685" s="157"/>
      <c r="E1685" s="157" t="s">
        <v>4890</v>
      </c>
      <c r="F1685" s="157" t="s">
        <v>14</v>
      </c>
      <c r="G1685" s="157">
        <v>1</v>
      </c>
      <c r="H1685" s="157">
        <v>0</v>
      </c>
      <c r="I1685" s="157">
        <v>0</v>
      </c>
      <c r="J1685" s="157">
        <v>1</v>
      </c>
      <c r="K1685" s="157">
        <v>0</v>
      </c>
      <c r="L1685" s="157">
        <v>1</v>
      </c>
    </row>
    <row r="1686" spans="1:12" x14ac:dyDescent="0.2">
      <c r="A1686" s="157"/>
      <c r="B1686" s="157"/>
      <c r="C1686" s="157"/>
      <c r="D1686" s="157"/>
      <c r="E1686" s="157" t="s">
        <v>1886</v>
      </c>
      <c r="F1686" s="157" t="s">
        <v>14</v>
      </c>
      <c r="G1686" s="157">
        <v>1</v>
      </c>
      <c r="H1686" s="157">
        <v>2</v>
      </c>
      <c r="I1686" s="157">
        <v>1</v>
      </c>
      <c r="J1686" s="157">
        <v>2</v>
      </c>
      <c r="K1686" s="157">
        <v>0</v>
      </c>
      <c r="L1686" s="157">
        <v>3</v>
      </c>
    </row>
    <row r="1687" spans="1:12" x14ac:dyDescent="0.2">
      <c r="A1687" s="157"/>
      <c r="B1687" s="157"/>
      <c r="C1687" s="157"/>
      <c r="D1687" s="157"/>
      <c r="E1687" s="157" t="s">
        <v>4891</v>
      </c>
      <c r="F1687" s="157" t="s">
        <v>22</v>
      </c>
      <c r="G1687" s="157">
        <v>0</v>
      </c>
      <c r="H1687" s="157">
        <v>2</v>
      </c>
      <c r="I1687" s="157">
        <v>0</v>
      </c>
      <c r="J1687" s="157">
        <v>2</v>
      </c>
      <c r="K1687" s="157">
        <v>0</v>
      </c>
      <c r="L1687" s="157">
        <v>2</v>
      </c>
    </row>
    <row r="1688" spans="1:12" x14ac:dyDescent="0.2">
      <c r="A1688" s="157"/>
      <c r="B1688" s="157"/>
      <c r="C1688" s="157"/>
      <c r="D1688" s="157" t="s">
        <v>3935</v>
      </c>
      <c r="E1688" s="157" t="s">
        <v>3935</v>
      </c>
      <c r="F1688" s="157" t="s">
        <v>69</v>
      </c>
      <c r="G1688" s="157">
        <v>0</v>
      </c>
      <c r="H1688" s="157">
        <v>1</v>
      </c>
      <c r="I1688" s="157">
        <v>0</v>
      </c>
      <c r="J1688" s="157">
        <v>1</v>
      </c>
      <c r="K1688" s="157">
        <v>0</v>
      </c>
      <c r="L1688" s="157">
        <v>1</v>
      </c>
    </row>
    <row r="1689" spans="1:12" x14ac:dyDescent="0.2">
      <c r="A1689" s="157"/>
      <c r="B1689" s="157"/>
      <c r="C1689" s="157"/>
      <c r="D1689" s="157"/>
      <c r="E1689" s="157" t="s">
        <v>4892</v>
      </c>
      <c r="F1689" s="157" t="s">
        <v>80</v>
      </c>
      <c r="G1689" s="157">
        <v>0</v>
      </c>
      <c r="H1689" s="157">
        <v>1</v>
      </c>
      <c r="I1689" s="157">
        <v>0</v>
      </c>
      <c r="J1689" s="157">
        <v>1</v>
      </c>
      <c r="K1689" s="157">
        <v>0</v>
      </c>
      <c r="L1689" s="157">
        <v>1</v>
      </c>
    </row>
    <row r="1690" spans="1:12" x14ac:dyDescent="0.2">
      <c r="A1690" s="157"/>
      <c r="B1690" s="157"/>
      <c r="C1690" s="157"/>
      <c r="D1690" s="157"/>
      <c r="E1690" s="157" t="s">
        <v>4893</v>
      </c>
      <c r="F1690" s="157" t="s">
        <v>48</v>
      </c>
      <c r="G1690" s="157">
        <v>0</v>
      </c>
      <c r="H1690" s="157">
        <v>1</v>
      </c>
      <c r="I1690" s="157">
        <v>1</v>
      </c>
      <c r="J1690" s="157">
        <v>0</v>
      </c>
      <c r="K1690" s="157">
        <v>0</v>
      </c>
      <c r="L1690" s="157">
        <v>1</v>
      </c>
    </row>
    <row r="1691" spans="1:12" x14ac:dyDescent="0.2">
      <c r="A1691" s="157"/>
      <c r="B1691" s="157"/>
      <c r="C1691" s="157"/>
      <c r="D1691" s="157" t="s">
        <v>115</v>
      </c>
      <c r="E1691" s="157" t="s">
        <v>115</v>
      </c>
      <c r="F1691" s="157" t="s">
        <v>58</v>
      </c>
      <c r="G1691" s="157">
        <v>1</v>
      </c>
      <c r="H1691" s="157">
        <v>0</v>
      </c>
      <c r="I1691" s="157">
        <v>0</v>
      </c>
      <c r="J1691" s="157">
        <v>1</v>
      </c>
      <c r="K1691" s="157">
        <v>0</v>
      </c>
      <c r="L1691" s="157">
        <v>1</v>
      </c>
    </row>
    <row r="1692" spans="1:12" x14ac:dyDescent="0.2">
      <c r="A1692" s="157"/>
      <c r="B1692" s="157"/>
      <c r="C1692" s="157"/>
      <c r="D1692" s="157"/>
      <c r="E1692" s="157" t="s">
        <v>1884</v>
      </c>
      <c r="F1692" s="157" t="s">
        <v>69</v>
      </c>
      <c r="G1692" s="157">
        <v>0</v>
      </c>
      <c r="H1692" s="157">
        <v>6</v>
      </c>
      <c r="I1692" s="157">
        <v>0</v>
      </c>
      <c r="J1692" s="157">
        <v>4</v>
      </c>
      <c r="K1692" s="157">
        <v>2</v>
      </c>
      <c r="L1692" s="157">
        <v>6</v>
      </c>
    </row>
    <row r="1693" spans="1:12" x14ac:dyDescent="0.2">
      <c r="A1693" s="157"/>
      <c r="B1693" s="157"/>
      <c r="C1693" s="157"/>
      <c r="D1693" s="157"/>
      <c r="E1693" s="157" t="s">
        <v>1883</v>
      </c>
      <c r="F1693" s="157" t="s">
        <v>69</v>
      </c>
      <c r="G1693" s="157">
        <v>0</v>
      </c>
      <c r="H1693" s="157">
        <v>6</v>
      </c>
      <c r="I1693" s="157">
        <v>0</v>
      </c>
      <c r="J1693" s="157">
        <v>4</v>
      </c>
      <c r="K1693" s="157">
        <v>2</v>
      </c>
      <c r="L1693" s="157">
        <v>6</v>
      </c>
    </row>
    <row r="1694" spans="1:12" x14ac:dyDescent="0.2">
      <c r="A1694" s="157"/>
      <c r="B1694" s="157"/>
      <c r="C1694" s="157"/>
      <c r="D1694" s="157"/>
      <c r="E1694" s="157" t="s">
        <v>1882</v>
      </c>
      <c r="F1694" s="157" t="s">
        <v>69</v>
      </c>
      <c r="G1694" s="157">
        <v>0</v>
      </c>
      <c r="H1694" s="157">
        <v>6</v>
      </c>
      <c r="I1694" s="157">
        <v>0</v>
      </c>
      <c r="J1694" s="157">
        <v>4</v>
      </c>
      <c r="K1694" s="157">
        <v>2</v>
      </c>
      <c r="L1694" s="157">
        <v>6</v>
      </c>
    </row>
    <row r="1695" spans="1:12" x14ac:dyDescent="0.2">
      <c r="A1695" s="157"/>
      <c r="B1695" s="157"/>
      <c r="C1695" s="157"/>
      <c r="D1695" s="157"/>
      <c r="E1695" s="157" t="s">
        <v>1881</v>
      </c>
      <c r="F1695" s="157" t="s">
        <v>69</v>
      </c>
      <c r="G1695" s="157">
        <v>0</v>
      </c>
      <c r="H1695" s="157">
        <v>6</v>
      </c>
      <c r="I1695" s="157">
        <v>0</v>
      </c>
      <c r="J1695" s="157">
        <v>4</v>
      </c>
      <c r="K1695" s="157">
        <v>2</v>
      </c>
      <c r="L1695" s="157">
        <v>6</v>
      </c>
    </row>
    <row r="1696" spans="1:12" x14ac:dyDescent="0.2">
      <c r="A1696" s="157"/>
      <c r="B1696" s="157"/>
      <c r="C1696" s="157"/>
      <c r="D1696" s="157"/>
      <c r="E1696" s="157" t="s">
        <v>4894</v>
      </c>
      <c r="F1696" s="157" t="s">
        <v>22</v>
      </c>
      <c r="G1696" s="157">
        <v>0</v>
      </c>
      <c r="H1696" s="157">
        <v>1</v>
      </c>
      <c r="I1696" s="157">
        <v>0</v>
      </c>
      <c r="J1696" s="157">
        <v>1</v>
      </c>
      <c r="K1696" s="157">
        <v>0</v>
      </c>
      <c r="L1696" s="157">
        <v>1</v>
      </c>
    </row>
    <row r="1697" spans="1:12" x14ac:dyDescent="0.2">
      <c r="A1697" s="157"/>
      <c r="B1697" s="157"/>
      <c r="C1697" s="157"/>
      <c r="D1697" s="157"/>
      <c r="E1697" s="157" t="s">
        <v>4895</v>
      </c>
      <c r="F1697" s="157" t="s">
        <v>77</v>
      </c>
      <c r="G1697" s="157">
        <v>0</v>
      </c>
      <c r="H1697" s="157">
        <v>1</v>
      </c>
      <c r="I1697" s="157">
        <v>0</v>
      </c>
      <c r="J1697" s="157">
        <v>1</v>
      </c>
      <c r="K1697" s="157">
        <v>0</v>
      </c>
      <c r="L1697" s="157">
        <v>1</v>
      </c>
    </row>
    <row r="1698" spans="1:12" x14ac:dyDescent="0.2">
      <c r="A1698" s="157"/>
      <c r="B1698" s="157"/>
      <c r="C1698" s="157"/>
      <c r="D1698" s="157"/>
      <c r="E1698" s="157" t="s">
        <v>1880</v>
      </c>
      <c r="F1698" s="157" t="s">
        <v>14</v>
      </c>
      <c r="G1698" s="157">
        <v>9</v>
      </c>
      <c r="H1698" s="157">
        <v>11</v>
      </c>
      <c r="I1698" s="157">
        <v>14</v>
      </c>
      <c r="J1698" s="157">
        <v>6</v>
      </c>
      <c r="K1698" s="157">
        <v>0</v>
      </c>
      <c r="L1698" s="157">
        <v>20</v>
      </c>
    </row>
    <row r="1699" spans="1:12" x14ac:dyDescent="0.2">
      <c r="A1699" s="157"/>
      <c r="B1699" s="157"/>
      <c r="C1699" s="157"/>
      <c r="D1699" s="157"/>
      <c r="E1699" s="157" t="s">
        <v>4896</v>
      </c>
      <c r="F1699" s="157" t="s">
        <v>39</v>
      </c>
      <c r="G1699" s="157">
        <v>0</v>
      </c>
      <c r="H1699" s="157">
        <v>1</v>
      </c>
      <c r="I1699" s="157">
        <v>0</v>
      </c>
      <c r="J1699" s="157">
        <v>1</v>
      </c>
      <c r="K1699" s="157">
        <v>0</v>
      </c>
      <c r="L1699" s="157">
        <v>1</v>
      </c>
    </row>
    <row r="1700" spans="1:12" x14ac:dyDescent="0.2">
      <c r="A1700" s="157"/>
      <c r="B1700" s="157"/>
      <c r="C1700" s="157"/>
      <c r="D1700" s="157"/>
      <c r="E1700" s="157" t="s">
        <v>4897</v>
      </c>
      <c r="F1700" s="157" t="s">
        <v>58</v>
      </c>
      <c r="G1700" s="157">
        <v>0</v>
      </c>
      <c r="H1700" s="157">
        <v>1</v>
      </c>
      <c r="I1700" s="157">
        <v>0</v>
      </c>
      <c r="J1700" s="157">
        <v>1</v>
      </c>
      <c r="K1700" s="157">
        <v>0</v>
      </c>
      <c r="L1700" s="157">
        <v>1</v>
      </c>
    </row>
    <row r="1701" spans="1:12" x14ac:dyDescent="0.2">
      <c r="A1701" s="157"/>
      <c r="B1701" s="157"/>
      <c r="C1701" s="157"/>
      <c r="D1701" s="157"/>
      <c r="E1701" s="157" t="s">
        <v>4898</v>
      </c>
      <c r="F1701" s="157" t="s">
        <v>29</v>
      </c>
      <c r="G1701" s="157">
        <v>0</v>
      </c>
      <c r="H1701" s="157">
        <v>1</v>
      </c>
      <c r="I1701" s="157">
        <v>1</v>
      </c>
      <c r="J1701" s="157">
        <v>0</v>
      </c>
      <c r="K1701" s="157">
        <v>0</v>
      </c>
      <c r="L1701" s="157">
        <v>1</v>
      </c>
    </row>
    <row r="1702" spans="1:12" x14ac:dyDescent="0.2">
      <c r="A1702" s="157"/>
      <c r="B1702" s="157"/>
      <c r="C1702" s="157"/>
      <c r="D1702" s="157"/>
      <c r="E1702" s="157" t="s">
        <v>4899</v>
      </c>
      <c r="F1702" s="157" t="s">
        <v>24</v>
      </c>
      <c r="G1702" s="157">
        <v>0</v>
      </c>
      <c r="H1702" s="157">
        <v>2</v>
      </c>
      <c r="I1702" s="157">
        <v>0</v>
      </c>
      <c r="J1702" s="157">
        <v>2</v>
      </c>
      <c r="K1702" s="157">
        <v>0</v>
      </c>
      <c r="L1702" s="157">
        <v>2</v>
      </c>
    </row>
    <row r="1703" spans="1:12" x14ac:dyDescent="0.2">
      <c r="A1703" s="157"/>
      <c r="B1703" s="157"/>
      <c r="C1703" s="157"/>
      <c r="D1703" s="157"/>
      <c r="E1703" s="157" t="s">
        <v>1879</v>
      </c>
      <c r="F1703" s="157" t="s">
        <v>29</v>
      </c>
      <c r="G1703" s="157">
        <v>0</v>
      </c>
      <c r="H1703" s="157">
        <v>1</v>
      </c>
      <c r="I1703" s="157">
        <v>0</v>
      </c>
      <c r="J1703" s="157">
        <v>1</v>
      </c>
      <c r="K1703" s="157">
        <v>0</v>
      </c>
      <c r="L1703" s="157">
        <v>1</v>
      </c>
    </row>
    <row r="1704" spans="1:12" x14ac:dyDescent="0.2">
      <c r="A1704" s="157"/>
      <c r="B1704" s="157"/>
      <c r="C1704" s="157"/>
      <c r="D1704" s="157"/>
      <c r="E1704" s="157" t="s">
        <v>4900</v>
      </c>
      <c r="F1704" s="157" t="s">
        <v>14</v>
      </c>
      <c r="G1704" s="157">
        <v>1</v>
      </c>
      <c r="H1704" s="157">
        <v>0</v>
      </c>
      <c r="I1704" s="157">
        <v>1</v>
      </c>
      <c r="J1704" s="157">
        <v>0</v>
      </c>
      <c r="K1704" s="157">
        <v>0</v>
      </c>
      <c r="L1704" s="157">
        <v>1</v>
      </c>
    </row>
    <row r="1705" spans="1:12" x14ac:dyDescent="0.2">
      <c r="A1705" s="157"/>
      <c r="B1705" s="157"/>
      <c r="C1705" s="157"/>
      <c r="D1705" s="157"/>
      <c r="E1705" s="157" t="s">
        <v>1875</v>
      </c>
      <c r="F1705" s="157" t="s">
        <v>58</v>
      </c>
      <c r="G1705" s="157">
        <v>0</v>
      </c>
      <c r="H1705" s="157">
        <v>1</v>
      </c>
      <c r="I1705" s="157">
        <v>0</v>
      </c>
      <c r="J1705" s="157">
        <v>1</v>
      </c>
      <c r="K1705" s="157">
        <v>0</v>
      </c>
      <c r="L1705" s="157">
        <v>1</v>
      </c>
    </row>
    <row r="1706" spans="1:12" x14ac:dyDescent="0.2">
      <c r="A1706" s="157"/>
      <c r="B1706" s="157"/>
      <c r="C1706" s="157"/>
      <c r="D1706" s="157"/>
      <c r="E1706" s="157" t="s">
        <v>4901</v>
      </c>
      <c r="F1706" s="157" t="s">
        <v>29</v>
      </c>
      <c r="G1706" s="157">
        <v>0</v>
      </c>
      <c r="H1706" s="157">
        <v>1</v>
      </c>
      <c r="I1706" s="157">
        <v>1</v>
      </c>
      <c r="J1706" s="157">
        <v>0</v>
      </c>
      <c r="K1706" s="157">
        <v>0</v>
      </c>
      <c r="L1706" s="157">
        <v>1</v>
      </c>
    </row>
    <row r="1707" spans="1:12" x14ac:dyDescent="0.2">
      <c r="A1707" s="157"/>
      <c r="B1707" s="157"/>
      <c r="C1707" s="157"/>
      <c r="D1707" s="157"/>
      <c r="E1707" s="157" t="s">
        <v>4902</v>
      </c>
      <c r="F1707" s="157" t="s">
        <v>39</v>
      </c>
      <c r="G1707" s="157">
        <v>0</v>
      </c>
      <c r="H1707" s="157">
        <v>1</v>
      </c>
      <c r="I1707" s="157">
        <v>1</v>
      </c>
      <c r="J1707" s="157">
        <v>0</v>
      </c>
      <c r="K1707" s="157">
        <v>0</v>
      </c>
      <c r="L1707" s="157">
        <v>1</v>
      </c>
    </row>
    <row r="1708" spans="1:12" x14ac:dyDescent="0.2">
      <c r="A1708" s="157"/>
      <c r="B1708" s="157"/>
      <c r="C1708" s="157"/>
      <c r="D1708" s="157"/>
      <c r="E1708" s="157" t="s">
        <v>1873</v>
      </c>
      <c r="F1708" s="157" t="s">
        <v>20</v>
      </c>
      <c r="G1708" s="157">
        <v>0</v>
      </c>
      <c r="H1708" s="157">
        <v>11</v>
      </c>
      <c r="I1708" s="157">
        <v>0</v>
      </c>
      <c r="J1708" s="157">
        <v>10</v>
      </c>
      <c r="K1708" s="157">
        <v>1</v>
      </c>
      <c r="L1708" s="157">
        <v>11</v>
      </c>
    </row>
    <row r="1709" spans="1:12" x14ac:dyDescent="0.2">
      <c r="A1709" s="157"/>
      <c r="B1709" s="157"/>
      <c r="C1709" s="157"/>
      <c r="D1709" s="157"/>
      <c r="E1709" s="157" t="s">
        <v>1872</v>
      </c>
      <c r="F1709" s="157" t="s">
        <v>77</v>
      </c>
      <c r="G1709" s="157">
        <v>2</v>
      </c>
      <c r="H1709" s="157">
        <v>0</v>
      </c>
      <c r="I1709" s="157">
        <v>2</v>
      </c>
      <c r="J1709" s="157">
        <v>0</v>
      </c>
      <c r="K1709" s="157">
        <v>0</v>
      </c>
      <c r="L1709" s="157">
        <v>2</v>
      </c>
    </row>
    <row r="1710" spans="1:12" x14ac:dyDescent="0.2">
      <c r="A1710" s="157"/>
      <c r="B1710" s="157"/>
      <c r="C1710" s="157"/>
      <c r="D1710" s="157"/>
      <c r="E1710" s="157" t="s">
        <v>1869</v>
      </c>
      <c r="F1710" s="157" t="s">
        <v>77</v>
      </c>
      <c r="G1710" s="157">
        <v>2</v>
      </c>
      <c r="H1710" s="157">
        <v>0</v>
      </c>
      <c r="I1710" s="157">
        <v>2</v>
      </c>
      <c r="J1710" s="157">
        <v>0</v>
      </c>
      <c r="K1710" s="157">
        <v>0</v>
      </c>
      <c r="L1710" s="157">
        <v>2</v>
      </c>
    </row>
    <row r="1711" spans="1:12" x14ac:dyDescent="0.2">
      <c r="A1711" s="157"/>
      <c r="B1711" s="157"/>
      <c r="C1711" s="157"/>
      <c r="D1711" s="157"/>
      <c r="E1711" s="157" t="s">
        <v>1868</v>
      </c>
      <c r="F1711" s="157" t="s">
        <v>77</v>
      </c>
      <c r="G1711" s="157">
        <v>2</v>
      </c>
      <c r="H1711" s="157">
        <v>0</v>
      </c>
      <c r="I1711" s="157">
        <v>2</v>
      </c>
      <c r="J1711" s="157">
        <v>0</v>
      </c>
      <c r="K1711" s="157">
        <v>0</v>
      </c>
      <c r="L1711" s="157">
        <v>2</v>
      </c>
    </row>
    <row r="1712" spans="1:12" x14ac:dyDescent="0.2">
      <c r="A1712" s="157"/>
      <c r="B1712" s="157"/>
      <c r="C1712" s="157"/>
      <c r="D1712" s="157"/>
      <c r="E1712" s="157" t="s">
        <v>4903</v>
      </c>
      <c r="F1712" s="157" t="s">
        <v>94</v>
      </c>
      <c r="G1712" s="157">
        <v>1</v>
      </c>
      <c r="H1712" s="157">
        <v>0</v>
      </c>
      <c r="I1712" s="157">
        <v>0</v>
      </c>
      <c r="J1712" s="157">
        <v>1</v>
      </c>
      <c r="K1712" s="157">
        <v>0</v>
      </c>
      <c r="L1712" s="157">
        <v>1</v>
      </c>
    </row>
    <row r="1713" spans="1:12" x14ac:dyDescent="0.2">
      <c r="A1713" s="157"/>
      <c r="B1713" s="157"/>
      <c r="C1713" s="157"/>
      <c r="D1713" s="157"/>
      <c r="E1713" s="157" t="s">
        <v>4904</v>
      </c>
      <c r="F1713" s="157" t="s">
        <v>16</v>
      </c>
      <c r="G1713" s="157">
        <v>0</v>
      </c>
      <c r="H1713" s="157">
        <v>1</v>
      </c>
      <c r="I1713" s="157">
        <v>0</v>
      </c>
      <c r="J1713" s="157">
        <v>1</v>
      </c>
      <c r="K1713" s="157">
        <v>0</v>
      </c>
      <c r="L1713" s="157">
        <v>1</v>
      </c>
    </row>
    <row r="1714" spans="1:12" x14ac:dyDescent="0.2">
      <c r="A1714" s="157"/>
      <c r="B1714" s="157"/>
      <c r="C1714" s="157"/>
      <c r="D1714" s="157"/>
      <c r="E1714" s="157" t="s">
        <v>4905</v>
      </c>
      <c r="F1714" s="157" t="s">
        <v>24</v>
      </c>
      <c r="G1714" s="157">
        <v>0</v>
      </c>
      <c r="H1714" s="157">
        <v>1</v>
      </c>
      <c r="I1714" s="157">
        <v>0</v>
      </c>
      <c r="J1714" s="157">
        <v>1</v>
      </c>
      <c r="K1714" s="157">
        <v>0</v>
      </c>
      <c r="L1714" s="157">
        <v>1</v>
      </c>
    </row>
    <row r="1715" spans="1:12" x14ac:dyDescent="0.2">
      <c r="A1715" s="157"/>
      <c r="B1715" s="157"/>
      <c r="C1715" s="157"/>
      <c r="D1715" s="157"/>
      <c r="E1715" s="157" t="s">
        <v>4906</v>
      </c>
      <c r="F1715" s="157" t="s">
        <v>39</v>
      </c>
      <c r="G1715" s="157">
        <v>0</v>
      </c>
      <c r="H1715" s="157">
        <v>1</v>
      </c>
      <c r="I1715" s="157">
        <v>1</v>
      </c>
      <c r="J1715" s="157">
        <v>0</v>
      </c>
      <c r="K1715" s="157">
        <v>0</v>
      </c>
      <c r="L1715" s="157">
        <v>1</v>
      </c>
    </row>
    <row r="1716" spans="1:12" x14ac:dyDescent="0.2">
      <c r="A1716" s="157"/>
      <c r="B1716" s="157"/>
      <c r="C1716" s="157"/>
      <c r="D1716" s="157"/>
      <c r="E1716" s="157" t="s">
        <v>4907</v>
      </c>
      <c r="F1716" s="157" t="s">
        <v>20</v>
      </c>
      <c r="G1716" s="157">
        <v>1</v>
      </c>
      <c r="H1716" s="157">
        <v>0</v>
      </c>
      <c r="I1716" s="157">
        <v>1</v>
      </c>
      <c r="J1716" s="157">
        <v>0</v>
      </c>
      <c r="K1716" s="157">
        <v>0</v>
      </c>
      <c r="L1716" s="157">
        <v>1</v>
      </c>
    </row>
    <row r="1717" spans="1:12" x14ac:dyDescent="0.2">
      <c r="A1717" s="157"/>
      <c r="B1717" s="157"/>
      <c r="C1717" s="157"/>
      <c r="D1717" s="157"/>
      <c r="E1717" s="157" t="s">
        <v>1861</v>
      </c>
      <c r="F1717" s="157" t="s">
        <v>87</v>
      </c>
      <c r="G1717" s="157">
        <v>1</v>
      </c>
      <c r="H1717" s="157">
        <v>0</v>
      </c>
      <c r="I1717" s="157">
        <v>0</v>
      </c>
      <c r="J1717" s="157">
        <v>1</v>
      </c>
      <c r="K1717" s="157">
        <v>0</v>
      </c>
      <c r="L1717" s="157">
        <v>1</v>
      </c>
    </row>
    <row r="1718" spans="1:12" x14ac:dyDescent="0.2">
      <c r="A1718" s="157"/>
      <c r="B1718" s="157"/>
      <c r="C1718" s="157"/>
      <c r="D1718" s="157"/>
      <c r="E1718" s="157" t="s">
        <v>4908</v>
      </c>
      <c r="F1718" s="157" t="s">
        <v>33</v>
      </c>
      <c r="G1718" s="157">
        <v>2</v>
      </c>
      <c r="H1718" s="157">
        <v>1</v>
      </c>
      <c r="I1718" s="157">
        <v>2</v>
      </c>
      <c r="J1718" s="157">
        <v>1</v>
      </c>
      <c r="K1718" s="157">
        <v>0</v>
      </c>
      <c r="L1718" s="157">
        <v>3</v>
      </c>
    </row>
    <row r="1719" spans="1:12" x14ac:dyDescent="0.2">
      <c r="A1719" s="157"/>
      <c r="B1719" s="157"/>
      <c r="C1719" s="157"/>
      <c r="D1719" s="157"/>
      <c r="E1719" s="157" t="s">
        <v>1858</v>
      </c>
      <c r="F1719" s="157" t="s">
        <v>58</v>
      </c>
      <c r="G1719" s="157">
        <v>3</v>
      </c>
      <c r="H1719" s="157">
        <v>8</v>
      </c>
      <c r="I1719" s="157">
        <v>0</v>
      </c>
      <c r="J1719" s="157">
        <v>11</v>
      </c>
      <c r="K1719" s="157">
        <v>0</v>
      </c>
      <c r="L1719" s="157">
        <v>11</v>
      </c>
    </row>
    <row r="1720" spans="1:12" x14ac:dyDescent="0.2">
      <c r="A1720" s="157"/>
      <c r="B1720" s="157"/>
      <c r="C1720" s="157"/>
      <c r="D1720" s="157"/>
      <c r="E1720" s="157" t="s">
        <v>1856</v>
      </c>
      <c r="F1720" s="157" t="s">
        <v>94</v>
      </c>
      <c r="G1720" s="157">
        <v>1</v>
      </c>
      <c r="H1720" s="157">
        <v>3</v>
      </c>
      <c r="I1720" s="157">
        <v>0</v>
      </c>
      <c r="J1720" s="157">
        <v>3</v>
      </c>
      <c r="K1720" s="157">
        <v>1</v>
      </c>
      <c r="L1720" s="157">
        <v>4</v>
      </c>
    </row>
    <row r="1721" spans="1:12" x14ac:dyDescent="0.2">
      <c r="A1721" s="157"/>
      <c r="B1721" s="157"/>
      <c r="C1721" s="157"/>
      <c r="D1721" s="157"/>
      <c r="E1721" s="157" t="s">
        <v>4909</v>
      </c>
      <c r="F1721" s="157" t="s">
        <v>80</v>
      </c>
      <c r="G1721" s="157">
        <v>0</v>
      </c>
      <c r="H1721" s="157">
        <v>1</v>
      </c>
      <c r="I1721" s="157">
        <v>0</v>
      </c>
      <c r="J1721" s="157">
        <v>1</v>
      </c>
      <c r="K1721" s="157">
        <v>0</v>
      </c>
      <c r="L1721" s="157">
        <v>1</v>
      </c>
    </row>
    <row r="1722" spans="1:12" x14ac:dyDescent="0.2">
      <c r="A1722" s="157"/>
      <c r="B1722" s="157"/>
      <c r="C1722" s="157"/>
      <c r="D1722" s="157"/>
      <c r="E1722" s="157" t="s">
        <v>4910</v>
      </c>
      <c r="F1722" s="157" t="s">
        <v>131</v>
      </c>
      <c r="G1722" s="157">
        <v>0</v>
      </c>
      <c r="H1722" s="157">
        <v>1</v>
      </c>
      <c r="I1722" s="157">
        <v>0</v>
      </c>
      <c r="J1722" s="157">
        <v>1</v>
      </c>
      <c r="K1722" s="157">
        <v>0</v>
      </c>
      <c r="L1722" s="157">
        <v>1</v>
      </c>
    </row>
    <row r="1723" spans="1:12" x14ac:dyDescent="0.2">
      <c r="A1723" s="157"/>
      <c r="B1723" s="157"/>
      <c r="C1723" s="157"/>
      <c r="D1723" s="157" t="s">
        <v>116</v>
      </c>
      <c r="E1723" s="157" t="s">
        <v>116</v>
      </c>
      <c r="F1723" s="157" t="s">
        <v>77</v>
      </c>
      <c r="G1723" s="157">
        <v>0</v>
      </c>
      <c r="H1723" s="157">
        <v>3</v>
      </c>
      <c r="I1723" s="157">
        <v>2</v>
      </c>
      <c r="J1723" s="157">
        <v>1</v>
      </c>
      <c r="K1723" s="157">
        <v>0</v>
      </c>
      <c r="L1723" s="157">
        <v>3</v>
      </c>
    </row>
    <row r="1724" spans="1:12" x14ac:dyDescent="0.2">
      <c r="A1724" s="157"/>
      <c r="B1724" s="157"/>
      <c r="C1724" s="157"/>
      <c r="D1724" s="157"/>
      <c r="E1724" s="157" t="s">
        <v>4911</v>
      </c>
      <c r="F1724" s="157" t="s">
        <v>16</v>
      </c>
      <c r="G1724" s="157">
        <v>0</v>
      </c>
      <c r="H1724" s="157">
        <v>2</v>
      </c>
      <c r="I1724" s="157">
        <v>0</v>
      </c>
      <c r="J1724" s="157">
        <v>2</v>
      </c>
      <c r="K1724" s="157">
        <v>0</v>
      </c>
      <c r="L1724" s="157">
        <v>2</v>
      </c>
    </row>
    <row r="1725" spans="1:12" x14ac:dyDescent="0.2">
      <c r="A1725" s="157"/>
      <c r="B1725" s="157"/>
      <c r="C1725" s="157"/>
      <c r="D1725" s="157"/>
      <c r="E1725" s="157" t="s">
        <v>4912</v>
      </c>
      <c r="F1725" s="157" t="s">
        <v>24</v>
      </c>
      <c r="G1725" s="157">
        <v>0</v>
      </c>
      <c r="H1725" s="157">
        <v>1</v>
      </c>
      <c r="I1725" s="157">
        <v>0</v>
      </c>
      <c r="J1725" s="157">
        <v>1</v>
      </c>
      <c r="K1725" s="157">
        <v>0</v>
      </c>
      <c r="L1725" s="157">
        <v>1</v>
      </c>
    </row>
    <row r="1726" spans="1:12" x14ac:dyDescent="0.2">
      <c r="A1726" s="157"/>
      <c r="B1726" s="157"/>
      <c r="C1726" s="157"/>
      <c r="D1726" s="157"/>
      <c r="E1726" s="157" t="s">
        <v>1848</v>
      </c>
      <c r="F1726" s="157" t="s">
        <v>20</v>
      </c>
      <c r="G1726" s="157">
        <v>1</v>
      </c>
      <c r="H1726" s="157">
        <v>0</v>
      </c>
      <c r="I1726" s="157">
        <v>1</v>
      </c>
      <c r="J1726" s="157">
        <v>0</v>
      </c>
      <c r="K1726" s="157">
        <v>0</v>
      </c>
      <c r="L1726" s="157">
        <v>1</v>
      </c>
    </row>
    <row r="1727" spans="1:12" x14ac:dyDescent="0.2">
      <c r="A1727" s="157"/>
      <c r="B1727" s="157"/>
      <c r="C1727" s="157"/>
      <c r="D1727" s="157"/>
      <c r="E1727" s="157" t="s">
        <v>4913</v>
      </c>
      <c r="F1727" s="157" t="s">
        <v>80</v>
      </c>
      <c r="G1727" s="157">
        <v>0</v>
      </c>
      <c r="H1727" s="157">
        <v>2</v>
      </c>
      <c r="I1727" s="157">
        <v>0</v>
      </c>
      <c r="J1727" s="157">
        <v>2</v>
      </c>
      <c r="K1727" s="157">
        <v>0</v>
      </c>
      <c r="L1727" s="157">
        <v>2</v>
      </c>
    </row>
    <row r="1728" spans="1:12" x14ac:dyDescent="0.2">
      <c r="A1728" s="157"/>
      <c r="B1728" s="157"/>
      <c r="C1728" s="157"/>
      <c r="D1728" s="157"/>
      <c r="E1728" s="157" t="s">
        <v>4914</v>
      </c>
      <c r="F1728" s="157" t="s">
        <v>58</v>
      </c>
      <c r="G1728" s="157">
        <v>0</v>
      </c>
      <c r="H1728" s="157">
        <v>1</v>
      </c>
      <c r="I1728" s="157">
        <v>1</v>
      </c>
      <c r="J1728" s="157">
        <v>0</v>
      </c>
      <c r="K1728" s="157">
        <v>0</v>
      </c>
      <c r="L1728" s="157">
        <v>1</v>
      </c>
    </row>
    <row r="1729" spans="1:12" x14ac:dyDescent="0.2">
      <c r="A1729" s="157"/>
      <c r="B1729" s="157"/>
      <c r="C1729" s="157"/>
      <c r="D1729" s="157"/>
      <c r="E1729" s="157" t="s">
        <v>4915</v>
      </c>
      <c r="F1729" s="157" t="s">
        <v>80</v>
      </c>
      <c r="G1729" s="157">
        <v>0</v>
      </c>
      <c r="H1729" s="157">
        <v>1</v>
      </c>
      <c r="I1729" s="157">
        <v>0</v>
      </c>
      <c r="J1729" s="157">
        <v>1</v>
      </c>
      <c r="K1729" s="157">
        <v>0</v>
      </c>
      <c r="L1729" s="157">
        <v>1</v>
      </c>
    </row>
    <row r="1730" spans="1:12" x14ac:dyDescent="0.2">
      <c r="A1730" s="157"/>
      <c r="B1730" s="157"/>
      <c r="C1730" s="157"/>
      <c r="D1730" s="157"/>
      <c r="E1730" s="157" t="s">
        <v>4916</v>
      </c>
      <c r="F1730" s="157" t="s">
        <v>87</v>
      </c>
      <c r="G1730" s="157">
        <v>1</v>
      </c>
      <c r="H1730" s="157">
        <v>0</v>
      </c>
      <c r="I1730" s="157">
        <v>0</v>
      </c>
      <c r="J1730" s="157">
        <v>1</v>
      </c>
      <c r="K1730" s="157">
        <v>0</v>
      </c>
      <c r="L1730" s="157">
        <v>1</v>
      </c>
    </row>
    <row r="1731" spans="1:12" x14ac:dyDescent="0.2">
      <c r="A1731" s="157"/>
      <c r="B1731" s="157"/>
      <c r="C1731" s="157"/>
      <c r="D1731" s="157"/>
      <c r="E1731" s="157" t="s">
        <v>4917</v>
      </c>
      <c r="F1731" s="157" t="s">
        <v>14</v>
      </c>
      <c r="G1731" s="157">
        <v>1</v>
      </c>
      <c r="H1731" s="157">
        <v>0</v>
      </c>
      <c r="I1731" s="157">
        <v>1</v>
      </c>
      <c r="J1731" s="157">
        <v>0</v>
      </c>
      <c r="K1731" s="157">
        <v>0</v>
      </c>
      <c r="L1731" s="157">
        <v>1</v>
      </c>
    </row>
    <row r="1732" spans="1:12" x14ac:dyDescent="0.2">
      <c r="A1732" s="157"/>
      <c r="B1732" s="157"/>
      <c r="C1732" s="157"/>
      <c r="D1732" s="157"/>
      <c r="E1732" s="157" t="s">
        <v>4918</v>
      </c>
      <c r="F1732" s="157" t="s">
        <v>125</v>
      </c>
      <c r="G1732" s="157">
        <v>1</v>
      </c>
      <c r="H1732" s="157">
        <v>0</v>
      </c>
      <c r="I1732" s="157">
        <v>0</v>
      </c>
      <c r="J1732" s="157">
        <v>1</v>
      </c>
      <c r="K1732" s="157">
        <v>0</v>
      </c>
      <c r="L1732" s="157">
        <v>1</v>
      </c>
    </row>
    <row r="1733" spans="1:12" x14ac:dyDescent="0.2">
      <c r="A1733" s="157"/>
      <c r="B1733" s="157"/>
      <c r="C1733" s="157"/>
      <c r="D1733" s="157"/>
      <c r="E1733" s="157" t="s">
        <v>4919</v>
      </c>
      <c r="F1733" s="157" t="s">
        <v>20</v>
      </c>
      <c r="G1733" s="157">
        <v>0</v>
      </c>
      <c r="H1733" s="157">
        <v>1</v>
      </c>
      <c r="I1733" s="157">
        <v>0</v>
      </c>
      <c r="J1733" s="157">
        <v>1</v>
      </c>
      <c r="K1733" s="157">
        <v>0</v>
      </c>
      <c r="L1733" s="157">
        <v>1</v>
      </c>
    </row>
    <row r="1734" spans="1:12" x14ac:dyDescent="0.2">
      <c r="A1734" s="157"/>
      <c r="B1734" s="157"/>
      <c r="C1734" s="157"/>
      <c r="D1734" s="157"/>
      <c r="E1734" s="157" t="s">
        <v>1844</v>
      </c>
      <c r="F1734" s="157" t="s">
        <v>58</v>
      </c>
      <c r="G1734" s="157">
        <v>0</v>
      </c>
      <c r="H1734" s="157">
        <v>5</v>
      </c>
      <c r="I1734" s="157">
        <v>0</v>
      </c>
      <c r="J1734" s="157">
        <v>5</v>
      </c>
      <c r="K1734" s="157">
        <v>0</v>
      </c>
      <c r="L1734" s="157">
        <v>5</v>
      </c>
    </row>
    <row r="1735" spans="1:12" x14ac:dyDescent="0.2">
      <c r="A1735" s="157"/>
      <c r="B1735" s="157"/>
      <c r="C1735" s="157"/>
      <c r="D1735" s="157"/>
      <c r="E1735" s="157" t="s">
        <v>1843</v>
      </c>
      <c r="F1735" s="157" t="s">
        <v>20</v>
      </c>
      <c r="G1735" s="157">
        <v>5</v>
      </c>
      <c r="H1735" s="157">
        <v>1</v>
      </c>
      <c r="I1735" s="157">
        <v>1</v>
      </c>
      <c r="J1735" s="157">
        <v>5</v>
      </c>
      <c r="K1735" s="157">
        <v>0</v>
      </c>
      <c r="L1735" s="157">
        <v>6</v>
      </c>
    </row>
    <row r="1736" spans="1:12" x14ac:dyDescent="0.2">
      <c r="A1736" s="157"/>
      <c r="B1736" s="157"/>
      <c r="C1736" s="157"/>
      <c r="D1736" s="157"/>
      <c r="E1736" s="157" t="s">
        <v>4920</v>
      </c>
      <c r="F1736" s="157" t="s">
        <v>131</v>
      </c>
      <c r="G1736" s="157">
        <v>0</v>
      </c>
      <c r="H1736" s="157">
        <v>2</v>
      </c>
      <c r="I1736" s="157">
        <v>0</v>
      </c>
      <c r="J1736" s="157">
        <v>2</v>
      </c>
      <c r="K1736" s="157">
        <v>0</v>
      </c>
      <c r="L1736" s="157">
        <v>2</v>
      </c>
    </row>
    <row r="1737" spans="1:12" x14ac:dyDescent="0.2">
      <c r="A1737" s="157"/>
      <c r="B1737" s="157"/>
      <c r="C1737" s="157"/>
      <c r="D1737" s="157"/>
      <c r="E1737" s="157" t="s">
        <v>1838</v>
      </c>
      <c r="F1737" s="157" t="s">
        <v>48</v>
      </c>
      <c r="G1737" s="157">
        <v>0</v>
      </c>
      <c r="H1737" s="157">
        <v>1</v>
      </c>
      <c r="I1737" s="157">
        <v>0</v>
      </c>
      <c r="J1737" s="157">
        <v>1</v>
      </c>
      <c r="K1737" s="157">
        <v>0</v>
      </c>
      <c r="L1737" s="157">
        <v>1</v>
      </c>
    </row>
    <row r="1738" spans="1:12" x14ac:dyDescent="0.2">
      <c r="A1738" s="157"/>
      <c r="B1738" s="157"/>
      <c r="C1738" s="157"/>
      <c r="D1738" s="157"/>
      <c r="E1738" s="157" t="s">
        <v>1835</v>
      </c>
      <c r="F1738" s="157" t="s">
        <v>29</v>
      </c>
      <c r="G1738" s="157">
        <v>0</v>
      </c>
      <c r="H1738" s="157">
        <v>2</v>
      </c>
      <c r="I1738" s="157">
        <v>0</v>
      </c>
      <c r="J1738" s="157">
        <v>2</v>
      </c>
      <c r="K1738" s="157">
        <v>0</v>
      </c>
      <c r="L1738" s="157">
        <v>2</v>
      </c>
    </row>
    <row r="1739" spans="1:12" x14ac:dyDescent="0.2">
      <c r="A1739" s="157"/>
      <c r="B1739" s="157"/>
      <c r="C1739" s="157"/>
      <c r="D1739" s="157"/>
      <c r="E1739" s="157" t="s">
        <v>4921</v>
      </c>
      <c r="F1739" s="157" t="s">
        <v>80</v>
      </c>
      <c r="G1739" s="157">
        <v>1</v>
      </c>
      <c r="H1739" s="157">
        <v>0</v>
      </c>
      <c r="I1739" s="157">
        <v>1</v>
      </c>
      <c r="J1739" s="157">
        <v>0</v>
      </c>
      <c r="K1739" s="157">
        <v>0</v>
      </c>
      <c r="L1739" s="157">
        <v>1</v>
      </c>
    </row>
    <row r="1740" spans="1:12" x14ac:dyDescent="0.2">
      <c r="A1740" s="157"/>
      <c r="B1740" s="157"/>
      <c r="C1740" s="157"/>
      <c r="D1740" s="157"/>
      <c r="E1740" s="157" t="s">
        <v>4922</v>
      </c>
      <c r="F1740" s="157" t="s">
        <v>80</v>
      </c>
      <c r="G1740" s="157">
        <v>1</v>
      </c>
      <c r="H1740" s="157">
        <v>0</v>
      </c>
      <c r="I1740" s="157">
        <v>1</v>
      </c>
      <c r="J1740" s="157">
        <v>0</v>
      </c>
      <c r="K1740" s="157">
        <v>0</v>
      </c>
      <c r="L1740" s="157">
        <v>1</v>
      </c>
    </row>
    <row r="1741" spans="1:12" x14ac:dyDescent="0.2">
      <c r="A1741" s="157"/>
      <c r="B1741" s="157"/>
      <c r="C1741" s="157"/>
      <c r="D1741" s="157"/>
      <c r="E1741" s="157" t="s">
        <v>4923</v>
      </c>
      <c r="F1741" s="157" t="s">
        <v>53</v>
      </c>
      <c r="G1741" s="157">
        <v>1</v>
      </c>
      <c r="H1741" s="157">
        <v>0</v>
      </c>
      <c r="I1741" s="157">
        <v>1</v>
      </c>
      <c r="J1741" s="157">
        <v>0</v>
      </c>
      <c r="K1741" s="157">
        <v>0</v>
      </c>
      <c r="L1741" s="157">
        <v>1</v>
      </c>
    </row>
    <row r="1742" spans="1:12" x14ac:dyDescent="0.2">
      <c r="A1742" s="157"/>
      <c r="B1742" s="157"/>
      <c r="C1742" s="157"/>
      <c r="D1742" s="157"/>
      <c r="E1742" s="157" t="s">
        <v>4924</v>
      </c>
      <c r="F1742" s="157" t="s">
        <v>18</v>
      </c>
      <c r="G1742" s="157">
        <v>1</v>
      </c>
      <c r="H1742" s="157">
        <v>0</v>
      </c>
      <c r="I1742" s="157">
        <v>1</v>
      </c>
      <c r="J1742" s="157">
        <v>0</v>
      </c>
      <c r="K1742" s="157">
        <v>0</v>
      </c>
      <c r="L1742" s="157">
        <v>1</v>
      </c>
    </row>
    <row r="1743" spans="1:12" x14ac:dyDescent="0.2">
      <c r="A1743" s="157"/>
      <c r="B1743" s="157"/>
      <c r="C1743" s="157"/>
      <c r="D1743" s="157"/>
      <c r="E1743" s="157" t="s">
        <v>4925</v>
      </c>
      <c r="F1743" s="157" t="s">
        <v>16</v>
      </c>
      <c r="G1743" s="157">
        <v>0</v>
      </c>
      <c r="H1743" s="157">
        <v>1</v>
      </c>
      <c r="I1743" s="157">
        <v>1</v>
      </c>
      <c r="J1743" s="157">
        <v>0</v>
      </c>
      <c r="K1743" s="157">
        <v>0</v>
      </c>
      <c r="L1743" s="157">
        <v>1</v>
      </c>
    </row>
    <row r="1744" spans="1:12" x14ac:dyDescent="0.2">
      <c r="A1744" s="157"/>
      <c r="B1744" s="157"/>
      <c r="C1744" s="157"/>
      <c r="D1744" s="157"/>
      <c r="E1744" s="157" t="s">
        <v>1828</v>
      </c>
      <c r="F1744" s="157" t="s">
        <v>16</v>
      </c>
      <c r="G1744" s="157">
        <v>0</v>
      </c>
      <c r="H1744" s="157">
        <v>1</v>
      </c>
      <c r="I1744" s="157">
        <v>0</v>
      </c>
      <c r="J1744" s="157">
        <v>1</v>
      </c>
      <c r="K1744" s="157">
        <v>0</v>
      </c>
      <c r="L1744" s="157">
        <v>1</v>
      </c>
    </row>
    <row r="1745" spans="1:12" x14ac:dyDescent="0.2">
      <c r="A1745" s="157"/>
      <c r="B1745" s="157"/>
      <c r="C1745" s="157"/>
      <c r="D1745" s="157"/>
      <c r="E1745" s="157" t="s">
        <v>1826</v>
      </c>
      <c r="F1745" s="157" t="s">
        <v>18</v>
      </c>
      <c r="G1745" s="157">
        <v>0</v>
      </c>
      <c r="H1745" s="157">
        <v>1</v>
      </c>
      <c r="I1745" s="157">
        <v>1</v>
      </c>
      <c r="J1745" s="157">
        <v>0</v>
      </c>
      <c r="K1745" s="157">
        <v>0</v>
      </c>
      <c r="L1745" s="157">
        <v>1</v>
      </c>
    </row>
    <row r="1746" spans="1:12" x14ac:dyDescent="0.2">
      <c r="A1746" s="157"/>
      <c r="B1746" s="157"/>
      <c r="C1746" s="157"/>
      <c r="D1746" s="157"/>
      <c r="E1746" s="157" t="s">
        <v>1825</v>
      </c>
      <c r="F1746" s="157" t="s">
        <v>48</v>
      </c>
      <c r="G1746" s="157">
        <v>1</v>
      </c>
      <c r="H1746" s="157">
        <v>1</v>
      </c>
      <c r="I1746" s="157">
        <v>1</v>
      </c>
      <c r="J1746" s="157">
        <v>1</v>
      </c>
      <c r="K1746" s="157">
        <v>0</v>
      </c>
      <c r="L1746" s="157">
        <v>2</v>
      </c>
    </row>
    <row r="1747" spans="1:12" x14ac:dyDescent="0.2">
      <c r="A1747" s="157"/>
      <c r="B1747" s="157"/>
      <c r="C1747" s="157"/>
      <c r="D1747" s="157"/>
      <c r="E1747" s="157" t="s">
        <v>4926</v>
      </c>
      <c r="F1747" s="157" t="s">
        <v>48</v>
      </c>
      <c r="G1747" s="157">
        <v>0</v>
      </c>
      <c r="H1747" s="157">
        <v>1</v>
      </c>
      <c r="I1747" s="157">
        <v>0</v>
      </c>
      <c r="J1747" s="157">
        <v>1</v>
      </c>
      <c r="K1747" s="157">
        <v>0</v>
      </c>
      <c r="L1747" s="157">
        <v>1</v>
      </c>
    </row>
    <row r="1748" spans="1:12" x14ac:dyDescent="0.2">
      <c r="A1748" s="157"/>
      <c r="B1748" s="157"/>
      <c r="C1748" s="157"/>
      <c r="D1748" s="157"/>
      <c r="E1748" s="157" t="s">
        <v>4927</v>
      </c>
      <c r="F1748" s="157" t="s">
        <v>94</v>
      </c>
      <c r="G1748" s="157">
        <v>1</v>
      </c>
      <c r="H1748" s="157">
        <v>0</v>
      </c>
      <c r="I1748" s="157">
        <v>0</v>
      </c>
      <c r="J1748" s="157">
        <v>1</v>
      </c>
      <c r="K1748" s="157">
        <v>0</v>
      </c>
      <c r="L1748" s="157">
        <v>1</v>
      </c>
    </row>
    <row r="1749" spans="1:12" x14ac:dyDescent="0.2">
      <c r="A1749" s="157"/>
      <c r="B1749" s="157"/>
      <c r="C1749" s="157"/>
      <c r="D1749" s="157"/>
      <c r="E1749" s="157" t="s">
        <v>1821</v>
      </c>
      <c r="F1749" s="157" t="s">
        <v>48</v>
      </c>
      <c r="G1749" s="157">
        <v>0</v>
      </c>
      <c r="H1749" s="157">
        <v>1</v>
      </c>
      <c r="I1749" s="157">
        <v>0</v>
      </c>
      <c r="J1749" s="157">
        <v>1</v>
      </c>
      <c r="K1749" s="157">
        <v>0</v>
      </c>
      <c r="L1749" s="157">
        <v>1</v>
      </c>
    </row>
    <row r="1750" spans="1:12" x14ac:dyDescent="0.2">
      <c r="A1750" s="157"/>
      <c r="B1750" s="157"/>
      <c r="C1750" s="157"/>
      <c r="D1750" s="157"/>
      <c r="E1750" s="157" t="s">
        <v>1819</v>
      </c>
      <c r="F1750" s="157" t="s">
        <v>24</v>
      </c>
      <c r="G1750" s="157">
        <v>0</v>
      </c>
      <c r="H1750" s="157">
        <v>2</v>
      </c>
      <c r="I1750" s="157">
        <v>0</v>
      </c>
      <c r="J1750" s="157">
        <v>2</v>
      </c>
      <c r="K1750" s="157">
        <v>0</v>
      </c>
      <c r="L1750" s="157">
        <v>2</v>
      </c>
    </row>
    <row r="1751" spans="1:12" x14ac:dyDescent="0.2">
      <c r="A1751" s="157"/>
      <c r="B1751" s="157"/>
      <c r="C1751" s="157"/>
      <c r="D1751" s="157"/>
      <c r="E1751" s="157" t="s">
        <v>4928</v>
      </c>
      <c r="F1751" s="157" t="s">
        <v>131</v>
      </c>
      <c r="G1751" s="157">
        <v>0</v>
      </c>
      <c r="H1751" s="157">
        <v>1</v>
      </c>
      <c r="I1751" s="157">
        <v>0</v>
      </c>
      <c r="J1751" s="157">
        <v>1</v>
      </c>
      <c r="K1751" s="157">
        <v>0</v>
      </c>
      <c r="L1751" s="157">
        <v>1</v>
      </c>
    </row>
    <row r="1752" spans="1:12" x14ac:dyDescent="0.2">
      <c r="A1752" s="157"/>
      <c r="B1752" s="157"/>
      <c r="C1752" s="157"/>
      <c r="D1752" s="157"/>
      <c r="E1752" s="157" t="s">
        <v>1815</v>
      </c>
      <c r="F1752" s="157" t="s">
        <v>58</v>
      </c>
      <c r="G1752" s="157">
        <v>2</v>
      </c>
      <c r="H1752" s="157">
        <v>1</v>
      </c>
      <c r="I1752" s="157">
        <v>0</v>
      </c>
      <c r="J1752" s="157">
        <v>3</v>
      </c>
      <c r="K1752" s="157">
        <v>0</v>
      </c>
      <c r="L1752" s="157">
        <v>3</v>
      </c>
    </row>
    <row r="1753" spans="1:12" x14ac:dyDescent="0.2">
      <c r="A1753" s="157"/>
      <c r="B1753" s="157"/>
      <c r="C1753" s="157"/>
      <c r="D1753" s="157"/>
      <c r="E1753" s="157" t="s">
        <v>1814</v>
      </c>
      <c r="F1753" s="157" t="s">
        <v>20</v>
      </c>
      <c r="G1753" s="157">
        <v>1</v>
      </c>
      <c r="H1753" s="157">
        <v>0</v>
      </c>
      <c r="I1753" s="157">
        <v>1</v>
      </c>
      <c r="J1753" s="157">
        <v>0</v>
      </c>
      <c r="K1753" s="157">
        <v>0</v>
      </c>
      <c r="L1753" s="157">
        <v>1</v>
      </c>
    </row>
    <row r="1754" spans="1:12" x14ac:dyDescent="0.2">
      <c r="A1754" s="157"/>
      <c r="B1754" s="157"/>
      <c r="C1754" s="157"/>
      <c r="D1754" s="157"/>
      <c r="E1754" s="157" t="s">
        <v>1811</v>
      </c>
      <c r="F1754" s="157" t="s">
        <v>29</v>
      </c>
      <c r="G1754" s="157">
        <v>0</v>
      </c>
      <c r="H1754" s="157">
        <v>1</v>
      </c>
      <c r="I1754" s="157">
        <v>1</v>
      </c>
      <c r="J1754" s="157">
        <v>0</v>
      </c>
      <c r="K1754" s="157">
        <v>0</v>
      </c>
      <c r="L1754" s="157">
        <v>1</v>
      </c>
    </row>
    <row r="1755" spans="1:12" x14ac:dyDescent="0.2">
      <c r="A1755" s="157"/>
      <c r="B1755" s="157"/>
      <c r="C1755" s="157"/>
      <c r="D1755" s="157"/>
      <c r="E1755" s="157" t="s">
        <v>4929</v>
      </c>
      <c r="F1755" s="157" t="s">
        <v>87</v>
      </c>
      <c r="G1755" s="157">
        <v>0</v>
      </c>
      <c r="H1755" s="157">
        <v>1</v>
      </c>
      <c r="I1755" s="157">
        <v>0</v>
      </c>
      <c r="J1755" s="157">
        <v>1</v>
      </c>
      <c r="K1755" s="157">
        <v>0</v>
      </c>
      <c r="L1755" s="157">
        <v>1</v>
      </c>
    </row>
    <row r="1756" spans="1:12" x14ac:dyDescent="0.2">
      <c r="A1756" s="157"/>
      <c r="B1756" s="157"/>
      <c r="C1756" s="157"/>
      <c r="D1756" s="157"/>
      <c r="E1756" s="157" t="s">
        <v>1809</v>
      </c>
      <c r="F1756" s="157" t="s">
        <v>94</v>
      </c>
      <c r="G1756" s="157">
        <v>0</v>
      </c>
      <c r="H1756" s="157">
        <v>4</v>
      </c>
      <c r="I1756" s="157">
        <v>0</v>
      </c>
      <c r="J1756" s="157">
        <v>4</v>
      </c>
      <c r="K1756" s="157">
        <v>0</v>
      </c>
      <c r="L1756" s="157">
        <v>4</v>
      </c>
    </row>
    <row r="1757" spans="1:12" x14ac:dyDescent="0.2">
      <c r="A1757" s="157"/>
      <c r="B1757" s="157"/>
      <c r="C1757" s="157"/>
      <c r="D1757" s="157"/>
      <c r="E1757" s="157" t="s">
        <v>1808</v>
      </c>
      <c r="F1757" s="157" t="s">
        <v>131</v>
      </c>
      <c r="G1757" s="157">
        <v>1</v>
      </c>
      <c r="H1757" s="157">
        <v>2</v>
      </c>
      <c r="I1757" s="157">
        <v>0</v>
      </c>
      <c r="J1757" s="157">
        <v>3</v>
      </c>
      <c r="K1757" s="157">
        <v>0</v>
      </c>
      <c r="L1757" s="157">
        <v>3</v>
      </c>
    </row>
    <row r="1758" spans="1:12" x14ac:dyDescent="0.2">
      <c r="A1758" s="157"/>
      <c r="B1758" s="157"/>
      <c r="C1758" s="157"/>
      <c r="D1758" s="157"/>
      <c r="E1758" s="157" t="s">
        <v>4930</v>
      </c>
      <c r="F1758" s="157" t="s">
        <v>53</v>
      </c>
      <c r="G1758" s="157">
        <v>1</v>
      </c>
      <c r="H1758" s="157">
        <v>0</v>
      </c>
      <c r="I1758" s="157">
        <v>1</v>
      </c>
      <c r="J1758" s="157">
        <v>0</v>
      </c>
      <c r="K1758" s="157">
        <v>0</v>
      </c>
      <c r="L1758" s="157">
        <v>1</v>
      </c>
    </row>
    <row r="1759" spans="1:12" x14ac:dyDescent="0.2">
      <c r="A1759" s="157"/>
      <c r="B1759" s="157"/>
      <c r="C1759" s="157"/>
      <c r="D1759" s="157"/>
      <c r="E1759" s="157" t="s">
        <v>4931</v>
      </c>
      <c r="F1759" s="157" t="s">
        <v>39</v>
      </c>
      <c r="G1759" s="157">
        <v>0</v>
      </c>
      <c r="H1759" s="157">
        <v>1</v>
      </c>
      <c r="I1759" s="157">
        <v>0</v>
      </c>
      <c r="J1759" s="157">
        <v>1</v>
      </c>
      <c r="K1759" s="157">
        <v>0</v>
      </c>
      <c r="L1759" s="157">
        <v>1</v>
      </c>
    </row>
    <row r="1760" spans="1:12" x14ac:dyDescent="0.2">
      <c r="A1760" s="157"/>
      <c r="B1760" s="157"/>
      <c r="C1760" s="157"/>
      <c r="D1760" s="157"/>
      <c r="E1760" s="157" t="s">
        <v>1805</v>
      </c>
      <c r="F1760" s="157" t="s">
        <v>18</v>
      </c>
      <c r="G1760" s="157">
        <v>0</v>
      </c>
      <c r="H1760" s="157">
        <v>2</v>
      </c>
      <c r="I1760" s="157">
        <v>0</v>
      </c>
      <c r="J1760" s="157">
        <v>2</v>
      </c>
      <c r="K1760" s="157">
        <v>0</v>
      </c>
      <c r="L1760" s="157">
        <v>2</v>
      </c>
    </row>
    <row r="1761" spans="1:12" x14ac:dyDescent="0.2">
      <c r="A1761" s="157"/>
      <c r="B1761" s="157"/>
      <c r="C1761" s="157"/>
      <c r="D1761" s="157"/>
      <c r="E1761" s="157" t="s">
        <v>4932</v>
      </c>
      <c r="F1761" s="157" t="s">
        <v>80</v>
      </c>
      <c r="G1761" s="157">
        <v>0</v>
      </c>
      <c r="H1761" s="157">
        <v>1</v>
      </c>
      <c r="I1761" s="157">
        <v>0</v>
      </c>
      <c r="J1761" s="157">
        <v>1</v>
      </c>
      <c r="K1761" s="157">
        <v>0</v>
      </c>
      <c r="L1761" s="157">
        <v>1</v>
      </c>
    </row>
    <row r="1762" spans="1:12" x14ac:dyDescent="0.2">
      <c r="A1762" s="157"/>
      <c r="B1762" s="157"/>
      <c r="C1762" s="157"/>
      <c r="D1762" s="157"/>
      <c r="E1762" s="157" t="s">
        <v>4933</v>
      </c>
      <c r="F1762" s="157" t="s">
        <v>69</v>
      </c>
      <c r="G1762" s="157">
        <v>0</v>
      </c>
      <c r="H1762" s="157">
        <v>1</v>
      </c>
      <c r="I1762" s="157">
        <v>0</v>
      </c>
      <c r="J1762" s="157">
        <v>1</v>
      </c>
      <c r="K1762" s="157">
        <v>0</v>
      </c>
      <c r="L1762" s="157">
        <v>1</v>
      </c>
    </row>
    <row r="1763" spans="1:12" x14ac:dyDescent="0.2">
      <c r="A1763" s="157"/>
      <c r="B1763" s="157"/>
      <c r="C1763" s="157"/>
      <c r="D1763" s="157"/>
      <c r="E1763" s="157" t="s">
        <v>1803</v>
      </c>
      <c r="F1763" s="157" t="s">
        <v>94</v>
      </c>
      <c r="G1763" s="157">
        <v>1</v>
      </c>
      <c r="H1763" s="157">
        <v>0</v>
      </c>
      <c r="I1763" s="157">
        <v>1</v>
      </c>
      <c r="J1763" s="157">
        <v>0</v>
      </c>
      <c r="K1763" s="157">
        <v>0</v>
      </c>
      <c r="L1763" s="157">
        <v>1</v>
      </c>
    </row>
    <row r="1764" spans="1:12" x14ac:dyDescent="0.2">
      <c r="A1764" s="157"/>
      <c r="B1764" s="157"/>
      <c r="C1764" s="157"/>
      <c r="D1764" s="157"/>
      <c r="E1764" s="157" t="s">
        <v>4934</v>
      </c>
      <c r="F1764" s="157" t="s">
        <v>67</v>
      </c>
      <c r="G1764" s="157">
        <v>0</v>
      </c>
      <c r="H1764" s="157">
        <v>1</v>
      </c>
      <c r="I1764" s="157">
        <v>0</v>
      </c>
      <c r="J1764" s="157">
        <v>1</v>
      </c>
      <c r="K1764" s="157">
        <v>0</v>
      </c>
      <c r="L1764" s="157">
        <v>1</v>
      </c>
    </row>
    <row r="1765" spans="1:12" x14ac:dyDescent="0.2">
      <c r="A1765" s="157"/>
      <c r="B1765" s="157"/>
      <c r="C1765" s="157"/>
      <c r="D1765" s="157"/>
      <c r="E1765" s="157" t="s">
        <v>1800</v>
      </c>
      <c r="F1765" s="157" t="s">
        <v>94</v>
      </c>
      <c r="G1765" s="157">
        <v>0</v>
      </c>
      <c r="H1765" s="157">
        <v>4</v>
      </c>
      <c r="I1765" s="157">
        <v>0</v>
      </c>
      <c r="J1765" s="157">
        <v>4</v>
      </c>
      <c r="K1765" s="157">
        <v>0</v>
      </c>
      <c r="L1765" s="157">
        <v>4</v>
      </c>
    </row>
    <row r="1766" spans="1:12" x14ac:dyDescent="0.2">
      <c r="A1766" s="157"/>
      <c r="B1766" s="157"/>
      <c r="C1766" s="157"/>
      <c r="D1766" s="157"/>
      <c r="E1766" s="157" t="s">
        <v>1799</v>
      </c>
      <c r="F1766" s="157" t="s">
        <v>77</v>
      </c>
      <c r="G1766" s="157">
        <v>2</v>
      </c>
      <c r="H1766" s="157">
        <v>0</v>
      </c>
      <c r="I1766" s="157">
        <v>2</v>
      </c>
      <c r="J1766" s="157">
        <v>0</v>
      </c>
      <c r="K1766" s="157">
        <v>0</v>
      </c>
      <c r="L1766" s="157">
        <v>2</v>
      </c>
    </row>
    <row r="1767" spans="1:12" x14ac:dyDescent="0.2">
      <c r="A1767" s="157"/>
      <c r="B1767" s="157"/>
      <c r="C1767" s="157"/>
      <c r="D1767" s="157"/>
      <c r="E1767" s="157" t="s">
        <v>1798</v>
      </c>
      <c r="F1767" s="157" t="s">
        <v>14</v>
      </c>
      <c r="G1767" s="157">
        <v>1</v>
      </c>
      <c r="H1767" s="157">
        <v>0</v>
      </c>
      <c r="I1767" s="157">
        <v>1</v>
      </c>
      <c r="J1767" s="157">
        <v>0</v>
      </c>
      <c r="K1767" s="157">
        <v>0</v>
      </c>
      <c r="L1767" s="157">
        <v>1</v>
      </c>
    </row>
    <row r="1768" spans="1:12" x14ac:dyDescent="0.2">
      <c r="A1768" s="157"/>
      <c r="B1768" s="157"/>
      <c r="C1768" s="157"/>
      <c r="D1768" s="157"/>
      <c r="E1768" s="157" t="s">
        <v>4935</v>
      </c>
      <c r="F1768" s="157" t="s">
        <v>94</v>
      </c>
      <c r="G1768" s="157">
        <v>1</v>
      </c>
      <c r="H1768" s="157">
        <v>1</v>
      </c>
      <c r="I1768" s="157">
        <v>1</v>
      </c>
      <c r="J1768" s="157">
        <v>1</v>
      </c>
      <c r="K1768" s="157">
        <v>0</v>
      </c>
      <c r="L1768" s="157">
        <v>2</v>
      </c>
    </row>
    <row r="1769" spans="1:12" x14ac:dyDescent="0.2">
      <c r="A1769" s="157"/>
      <c r="B1769" s="157"/>
      <c r="C1769" s="157"/>
      <c r="D1769" s="157"/>
      <c r="E1769" s="157" t="s">
        <v>4936</v>
      </c>
      <c r="F1769" s="157" t="s">
        <v>24</v>
      </c>
      <c r="G1769" s="157">
        <v>0</v>
      </c>
      <c r="H1769" s="157">
        <v>1</v>
      </c>
      <c r="I1769" s="157">
        <v>1</v>
      </c>
      <c r="J1769" s="157">
        <v>0</v>
      </c>
      <c r="K1769" s="157">
        <v>0</v>
      </c>
      <c r="L1769" s="157">
        <v>1</v>
      </c>
    </row>
    <row r="1770" spans="1:12" x14ac:dyDescent="0.2">
      <c r="A1770" s="157"/>
      <c r="B1770" s="157"/>
      <c r="C1770" s="157"/>
      <c r="D1770" s="157"/>
      <c r="E1770" s="157" t="s">
        <v>4937</v>
      </c>
      <c r="F1770" s="157" t="s">
        <v>58</v>
      </c>
      <c r="G1770" s="157">
        <v>2</v>
      </c>
      <c r="H1770" s="157">
        <v>0</v>
      </c>
      <c r="I1770" s="157">
        <v>0</v>
      </c>
      <c r="J1770" s="157">
        <v>2</v>
      </c>
      <c r="K1770" s="157">
        <v>0</v>
      </c>
      <c r="L1770" s="157">
        <v>2</v>
      </c>
    </row>
    <row r="1771" spans="1:12" x14ac:dyDescent="0.2">
      <c r="A1771" s="157"/>
      <c r="B1771" s="157"/>
      <c r="C1771" s="157"/>
      <c r="D1771" s="157"/>
      <c r="E1771" s="157" t="s">
        <v>1796</v>
      </c>
      <c r="F1771" s="157" t="s">
        <v>20</v>
      </c>
      <c r="G1771" s="157">
        <v>0</v>
      </c>
      <c r="H1771" s="157">
        <v>1</v>
      </c>
      <c r="I1771" s="157">
        <v>0</v>
      </c>
      <c r="J1771" s="157">
        <v>1</v>
      </c>
      <c r="K1771" s="157">
        <v>0</v>
      </c>
      <c r="L1771" s="157">
        <v>1</v>
      </c>
    </row>
    <row r="1772" spans="1:12" x14ac:dyDescent="0.2">
      <c r="A1772" s="157"/>
      <c r="B1772" s="157"/>
      <c r="C1772" s="157"/>
      <c r="D1772" s="157"/>
      <c r="E1772" s="157" t="s">
        <v>1795</v>
      </c>
      <c r="F1772" s="157" t="s">
        <v>16</v>
      </c>
      <c r="G1772" s="157">
        <v>1</v>
      </c>
      <c r="H1772" s="157">
        <v>1</v>
      </c>
      <c r="I1772" s="157">
        <v>1</v>
      </c>
      <c r="J1772" s="157">
        <v>1</v>
      </c>
      <c r="K1772" s="157">
        <v>0</v>
      </c>
      <c r="L1772" s="157">
        <v>2</v>
      </c>
    </row>
    <row r="1773" spans="1:12" x14ac:dyDescent="0.2">
      <c r="A1773" s="157"/>
      <c r="B1773" s="157"/>
      <c r="C1773" s="157"/>
      <c r="D1773" s="157"/>
      <c r="E1773" s="157" t="s">
        <v>4938</v>
      </c>
      <c r="F1773" s="157" t="s">
        <v>77</v>
      </c>
      <c r="G1773" s="157">
        <v>1</v>
      </c>
      <c r="H1773" s="157">
        <v>0</v>
      </c>
      <c r="I1773" s="157">
        <v>1</v>
      </c>
      <c r="J1773" s="157">
        <v>0</v>
      </c>
      <c r="K1773" s="157">
        <v>0</v>
      </c>
      <c r="L1773" s="157">
        <v>1</v>
      </c>
    </row>
    <row r="1774" spans="1:12" x14ac:dyDescent="0.2">
      <c r="A1774" s="157"/>
      <c r="B1774" s="157"/>
      <c r="C1774" s="157"/>
      <c r="D1774" s="157"/>
      <c r="E1774" s="157" t="s">
        <v>1794</v>
      </c>
      <c r="F1774" s="157" t="s">
        <v>77</v>
      </c>
      <c r="G1774" s="157">
        <v>3</v>
      </c>
      <c r="H1774" s="157">
        <v>0</v>
      </c>
      <c r="I1774" s="157">
        <v>3</v>
      </c>
      <c r="J1774" s="157">
        <v>0</v>
      </c>
      <c r="K1774" s="157">
        <v>0</v>
      </c>
      <c r="L1774" s="157">
        <v>3</v>
      </c>
    </row>
    <row r="1775" spans="1:12" x14ac:dyDescent="0.2">
      <c r="A1775" s="157"/>
      <c r="B1775" s="157"/>
      <c r="C1775" s="157"/>
      <c r="D1775" s="157"/>
      <c r="E1775" s="157" t="s">
        <v>1793</v>
      </c>
      <c r="F1775" s="157" t="s">
        <v>29</v>
      </c>
      <c r="G1775" s="157">
        <v>0</v>
      </c>
      <c r="H1775" s="157">
        <v>2</v>
      </c>
      <c r="I1775" s="157">
        <v>0</v>
      </c>
      <c r="J1775" s="157">
        <v>2</v>
      </c>
      <c r="K1775" s="157">
        <v>0</v>
      </c>
      <c r="L1775" s="157">
        <v>2</v>
      </c>
    </row>
    <row r="1776" spans="1:12" x14ac:dyDescent="0.2">
      <c r="A1776" s="157"/>
      <c r="B1776" s="157"/>
      <c r="C1776" s="157"/>
      <c r="D1776" s="157"/>
      <c r="E1776" s="157" t="s">
        <v>4939</v>
      </c>
      <c r="F1776" s="157" t="s">
        <v>58</v>
      </c>
      <c r="G1776" s="157">
        <v>1</v>
      </c>
      <c r="H1776" s="157">
        <v>0</v>
      </c>
      <c r="I1776" s="157">
        <v>0</v>
      </c>
      <c r="J1776" s="157">
        <v>1</v>
      </c>
      <c r="K1776" s="157">
        <v>0</v>
      </c>
      <c r="L1776" s="157">
        <v>1</v>
      </c>
    </row>
    <row r="1777" spans="1:12" x14ac:dyDescent="0.2">
      <c r="A1777" s="157"/>
      <c r="B1777" s="157"/>
      <c r="C1777" s="157"/>
      <c r="D1777" s="157"/>
      <c r="E1777" s="157" t="s">
        <v>4940</v>
      </c>
      <c r="F1777" s="157" t="s">
        <v>131</v>
      </c>
      <c r="G1777" s="157">
        <v>0</v>
      </c>
      <c r="H1777" s="157">
        <v>2</v>
      </c>
      <c r="I1777" s="157">
        <v>0</v>
      </c>
      <c r="J1777" s="157">
        <v>2</v>
      </c>
      <c r="K1777" s="157">
        <v>0</v>
      </c>
      <c r="L1777" s="157">
        <v>2</v>
      </c>
    </row>
    <row r="1778" spans="1:12" x14ac:dyDescent="0.2">
      <c r="A1778" s="157"/>
      <c r="B1778" s="157"/>
      <c r="C1778" s="157"/>
      <c r="D1778" s="157"/>
      <c r="E1778" s="157" t="s">
        <v>1784</v>
      </c>
      <c r="F1778" s="157" t="s">
        <v>20</v>
      </c>
      <c r="G1778" s="157">
        <v>1</v>
      </c>
      <c r="H1778" s="157">
        <v>1</v>
      </c>
      <c r="I1778" s="157">
        <v>0</v>
      </c>
      <c r="J1778" s="157">
        <v>2</v>
      </c>
      <c r="K1778" s="157">
        <v>0</v>
      </c>
      <c r="L1778" s="157">
        <v>2</v>
      </c>
    </row>
    <row r="1779" spans="1:12" x14ac:dyDescent="0.2">
      <c r="A1779" s="157"/>
      <c r="B1779" s="157"/>
      <c r="C1779" s="157"/>
      <c r="D1779" s="157"/>
      <c r="E1779" s="157" t="s">
        <v>4941</v>
      </c>
      <c r="F1779" s="157" t="s">
        <v>58</v>
      </c>
      <c r="G1779" s="157">
        <v>0</v>
      </c>
      <c r="H1779" s="157">
        <v>1</v>
      </c>
      <c r="I1779" s="157">
        <v>0</v>
      </c>
      <c r="J1779" s="157">
        <v>1</v>
      </c>
      <c r="K1779" s="157">
        <v>0</v>
      </c>
      <c r="L1779" s="157">
        <v>1</v>
      </c>
    </row>
    <row r="1780" spans="1:12" x14ac:dyDescent="0.2">
      <c r="A1780" s="157"/>
      <c r="B1780" s="157"/>
      <c r="C1780" s="157"/>
      <c r="D1780" s="157"/>
      <c r="E1780" s="157" t="s">
        <v>4942</v>
      </c>
      <c r="F1780" s="157" t="s">
        <v>58</v>
      </c>
      <c r="G1780" s="157">
        <v>1</v>
      </c>
      <c r="H1780" s="157">
        <v>1</v>
      </c>
      <c r="I1780" s="157">
        <v>1</v>
      </c>
      <c r="J1780" s="157">
        <v>1</v>
      </c>
      <c r="K1780" s="157">
        <v>0</v>
      </c>
      <c r="L1780" s="157">
        <v>2</v>
      </c>
    </row>
    <row r="1781" spans="1:12" x14ac:dyDescent="0.2">
      <c r="A1781" s="157"/>
      <c r="B1781" s="157"/>
      <c r="C1781" s="157"/>
      <c r="D1781" s="157"/>
      <c r="E1781" s="157" t="s">
        <v>1782</v>
      </c>
      <c r="F1781" s="157" t="s">
        <v>67</v>
      </c>
      <c r="G1781" s="157">
        <v>0</v>
      </c>
      <c r="H1781" s="157">
        <v>4</v>
      </c>
      <c r="I1781" s="157">
        <v>4</v>
      </c>
      <c r="J1781" s="157">
        <v>0</v>
      </c>
      <c r="K1781" s="157">
        <v>0</v>
      </c>
      <c r="L1781" s="157">
        <v>4</v>
      </c>
    </row>
    <row r="1782" spans="1:12" x14ac:dyDescent="0.2">
      <c r="A1782" s="157"/>
      <c r="B1782" s="157"/>
      <c r="C1782" s="157"/>
      <c r="D1782" s="157"/>
      <c r="E1782" s="157" t="s">
        <v>4943</v>
      </c>
      <c r="F1782" s="157" t="s">
        <v>16</v>
      </c>
      <c r="G1782" s="157">
        <v>0</v>
      </c>
      <c r="H1782" s="157">
        <v>1</v>
      </c>
      <c r="I1782" s="157">
        <v>0</v>
      </c>
      <c r="J1782" s="157">
        <v>1</v>
      </c>
      <c r="K1782" s="157">
        <v>0</v>
      </c>
      <c r="L1782" s="157">
        <v>1</v>
      </c>
    </row>
    <row r="1783" spans="1:12" x14ac:dyDescent="0.2">
      <c r="A1783" s="157"/>
      <c r="B1783" s="157"/>
      <c r="C1783" s="157"/>
      <c r="D1783" s="157"/>
      <c r="E1783" s="157" t="s">
        <v>1780</v>
      </c>
      <c r="F1783" s="157" t="s">
        <v>69</v>
      </c>
      <c r="G1783" s="157">
        <v>0</v>
      </c>
      <c r="H1783" s="157">
        <v>3</v>
      </c>
      <c r="I1783" s="157">
        <v>0</v>
      </c>
      <c r="J1783" s="157">
        <v>3</v>
      </c>
      <c r="K1783" s="157">
        <v>0</v>
      </c>
      <c r="L1783" s="157">
        <v>3</v>
      </c>
    </row>
    <row r="1784" spans="1:12" x14ac:dyDescent="0.2">
      <c r="A1784" s="157"/>
      <c r="B1784" s="157"/>
      <c r="C1784" s="157"/>
      <c r="D1784" s="157"/>
      <c r="E1784" s="157" t="s">
        <v>1778</v>
      </c>
      <c r="F1784" s="157" t="s">
        <v>69</v>
      </c>
      <c r="G1784" s="157">
        <v>0</v>
      </c>
      <c r="H1784" s="157">
        <v>3</v>
      </c>
      <c r="I1784" s="157">
        <v>0</v>
      </c>
      <c r="J1784" s="157">
        <v>3</v>
      </c>
      <c r="K1784" s="157">
        <v>0</v>
      </c>
      <c r="L1784" s="157">
        <v>3</v>
      </c>
    </row>
    <row r="1785" spans="1:12" x14ac:dyDescent="0.2">
      <c r="A1785" s="157"/>
      <c r="B1785" s="157"/>
      <c r="C1785" s="157"/>
      <c r="D1785" s="157"/>
      <c r="E1785" s="157" t="s">
        <v>1777</v>
      </c>
      <c r="F1785" s="157" t="s">
        <v>69</v>
      </c>
      <c r="G1785" s="157">
        <v>0</v>
      </c>
      <c r="H1785" s="157">
        <v>2</v>
      </c>
      <c r="I1785" s="157">
        <v>0</v>
      </c>
      <c r="J1785" s="157">
        <v>2</v>
      </c>
      <c r="K1785" s="157">
        <v>0</v>
      </c>
      <c r="L1785" s="157">
        <v>2</v>
      </c>
    </row>
    <row r="1786" spans="1:12" x14ac:dyDescent="0.2">
      <c r="A1786" s="157"/>
      <c r="B1786" s="157"/>
      <c r="C1786" s="157"/>
      <c r="D1786" s="157"/>
      <c r="E1786" s="157" t="s">
        <v>1776</v>
      </c>
      <c r="F1786" s="157" t="s">
        <v>69</v>
      </c>
      <c r="G1786" s="157">
        <v>0</v>
      </c>
      <c r="H1786" s="157">
        <v>3</v>
      </c>
      <c r="I1786" s="157">
        <v>0</v>
      </c>
      <c r="J1786" s="157">
        <v>3</v>
      </c>
      <c r="K1786" s="157">
        <v>0</v>
      </c>
      <c r="L1786" s="157">
        <v>3</v>
      </c>
    </row>
    <row r="1787" spans="1:12" x14ac:dyDescent="0.2">
      <c r="A1787" s="157"/>
      <c r="B1787" s="157"/>
      <c r="C1787" s="157"/>
      <c r="D1787" s="157"/>
      <c r="E1787" s="157" t="s">
        <v>1775</v>
      </c>
      <c r="F1787" s="157" t="s">
        <v>69</v>
      </c>
      <c r="G1787" s="157">
        <v>0</v>
      </c>
      <c r="H1787" s="157">
        <v>3</v>
      </c>
      <c r="I1787" s="157">
        <v>0</v>
      </c>
      <c r="J1787" s="157">
        <v>3</v>
      </c>
      <c r="K1787" s="157">
        <v>0</v>
      </c>
      <c r="L1787" s="157">
        <v>3</v>
      </c>
    </row>
    <row r="1788" spans="1:12" x14ac:dyDescent="0.2">
      <c r="A1788" s="157"/>
      <c r="B1788" s="157"/>
      <c r="C1788" s="157"/>
      <c r="D1788" s="157"/>
      <c r="E1788" s="157" t="s">
        <v>1774</v>
      </c>
      <c r="F1788" s="157" t="s">
        <v>69</v>
      </c>
      <c r="G1788" s="157">
        <v>0</v>
      </c>
      <c r="H1788" s="157">
        <v>3</v>
      </c>
      <c r="I1788" s="157">
        <v>0</v>
      </c>
      <c r="J1788" s="157">
        <v>3</v>
      </c>
      <c r="K1788" s="157">
        <v>0</v>
      </c>
      <c r="L1788" s="157">
        <v>3</v>
      </c>
    </row>
    <row r="1789" spans="1:12" x14ac:dyDescent="0.2">
      <c r="A1789" s="157"/>
      <c r="B1789" s="157"/>
      <c r="C1789" s="157"/>
      <c r="D1789" s="157"/>
      <c r="E1789" s="157" t="s">
        <v>1770</v>
      </c>
      <c r="F1789" s="157" t="s">
        <v>131</v>
      </c>
      <c r="G1789" s="157">
        <v>0</v>
      </c>
      <c r="H1789" s="157">
        <v>1</v>
      </c>
      <c r="I1789" s="157">
        <v>0</v>
      </c>
      <c r="J1789" s="157">
        <v>1</v>
      </c>
      <c r="K1789" s="157">
        <v>0</v>
      </c>
      <c r="L1789" s="157">
        <v>1</v>
      </c>
    </row>
    <row r="1790" spans="1:12" x14ac:dyDescent="0.2">
      <c r="A1790" s="157"/>
      <c r="B1790" s="157"/>
      <c r="C1790" s="157"/>
      <c r="D1790" s="157"/>
      <c r="E1790" s="157" t="s">
        <v>1768</v>
      </c>
      <c r="F1790" s="157" t="s">
        <v>16</v>
      </c>
      <c r="G1790" s="157">
        <v>3</v>
      </c>
      <c r="H1790" s="157">
        <v>0</v>
      </c>
      <c r="I1790" s="157">
        <v>2</v>
      </c>
      <c r="J1790" s="157">
        <v>1</v>
      </c>
      <c r="K1790" s="157">
        <v>0</v>
      </c>
      <c r="L1790" s="157">
        <v>3</v>
      </c>
    </row>
    <row r="1791" spans="1:12" x14ac:dyDescent="0.2">
      <c r="A1791" s="157"/>
      <c r="B1791" s="157"/>
      <c r="C1791" s="157"/>
      <c r="D1791" s="157"/>
      <c r="E1791" s="157" t="s">
        <v>4944</v>
      </c>
      <c r="F1791" s="157" t="s">
        <v>94</v>
      </c>
      <c r="G1791" s="157">
        <v>1</v>
      </c>
      <c r="H1791" s="157">
        <v>0</v>
      </c>
      <c r="I1791" s="157">
        <v>1</v>
      </c>
      <c r="J1791" s="157">
        <v>0</v>
      </c>
      <c r="K1791" s="157">
        <v>0</v>
      </c>
      <c r="L1791" s="157">
        <v>1</v>
      </c>
    </row>
    <row r="1792" spans="1:12" x14ac:dyDescent="0.2">
      <c r="A1792" s="157"/>
      <c r="B1792" s="157"/>
      <c r="C1792" s="157"/>
      <c r="D1792" s="157"/>
      <c r="E1792" s="157" t="s">
        <v>1767</v>
      </c>
      <c r="F1792" s="157" t="s">
        <v>20</v>
      </c>
      <c r="G1792" s="157">
        <v>0</v>
      </c>
      <c r="H1792" s="157">
        <v>3</v>
      </c>
      <c r="I1792" s="157">
        <v>0</v>
      </c>
      <c r="J1792" s="157">
        <v>3</v>
      </c>
      <c r="K1792" s="157">
        <v>0</v>
      </c>
      <c r="L1792" s="157">
        <v>3</v>
      </c>
    </row>
    <row r="1793" spans="1:12" x14ac:dyDescent="0.2">
      <c r="A1793" s="157"/>
      <c r="B1793" s="157"/>
      <c r="C1793" s="157"/>
      <c r="D1793" s="157"/>
      <c r="E1793" s="157" t="s">
        <v>4945</v>
      </c>
      <c r="F1793" s="157" t="s">
        <v>29</v>
      </c>
      <c r="G1793" s="157">
        <v>0</v>
      </c>
      <c r="H1793" s="157">
        <v>2</v>
      </c>
      <c r="I1793" s="157">
        <v>0</v>
      </c>
      <c r="J1793" s="157">
        <v>2</v>
      </c>
      <c r="K1793" s="157">
        <v>0</v>
      </c>
      <c r="L1793" s="157">
        <v>2</v>
      </c>
    </row>
    <row r="1794" spans="1:12" x14ac:dyDescent="0.2">
      <c r="A1794" s="157"/>
      <c r="B1794" s="157"/>
      <c r="C1794" s="157"/>
      <c r="D1794" s="157"/>
      <c r="E1794" s="157" t="s">
        <v>4946</v>
      </c>
      <c r="F1794" s="157" t="s">
        <v>77</v>
      </c>
      <c r="G1794" s="157">
        <v>0</v>
      </c>
      <c r="H1794" s="157">
        <v>1</v>
      </c>
      <c r="I1794" s="157">
        <v>0</v>
      </c>
      <c r="J1794" s="157">
        <v>1</v>
      </c>
      <c r="K1794" s="157">
        <v>0</v>
      </c>
      <c r="L1794" s="157">
        <v>1</v>
      </c>
    </row>
    <row r="1795" spans="1:12" x14ac:dyDescent="0.2">
      <c r="A1795" s="157"/>
      <c r="B1795" s="157"/>
      <c r="C1795" s="157"/>
      <c r="D1795" s="157"/>
      <c r="E1795" s="157" t="s">
        <v>4947</v>
      </c>
      <c r="F1795" s="157" t="s">
        <v>53</v>
      </c>
      <c r="G1795" s="157">
        <v>0</v>
      </c>
      <c r="H1795" s="157">
        <v>1</v>
      </c>
      <c r="I1795" s="157">
        <v>0</v>
      </c>
      <c r="J1795" s="157">
        <v>1</v>
      </c>
      <c r="K1795" s="157">
        <v>0</v>
      </c>
      <c r="L1795" s="157">
        <v>1</v>
      </c>
    </row>
    <row r="1796" spans="1:12" x14ac:dyDescent="0.2">
      <c r="A1796" s="157"/>
      <c r="B1796" s="157"/>
      <c r="C1796" s="157"/>
      <c r="D1796" s="157"/>
      <c r="E1796" s="157" t="s">
        <v>4948</v>
      </c>
      <c r="F1796" s="157" t="s">
        <v>77</v>
      </c>
      <c r="G1796" s="157">
        <v>0</v>
      </c>
      <c r="H1796" s="157">
        <v>1</v>
      </c>
      <c r="I1796" s="157">
        <v>0</v>
      </c>
      <c r="J1796" s="157">
        <v>1</v>
      </c>
      <c r="K1796" s="157">
        <v>0</v>
      </c>
      <c r="L1796" s="157">
        <v>1</v>
      </c>
    </row>
    <row r="1797" spans="1:12" x14ac:dyDescent="0.2">
      <c r="A1797" s="157"/>
      <c r="B1797" s="157"/>
      <c r="C1797" s="157"/>
      <c r="D1797" s="157"/>
      <c r="E1797" s="157" t="s">
        <v>4949</v>
      </c>
      <c r="F1797" s="157" t="s">
        <v>67</v>
      </c>
      <c r="G1797" s="157">
        <v>0</v>
      </c>
      <c r="H1797" s="157">
        <v>1</v>
      </c>
      <c r="I1797" s="157">
        <v>0</v>
      </c>
      <c r="J1797" s="157">
        <v>1</v>
      </c>
      <c r="K1797" s="157">
        <v>0</v>
      </c>
      <c r="L1797" s="157">
        <v>1</v>
      </c>
    </row>
    <row r="1798" spans="1:12" x14ac:dyDescent="0.2">
      <c r="A1798" s="157"/>
      <c r="B1798" s="157"/>
      <c r="C1798" s="157"/>
      <c r="D1798" s="157"/>
      <c r="E1798" s="157" t="s">
        <v>4950</v>
      </c>
      <c r="F1798" s="157" t="s">
        <v>80</v>
      </c>
      <c r="G1798" s="157">
        <v>0</v>
      </c>
      <c r="H1798" s="157">
        <v>1</v>
      </c>
      <c r="I1798" s="157">
        <v>0</v>
      </c>
      <c r="J1798" s="157">
        <v>1</v>
      </c>
      <c r="K1798" s="157">
        <v>0</v>
      </c>
      <c r="L1798" s="157">
        <v>1</v>
      </c>
    </row>
    <row r="1799" spans="1:12" x14ac:dyDescent="0.2">
      <c r="A1799" s="157"/>
      <c r="B1799" s="157"/>
      <c r="C1799" s="157"/>
      <c r="D1799" s="157"/>
      <c r="E1799" s="157" t="s">
        <v>1764</v>
      </c>
      <c r="F1799" s="157" t="s">
        <v>29</v>
      </c>
      <c r="G1799" s="157">
        <v>0</v>
      </c>
      <c r="H1799" s="157">
        <v>1</v>
      </c>
      <c r="I1799" s="157">
        <v>0</v>
      </c>
      <c r="J1799" s="157">
        <v>1</v>
      </c>
      <c r="K1799" s="157">
        <v>0</v>
      </c>
      <c r="L1799" s="157">
        <v>1</v>
      </c>
    </row>
    <row r="1800" spans="1:12" x14ac:dyDescent="0.2">
      <c r="A1800" s="157"/>
      <c r="B1800" s="157"/>
      <c r="C1800" s="157"/>
      <c r="D1800" s="157"/>
      <c r="E1800" s="157" t="s">
        <v>1762</v>
      </c>
      <c r="F1800" s="157" t="s">
        <v>29</v>
      </c>
      <c r="G1800" s="157">
        <v>0</v>
      </c>
      <c r="H1800" s="157">
        <v>1</v>
      </c>
      <c r="I1800" s="157">
        <v>0</v>
      </c>
      <c r="J1800" s="157">
        <v>1</v>
      </c>
      <c r="K1800" s="157">
        <v>0</v>
      </c>
      <c r="L1800" s="157">
        <v>1</v>
      </c>
    </row>
    <row r="1801" spans="1:12" x14ac:dyDescent="0.2">
      <c r="A1801" s="157"/>
      <c r="B1801" s="157"/>
      <c r="C1801" s="157"/>
      <c r="D1801" s="157"/>
      <c r="E1801" s="157" t="s">
        <v>4951</v>
      </c>
      <c r="F1801" s="157" t="s">
        <v>69</v>
      </c>
      <c r="G1801" s="157">
        <v>0</v>
      </c>
      <c r="H1801" s="157">
        <v>1</v>
      </c>
      <c r="I1801" s="157">
        <v>0</v>
      </c>
      <c r="J1801" s="157">
        <v>1</v>
      </c>
      <c r="K1801" s="157">
        <v>0</v>
      </c>
      <c r="L1801" s="157">
        <v>1</v>
      </c>
    </row>
    <row r="1802" spans="1:12" x14ac:dyDescent="0.2">
      <c r="A1802" s="157"/>
      <c r="B1802" s="157"/>
      <c r="C1802" s="157"/>
      <c r="D1802" s="157"/>
      <c r="E1802" s="157" t="s">
        <v>4952</v>
      </c>
      <c r="F1802" s="157" t="s">
        <v>29</v>
      </c>
      <c r="G1802" s="157">
        <v>0</v>
      </c>
      <c r="H1802" s="157">
        <v>1</v>
      </c>
      <c r="I1802" s="157">
        <v>0</v>
      </c>
      <c r="J1802" s="157">
        <v>1</v>
      </c>
      <c r="K1802" s="157">
        <v>0</v>
      </c>
      <c r="L1802" s="157">
        <v>1</v>
      </c>
    </row>
    <row r="1803" spans="1:12" x14ac:dyDescent="0.2">
      <c r="A1803" s="157"/>
      <c r="B1803" s="157"/>
      <c r="C1803" s="157"/>
      <c r="D1803" s="157"/>
      <c r="E1803" s="157" t="s">
        <v>4953</v>
      </c>
      <c r="F1803" s="157" t="s">
        <v>29</v>
      </c>
      <c r="G1803" s="157">
        <v>1</v>
      </c>
      <c r="H1803" s="157">
        <v>0</v>
      </c>
      <c r="I1803" s="157">
        <v>0</v>
      </c>
      <c r="J1803" s="157">
        <v>1</v>
      </c>
      <c r="K1803" s="157">
        <v>0</v>
      </c>
      <c r="L1803" s="157">
        <v>1</v>
      </c>
    </row>
    <row r="1804" spans="1:12" x14ac:dyDescent="0.2">
      <c r="A1804" s="157"/>
      <c r="B1804" s="157"/>
      <c r="C1804" s="157"/>
      <c r="D1804" s="157"/>
      <c r="E1804" s="157" t="s">
        <v>4954</v>
      </c>
      <c r="F1804" s="157" t="s">
        <v>20</v>
      </c>
      <c r="G1804" s="157">
        <v>1</v>
      </c>
      <c r="H1804" s="157">
        <v>0</v>
      </c>
      <c r="I1804" s="157">
        <v>1</v>
      </c>
      <c r="J1804" s="157">
        <v>0</v>
      </c>
      <c r="K1804" s="157">
        <v>0</v>
      </c>
      <c r="L1804" s="157">
        <v>1</v>
      </c>
    </row>
    <row r="1805" spans="1:12" x14ac:dyDescent="0.2">
      <c r="A1805" s="157"/>
      <c r="B1805" s="157"/>
      <c r="C1805" s="157"/>
      <c r="D1805" s="157"/>
      <c r="E1805" s="157" t="s">
        <v>4955</v>
      </c>
      <c r="F1805" s="157" t="s">
        <v>33</v>
      </c>
      <c r="G1805" s="157">
        <v>0</v>
      </c>
      <c r="H1805" s="157">
        <v>1</v>
      </c>
      <c r="I1805" s="157">
        <v>1</v>
      </c>
      <c r="J1805" s="157">
        <v>0</v>
      </c>
      <c r="K1805" s="157">
        <v>0</v>
      </c>
      <c r="L1805" s="157">
        <v>1</v>
      </c>
    </row>
    <row r="1806" spans="1:12" x14ac:dyDescent="0.2">
      <c r="A1806" s="157"/>
      <c r="B1806" s="157"/>
      <c r="C1806" s="157"/>
      <c r="D1806" s="157"/>
      <c r="E1806" s="157" t="s">
        <v>4956</v>
      </c>
      <c r="F1806" s="157" t="s">
        <v>29</v>
      </c>
      <c r="G1806" s="157">
        <v>0</v>
      </c>
      <c r="H1806" s="157">
        <v>1</v>
      </c>
      <c r="I1806" s="157">
        <v>1</v>
      </c>
      <c r="J1806" s="157">
        <v>0</v>
      </c>
      <c r="K1806" s="157">
        <v>0</v>
      </c>
      <c r="L1806" s="157">
        <v>1</v>
      </c>
    </row>
    <row r="1807" spans="1:12" x14ac:dyDescent="0.2">
      <c r="A1807" s="157"/>
      <c r="B1807" s="157"/>
      <c r="C1807" s="157"/>
      <c r="D1807" s="157"/>
      <c r="E1807" s="157" t="s">
        <v>4957</v>
      </c>
      <c r="F1807" s="157" t="s">
        <v>29</v>
      </c>
      <c r="G1807" s="157">
        <v>0</v>
      </c>
      <c r="H1807" s="157">
        <v>1</v>
      </c>
      <c r="I1807" s="157">
        <v>0</v>
      </c>
      <c r="J1807" s="157">
        <v>1</v>
      </c>
      <c r="K1807" s="157">
        <v>0</v>
      </c>
      <c r="L1807" s="157">
        <v>1</v>
      </c>
    </row>
    <row r="1808" spans="1:12" x14ac:dyDescent="0.2">
      <c r="A1808" s="157"/>
      <c r="B1808" s="157"/>
      <c r="C1808" s="157"/>
      <c r="D1808" s="157"/>
      <c r="E1808" s="157" t="s">
        <v>1750</v>
      </c>
      <c r="F1808" s="157" t="s">
        <v>29</v>
      </c>
      <c r="G1808" s="157">
        <v>3</v>
      </c>
      <c r="H1808" s="157">
        <v>1</v>
      </c>
      <c r="I1808" s="157">
        <v>0</v>
      </c>
      <c r="J1808" s="157">
        <v>2</v>
      </c>
      <c r="K1808" s="157">
        <v>2</v>
      </c>
      <c r="L1808" s="157">
        <v>4</v>
      </c>
    </row>
    <row r="1809" spans="1:12" x14ac:dyDescent="0.2">
      <c r="A1809" s="157"/>
      <c r="B1809" s="157"/>
      <c r="C1809" s="157"/>
      <c r="D1809" s="157"/>
      <c r="E1809" s="157" t="s">
        <v>1749</v>
      </c>
      <c r="F1809" s="157" t="s">
        <v>29</v>
      </c>
      <c r="G1809" s="157">
        <v>3</v>
      </c>
      <c r="H1809" s="157">
        <v>1</v>
      </c>
      <c r="I1809" s="157">
        <v>0</v>
      </c>
      <c r="J1809" s="157">
        <v>2</v>
      </c>
      <c r="K1809" s="157">
        <v>2</v>
      </c>
      <c r="L1809" s="157">
        <v>4</v>
      </c>
    </row>
    <row r="1810" spans="1:12" x14ac:dyDescent="0.2">
      <c r="A1810" s="157"/>
      <c r="B1810" s="157"/>
      <c r="C1810" s="157"/>
      <c r="D1810" s="157"/>
      <c r="E1810" s="157" t="s">
        <v>1748</v>
      </c>
      <c r="F1810" s="157" t="s">
        <v>29</v>
      </c>
      <c r="G1810" s="157">
        <v>3</v>
      </c>
      <c r="H1810" s="157">
        <v>1</v>
      </c>
      <c r="I1810" s="157">
        <v>0</v>
      </c>
      <c r="J1810" s="157">
        <v>2</v>
      </c>
      <c r="K1810" s="157">
        <v>2</v>
      </c>
      <c r="L1810" s="157">
        <v>4</v>
      </c>
    </row>
    <row r="1811" spans="1:12" x14ac:dyDescent="0.2">
      <c r="A1811" s="157"/>
      <c r="B1811" s="157"/>
      <c r="C1811" s="157"/>
      <c r="D1811" s="157"/>
      <c r="E1811" s="157" t="s">
        <v>1747</v>
      </c>
      <c r="F1811" s="157" t="s">
        <v>29</v>
      </c>
      <c r="G1811" s="157">
        <v>0</v>
      </c>
      <c r="H1811" s="157">
        <v>1</v>
      </c>
      <c r="I1811" s="157">
        <v>0</v>
      </c>
      <c r="J1811" s="157">
        <v>1</v>
      </c>
      <c r="K1811" s="157">
        <v>0</v>
      </c>
      <c r="L1811" s="157">
        <v>1</v>
      </c>
    </row>
    <row r="1812" spans="1:12" x14ac:dyDescent="0.2">
      <c r="A1812" s="157"/>
      <c r="B1812" s="157"/>
      <c r="C1812" s="157"/>
      <c r="D1812" s="157"/>
      <c r="E1812" s="157" t="s">
        <v>1746</v>
      </c>
      <c r="F1812" s="157" t="s">
        <v>29</v>
      </c>
      <c r="G1812" s="157">
        <v>0</v>
      </c>
      <c r="H1812" s="157">
        <v>1</v>
      </c>
      <c r="I1812" s="157">
        <v>0</v>
      </c>
      <c r="J1812" s="157">
        <v>1</v>
      </c>
      <c r="K1812" s="157">
        <v>0</v>
      </c>
      <c r="L1812" s="157">
        <v>1</v>
      </c>
    </row>
    <row r="1813" spans="1:12" x14ac:dyDescent="0.2">
      <c r="A1813" s="157"/>
      <c r="B1813" s="157"/>
      <c r="C1813" s="157"/>
      <c r="D1813" s="157"/>
      <c r="E1813" s="157" t="s">
        <v>1745</v>
      </c>
      <c r="F1813" s="157" t="s">
        <v>29</v>
      </c>
      <c r="G1813" s="157">
        <v>0</v>
      </c>
      <c r="H1813" s="157">
        <v>1</v>
      </c>
      <c r="I1813" s="157">
        <v>0</v>
      </c>
      <c r="J1813" s="157">
        <v>1</v>
      </c>
      <c r="K1813" s="157">
        <v>0</v>
      </c>
      <c r="L1813" s="157">
        <v>1</v>
      </c>
    </row>
    <row r="1814" spans="1:12" x14ac:dyDescent="0.2">
      <c r="A1814" s="157"/>
      <c r="B1814" s="157"/>
      <c r="C1814" s="157"/>
      <c r="D1814" s="157"/>
      <c r="E1814" s="157" t="s">
        <v>1744</v>
      </c>
      <c r="F1814" s="157" t="s">
        <v>29</v>
      </c>
      <c r="G1814" s="157">
        <v>0</v>
      </c>
      <c r="H1814" s="157">
        <v>1</v>
      </c>
      <c r="I1814" s="157">
        <v>0</v>
      </c>
      <c r="J1814" s="157">
        <v>1</v>
      </c>
      <c r="K1814" s="157">
        <v>0</v>
      </c>
      <c r="L1814" s="157">
        <v>1</v>
      </c>
    </row>
    <row r="1815" spans="1:12" x14ac:dyDescent="0.2">
      <c r="A1815" s="157"/>
      <c r="B1815" s="157"/>
      <c r="C1815" s="157"/>
      <c r="D1815" s="157"/>
      <c r="E1815" s="157" t="s">
        <v>1743</v>
      </c>
      <c r="F1815" s="157" t="s">
        <v>29</v>
      </c>
      <c r="G1815" s="157">
        <v>0</v>
      </c>
      <c r="H1815" s="157">
        <v>1</v>
      </c>
      <c r="I1815" s="157">
        <v>0</v>
      </c>
      <c r="J1815" s="157">
        <v>1</v>
      </c>
      <c r="K1815" s="157">
        <v>0</v>
      </c>
      <c r="L1815" s="157">
        <v>1</v>
      </c>
    </row>
    <row r="1816" spans="1:12" x14ac:dyDescent="0.2">
      <c r="A1816" s="157"/>
      <c r="B1816" s="157"/>
      <c r="C1816" s="157"/>
      <c r="D1816" s="157"/>
      <c r="E1816" s="157" t="s">
        <v>1741</v>
      </c>
      <c r="F1816" s="157" t="s">
        <v>67</v>
      </c>
      <c r="G1816" s="157">
        <v>0</v>
      </c>
      <c r="H1816" s="157">
        <v>4</v>
      </c>
      <c r="I1816" s="157">
        <v>4</v>
      </c>
      <c r="J1816" s="157">
        <v>0</v>
      </c>
      <c r="K1816" s="157">
        <v>0</v>
      </c>
      <c r="L1816" s="157">
        <v>4</v>
      </c>
    </row>
    <row r="1817" spans="1:12" x14ac:dyDescent="0.2">
      <c r="A1817" s="157"/>
      <c r="B1817" s="157"/>
      <c r="C1817" s="157"/>
      <c r="D1817" s="157"/>
      <c r="E1817" s="157" t="s">
        <v>1740</v>
      </c>
      <c r="F1817" s="157" t="s">
        <v>14</v>
      </c>
      <c r="G1817" s="157">
        <v>1</v>
      </c>
      <c r="H1817" s="157">
        <v>0</v>
      </c>
      <c r="I1817" s="157">
        <v>1</v>
      </c>
      <c r="J1817" s="157">
        <v>0</v>
      </c>
      <c r="K1817" s="157">
        <v>0</v>
      </c>
      <c r="L1817" s="157">
        <v>1</v>
      </c>
    </row>
    <row r="1818" spans="1:12" x14ac:dyDescent="0.2">
      <c r="A1818" s="157"/>
      <c r="B1818" s="157"/>
      <c r="C1818" s="157"/>
      <c r="D1818" s="157"/>
      <c r="E1818" s="157" t="s">
        <v>4958</v>
      </c>
      <c r="F1818" s="157" t="s">
        <v>18</v>
      </c>
      <c r="G1818" s="157">
        <v>1</v>
      </c>
      <c r="H1818" s="157">
        <v>0</v>
      </c>
      <c r="I1818" s="157">
        <v>1</v>
      </c>
      <c r="J1818" s="157">
        <v>0</v>
      </c>
      <c r="K1818" s="157">
        <v>0</v>
      </c>
      <c r="L1818" s="157">
        <v>1</v>
      </c>
    </row>
    <row r="1819" spans="1:12" x14ac:dyDescent="0.2">
      <c r="A1819" s="157"/>
      <c r="B1819" s="157"/>
      <c r="C1819" s="157"/>
      <c r="D1819" s="157"/>
      <c r="E1819" s="157" t="s">
        <v>4959</v>
      </c>
      <c r="F1819" s="157" t="s">
        <v>48</v>
      </c>
      <c r="G1819" s="157">
        <v>0</v>
      </c>
      <c r="H1819" s="157">
        <v>2</v>
      </c>
      <c r="I1819" s="157">
        <v>0</v>
      </c>
      <c r="J1819" s="157">
        <v>2</v>
      </c>
      <c r="K1819" s="157">
        <v>0</v>
      </c>
      <c r="L1819" s="157">
        <v>2</v>
      </c>
    </row>
    <row r="1820" spans="1:12" x14ac:dyDescent="0.2">
      <c r="A1820" s="157"/>
      <c r="B1820" s="157"/>
      <c r="C1820" s="157"/>
      <c r="D1820" s="157"/>
      <c r="E1820" s="157" t="s">
        <v>4960</v>
      </c>
      <c r="F1820" s="157" t="s">
        <v>29</v>
      </c>
      <c r="G1820" s="157">
        <v>0</v>
      </c>
      <c r="H1820" s="157">
        <v>1</v>
      </c>
      <c r="I1820" s="157">
        <v>1</v>
      </c>
      <c r="J1820" s="157">
        <v>0</v>
      </c>
      <c r="K1820" s="157">
        <v>0</v>
      </c>
      <c r="L1820" s="157">
        <v>1</v>
      </c>
    </row>
    <row r="1821" spans="1:12" x14ac:dyDescent="0.2">
      <c r="A1821" s="157"/>
      <c r="B1821" s="157"/>
      <c r="C1821" s="157"/>
      <c r="D1821" s="157"/>
      <c r="E1821" s="157" t="s">
        <v>4961</v>
      </c>
      <c r="F1821" s="157" t="s">
        <v>58</v>
      </c>
      <c r="G1821" s="157">
        <v>0</v>
      </c>
      <c r="H1821" s="157">
        <v>1</v>
      </c>
      <c r="I1821" s="157">
        <v>0</v>
      </c>
      <c r="J1821" s="157">
        <v>1</v>
      </c>
      <c r="K1821" s="157">
        <v>0</v>
      </c>
      <c r="L1821" s="157">
        <v>1</v>
      </c>
    </row>
    <row r="1822" spans="1:12" x14ac:dyDescent="0.2">
      <c r="A1822" s="157"/>
      <c r="B1822" s="157"/>
      <c r="C1822" s="157"/>
      <c r="D1822" s="157"/>
      <c r="E1822" s="157" t="s">
        <v>4962</v>
      </c>
      <c r="F1822" s="157" t="s">
        <v>58</v>
      </c>
      <c r="G1822" s="157">
        <v>2</v>
      </c>
      <c r="H1822" s="157">
        <v>0</v>
      </c>
      <c r="I1822" s="157">
        <v>0</v>
      </c>
      <c r="J1822" s="157">
        <v>1</v>
      </c>
      <c r="K1822" s="157">
        <v>1</v>
      </c>
      <c r="L1822" s="157">
        <v>2</v>
      </c>
    </row>
    <row r="1823" spans="1:12" x14ac:dyDescent="0.2">
      <c r="A1823" s="157"/>
      <c r="B1823" s="157"/>
      <c r="C1823" s="157"/>
      <c r="D1823" s="157"/>
      <c r="E1823" s="157" t="s">
        <v>4963</v>
      </c>
      <c r="F1823" s="157" t="s">
        <v>22</v>
      </c>
      <c r="G1823" s="157">
        <v>1</v>
      </c>
      <c r="H1823" s="157">
        <v>0</v>
      </c>
      <c r="I1823" s="157">
        <v>0</v>
      </c>
      <c r="J1823" s="157">
        <v>1</v>
      </c>
      <c r="K1823" s="157">
        <v>0</v>
      </c>
      <c r="L1823" s="157">
        <v>1</v>
      </c>
    </row>
    <row r="1824" spans="1:12" x14ac:dyDescent="0.2">
      <c r="A1824" s="157"/>
      <c r="B1824" s="157"/>
      <c r="C1824" s="157"/>
      <c r="D1824" s="157"/>
      <c r="E1824" s="157" t="s">
        <v>1724</v>
      </c>
      <c r="F1824" s="157" t="s">
        <v>20</v>
      </c>
      <c r="G1824" s="157">
        <v>0</v>
      </c>
      <c r="H1824" s="157">
        <v>6</v>
      </c>
      <c r="I1824" s="157">
        <v>0</v>
      </c>
      <c r="J1824" s="157">
        <v>5</v>
      </c>
      <c r="K1824" s="157">
        <v>1</v>
      </c>
      <c r="L1824" s="157">
        <v>6</v>
      </c>
    </row>
    <row r="1825" spans="1:12" x14ac:dyDescent="0.2">
      <c r="A1825" s="157"/>
      <c r="B1825" s="157"/>
      <c r="C1825" s="157"/>
      <c r="D1825" s="157"/>
      <c r="E1825" s="157" t="s">
        <v>1723</v>
      </c>
      <c r="F1825" s="157" t="s">
        <v>20</v>
      </c>
      <c r="G1825" s="157">
        <v>0</v>
      </c>
      <c r="H1825" s="157">
        <v>6</v>
      </c>
      <c r="I1825" s="157">
        <v>0</v>
      </c>
      <c r="J1825" s="157">
        <v>5</v>
      </c>
      <c r="K1825" s="157">
        <v>1</v>
      </c>
      <c r="L1825" s="157">
        <v>6</v>
      </c>
    </row>
    <row r="1826" spans="1:12" x14ac:dyDescent="0.2">
      <c r="A1826" s="157"/>
      <c r="B1826" s="157"/>
      <c r="C1826" s="157"/>
      <c r="D1826" s="157"/>
      <c r="E1826" s="157" t="s">
        <v>1722</v>
      </c>
      <c r="F1826" s="157" t="s">
        <v>20</v>
      </c>
      <c r="G1826" s="157">
        <v>0</v>
      </c>
      <c r="H1826" s="157">
        <v>6</v>
      </c>
      <c r="I1826" s="157">
        <v>0</v>
      </c>
      <c r="J1826" s="157">
        <v>5</v>
      </c>
      <c r="K1826" s="157">
        <v>1</v>
      </c>
      <c r="L1826" s="157">
        <v>6</v>
      </c>
    </row>
    <row r="1827" spans="1:12" x14ac:dyDescent="0.2">
      <c r="A1827" s="157"/>
      <c r="B1827" s="157"/>
      <c r="C1827" s="157"/>
      <c r="D1827" s="157"/>
      <c r="E1827" s="157" t="s">
        <v>1721</v>
      </c>
      <c r="F1827" s="157" t="s">
        <v>20</v>
      </c>
      <c r="G1827" s="157">
        <v>0</v>
      </c>
      <c r="H1827" s="157">
        <v>6</v>
      </c>
      <c r="I1827" s="157">
        <v>0</v>
      </c>
      <c r="J1827" s="157">
        <v>5</v>
      </c>
      <c r="K1827" s="157">
        <v>1</v>
      </c>
      <c r="L1827" s="157">
        <v>6</v>
      </c>
    </row>
    <row r="1828" spans="1:12" x14ac:dyDescent="0.2">
      <c r="A1828" s="157"/>
      <c r="B1828" s="157"/>
      <c r="C1828" s="157"/>
      <c r="D1828" s="157"/>
      <c r="E1828" s="157" t="s">
        <v>4964</v>
      </c>
      <c r="F1828" s="157" t="s">
        <v>20</v>
      </c>
      <c r="G1828" s="157">
        <v>0</v>
      </c>
      <c r="H1828" s="157">
        <v>1</v>
      </c>
      <c r="I1828" s="157">
        <v>0</v>
      </c>
      <c r="J1828" s="157">
        <v>1</v>
      </c>
      <c r="K1828" s="157">
        <v>0</v>
      </c>
      <c r="L1828" s="157">
        <v>1</v>
      </c>
    </row>
    <row r="1829" spans="1:12" x14ac:dyDescent="0.2">
      <c r="A1829" s="157"/>
      <c r="B1829" s="157"/>
      <c r="C1829" s="157"/>
      <c r="D1829" s="157"/>
      <c r="E1829" s="157" t="s">
        <v>1705</v>
      </c>
      <c r="F1829" s="157" t="s">
        <v>20</v>
      </c>
      <c r="G1829" s="157">
        <v>0</v>
      </c>
      <c r="H1829" s="157">
        <v>1</v>
      </c>
      <c r="I1829" s="157">
        <v>0</v>
      </c>
      <c r="J1829" s="157">
        <v>1</v>
      </c>
      <c r="K1829" s="157">
        <v>0</v>
      </c>
      <c r="L1829" s="157">
        <v>1</v>
      </c>
    </row>
    <row r="1830" spans="1:12" x14ac:dyDescent="0.2">
      <c r="A1830" s="157"/>
      <c r="B1830" s="157"/>
      <c r="C1830" s="157"/>
      <c r="D1830" s="157"/>
      <c r="E1830" s="157" t="s">
        <v>4965</v>
      </c>
      <c r="F1830" s="157" t="s">
        <v>14</v>
      </c>
      <c r="G1830" s="157">
        <v>0</v>
      </c>
      <c r="H1830" s="157">
        <v>2</v>
      </c>
      <c r="I1830" s="157">
        <v>0</v>
      </c>
      <c r="J1830" s="157">
        <v>2</v>
      </c>
      <c r="K1830" s="157">
        <v>0</v>
      </c>
      <c r="L1830" s="157">
        <v>2</v>
      </c>
    </row>
    <row r="1831" spans="1:12" x14ac:dyDescent="0.2">
      <c r="A1831" s="157"/>
      <c r="B1831" s="157"/>
      <c r="C1831" s="157"/>
      <c r="D1831" s="157"/>
      <c r="E1831" s="157" t="s">
        <v>1703</v>
      </c>
      <c r="F1831" s="157" t="s">
        <v>20</v>
      </c>
      <c r="G1831" s="157">
        <v>1</v>
      </c>
      <c r="H1831" s="157">
        <v>0</v>
      </c>
      <c r="I1831" s="157">
        <v>1</v>
      </c>
      <c r="J1831" s="157">
        <v>0</v>
      </c>
      <c r="K1831" s="157">
        <v>0</v>
      </c>
      <c r="L1831" s="157">
        <v>1</v>
      </c>
    </row>
    <row r="1832" spans="1:12" x14ac:dyDescent="0.2">
      <c r="A1832" s="157"/>
      <c r="B1832" s="157"/>
      <c r="C1832" s="157"/>
      <c r="D1832" s="157"/>
      <c r="E1832" s="157" t="s">
        <v>4966</v>
      </c>
      <c r="F1832" s="157" t="s">
        <v>29</v>
      </c>
      <c r="G1832" s="157">
        <v>0</v>
      </c>
      <c r="H1832" s="157">
        <v>1</v>
      </c>
      <c r="I1832" s="157">
        <v>1</v>
      </c>
      <c r="J1832" s="157">
        <v>0</v>
      </c>
      <c r="K1832" s="157">
        <v>0</v>
      </c>
      <c r="L1832" s="157">
        <v>1</v>
      </c>
    </row>
    <row r="1833" spans="1:12" x14ac:dyDescent="0.2">
      <c r="A1833" s="157"/>
      <c r="B1833" s="157"/>
      <c r="C1833" s="157"/>
      <c r="D1833" s="157"/>
      <c r="E1833" s="157" t="s">
        <v>4967</v>
      </c>
      <c r="F1833" s="157" t="s">
        <v>35</v>
      </c>
      <c r="G1833" s="157">
        <v>0</v>
      </c>
      <c r="H1833" s="157">
        <v>1</v>
      </c>
      <c r="I1833" s="157">
        <v>0</v>
      </c>
      <c r="J1833" s="157">
        <v>1</v>
      </c>
      <c r="K1833" s="157">
        <v>0</v>
      </c>
      <c r="L1833" s="157">
        <v>1</v>
      </c>
    </row>
    <row r="1834" spans="1:12" x14ac:dyDescent="0.2">
      <c r="A1834" s="157"/>
      <c r="B1834" s="157"/>
      <c r="C1834" s="157"/>
      <c r="D1834" s="157"/>
      <c r="E1834" s="157" t="s">
        <v>4968</v>
      </c>
      <c r="F1834" s="157" t="s">
        <v>20</v>
      </c>
      <c r="G1834" s="157">
        <v>0</v>
      </c>
      <c r="H1834" s="157">
        <v>1</v>
      </c>
      <c r="I1834" s="157">
        <v>0</v>
      </c>
      <c r="J1834" s="157">
        <v>1</v>
      </c>
      <c r="K1834" s="157">
        <v>0</v>
      </c>
      <c r="L1834" s="157">
        <v>1</v>
      </c>
    </row>
    <row r="1835" spans="1:12" x14ac:dyDescent="0.2">
      <c r="A1835" s="157"/>
      <c r="B1835" s="157"/>
      <c r="C1835" s="157"/>
      <c r="D1835" s="157"/>
      <c r="E1835" s="157" t="s">
        <v>4969</v>
      </c>
      <c r="F1835" s="157" t="s">
        <v>94</v>
      </c>
      <c r="G1835" s="157">
        <v>0</v>
      </c>
      <c r="H1835" s="157">
        <v>1</v>
      </c>
      <c r="I1835" s="157">
        <v>0</v>
      </c>
      <c r="J1835" s="157">
        <v>1</v>
      </c>
      <c r="K1835" s="157">
        <v>0</v>
      </c>
      <c r="L1835" s="157">
        <v>1</v>
      </c>
    </row>
    <row r="1836" spans="1:12" x14ac:dyDescent="0.2">
      <c r="A1836" s="157"/>
      <c r="B1836" s="157"/>
      <c r="C1836" s="157"/>
      <c r="D1836" s="157"/>
      <c r="E1836" s="157" t="s">
        <v>1702</v>
      </c>
      <c r="F1836" s="157" t="s">
        <v>48</v>
      </c>
      <c r="G1836" s="157">
        <v>1</v>
      </c>
      <c r="H1836" s="157">
        <v>0</v>
      </c>
      <c r="I1836" s="157">
        <v>1</v>
      </c>
      <c r="J1836" s="157">
        <v>0</v>
      </c>
      <c r="K1836" s="157">
        <v>0</v>
      </c>
      <c r="L1836" s="157">
        <v>1</v>
      </c>
    </row>
    <row r="1837" spans="1:12" x14ac:dyDescent="0.2">
      <c r="A1837" s="157"/>
      <c r="B1837" s="157"/>
      <c r="C1837" s="157"/>
      <c r="D1837" s="157" t="s">
        <v>3936</v>
      </c>
      <c r="E1837" s="157" t="s">
        <v>3936</v>
      </c>
      <c r="F1837" s="157" t="s">
        <v>67</v>
      </c>
      <c r="G1837" s="157">
        <v>0</v>
      </c>
      <c r="H1837" s="157">
        <v>1</v>
      </c>
      <c r="I1837" s="157">
        <v>0</v>
      </c>
      <c r="J1837" s="157">
        <v>1</v>
      </c>
      <c r="K1837" s="157">
        <v>0</v>
      </c>
      <c r="L1837" s="157">
        <v>1</v>
      </c>
    </row>
    <row r="1838" spans="1:12" x14ac:dyDescent="0.2">
      <c r="A1838" s="157"/>
      <c r="B1838" s="157"/>
      <c r="C1838" s="157"/>
      <c r="D1838" s="157"/>
      <c r="E1838" s="157" t="s">
        <v>4970</v>
      </c>
      <c r="F1838" s="157" t="s">
        <v>29</v>
      </c>
      <c r="G1838" s="157">
        <v>0</v>
      </c>
      <c r="H1838" s="157">
        <v>1</v>
      </c>
      <c r="I1838" s="157">
        <v>0</v>
      </c>
      <c r="J1838" s="157">
        <v>1</v>
      </c>
      <c r="K1838" s="157">
        <v>0</v>
      </c>
      <c r="L1838" s="157">
        <v>1</v>
      </c>
    </row>
    <row r="1839" spans="1:12" x14ac:dyDescent="0.2">
      <c r="A1839" s="157"/>
      <c r="B1839" s="157"/>
      <c r="C1839" s="157"/>
      <c r="D1839" s="157"/>
      <c r="E1839" s="157" t="s">
        <v>4971</v>
      </c>
      <c r="F1839" s="157" t="s">
        <v>131</v>
      </c>
      <c r="G1839" s="157">
        <v>0</v>
      </c>
      <c r="H1839" s="157">
        <v>1</v>
      </c>
      <c r="I1839" s="157">
        <v>0</v>
      </c>
      <c r="J1839" s="157">
        <v>1</v>
      </c>
      <c r="K1839" s="157">
        <v>0</v>
      </c>
      <c r="L1839" s="157">
        <v>1</v>
      </c>
    </row>
    <row r="1840" spans="1:12" x14ac:dyDescent="0.2">
      <c r="A1840" s="157"/>
      <c r="B1840" s="157"/>
      <c r="C1840" s="157"/>
      <c r="D1840" s="157"/>
      <c r="E1840" s="157" t="s">
        <v>4972</v>
      </c>
      <c r="F1840" s="157" t="s">
        <v>20</v>
      </c>
      <c r="G1840" s="157">
        <v>1</v>
      </c>
      <c r="H1840" s="157">
        <v>0</v>
      </c>
      <c r="I1840" s="157">
        <v>1</v>
      </c>
      <c r="J1840" s="157">
        <v>0</v>
      </c>
      <c r="K1840" s="157">
        <v>0</v>
      </c>
      <c r="L1840" s="157">
        <v>1</v>
      </c>
    </row>
    <row r="1841" spans="1:12" x14ac:dyDescent="0.2">
      <c r="A1841" s="157"/>
      <c r="B1841" s="157"/>
      <c r="C1841" s="157"/>
      <c r="D1841" s="157"/>
      <c r="E1841" s="157" t="s">
        <v>1699</v>
      </c>
      <c r="F1841" s="157" t="s">
        <v>14</v>
      </c>
      <c r="G1841" s="157">
        <v>1</v>
      </c>
      <c r="H1841" s="157">
        <v>0</v>
      </c>
      <c r="I1841" s="157">
        <v>1</v>
      </c>
      <c r="J1841" s="157">
        <v>0</v>
      </c>
      <c r="K1841" s="157">
        <v>0</v>
      </c>
      <c r="L1841" s="157">
        <v>1</v>
      </c>
    </row>
    <row r="1842" spans="1:12" x14ac:dyDescent="0.2">
      <c r="A1842" s="157"/>
      <c r="B1842" s="157"/>
      <c r="C1842" s="157"/>
      <c r="D1842" s="157"/>
      <c r="E1842" s="157" t="s">
        <v>4973</v>
      </c>
      <c r="F1842" s="157" t="s">
        <v>58</v>
      </c>
      <c r="G1842" s="157">
        <v>0</v>
      </c>
      <c r="H1842" s="157">
        <v>1</v>
      </c>
      <c r="I1842" s="157">
        <v>0</v>
      </c>
      <c r="J1842" s="157">
        <v>1</v>
      </c>
      <c r="K1842" s="157">
        <v>0</v>
      </c>
      <c r="L1842" s="157">
        <v>1</v>
      </c>
    </row>
    <row r="1843" spans="1:12" x14ac:dyDescent="0.2">
      <c r="A1843" s="157"/>
      <c r="B1843" s="157"/>
      <c r="C1843" s="157"/>
      <c r="D1843" s="157"/>
      <c r="E1843" s="157" t="s">
        <v>1696</v>
      </c>
      <c r="F1843" s="157" t="s">
        <v>77</v>
      </c>
      <c r="G1843" s="157">
        <v>1</v>
      </c>
      <c r="H1843" s="157">
        <v>3</v>
      </c>
      <c r="I1843" s="157">
        <v>3</v>
      </c>
      <c r="J1843" s="157">
        <v>1</v>
      </c>
      <c r="K1843" s="157">
        <v>0</v>
      </c>
      <c r="L1843" s="157">
        <v>4</v>
      </c>
    </row>
    <row r="1844" spans="1:12" x14ac:dyDescent="0.2">
      <c r="A1844" s="157"/>
      <c r="B1844" s="157"/>
      <c r="C1844" s="157"/>
      <c r="D1844" s="157"/>
      <c r="E1844" s="157" t="s">
        <v>4974</v>
      </c>
      <c r="F1844" s="157" t="s">
        <v>131</v>
      </c>
      <c r="G1844" s="157">
        <v>0</v>
      </c>
      <c r="H1844" s="157">
        <v>1</v>
      </c>
      <c r="I1844" s="157">
        <v>0</v>
      </c>
      <c r="J1844" s="157">
        <v>1</v>
      </c>
      <c r="K1844" s="157">
        <v>0</v>
      </c>
      <c r="L1844" s="157">
        <v>1</v>
      </c>
    </row>
    <row r="1845" spans="1:12" x14ac:dyDescent="0.2">
      <c r="A1845" s="157"/>
      <c r="B1845" s="157"/>
      <c r="C1845" s="157"/>
      <c r="D1845" s="157"/>
      <c r="E1845" s="157" t="s">
        <v>4975</v>
      </c>
      <c r="F1845" s="157" t="s">
        <v>35</v>
      </c>
      <c r="G1845" s="157">
        <v>0</v>
      </c>
      <c r="H1845" s="157">
        <v>1</v>
      </c>
      <c r="I1845" s="157">
        <v>0</v>
      </c>
      <c r="J1845" s="157">
        <v>1</v>
      </c>
      <c r="K1845" s="157">
        <v>0</v>
      </c>
      <c r="L1845" s="157">
        <v>1</v>
      </c>
    </row>
    <row r="1846" spans="1:12" x14ac:dyDescent="0.2">
      <c r="A1846" s="157"/>
      <c r="B1846" s="157"/>
      <c r="C1846" s="157"/>
      <c r="D1846" s="157"/>
      <c r="E1846" s="157" t="s">
        <v>4976</v>
      </c>
      <c r="F1846" s="157" t="s">
        <v>29</v>
      </c>
      <c r="G1846" s="157">
        <v>0</v>
      </c>
      <c r="H1846" s="157">
        <v>1</v>
      </c>
      <c r="I1846" s="157">
        <v>0</v>
      </c>
      <c r="J1846" s="157">
        <v>1</v>
      </c>
      <c r="K1846" s="157">
        <v>0</v>
      </c>
      <c r="L1846" s="157">
        <v>1</v>
      </c>
    </row>
    <row r="1847" spans="1:12" x14ac:dyDescent="0.2">
      <c r="A1847" s="157"/>
      <c r="B1847" s="157"/>
      <c r="C1847" s="157"/>
      <c r="D1847" s="157"/>
      <c r="E1847" s="157" t="s">
        <v>1693</v>
      </c>
      <c r="F1847" s="157" t="s">
        <v>77</v>
      </c>
      <c r="G1847" s="157">
        <v>2</v>
      </c>
      <c r="H1847" s="157">
        <v>0</v>
      </c>
      <c r="I1847" s="157">
        <v>2</v>
      </c>
      <c r="J1847" s="157">
        <v>0</v>
      </c>
      <c r="K1847" s="157">
        <v>0</v>
      </c>
      <c r="L1847" s="157">
        <v>2</v>
      </c>
    </row>
    <row r="1848" spans="1:12" x14ac:dyDescent="0.2">
      <c r="A1848" s="157"/>
      <c r="B1848" s="157"/>
      <c r="C1848" s="157"/>
      <c r="D1848" s="157"/>
      <c r="E1848" s="157" t="s">
        <v>1690</v>
      </c>
      <c r="F1848" s="157" t="s">
        <v>18</v>
      </c>
      <c r="G1848" s="157">
        <v>3</v>
      </c>
      <c r="H1848" s="157">
        <v>1</v>
      </c>
      <c r="I1848" s="157">
        <v>3</v>
      </c>
      <c r="J1848" s="157">
        <v>1</v>
      </c>
      <c r="K1848" s="157">
        <v>0</v>
      </c>
      <c r="L1848" s="157">
        <v>4</v>
      </c>
    </row>
    <row r="1849" spans="1:12" x14ac:dyDescent="0.2">
      <c r="A1849" s="157"/>
      <c r="B1849" s="157"/>
      <c r="C1849" s="157"/>
      <c r="D1849" s="157"/>
      <c r="E1849" s="157" t="s">
        <v>4977</v>
      </c>
      <c r="F1849" s="157" t="s">
        <v>58</v>
      </c>
      <c r="G1849" s="157">
        <v>0</v>
      </c>
      <c r="H1849" s="157">
        <v>1</v>
      </c>
      <c r="I1849" s="157">
        <v>0</v>
      </c>
      <c r="J1849" s="157">
        <v>1</v>
      </c>
      <c r="K1849" s="157">
        <v>0</v>
      </c>
      <c r="L1849" s="157">
        <v>1</v>
      </c>
    </row>
    <row r="1850" spans="1:12" x14ac:dyDescent="0.2">
      <c r="A1850" s="157"/>
      <c r="B1850" s="157"/>
      <c r="C1850" s="157"/>
      <c r="D1850" s="157"/>
      <c r="E1850" s="157" t="s">
        <v>1688</v>
      </c>
      <c r="F1850" s="157" t="s">
        <v>131</v>
      </c>
      <c r="G1850" s="157">
        <v>0</v>
      </c>
      <c r="H1850" s="157">
        <v>1</v>
      </c>
      <c r="I1850" s="157">
        <v>0</v>
      </c>
      <c r="J1850" s="157">
        <v>1</v>
      </c>
      <c r="K1850" s="157">
        <v>0</v>
      </c>
      <c r="L1850" s="157">
        <v>1</v>
      </c>
    </row>
    <row r="1851" spans="1:12" x14ac:dyDescent="0.2">
      <c r="A1851" s="157"/>
      <c r="B1851" s="157"/>
      <c r="C1851" s="157"/>
      <c r="D1851" s="157"/>
      <c r="E1851" s="157" t="s">
        <v>1687</v>
      </c>
      <c r="F1851" s="157" t="s">
        <v>35</v>
      </c>
      <c r="G1851" s="157">
        <v>0</v>
      </c>
      <c r="H1851" s="157">
        <v>1</v>
      </c>
      <c r="I1851" s="157">
        <v>0</v>
      </c>
      <c r="J1851" s="157">
        <v>1</v>
      </c>
      <c r="K1851" s="157">
        <v>0</v>
      </c>
      <c r="L1851" s="157">
        <v>1</v>
      </c>
    </row>
    <row r="1852" spans="1:12" x14ac:dyDescent="0.2">
      <c r="A1852" s="157"/>
      <c r="B1852" s="157"/>
      <c r="C1852" s="157"/>
      <c r="D1852" s="157"/>
      <c r="E1852" s="157" t="s">
        <v>1684</v>
      </c>
      <c r="F1852" s="157" t="s">
        <v>48</v>
      </c>
      <c r="G1852" s="157">
        <v>0</v>
      </c>
      <c r="H1852" s="157">
        <v>1</v>
      </c>
      <c r="I1852" s="157">
        <v>0</v>
      </c>
      <c r="J1852" s="157">
        <v>1</v>
      </c>
      <c r="K1852" s="157">
        <v>0</v>
      </c>
      <c r="L1852" s="157">
        <v>1</v>
      </c>
    </row>
    <row r="1853" spans="1:12" x14ac:dyDescent="0.2">
      <c r="A1853" s="157"/>
      <c r="B1853" s="157"/>
      <c r="C1853" s="157"/>
      <c r="D1853" s="157"/>
      <c r="E1853" s="157" t="s">
        <v>1681</v>
      </c>
      <c r="F1853" s="157" t="s">
        <v>29</v>
      </c>
      <c r="G1853" s="157">
        <v>2</v>
      </c>
      <c r="H1853" s="157">
        <v>0</v>
      </c>
      <c r="I1853" s="157">
        <v>0</v>
      </c>
      <c r="J1853" s="157">
        <v>2</v>
      </c>
      <c r="K1853" s="157">
        <v>0</v>
      </c>
      <c r="L1853" s="157">
        <v>2</v>
      </c>
    </row>
    <row r="1854" spans="1:12" x14ac:dyDescent="0.2">
      <c r="A1854" s="157"/>
      <c r="B1854" s="157"/>
      <c r="C1854" s="157"/>
      <c r="D1854" s="157"/>
      <c r="E1854" s="157" t="s">
        <v>1680</v>
      </c>
      <c r="F1854" s="157" t="s">
        <v>87</v>
      </c>
      <c r="G1854" s="157">
        <v>0</v>
      </c>
      <c r="H1854" s="157">
        <v>43</v>
      </c>
      <c r="I1854" s="157">
        <v>0</v>
      </c>
      <c r="J1854" s="157">
        <v>40</v>
      </c>
      <c r="K1854" s="157">
        <v>3</v>
      </c>
      <c r="L1854" s="157">
        <v>43</v>
      </c>
    </row>
    <row r="1855" spans="1:12" x14ac:dyDescent="0.2">
      <c r="A1855" s="157"/>
      <c r="B1855" s="157"/>
      <c r="C1855" s="157"/>
      <c r="D1855" s="157"/>
      <c r="E1855" s="157" t="s">
        <v>4978</v>
      </c>
      <c r="F1855" s="157" t="s">
        <v>18</v>
      </c>
      <c r="G1855" s="157">
        <v>1</v>
      </c>
      <c r="H1855" s="157">
        <v>0</v>
      </c>
      <c r="I1855" s="157">
        <v>1</v>
      </c>
      <c r="J1855" s="157">
        <v>0</v>
      </c>
      <c r="K1855" s="157">
        <v>0</v>
      </c>
      <c r="L1855" s="157">
        <v>1</v>
      </c>
    </row>
    <row r="1856" spans="1:12" x14ac:dyDescent="0.2">
      <c r="A1856" s="157"/>
      <c r="B1856" s="157"/>
      <c r="C1856" s="157"/>
      <c r="D1856" s="157"/>
      <c r="E1856" s="157" t="s">
        <v>1679</v>
      </c>
      <c r="F1856" s="157" t="s">
        <v>14</v>
      </c>
      <c r="G1856" s="157">
        <v>9</v>
      </c>
      <c r="H1856" s="157">
        <v>11</v>
      </c>
      <c r="I1856" s="157">
        <v>14</v>
      </c>
      <c r="J1856" s="157">
        <v>6</v>
      </c>
      <c r="K1856" s="157">
        <v>0</v>
      </c>
      <c r="L1856" s="157">
        <v>20</v>
      </c>
    </row>
    <row r="1857" spans="1:12" x14ac:dyDescent="0.2">
      <c r="A1857" s="157"/>
      <c r="B1857" s="157"/>
      <c r="C1857" s="157"/>
      <c r="D1857" s="157"/>
      <c r="E1857" s="157" t="s">
        <v>4979</v>
      </c>
      <c r="F1857" s="157" t="s">
        <v>24</v>
      </c>
      <c r="G1857" s="157">
        <v>0</v>
      </c>
      <c r="H1857" s="157">
        <v>1</v>
      </c>
      <c r="I1857" s="157">
        <v>1</v>
      </c>
      <c r="J1857" s="157">
        <v>0</v>
      </c>
      <c r="K1857" s="157">
        <v>0</v>
      </c>
      <c r="L1857" s="157">
        <v>1</v>
      </c>
    </row>
    <row r="1858" spans="1:12" x14ac:dyDescent="0.2">
      <c r="A1858" s="157"/>
      <c r="B1858" s="157"/>
      <c r="C1858" s="157"/>
      <c r="D1858" s="157"/>
      <c r="E1858" s="157" t="s">
        <v>1678</v>
      </c>
      <c r="F1858" s="157" t="s">
        <v>58</v>
      </c>
      <c r="G1858" s="157">
        <v>0</v>
      </c>
      <c r="H1858" s="157">
        <v>11</v>
      </c>
      <c r="I1858" s="157">
        <v>0</v>
      </c>
      <c r="J1858" s="157">
        <v>11</v>
      </c>
      <c r="K1858" s="157">
        <v>0</v>
      </c>
      <c r="L1858" s="157">
        <v>11</v>
      </c>
    </row>
    <row r="1859" spans="1:12" x14ac:dyDescent="0.2">
      <c r="A1859" s="157"/>
      <c r="B1859" s="157"/>
      <c r="C1859" s="157"/>
      <c r="D1859" s="157"/>
      <c r="E1859" s="157" t="s">
        <v>1677</v>
      </c>
      <c r="F1859" s="157" t="s">
        <v>16</v>
      </c>
      <c r="G1859" s="157">
        <v>0</v>
      </c>
      <c r="H1859" s="157">
        <v>1</v>
      </c>
      <c r="I1859" s="157">
        <v>0</v>
      </c>
      <c r="J1859" s="157">
        <v>1</v>
      </c>
      <c r="K1859" s="157">
        <v>0</v>
      </c>
      <c r="L1859" s="157">
        <v>1</v>
      </c>
    </row>
    <row r="1860" spans="1:12" x14ac:dyDescent="0.2">
      <c r="A1860" s="157"/>
      <c r="B1860" s="157"/>
      <c r="C1860" s="157"/>
      <c r="D1860" s="157"/>
      <c r="E1860" s="157" t="s">
        <v>1676</v>
      </c>
      <c r="F1860" s="157" t="s">
        <v>87</v>
      </c>
      <c r="G1860" s="157">
        <v>1</v>
      </c>
      <c r="H1860" s="157">
        <v>0</v>
      </c>
      <c r="I1860" s="157">
        <v>0</v>
      </c>
      <c r="J1860" s="157">
        <v>1</v>
      </c>
      <c r="K1860" s="157">
        <v>0</v>
      </c>
      <c r="L1860" s="157">
        <v>1</v>
      </c>
    </row>
    <row r="1861" spans="1:12" x14ac:dyDescent="0.2">
      <c r="A1861" s="157"/>
      <c r="B1861" s="157"/>
      <c r="C1861" s="157"/>
      <c r="D1861" s="157"/>
      <c r="E1861" s="157" t="s">
        <v>1675</v>
      </c>
      <c r="F1861" s="157" t="s">
        <v>33</v>
      </c>
      <c r="G1861" s="157">
        <v>0</v>
      </c>
      <c r="H1861" s="157">
        <v>1</v>
      </c>
      <c r="I1861" s="157">
        <v>0</v>
      </c>
      <c r="J1861" s="157">
        <v>1</v>
      </c>
      <c r="K1861" s="157">
        <v>0</v>
      </c>
      <c r="L1861" s="157">
        <v>1</v>
      </c>
    </row>
    <row r="1862" spans="1:12" x14ac:dyDescent="0.2">
      <c r="A1862" s="157"/>
      <c r="B1862" s="157"/>
      <c r="C1862" s="157"/>
      <c r="D1862" s="157"/>
      <c r="E1862" s="157" t="s">
        <v>1672</v>
      </c>
      <c r="F1862" s="157" t="s">
        <v>33</v>
      </c>
      <c r="G1862" s="157">
        <v>0</v>
      </c>
      <c r="H1862" s="157">
        <v>2</v>
      </c>
      <c r="I1862" s="157">
        <v>0</v>
      </c>
      <c r="J1862" s="157">
        <v>2</v>
      </c>
      <c r="K1862" s="157">
        <v>0</v>
      </c>
      <c r="L1862" s="157">
        <v>2</v>
      </c>
    </row>
    <row r="1863" spans="1:12" x14ac:dyDescent="0.2">
      <c r="A1863" s="157"/>
      <c r="B1863" s="157"/>
      <c r="C1863" s="157"/>
      <c r="D1863" s="157"/>
      <c r="E1863" s="157" t="s">
        <v>4980</v>
      </c>
      <c r="F1863" s="157" t="s">
        <v>39</v>
      </c>
      <c r="G1863" s="157">
        <v>0</v>
      </c>
      <c r="H1863" s="157">
        <v>1</v>
      </c>
      <c r="I1863" s="157">
        <v>0</v>
      </c>
      <c r="J1863" s="157">
        <v>1</v>
      </c>
      <c r="K1863" s="157">
        <v>0</v>
      </c>
      <c r="L1863" s="157">
        <v>1</v>
      </c>
    </row>
    <row r="1864" spans="1:12" x14ac:dyDescent="0.2">
      <c r="A1864" s="157"/>
      <c r="B1864" s="157"/>
      <c r="C1864" s="157"/>
      <c r="D1864" s="157"/>
      <c r="E1864" s="157" t="s">
        <v>4981</v>
      </c>
      <c r="F1864" s="157" t="s">
        <v>20</v>
      </c>
      <c r="G1864" s="157">
        <v>0</v>
      </c>
      <c r="H1864" s="157">
        <v>1</v>
      </c>
      <c r="I1864" s="157">
        <v>0</v>
      </c>
      <c r="J1864" s="157">
        <v>1</v>
      </c>
      <c r="K1864" s="157">
        <v>0</v>
      </c>
      <c r="L1864" s="157">
        <v>1</v>
      </c>
    </row>
    <row r="1865" spans="1:12" x14ac:dyDescent="0.2">
      <c r="A1865" s="157"/>
      <c r="B1865" s="157"/>
      <c r="C1865" s="157"/>
      <c r="D1865" s="157"/>
      <c r="E1865" s="157" t="s">
        <v>1670</v>
      </c>
      <c r="F1865" s="157" t="s">
        <v>29</v>
      </c>
      <c r="G1865" s="157">
        <v>0</v>
      </c>
      <c r="H1865" s="157">
        <v>1</v>
      </c>
      <c r="I1865" s="157">
        <v>1</v>
      </c>
      <c r="J1865" s="157">
        <v>0</v>
      </c>
      <c r="K1865" s="157">
        <v>0</v>
      </c>
      <c r="L1865" s="157">
        <v>1</v>
      </c>
    </row>
    <row r="1866" spans="1:12" x14ac:dyDescent="0.2">
      <c r="A1866" s="157"/>
      <c r="B1866" s="157"/>
      <c r="C1866" s="157"/>
      <c r="D1866" s="157"/>
      <c r="E1866" s="157" t="s">
        <v>1669</v>
      </c>
      <c r="F1866" s="157" t="s">
        <v>80</v>
      </c>
      <c r="G1866" s="157">
        <v>0</v>
      </c>
      <c r="H1866" s="157">
        <v>1</v>
      </c>
      <c r="I1866" s="157">
        <v>0</v>
      </c>
      <c r="J1866" s="157">
        <v>1</v>
      </c>
      <c r="K1866" s="157">
        <v>0</v>
      </c>
      <c r="L1866" s="157">
        <v>1</v>
      </c>
    </row>
    <row r="1867" spans="1:12" x14ac:dyDescent="0.2">
      <c r="A1867" s="157"/>
      <c r="B1867" s="157"/>
      <c r="C1867" s="157"/>
      <c r="D1867" s="157"/>
      <c r="E1867" s="157" t="s">
        <v>4982</v>
      </c>
      <c r="F1867" s="157" t="s">
        <v>29</v>
      </c>
      <c r="G1867" s="157">
        <v>1</v>
      </c>
      <c r="H1867" s="157">
        <v>0</v>
      </c>
      <c r="I1867" s="157">
        <v>0</v>
      </c>
      <c r="J1867" s="157">
        <v>1</v>
      </c>
      <c r="K1867" s="157">
        <v>0</v>
      </c>
      <c r="L1867" s="157">
        <v>1</v>
      </c>
    </row>
    <row r="1868" spans="1:12" x14ac:dyDescent="0.2">
      <c r="A1868" s="157"/>
      <c r="B1868" s="157"/>
      <c r="C1868" s="157"/>
      <c r="D1868" s="157"/>
      <c r="E1868" s="157" t="s">
        <v>4983</v>
      </c>
      <c r="F1868" s="157" t="s">
        <v>24</v>
      </c>
      <c r="G1868" s="157">
        <v>0</v>
      </c>
      <c r="H1868" s="157">
        <v>1</v>
      </c>
      <c r="I1868" s="157">
        <v>0</v>
      </c>
      <c r="J1868" s="157">
        <v>1</v>
      </c>
      <c r="K1868" s="157">
        <v>0</v>
      </c>
      <c r="L1868" s="157">
        <v>1</v>
      </c>
    </row>
    <row r="1869" spans="1:12" x14ac:dyDescent="0.2">
      <c r="A1869" s="157"/>
      <c r="B1869" s="157"/>
      <c r="C1869" s="157"/>
      <c r="D1869" s="157"/>
      <c r="E1869" s="157" t="s">
        <v>4984</v>
      </c>
      <c r="F1869" s="157" t="s">
        <v>131</v>
      </c>
      <c r="G1869" s="157">
        <v>0</v>
      </c>
      <c r="H1869" s="157">
        <v>2</v>
      </c>
      <c r="I1869" s="157">
        <v>0</v>
      </c>
      <c r="J1869" s="157">
        <v>2</v>
      </c>
      <c r="K1869" s="157">
        <v>0</v>
      </c>
      <c r="L1869" s="157">
        <v>2</v>
      </c>
    </row>
    <row r="1870" spans="1:12" x14ac:dyDescent="0.2">
      <c r="A1870" s="157"/>
      <c r="B1870" s="157"/>
      <c r="C1870" s="157"/>
      <c r="D1870" s="157"/>
      <c r="E1870" s="157" t="s">
        <v>4985</v>
      </c>
      <c r="F1870" s="157" t="s">
        <v>16</v>
      </c>
      <c r="G1870" s="157">
        <v>0</v>
      </c>
      <c r="H1870" s="157">
        <v>1</v>
      </c>
      <c r="I1870" s="157">
        <v>1</v>
      </c>
      <c r="J1870" s="157">
        <v>0</v>
      </c>
      <c r="K1870" s="157">
        <v>0</v>
      </c>
      <c r="L1870" s="157">
        <v>1</v>
      </c>
    </row>
    <row r="1871" spans="1:12" x14ac:dyDescent="0.2">
      <c r="A1871" s="157"/>
      <c r="B1871" s="157"/>
      <c r="C1871" s="157"/>
      <c r="D1871" s="157"/>
      <c r="E1871" s="157" t="s">
        <v>4986</v>
      </c>
      <c r="F1871" s="157" t="s">
        <v>14</v>
      </c>
      <c r="G1871" s="157">
        <v>0</v>
      </c>
      <c r="H1871" s="157">
        <v>1</v>
      </c>
      <c r="I1871" s="157">
        <v>0</v>
      </c>
      <c r="J1871" s="157">
        <v>1</v>
      </c>
      <c r="K1871" s="157">
        <v>0</v>
      </c>
      <c r="L1871" s="157">
        <v>1</v>
      </c>
    </row>
    <row r="1872" spans="1:12" x14ac:dyDescent="0.2">
      <c r="A1872" s="157"/>
      <c r="B1872" s="157"/>
      <c r="C1872" s="157"/>
      <c r="D1872" s="157"/>
      <c r="E1872" s="157" t="s">
        <v>1664</v>
      </c>
      <c r="F1872" s="157" t="s">
        <v>14</v>
      </c>
      <c r="G1872" s="157">
        <v>1</v>
      </c>
      <c r="H1872" s="157">
        <v>0</v>
      </c>
      <c r="I1872" s="157">
        <v>1</v>
      </c>
      <c r="J1872" s="157">
        <v>0</v>
      </c>
      <c r="K1872" s="157">
        <v>0</v>
      </c>
      <c r="L1872" s="157">
        <v>1</v>
      </c>
    </row>
    <row r="1873" spans="1:12" x14ac:dyDescent="0.2">
      <c r="A1873" s="157"/>
      <c r="B1873" s="157"/>
      <c r="C1873" s="157"/>
      <c r="D1873" s="157"/>
      <c r="E1873" s="157" t="s">
        <v>1663</v>
      </c>
      <c r="F1873" s="157" t="s">
        <v>14</v>
      </c>
      <c r="G1873" s="157">
        <v>4</v>
      </c>
      <c r="H1873" s="157">
        <v>4</v>
      </c>
      <c r="I1873" s="157">
        <v>2</v>
      </c>
      <c r="J1873" s="157">
        <v>6</v>
      </c>
      <c r="K1873" s="157">
        <v>0</v>
      </c>
      <c r="L1873" s="157">
        <v>8</v>
      </c>
    </row>
    <row r="1874" spans="1:12" x14ac:dyDescent="0.2">
      <c r="A1874" s="157"/>
      <c r="B1874" s="157"/>
      <c r="C1874" s="157"/>
      <c r="D1874" s="157"/>
      <c r="E1874" s="157" t="s">
        <v>4987</v>
      </c>
      <c r="F1874" s="157" t="s">
        <v>55</v>
      </c>
      <c r="G1874" s="157">
        <v>0</v>
      </c>
      <c r="H1874" s="157">
        <v>2</v>
      </c>
      <c r="I1874" s="157">
        <v>0</v>
      </c>
      <c r="J1874" s="157">
        <v>2</v>
      </c>
      <c r="K1874" s="157">
        <v>0</v>
      </c>
      <c r="L1874" s="157">
        <v>2</v>
      </c>
    </row>
    <row r="1875" spans="1:12" x14ac:dyDescent="0.2">
      <c r="A1875" s="157"/>
      <c r="B1875" s="157"/>
      <c r="C1875" s="157"/>
      <c r="D1875" s="157"/>
      <c r="E1875" s="157" t="s">
        <v>4988</v>
      </c>
      <c r="F1875" s="157" t="s">
        <v>29</v>
      </c>
      <c r="G1875" s="157">
        <v>0</v>
      </c>
      <c r="H1875" s="157">
        <v>1</v>
      </c>
      <c r="I1875" s="157">
        <v>1</v>
      </c>
      <c r="J1875" s="157">
        <v>0</v>
      </c>
      <c r="K1875" s="157">
        <v>0</v>
      </c>
      <c r="L1875" s="157">
        <v>1</v>
      </c>
    </row>
    <row r="1876" spans="1:12" x14ac:dyDescent="0.2">
      <c r="A1876" s="157"/>
      <c r="B1876" s="157"/>
      <c r="C1876" s="157"/>
      <c r="D1876" s="157"/>
      <c r="E1876" s="157" t="s">
        <v>1662</v>
      </c>
      <c r="F1876" s="157" t="s">
        <v>94</v>
      </c>
      <c r="G1876" s="157">
        <v>0</v>
      </c>
      <c r="H1876" s="157">
        <v>1</v>
      </c>
      <c r="I1876" s="157">
        <v>0</v>
      </c>
      <c r="J1876" s="157">
        <v>1</v>
      </c>
      <c r="K1876" s="157">
        <v>0</v>
      </c>
      <c r="L1876" s="157">
        <v>1</v>
      </c>
    </row>
    <row r="1877" spans="1:12" x14ac:dyDescent="0.2">
      <c r="A1877" s="157"/>
      <c r="B1877" s="157"/>
      <c r="C1877" s="157"/>
      <c r="D1877" s="157"/>
      <c r="E1877" s="157" t="s">
        <v>4989</v>
      </c>
      <c r="F1877" s="157" t="s">
        <v>16</v>
      </c>
      <c r="G1877" s="157">
        <v>1</v>
      </c>
      <c r="H1877" s="157">
        <v>0</v>
      </c>
      <c r="I1877" s="157">
        <v>1</v>
      </c>
      <c r="J1877" s="157">
        <v>0</v>
      </c>
      <c r="K1877" s="157">
        <v>0</v>
      </c>
      <c r="L1877" s="157">
        <v>1</v>
      </c>
    </row>
    <row r="1878" spans="1:12" x14ac:dyDescent="0.2">
      <c r="A1878" s="157"/>
      <c r="B1878" s="157"/>
      <c r="C1878" s="157"/>
      <c r="D1878" s="157"/>
      <c r="E1878" s="157" t="s">
        <v>1660</v>
      </c>
      <c r="F1878" s="157" t="s">
        <v>33</v>
      </c>
      <c r="G1878" s="157">
        <v>0</v>
      </c>
      <c r="H1878" s="157">
        <v>1</v>
      </c>
      <c r="I1878" s="157">
        <v>1</v>
      </c>
      <c r="J1878" s="157">
        <v>0</v>
      </c>
      <c r="K1878" s="157">
        <v>0</v>
      </c>
      <c r="L1878" s="157">
        <v>1</v>
      </c>
    </row>
    <row r="1879" spans="1:12" x14ac:dyDescent="0.2">
      <c r="A1879" s="157"/>
      <c r="B1879" s="157"/>
      <c r="C1879" s="157"/>
      <c r="D1879" s="157"/>
      <c r="E1879" s="157" t="s">
        <v>1659</v>
      </c>
      <c r="F1879" s="157" t="s">
        <v>87</v>
      </c>
      <c r="G1879" s="157">
        <v>0</v>
      </c>
      <c r="H1879" s="157">
        <v>2</v>
      </c>
      <c r="I1879" s="157">
        <v>0</v>
      </c>
      <c r="J1879" s="157">
        <v>2</v>
      </c>
      <c r="K1879" s="157">
        <v>0</v>
      </c>
      <c r="L1879" s="157">
        <v>2</v>
      </c>
    </row>
    <row r="1880" spans="1:12" x14ac:dyDescent="0.2">
      <c r="A1880" s="157"/>
      <c r="B1880" s="157"/>
      <c r="C1880" s="157"/>
      <c r="D1880" s="157"/>
      <c r="E1880" s="157" t="s">
        <v>4990</v>
      </c>
      <c r="F1880" s="157" t="s">
        <v>29</v>
      </c>
      <c r="G1880" s="157">
        <v>0</v>
      </c>
      <c r="H1880" s="157">
        <v>1</v>
      </c>
      <c r="I1880" s="157">
        <v>1</v>
      </c>
      <c r="J1880" s="157">
        <v>0</v>
      </c>
      <c r="K1880" s="157">
        <v>0</v>
      </c>
      <c r="L1880" s="157">
        <v>1</v>
      </c>
    </row>
    <row r="1881" spans="1:12" x14ac:dyDescent="0.2">
      <c r="A1881" s="157"/>
      <c r="B1881" s="157"/>
      <c r="C1881" s="157"/>
      <c r="D1881" s="157"/>
      <c r="E1881" s="157" t="s">
        <v>4991</v>
      </c>
      <c r="F1881" s="157" t="s">
        <v>14</v>
      </c>
      <c r="G1881" s="157">
        <v>0</v>
      </c>
      <c r="H1881" s="157">
        <v>2</v>
      </c>
      <c r="I1881" s="157">
        <v>1</v>
      </c>
      <c r="J1881" s="157">
        <v>1</v>
      </c>
      <c r="K1881" s="157">
        <v>0</v>
      </c>
      <c r="L1881" s="157">
        <v>2</v>
      </c>
    </row>
    <row r="1882" spans="1:12" x14ac:dyDescent="0.2">
      <c r="A1882" s="157"/>
      <c r="B1882" s="157"/>
      <c r="C1882" s="157"/>
      <c r="D1882" s="157"/>
      <c r="E1882" s="157" t="s">
        <v>1657</v>
      </c>
      <c r="F1882" s="157" t="s">
        <v>33</v>
      </c>
      <c r="G1882" s="157">
        <v>0</v>
      </c>
      <c r="H1882" s="157">
        <v>1</v>
      </c>
      <c r="I1882" s="157">
        <v>0</v>
      </c>
      <c r="J1882" s="157">
        <v>1</v>
      </c>
      <c r="K1882" s="157">
        <v>0</v>
      </c>
      <c r="L1882" s="157">
        <v>1</v>
      </c>
    </row>
    <row r="1883" spans="1:12" x14ac:dyDescent="0.2">
      <c r="A1883" s="157"/>
      <c r="B1883" s="157"/>
      <c r="C1883" s="157"/>
      <c r="D1883" s="157" t="s">
        <v>3937</v>
      </c>
      <c r="E1883" s="157" t="s">
        <v>3937</v>
      </c>
      <c r="F1883" s="157" t="s">
        <v>24</v>
      </c>
      <c r="G1883" s="157">
        <v>0</v>
      </c>
      <c r="H1883" s="157">
        <v>1</v>
      </c>
      <c r="I1883" s="157">
        <v>1</v>
      </c>
      <c r="J1883" s="157">
        <v>0</v>
      </c>
      <c r="K1883" s="157">
        <v>0</v>
      </c>
      <c r="L1883" s="157">
        <v>1</v>
      </c>
    </row>
    <row r="1884" spans="1:12" x14ac:dyDescent="0.2">
      <c r="A1884" s="157"/>
      <c r="B1884" s="157"/>
      <c r="C1884" s="157"/>
      <c r="D1884" s="157"/>
      <c r="E1884" s="157" t="s">
        <v>4992</v>
      </c>
      <c r="F1884" s="157" t="s">
        <v>35</v>
      </c>
      <c r="G1884" s="157">
        <v>1</v>
      </c>
      <c r="H1884" s="157">
        <v>0</v>
      </c>
      <c r="I1884" s="157">
        <v>0</v>
      </c>
      <c r="J1884" s="157">
        <v>1</v>
      </c>
      <c r="K1884" s="157">
        <v>0</v>
      </c>
      <c r="L1884" s="157">
        <v>1</v>
      </c>
    </row>
    <row r="1885" spans="1:12" x14ac:dyDescent="0.2">
      <c r="A1885" s="157"/>
      <c r="B1885" s="157"/>
      <c r="C1885" s="157"/>
      <c r="D1885" s="157"/>
      <c r="E1885" s="157" t="s">
        <v>4993</v>
      </c>
      <c r="F1885" s="157" t="s">
        <v>16</v>
      </c>
      <c r="G1885" s="157">
        <v>0</v>
      </c>
      <c r="H1885" s="157">
        <v>1</v>
      </c>
      <c r="I1885" s="157">
        <v>1</v>
      </c>
      <c r="J1885" s="157">
        <v>0</v>
      </c>
      <c r="K1885" s="157">
        <v>0</v>
      </c>
      <c r="L1885" s="157">
        <v>1</v>
      </c>
    </row>
    <row r="1886" spans="1:12" x14ac:dyDescent="0.2">
      <c r="A1886" s="157"/>
      <c r="B1886" s="157"/>
      <c r="C1886" s="157"/>
      <c r="D1886" s="157"/>
      <c r="E1886" s="157" t="s">
        <v>1653</v>
      </c>
      <c r="F1886" s="157" t="s">
        <v>33</v>
      </c>
      <c r="G1886" s="157">
        <v>1</v>
      </c>
      <c r="H1886" s="157">
        <v>2</v>
      </c>
      <c r="I1886" s="157">
        <v>1</v>
      </c>
      <c r="J1886" s="157">
        <v>2</v>
      </c>
      <c r="K1886" s="157">
        <v>0</v>
      </c>
      <c r="L1886" s="157">
        <v>3</v>
      </c>
    </row>
    <row r="1887" spans="1:12" x14ac:dyDescent="0.2">
      <c r="A1887" s="157"/>
      <c r="B1887" s="157"/>
      <c r="C1887" s="157"/>
      <c r="D1887" s="157"/>
      <c r="E1887" s="157" t="s">
        <v>4994</v>
      </c>
      <c r="F1887" s="157" t="s">
        <v>58</v>
      </c>
      <c r="G1887" s="157">
        <v>1</v>
      </c>
      <c r="H1887" s="157">
        <v>0</v>
      </c>
      <c r="I1887" s="157">
        <v>0</v>
      </c>
      <c r="J1887" s="157">
        <v>1</v>
      </c>
      <c r="K1887" s="157">
        <v>0</v>
      </c>
      <c r="L1887" s="157">
        <v>1</v>
      </c>
    </row>
    <row r="1888" spans="1:12" x14ac:dyDescent="0.2">
      <c r="A1888" s="157"/>
      <c r="B1888" s="157"/>
      <c r="C1888" s="157"/>
      <c r="D1888" s="157"/>
      <c r="E1888" s="157" t="s">
        <v>1650</v>
      </c>
      <c r="F1888" s="157" t="s">
        <v>24</v>
      </c>
      <c r="G1888" s="157">
        <v>1</v>
      </c>
      <c r="H1888" s="157">
        <v>0</v>
      </c>
      <c r="I1888" s="157">
        <v>0</v>
      </c>
      <c r="J1888" s="157">
        <v>1</v>
      </c>
      <c r="K1888" s="157">
        <v>0</v>
      </c>
      <c r="L1888" s="157">
        <v>1</v>
      </c>
    </row>
    <row r="1889" spans="1:12" x14ac:dyDescent="0.2">
      <c r="A1889" s="157"/>
      <c r="B1889" s="157"/>
      <c r="C1889" s="157"/>
      <c r="D1889" s="157"/>
      <c r="E1889" s="157" t="s">
        <v>4995</v>
      </c>
      <c r="F1889" s="157" t="s">
        <v>94</v>
      </c>
      <c r="G1889" s="157">
        <v>0</v>
      </c>
      <c r="H1889" s="157">
        <v>2</v>
      </c>
      <c r="I1889" s="157">
        <v>0</v>
      </c>
      <c r="J1889" s="157">
        <v>2</v>
      </c>
      <c r="K1889" s="157">
        <v>0</v>
      </c>
      <c r="L1889" s="157">
        <v>2</v>
      </c>
    </row>
    <row r="1890" spans="1:12" x14ac:dyDescent="0.2">
      <c r="A1890" s="157"/>
      <c r="B1890" s="157"/>
      <c r="C1890" s="157"/>
      <c r="D1890" s="157"/>
      <c r="E1890" s="157" t="s">
        <v>1648</v>
      </c>
      <c r="F1890" s="157" t="s">
        <v>48</v>
      </c>
      <c r="G1890" s="157">
        <v>0</v>
      </c>
      <c r="H1890" s="157">
        <v>1</v>
      </c>
      <c r="I1890" s="157">
        <v>0</v>
      </c>
      <c r="J1890" s="157">
        <v>1</v>
      </c>
      <c r="K1890" s="157">
        <v>0</v>
      </c>
      <c r="L1890" s="157">
        <v>1</v>
      </c>
    </row>
    <row r="1891" spans="1:12" x14ac:dyDescent="0.2">
      <c r="A1891" s="157"/>
      <c r="B1891" s="157"/>
      <c r="C1891" s="157"/>
      <c r="D1891" s="157"/>
      <c r="E1891" s="157" t="s">
        <v>4996</v>
      </c>
      <c r="F1891" s="157" t="s">
        <v>20</v>
      </c>
      <c r="G1891" s="157">
        <v>1</v>
      </c>
      <c r="H1891" s="157">
        <v>0</v>
      </c>
      <c r="I1891" s="157">
        <v>1</v>
      </c>
      <c r="J1891" s="157">
        <v>0</v>
      </c>
      <c r="K1891" s="157">
        <v>0</v>
      </c>
      <c r="L1891" s="157">
        <v>1</v>
      </c>
    </row>
    <row r="1892" spans="1:12" x14ac:dyDescent="0.2">
      <c r="A1892" s="157"/>
      <c r="B1892" s="157"/>
      <c r="C1892" s="157"/>
      <c r="D1892" s="157"/>
      <c r="E1892" s="157" t="s">
        <v>4997</v>
      </c>
      <c r="F1892" s="157" t="s">
        <v>53</v>
      </c>
      <c r="G1892" s="157">
        <v>0</v>
      </c>
      <c r="H1892" s="157">
        <v>1</v>
      </c>
      <c r="I1892" s="157">
        <v>0</v>
      </c>
      <c r="J1892" s="157">
        <v>1</v>
      </c>
      <c r="K1892" s="157">
        <v>0</v>
      </c>
      <c r="L1892" s="157">
        <v>1</v>
      </c>
    </row>
    <row r="1893" spans="1:12" x14ac:dyDescent="0.2">
      <c r="A1893" s="157"/>
      <c r="B1893" s="157"/>
      <c r="C1893" s="157"/>
      <c r="D1893" s="157"/>
      <c r="E1893" s="157" t="s">
        <v>4998</v>
      </c>
      <c r="F1893" s="157" t="s">
        <v>16</v>
      </c>
      <c r="G1893" s="157">
        <v>0</v>
      </c>
      <c r="H1893" s="157">
        <v>1</v>
      </c>
      <c r="I1893" s="157">
        <v>0</v>
      </c>
      <c r="J1893" s="157">
        <v>1</v>
      </c>
      <c r="K1893" s="157">
        <v>0</v>
      </c>
      <c r="L1893" s="157">
        <v>1</v>
      </c>
    </row>
    <row r="1894" spans="1:12" x14ac:dyDescent="0.2">
      <c r="A1894" s="157"/>
      <c r="B1894" s="157"/>
      <c r="C1894" s="157"/>
      <c r="D1894" s="157"/>
      <c r="E1894" s="157" t="s">
        <v>4999</v>
      </c>
      <c r="F1894" s="157" t="s">
        <v>55</v>
      </c>
      <c r="G1894" s="157">
        <v>0</v>
      </c>
      <c r="H1894" s="157">
        <v>1</v>
      </c>
      <c r="I1894" s="157">
        <v>0</v>
      </c>
      <c r="J1894" s="157">
        <v>1</v>
      </c>
      <c r="K1894" s="157">
        <v>0</v>
      </c>
      <c r="L1894" s="157">
        <v>1</v>
      </c>
    </row>
    <row r="1895" spans="1:12" x14ac:dyDescent="0.2">
      <c r="A1895" s="157"/>
      <c r="B1895" s="157"/>
      <c r="C1895" s="157"/>
      <c r="D1895" s="157"/>
      <c r="E1895" s="157" t="s">
        <v>1644</v>
      </c>
      <c r="F1895" s="157" t="s">
        <v>14</v>
      </c>
      <c r="G1895" s="157">
        <v>1</v>
      </c>
      <c r="H1895" s="157">
        <v>0</v>
      </c>
      <c r="I1895" s="157">
        <v>1</v>
      </c>
      <c r="J1895" s="157">
        <v>0</v>
      </c>
      <c r="K1895" s="157">
        <v>0</v>
      </c>
      <c r="L1895" s="157">
        <v>1</v>
      </c>
    </row>
    <row r="1896" spans="1:12" x14ac:dyDescent="0.2">
      <c r="A1896" s="157"/>
      <c r="B1896" s="157"/>
      <c r="C1896" s="157"/>
      <c r="D1896" s="157"/>
      <c r="E1896" s="157" t="s">
        <v>1643</v>
      </c>
      <c r="F1896" s="157" t="s">
        <v>22</v>
      </c>
      <c r="G1896" s="157">
        <v>0</v>
      </c>
      <c r="H1896" s="157">
        <v>1</v>
      </c>
      <c r="I1896" s="157">
        <v>0</v>
      </c>
      <c r="J1896" s="157">
        <v>1</v>
      </c>
      <c r="K1896" s="157">
        <v>0</v>
      </c>
      <c r="L1896" s="157">
        <v>1</v>
      </c>
    </row>
    <row r="1897" spans="1:12" x14ac:dyDescent="0.2">
      <c r="A1897" s="157"/>
      <c r="B1897" s="157"/>
      <c r="C1897" s="157"/>
      <c r="D1897" s="157"/>
      <c r="E1897" s="157" t="s">
        <v>5000</v>
      </c>
      <c r="F1897" s="157" t="s">
        <v>53</v>
      </c>
      <c r="G1897" s="157">
        <v>1</v>
      </c>
      <c r="H1897" s="157">
        <v>0</v>
      </c>
      <c r="I1897" s="157">
        <v>0</v>
      </c>
      <c r="J1897" s="157">
        <v>1</v>
      </c>
      <c r="K1897" s="157">
        <v>0</v>
      </c>
      <c r="L1897" s="157">
        <v>1</v>
      </c>
    </row>
    <row r="1898" spans="1:12" x14ac:dyDescent="0.2">
      <c r="A1898" s="157"/>
      <c r="B1898" s="157"/>
      <c r="C1898" s="157"/>
      <c r="D1898" s="157"/>
      <c r="E1898" s="157" t="s">
        <v>1642</v>
      </c>
      <c r="F1898" s="157" t="s">
        <v>125</v>
      </c>
      <c r="G1898" s="157">
        <v>0</v>
      </c>
      <c r="H1898" s="157">
        <v>2</v>
      </c>
      <c r="I1898" s="157">
        <v>0</v>
      </c>
      <c r="J1898" s="157">
        <v>2</v>
      </c>
      <c r="K1898" s="157">
        <v>0</v>
      </c>
      <c r="L1898" s="157">
        <v>2</v>
      </c>
    </row>
    <row r="1899" spans="1:12" x14ac:dyDescent="0.2">
      <c r="A1899" s="157"/>
      <c r="B1899" s="157"/>
      <c r="C1899" s="157"/>
      <c r="D1899" s="157"/>
      <c r="E1899" s="157" t="s">
        <v>1641</v>
      </c>
      <c r="F1899" s="157" t="s">
        <v>125</v>
      </c>
      <c r="G1899" s="157">
        <v>0</v>
      </c>
      <c r="H1899" s="157">
        <v>2</v>
      </c>
      <c r="I1899" s="157">
        <v>0</v>
      </c>
      <c r="J1899" s="157">
        <v>2</v>
      </c>
      <c r="K1899" s="157">
        <v>0</v>
      </c>
      <c r="L1899" s="157">
        <v>2</v>
      </c>
    </row>
    <row r="1900" spans="1:12" x14ac:dyDescent="0.2">
      <c r="A1900" s="157"/>
      <c r="B1900" s="157"/>
      <c r="C1900" s="157"/>
      <c r="D1900" s="157"/>
      <c r="E1900" s="157" t="s">
        <v>1640</v>
      </c>
      <c r="F1900" s="157" t="s">
        <v>20</v>
      </c>
      <c r="G1900" s="157">
        <v>0</v>
      </c>
      <c r="H1900" s="157">
        <v>1</v>
      </c>
      <c r="I1900" s="157">
        <v>0</v>
      </c>
      <c r="J1900" s="157">
        <v>1</v>
      </c>
      <c r="K1900" s="157">
        <v>0</v>
      </c>
      <c r="L1900" s="157">
        <v>1</v>
      </c>
    </row>
    <row r="1901" spans="1:12" x14ac:dyDescent="0.2">
      <c r="A1901" s="157"/>
      <c r="B1901" s="157"/>
      <c r="C1901" s="157"/>
      <c r="D1901" s="157"/>
      <c r="E1901" s="157" t="s">
        <v>5001</v>
      </c>
      <c r="F1901" s="157" t="s">
        <v>35</v>
      </c>
      <c r="G1901" s="157">
        <v>0</v>
      </c>
      <c r="H1901" s="157">
        <v>1</v>
      </c>
      <c r="I1901" s="157">
        <v>1</v>
      </c>
      <c r="J1901" s="157">
        <v>0</v>
      </c>
      <c r="K1901" s="157">
        <v>0</v>
      </c>
      <c r="L1901" s="157">
        <v>1</v>
      </c>
    </row>
    <row r="1902" spans="1:12" x14ac:dyDescent="0.2">
      <c r="A1902" s="157"/>
      <c r="B1902" s="157"/>
      <c r="C1902" s="157"/>
      <c r="D1902" s="157"/>
      <c r="E1902" s="157" t="s">
        <v>5002</v>
      </c>
      <c r="F1902" s="157" t="s">
        <v>35</v>
      </c>
      <c r="G1902" s="157">
        <v>0</v>
      </c>
      <c r="H1902" s="157">
        <v>1</v>
      </c>
      <c r="I1902" s="157">
        <v>1</v>
      </c>
      <c r="J1902" s="157">
        <v>0</v>
      </c>
      <c r="K1902" s="157">
        <v>0</v>
      </c>
      <c r="L1902" s="157">
        <v>1</v>
      </c>
    </row>
    <row r="1903" spans="1:12" x14ac:dyDescent="0.2">
      <c r="A1903" s="157"/>
      <c r="B1903" s="157"/>
      <c r="C1903" s="157"/>
      <c r="D1903" s="157"/>
      <c r="E1903" s="157" t="s">
        <v>1637</v>
      </c>
      <c r="F1903" s="157" t="s">
        <v>80</v>
      </c>
      <c r="G1903" s="157">
        <v>1</v>
      </c>
      <c r="H1903" s="157">
        <v>0</v>
      </c>
      <c r="I1903" s="157">
        <v>0</v>
      </c>
      <c r="J1903" s="157">
        <v>1</v>
      </c>
      <c r="K1903" s="157">
        <v>0</v>
      </c>
      <c r="L1903" s="157">
        <v>1</v>
      </c>
    </row>
    <row r="1904" spans="1:12" x14ac:dyDescent="0.2">
      <c r="A1904" s="157"/>
      <c r="B1904" s="157"/>
      <c r="C1904" s="157"/>
      <c r="D1904" s="157"/>
      <c r="E1904" s="157" t="s">
        <v>1634</v>
      </c>
      <c r="F1904" s="157" t="s">
        <v>18</v>
      </c>
      <c r="G1904" s="157">
        <v>0</v>
      </c>
      <c r="H1904" s="157">
        <v>1</v>
      </c>
      <c r="I1904" s="157">
        <v>0</v>
      </c>
      <c r="J1904" s="157">
        <v>1</v>
      </c>
      <c r="K1904" s="157">
        <v>0</v>
      </c>
      <c r="L1904" s="157">
        <v>1</v>
      </c>
    </row>
    <row r="1905" spans="1:12" x14ac:dyDescent="0.2">
      <c r="A1905" s="157"/>
      <c r="B1905" s="157"/>
      <c r="C1905" s="157"/>
      <c r="D1905" s="157"/>
      <c r="E1905" s="157" t="s">
        <v>5003</v>
      </c>
      <c r="F1905" s="157" t="s">
        <v>14</v>
      </c>
      <c r="G1905" s="157">
        <v>0</v>
      </c>
      <c r="H1905" s="157">
        <v>1</v>
      </c>
      <c r="I1905" s="157">
        <v>0</v>
      </c>
      <c r="J1905" s="157">
        <v>1</v>
      </c>
      <c r="K1905" s="157">
        <v>0</v>
      </c>
      <c r="L1905" s="157">
        <v>1</v>
      </c>
    </row>
    <row r="1906" spans="1:12" x14ac:dyDescent="0.2">
      <c r="A1906" s="157"/>
      <c r="B1906" s="157"/>
      <c r="C1906" s="157"/>
      <c r="D1906" s="157"/>
      <c r="E1906" s="157" t="s">
        <v>5004</v>
      </c>
      <c r="F1906" s="157" t="s">
        <v>14</v>
      </c>
      <c r="G1906" s="157">
        <v>0</v>
      </c>
      <c r="H1906" s="157">
        <v>1</v>
      </c>
      <c r="I1906" s="157">
        <v>0</v>
      </c>
      <c r="J1906" s="157">
        <v>1</v>
      </c>
      <c r="K1906" s="157">
        <v>0</v>
      </c>
      <c r="L1906" s="157">
        <v>1</v>
      </c>
    </row>
    <row r="1907" spans="1:12" x14ac:dyDescent="0.2">
      <c r="A1907" s="157"/>
      <c r="B1907" s="157"/>
      <c r="C1907" s="157"/>
      <c r="D1907" s="157"/>
      <c r="E1907" s="157" t="s">
        <v>5005</v>
      </c>
      <c r="F1907" s="157" t="s">
        <v>58</v>
      </c>
      <c r="G1907" s="157">
        <v>2</v>
      </c>
      <c r="H1907" s="157">
        <v>0</v>
      </c>
      <c r="I1907" s="157">
        <v>0</v>
      </c>
      <c r="J1907" s="157">
        <v>2</v>
      </c>
      <c r="K1907" s="157">
        <v>0</v>
      </c>
      <c r="L1907" s="157">
        <v>2</v>
      </c>
    </row>
    <row r="1908" spans="1:12" x14ac:dyDescent="0.2">
      <c r="A1908" s="157"/>
      <c r="B1908" s="157"/>
      <c r="C1908" s="157"/>
      <c r="D1908" s="157"/>
      <c r="E1908" s="157" t="s">
        <v>1631</v>
      </c>
      <c r="F1908" s="157" t="s">
        <v>33</v>
      </c>
      <c r="G1908" s="157">
        <v>1</v>
      </c>
      <c r="H1908" s="157">
        <v>5</v>
      </c>
      <c r="I1908" s="157">
        <v>1</v>
      </c>
      <c r="J1908" s="157">
        <v>5</v>
      </c>
      <c r="K1908" s="157">
        <v>0</v>
      </c>
      <c r="L1908" s="157">
        <v>6</v>
      </c>
    </row>
    <row r="1909" spans="1:12" x14ac:dyDescent="0.2">
      <c r="A1909" s="157"/>
      <c r="B1909" s="157"/>
      <c r="C1909" s="157"/>
      <c r="D1909" s="157"/>
      <c r="E1909" s="157" t="s">
        <v>5006</v>
      </c>
      <c r="F1909" s="157" t="s">
        <v>53</v>
      </c>
      <c r="G1909" s="157">
        <v>0</v>
      </c>
      <c r="H1909" s="157">
        <v>1</v>
      </c>
      <c r="I1909" s="157">
        <v>1</v>
      </c>
      <c r="J1909" s="157">
        <v>0</v>
      </c>
      <c r="K1909" s="157">
        <v>0</v>
      </c>
      <c r="L1909" s="157">
        <v>1</v>
      </c>
    </row>
    <row r="1910" spans="1:12" x14ac:dyDescent="0.2">
      <c r="A1910" s="157"/>
      <c r="B1910" s="157"/>
      <c r="C1910" s="157"/>
      <c r="D1910" s="157"/>
      <c r="E1910" s="157" t="s">
        <v>5007</v>
      </c>
      <c r="F1910" s="157" t="s">
        <v>125</v>
      </c>
      <c r="G1910" s="157">
        <v>1</v>
      </c>
      <c r="H1910" s="157">
        <v>0</v>
      </c>
      <c r="I1910" s="157">
        <v>0</v>
      </c>
      <c r="J1910" s="157">
        <v>1</v>
      </c>
      <c r="K1910" s="157">
        <v>0</v>
      </c>
      <c r="L1910" s="157">
        <v>1</v>
      </c>
    </row>
    <row r="1911" spans="1:12" x14ac:dyDescent="0.2">
      <c r="A1911" s="157"/>
      <c r="B1911" s="157"/>
      <c r="C1911" s="157"/>
      <c r="D1911" s="157"/>
      <c r="E1911" s="157" t="s">
        <v>1629</v>
      </c>
      <c r="F1911" s="157" t="s">
        <v>48</v>
      </c>
      <c r="G1911" s="157">
        <v>1</v>
      </c>
      <c r="H1911" s="157">
        <v>1</v>
      </c>
      <c r="I1911" s="157">
        <v>1</v>
      </c>
      <c r="J1911" s="157">
        <v>1</v>
      </c>
      <c r="K1911" s="157">
        <v>0</v>
      </c>
      <c r="L1911" s="157">
        <v>2</v>
      </c>
    </row>
    <row r="1912" spans="1:12" x14ac:dyDescent="0.2">
      <c r="A1912" s="157"/>
      <c r="B1912" s="157"/>
      <c r="C1912" s="157"/>
      <c r="D1912" s="157"/>
      <c r="E1912" s="157" t="s">
        <v>1628</v>
      </c>
      <c r="F1912" s="157" t="s">
        <v>33</v>
      </c>
      <c r="G1912" s="157">
        <v>1</v>
      </c>
      <c r="H1912" s="157">
        <v>2</v>
      </c>
      <c r="I1912" s="157">
        <v>0</v>
      </c>
      <c r="J1912" s="157">
        <v>3</v>
      </c>
      <c r="K1912" s="157">
        <v>0</v>
      </c>
      <c r="L1912" s="157">
        <v>3</v>
      </c>
    </row>
    <row r="1913" spans="1:12" x14ac:dyDescent="0.2">
      <c r="A1913" s="157"/>
      <c r="B1913" s="157"/>
      <c r="C1913" s="157"/>
      <c r="D1913" s="157"/>
      <c r="E1913" s="157" t="s">
        <v>5008</v>
      </c>
      <c r="F1913" s="157" t="s">
        <v>55</v>
      </c>
      <c r="G1913" s="157">
        <v>0</v>
      </c>
      <c r="H1913" s="157">
        <v>1</v>
      </c>
      <c r="I1913" s="157">
        <v>0</v>
      </c>
      <c r="J1913" s="157">
        <v>1</v>
      </c>
      <c r="K1913" s="157">
        <v>0</v>
      </c>
      <c r="L1913" s="157">
        <v>1</v>
      </c>
    </row>
    <row r="1914" spans="1:12" x14ac:dyDescent="0.2">
      <c r="A1914" s="157"/>
      <c r="B1914" s="157"/>
      <c r="C1914" s="157"/>
      <c r="D1914" s="157"/>
      <c r="E1914" s="157" t="s">
        <v>5009</v>
      </c>
      <c r="F1914" s="157" t="s">
        <v>58</v>
      </c>
      <c r="G1914" s="157">
        <v>2</v>
      </c>
      <c r="H1914" s="157">
        <v>0</v>
      </c>
      <c r="I1914" s="157">
        <v>0</v>
      </c>
      <c r="J1914" s="157">
        <v>2</v>
      </c>
      <c r="K1914" s="157">
        <v>0</v>
      </c>
      <c r="L1914" s="157">
        <v>2</v>
      </c>
    </row>
    <row r="1915" spans="1:12" x14ac:dyDescent="0.2">
      <c r="A1915" s="157"/>
      <c r="B1915" s="157"/>
      <c r="C1915" s="157"/>
      <c r="D1915" s="157"/>
      <c r="E1915" s="157" t="s">
        <v>5010</v>
      </c>
      <c r="F1915" s="157" t="s">
        <v>20</v>
      </c>
      <c r="G1915" s="157">
        <v>1</v>
      </c>
      <c r="H1915" s="157">
        <v>0</v>
      </c>
      <c r="I1915" s="157">
        <v>1</v>
      </c>
      <c r="J1915" s="157">
        <v>0</v>
      </c>
      <c r="K1915" s="157">
        <v>0</v>
      </c>
      <c r="L1915" s="157">
        <v>1</v>
      </c>
    </row>
    <row r="1916" spans="1:12" x14ac:dyDescent="0.2">
      <c r="A1916" s="157"/>
      <c r="B1916" s="157"/>
      <c r="C1916" s="157"/>
      <c r="D1916" s="157"/>
      <c r="E1916" s="157" t="s">
        <v>5011</v>
      </c>
      <c r="F1916" s="157" t="s">
        <v>16</v>
      </c>
      <c r="G1916" s="157">
        <v>1</v>
      </c>
      <c r="H1916" s="157">
        <v>0</v>
      </c>
      <c r="I1916" s="157">
        <v>1</v>
      </c>
      <c r="J1916" s="157">
        <v>0</v>
      </c>
      <c r="K1916" s="157">
        <v>0</v>
      </c>
      <c r="L1916" s="157">
        <v>1</v>
      </c>
    </row>
    <row r="1917" spans="1:12" x14ac:dyDescent="0.2">
      <c r="A1917" s="157"/>
      <c r="B1917" s="157"/>
      <c r="C1917" s="157"/>
      <c r="D1917" s="157"/>
      <c r="E1917" s="157" t="s">
        <v>5012</v>
      </c>
      <c r="F1917" s="157" t="s">
        <v>125</v>
      </c>
      <c r="G1917" s="157">
        <v>0</v>
      </c>
      <c r="H1917" s="157">
        <v>1</v>
      </c>
      <c r="I1917" s="157">
        <v>0</v>
      </c>
      <c r="J1917" s="157">
        <v>1</v>
      </c>
      <c r="K1917" s="157">
        <v>0</v>
      </c>
      <c r="L1917" s="157">
        <v>1</v>
      </c>
    </row>
    <row r="1918" spans="1:12" x14ac:dyDescent="0.2">
      <c r="A1918" s="157"/>
      <c r="B1918" s="157"/>
      <c r="C1918" s="157"/>
      <c r="D1918" s="157"/>
      <c r="E1918" s="157" t="s">
        <v>5013</v>
      </c>
      <c r="F1918" s="157" t="s">
        <v>58</v>
      </c>
      <c r="G1918" s="157">
        <v>0</v>
      </c>
      <c r="H1918" s="157">
        <v>1</v>
      </c>
      <c r="I1918" s="157">
        <v>0</v>
      </c>
      <c r="J1918" s="157">
        <v>1</v>
      </c>
      <c r="K1918" s="157">
        <v>0</v>
      </c>
      <c r="L1918" s="157">
        <v>1</v>
      </c>
    </row>
    <row r="1919" spans="1:12" x14ac:dyDescent="0.2">
      <c r="A1919" s="157"/>
      <c r="B1919" s="157"/>
      <c r="C1919" s="157"/>
      <c r="D1919" s="157"/>
      <c r="E1919" s="157" t="s">
        <v>1621</v>
      </c>
      <c r="F1919" s="157" t="s">
        <v>94</v>
      </c>
      <c r="G1919" s="157">
        <v>1</v>
      </c>
      <c r="H1919" s="157">
        <v>0</v>
      </c>
      <c r="I1919" s="157">
        <v>0</v>
      </c>
      <c r="J1919" s="157">
        <v>1</v>
      </c>
      <c r="K1919" s="157">
        <v>0</v>
      </c>
      <c r="L1919" s="157">
        <v>1</v>
      </c>
    </row>
    <row r="1920" spans="1:12" x14ac:dyDescent="0.2">
      <c r="A1920" s="157"/>
      <c r="B1920" s="157"/>
      <c r="C1920" s="157"/>
      <c r="D1920" s="157"/>
      <c r="E1920" s="157" t="s">
        <v>1620</v>
      </c>
      <c r="F1920" s="157" t="s">
        <v>29</v>
      </c>
      <c r="G1920" s="157">
        <v>0</v>
      </c>
      <c r="H1920" s="157">
        <v>2</v>
      </c>
      <c r="I1920" s="157">
        <v>0</v>
      </c>
      <c r="J1920" s="157">
        <v>2</v>
      </c>
      <c r="K1920" s="157">
        <v>0</v>
      </c>
      <c r="L1920" s="157">
        <v>2</v>
      </c>
    </row>
    <row r="1921" spans="1:12" x14ac:dyDescent="0.2">
      <c r="A1921" s="157"/>
      <c r="B1921" s="157"/>
      <c r="C1921" s="157"/>
      <c r="D1921" s="157"/>
      <c r="E1921" s="157" t="s">
        <v>1619</v>
      </c>
      <c r="F1921" s="157" t="s">
        <v>14</v>
      </c>
      <c r="G1921" s="157">
        <v>2</v>
      </c>
      <c r="H1921" s="157">
        <v>0</v>
      </c>
      <c r="I1921" s="157">
        <v>2</v>
      </c>
      <c r="J1921" s="157">
        <v>0</v>
      </c>
      <c r="K1921" s="157">
        <v>0</v>
      </c>
      <c r="L1921" s="157">
        <v>2</v>
      </c>
    </row>
    <row r="1922" spans="1:12" x14ac:dyDescent="0.2">
      <c r="A1922" s="157"/>
      <c r="B1922" s="157"/>
      <c r="C1922" s="157"/>
      <c r="D1922" s="157"/>
      <c r="E1922" s="157" t="s">
        <v>5014</v>
      </c>
      <c r="F1922" s="157" t="s">
        <v>14</v>
      </c>
      <c r="G1922" s="157">
        <v>1</v>
      </c>
      <c r="H1922" s="157">
        <v>0</v>
      </c>
      <c r="I1922" s="157">
        <v>0</v>
      </c>
      <c r="J1922" s="157">
        <v>1</v>
      </c>
      <c r="K1922" s="157">
        <v>0</v>
      </c>
      <c r="L1922" s="157">
        <v>1</v>
      </c>
    </row>
    <row r="1923" spans="1:12" x14ac:dyDescent="0.2">
      <c r="A1923" s="157"/>
      <c r="B1923" s="157"/>
      <c r="C1923" s="157"/>
      <c r="D1923" s="157"/>
      <c r="E1923" s="157" t="s">
        <v>5015</v>
      </c>
      <c r="F1923" s="157" t="s">
        <v>39</v>
      </c>
      <c r="G1923" s="157">
        <v>0</v>
      </c>
      <c r="H1923" s="157">
        <v>1</v>
      </c>
      <c r="I1923" s="157">
        <v>1</v>
      </c>
      <c r="J1923" s="157">
        <v>0</v>
      </c>
      <c r="K1923" s="157">
        <v>0</v>
      </c>
      <c r="L1923" s="157">
        <v>1</v>
      </c>
    </row>
    <row r="1924" spans="1:12" x14ac:dyDescent="0.2">
      <c r="A1924" s="157"/>
      <c r="B1924" s="157"/>
      <c r="C1924" s="157"/>
      <c r="D1924" s="157"/>
      <c r="E1924" s="157" t="s">
        <v>1618</v>
      </c>
      <c r="F1924" s="157" t="s">
        <v>14</v>
      </c>
      <c r="G1924" s="157">
        <v>1</v>
      </c>
      <c r="H1924" s="157">
        <v>0</v>
      </c>
      <c r="I1924" s="157">
        <v>1</v>
      </c>
      <c r="J1924" s="157">
        <v>0</v>
      </c>
      <c r="K1924" s="157">
        <v>0</v>
      </c>
      <c r="L1924" s="157">
        <v>1</v>
      </c>
    </row>
    <row r="1925" spans="1:12" x14ac:dyDescent="0.2">
      <c r="A1925" s="157"/>
      <c r="B1925" s="157"/>
      <c r="C1925" s="157"/>
      <c r="D1925" s="157"/>
      <c r="E1925" s="157" t="s">
        <v>1617</v>
      </c>
      <c r="F1925" s="157" t="s">
        <v>67</v>
      </c>
      <c r="G1925" s="157">
        <v>1</v>
      </c>
      <c r="H1925" s="157">
        <v>0</v>
      </c>
      <c r="I1925" s="157">
        <v>0</v>
      </c>
      <c r="J1925" s="157">
        <v>1</v>
      </c>
      <c r="K1925" s="157">
        <v>0</v>
      </c>
      <c r="L1925" s="157">
        <v>1</v>
      </c>
    </row>
    <row r="1926" spans="1:12" x14ac:dyDescent="0.2">
      <c r="A1926" s="157"/>
      <c r="B1926" s="157"/>
      <c r="C1926" s="157"/>
      <c r="D1926" s="157"/>
      <c r="E1926" s="157" t="s">
        <v>1616</v>
      </c>
      <c r="F1926" s="157" t="s">
        <v>69</v>
      </c>
      <c r="G1926" s="157">
        <v>0</v>
      </c>
      <c r="H1926" s="157">
        <v>1</v>
      </c>
      <c r="I1926" s="157">
        <v>1</v>
      </c>
      <c r="J1926" s="157">
        <v>0</v>
      </c>
      <c r="K1926" s="157">
        <v>0</v>
      </c>
      <c r="L1926" s="157">
        <v>1</v>
      </c>
    </row>
    <row r="1927" spans="1:12" x14ac:dyDescent="0.2">
      <c r="A1927" s="157"/>
      <c r="B1927" s="157"/>
      <c r="C1927" s="157"/>
      <c r="D1927" s="157"/>
      <c r="E1927" s="157" t="s">
        <v>5016</v>
      </c>
      <c r="F1927" s="157" t="s">
        <v>39</v>
      </c>
      <c r="G1927" s="157">
        <v>1</v>
      </c>
      <c r="H1927" s="157">
        <v>0</v>
      </c>
      <c r="I1927" s="157">
        <v>0</v>
      </c>
      <c r="J1927" s="157">
        <v>1</v>
      </c>
      <c r="K1927" s="157">
        <v>0</v>
      </c>
      <c r="L1927" s="157">
        <v>1</v>
      </c>
    </row>
    <row r="1928" spans="1:12" x14ac:dyDescent="0.2">
      <c r="A1928" s="157"/>
      <c r="B1928" s="157"/>
      <c r="C1928" s="157"/>
      <c r="D1928" s="157"/>
      <c r="E1928" s="157" t="s">
        <v>5017</v>
      </c>
      <c r="F1928" s="157" t="s">
        <v>18</v>
      </c>
      <c r="G1928" s="157">
        <v>0</v>
      </c>
      <c r="H1928" s="157">
        <v>1</v>
      </c>
      <c r="I1928" s="157">
        <v>0</v>
      </c>
      <c r="J1928" s="157">
        <v>1</v>
      </c>
      <c r="K1928" s="157">
        <v>0</v>
      </c>
      <c r="L1928" s="157">
        <v>1</v>
      </c>
    </row>
    <row r="1929" spans="1:12" x14ac:dyDescent="0.2">
      <c r="A1929" s="157"/>
      <c r="B1929" s="157"/>
      <c r="C1929" s="157"/>
      <c r="D1929" s="157"/>
      <c r="E1929" s="157" t="s">
        <v>5018</v>
      </c>
      <c r="F1929" s="157" t="s">
        <v>29</v>
      </c>
      <c r="G1929" s="157">
        <v>1</v>
      </c>
      <c r="H1929" s="157">
        <v>0</v>
      </c>
      <c r="I1929" s="157">
        <v>0</v>
      </c>
      <c r="J1929" s="157">
        <v>0</v>
      </c>
      <c r="K1929" s="157">
        <v>1</v>
      </c>
      <c r="L1929" s="157">
        <v>1</v>
      </c>
    </row>
    <row r="1930" spans="1:12" x14ac:dyDescent="0.2">
      <c r="A1930" s="157"/>
      <c r="B1930" s="157"/>
      <c r="C1930" s="157"/>
      <c r="D1930" s="157"/>
      <c r="E1930" s="157" t="s">
        <v>5019</v>
      </c>
      <c r="F1930" s="157" t="s">
        <v>24</v>
      </c>
      <c r="G1930" s="157">
        <v>0</v>
      </c>
      <c r="H1930" s="157">
        <v>1</v>
      </c>
      <c r="I1930" s="157">
        <v>0</v>
      </c>
      <c r="J1930" s="157">
        <v>1</v>
      </c>
      <c r="K1930" s="157">
        <v>0</v>
      </c>
      <c r="L1930" s="157">
        <v>1</v>
      </c>
    </row>
    <row r="1931" spans="1:12" x14ac:dyDescent="0.2">
      <c r="A1931" s="157"/>
      <c r="B1931" s="157"/>
      <c r="C1931" s="157"/>
      <c r="D1931" s="157"/>
      <c r="E1931" s="157" t="s">
        <v>1613</v>
      </c>
      <c r="F1931" s="157" t="s">
        <v>24</v>
      </c>
      <c r="G1931" s="157">
        <v>2</v>
      </c>
      <c r="H1931" s="157">
        <v>0</v>
      </c>
      <c r="I1931" s="157">
        <v>0</v>
      </c>
      <c r="J1931" s="157">
        <v>2</v>
      </c>
      <c r="K1931" s="157">
        <v>0</v>
      </c>
      <c r="L1931" s="157">
        <v>2</v>
      </c>
    </row>
    <row r="1932" spans="1:12" x14ac:dyDescent="0.2">
      <c r="A1932" s="157"/>
      <c r="B1932" s="157"/>
      <c r="C1932" s="157"/>
      <c r="D1932" s="157"/>
      <c r="E1932" s="157" t="s">
        <v>5020</v>
      </c>
      <c r="F1932" s="157" t="s">
        <v>14</v>
      </c>
      <c r="G1932" s="157">
        <v>1</v>
      </c>
      <c r="H1932" s="157">
        <v>0</v>
      </c>
      <c r="I1932" s="157">
        <v>1</v>
      </c>
      <c r="J1932" s="157">
        <v>0</v>
      </c>
      <c r="K1932" s="157">
        <v>0</v>
      </c>
      <c r="L1932" s="157">
        <v>1</v>
      </c>
    </row>
    <row r="1933" spans="1:12" x14ac:dyDescent="0.2">
      <c r="A1933" s="157"/>
      <c r="B1933" s="157"/>
      <c r="C1933" s="157"/>
      <c r="D1933" s="157"/>
      <c r="E1933" s="157" t="s">
        <v>1611</v>
      </c>
      <c r="F1933" s="157" t="s">
        <v>20</v>
      </c>
      <c r="G1933" s="157">
        <v>0</v>
      </c>
      <c r="H1933" s="157">
        <v>1</v>
      </c>
      <c r="I1933" s="157">
        <v>0</v>
      </c>
      <c r="J1933" s="157">
        <v>1</v>
      </c>
      <c r="K1933" s="157">
        <v>0</v>
      </c>
      <c r="L1933" s="157">
        <v>1</v>
      </c>
    </row>
    <row r="1934" spans="1:12" x14ac:dyDescent="0.2">
      <c r="A1934" s="157"/>
      <c r="B1934" s="157"/>
      <c r="C1934" s="157"/>
      <c r="D1934" s="157"/>
      <c r="E1934" s="157" t="s">
        <v>5021</v>
      </c>
      <c r="F1934" s="157" t="s">
        <v>20</v>
      </c>
      <c r="G1934" s="157">
        <v>0</v>
      </c>
      <c r="H1934" s="157">
        <v>2</v>
      </c>
      <c r="I1934" s="157">
        <v>0</v>
      </c>
      <c r="J1934" s="157">
        <v>2</v>
      </c>
      <c r="K1934" s="157">
        <v>0</v>
      </c>
      <c r="L1934" s="157">
        <v>2</v>
      </c>
    </row>
    <row r="1935" spans="1:12" x14ac:dyDescent="0.2">
      <c r="A1935" s="157"/>
      <c r="B1935" s="157"/>
      <c r="C1935" s="157"/>
      <c r="D1935" s="157"/>
      <c r="E1935" s="157" t="s">
        <v>5022</v>
      </c>
      <c r="F1935" s="157" t="s">
        <v>94</v>
      </c>
      <c r="G1935" s="157">
        <v>1</v>
      </c>
      <c r="H1935" s="157">
        <v>1</v>
      </c>
      <c r="I1935" s="157">
        <v>0</v>
      </c>
      <c r="J1935" s="157">
        <v>2</v>
      </c>
      <c r="K1935" s="157">
        <v>0</v>
      </c>
      <c r="L1935" s="157">
        <v>2</v>
      </c>
    </row>
    <row r="1936" spans="1:12" x14ac:dyDescent="0.2">
      <c r="A1936" s="157"/>
      <c r="B1936" s="157"/>
      <c r="C1936" s="157"/>
      <c r="D1936" s="157"/>
      <c r="E1936" s="157" t="s">
        <v>1609</v>
      </c>
      <c r="F1936" s="157" t="s">
        <v>18</v>
      </c>
      <c r="G1936" s="157">
        <v>0</v>
      </c>
      <c r="H1936" s="157">
        <v>4</v>
      </c>
      <c r="I1936" s="157">
        <v>0</v>
      </c>
      <c r="J1936" s="157">
        <v>3</v>
      </c>
      <c r="K1936" s="157">
        <v>1</v>
      </c>
      <c r="L1936" s="157">
        <v>4</v>
      </c>
    </row>
    <row r="1937" spans="1:12" x14ac:dyDescent="0.2">
      <c r="A1937" s="157"/>
      <c r="B1937" s="157"/>
      <c r="C1937" s="157"/>
      <c r="D1937" s="157"/>
      <c r="E1937" s="157" t="s">
        <v>1608</v>
      </c>
      <c r="F1937" s="157" t="s">
        <v>94</v>
      </c>
      <c r="G1937" s="157">
        <v>0</v>
      </c>
      <c r="H1937" s="157">
        <v>1</v>
      </c>
      <c r="I1937" s="157">
        <v>0</v>
      </c>
      <c r="J1937" s="157">
        <v>1</v>
      </c>
      <c r="K1937" s="157">
        <v>0</v>
      </c>
      <c r="L1937" s="157">
        <v>1</v>
      </c>
    </row>
    <row r="1938" spans="1:12" x14ac:dyDescent="0.2">
      <c r="A1938" s="157"/>
      <c r="B1938" s="157"/>
      <c r="C1938" s="157"/>
      <c r="D1938" s="157"/>
      <c r="E1938" s="157" t="s">
        <v>1607</v>
      </c>
      <c r="F1938" s="157" t="s">
        <v>94</v>
      </c>
      <c r="G1938" s="157">
        <v>0</v>
      </c>
      <c r="H1938" s="157">
        <v>1</v>
      </c>
      <c r="I1938" s="157">
        <v>0</v>
      </c>
      <c r="J1938" s="157">
        <v>1</v>
      </c>
      <c r="K1938" s="157">
        <v>0</v>
      </c>
      <c r="L1938" s="157">
        <v>1</v>
      </c>
    </row>
    <row r="1939" spans="1:12" x14ac:dyDescent="0.2">
      <c r="A1939" s="157"/>
      <c r="B1939" s="157"/>
      <c r="C1939" s="157"/>
      <c r="D1939" s="157"/>
      <c r="E1939" s="157" t="s">
        <v>1606</v>
      </c>
      <c r="F1939" s="157" t="s">
        <v>94</v>
      </c>
      <c r="G1939" s="157">
        <v>0</v>
      </c>
      <c r="H1939" s="157">
        <v>4</v>
      </c>
      <c r="I1939" s="157">
        <v>0</v>
      </c>
      <c r="J1939" s="157">
        <v>4</v>
      </c>
      <c r="K1939" s="157">
        <v>0</v>
      </c>
      <c r="L1939" s="157">
        <v>4</v>
      </c>
    </row>
    <row r="1940" spans="1:12" x14ac:dyDescent="0.2">
      <c r="A1940" s="157"/>
      <c r="B1940" s="157"/>
      <c r="C1940" s="157"/>
      <c r="D1940" s="157"/>
      <c r="E1940" s="157" t="s">
        <v>5023</v>
      </c>
      <c r="F1940" s="157" t="s">
        <v>67</v>
      </c>
      <c r="G1940" s="157">
        <v>0</v>
      </c>
      <c r="H1940" s="157">
        <v>1</v>
      </c>
      <c r="I1940" s="157">
        <v>0</v>
      </c>
      <c r="J1940" s="157">
        <v>1</v>
      </c>
      <c r="K1940" s="157">
        <v>0</v>
      </c>
      <c r="L1940" s="157">
        <v>1</v>
      </c>
    </row>
    <row r="1941" spans="1:12" x14ac:dyDescent="0.2">
      <c r="A1941" s="157"/>
      <c r="B1941" s="157"/>
      <c r="C1941" s="157"/>
      <c r="D1941" s="157"/>
      <c r="E1941" s="157" t="s">
        <v>5024</v>
      </c>
      <c r="F1941" s="157" t="s">
        <v>29</v>
      </c>
      <c r="G1941" s="157">
        <v>0</v>
      </c>
      <c r="H1941" s="157">
        <v>1</v>
      </c>
      <c r="I1941" s="157">
        <v>1</v>
      </c>
      <c r="J1941" s="157">
        <v>0</v>
      </c>
      <c r="K1941" s="157">
        <v>0</v>
      </c>
      <c r="L1941" s="157">
        <v>1</v>
      </c>
    </row>
    <row r="1942" spans="1:12" x14ac:dyDescent="0.2">
      <c r="A1942" s="157"/>
      <c r="B1942" s="157"/>
      <c r="C1942" s="157"/>
      <c r="D1942" s="157"/>
      <c r="E1942" s="157" t="s">
        <v>1604</v>
      </c>
      <c r="F1942" s="157" t="s">
        <v>58</v>
      </c>
      <c r="G1942" s="157">
        <v>0</v>
      </c>
      <c r="H1942" s="157">
        <v>1</v>
      </c>
      <c r="I1942" s="157">
        <v>0</v>
      </c>
      <c r="J1942" s="157">
        <v>1</v>
      </c>
      <c r="K1942" s="157">
        <v>0</v>
      </c>
      <c r="L1942" s="157">
        <v>1</v>
      </c>
    </row>
    <row r="1943" spans="1:12" x14ac:dyDescent="0.2">
      <c r="A1943" s="157"/>
      <c r="B1943" s="157"/>
      <c r="C1943" s="157"/>
      <c r="D1943" s="157"/>
      <c r="E1943" s="157" t="s">
        <v>5025</v>
      </c>
      <c r="F1943" s="157" t="s">
        <v>33</v>
      </c>
      <c r="G1943" s="157">
        <v>0</v>
      </c>
      <c r="H1943" s="157">
        <v>1</v>
      </c>
      <c r="I1943" s="157">
        <v>1</v>
      </c>
      <c r="J1943" s="157">
        <v>0</v>
      </c>
      <c r="K1943" s="157">
        <v>0</v>
      </c>
      <c r="L1943" s="157">
        <v>1</v>
      </c>
    </row>
    <row r="1944" spans="1:12" x14ac:dyDescent="0.2">
      <c r="A1944" s="157"/>
      <c r="B1944" s="157"/>
      <c r="C1944" s="157"/>
      <c r="D1944" s="157"/>
      <c r="E1944" s="157" t="s">
        <v>5026</v>
      </c>
      <c r="F1944" s="157" t="s">
        <v>29</v>
      </c>
      <c r="G1944" s="157">
        <v>0</v>
      </c>
      <c r="H1944" s="157">
        <v>1</v>
      </c>
      <c r="I1944" s="157">
        <v>0</v>
      </c>
      <c r="J1944" s="157">
        <v>1</v>
      </c>
      <c r="K1944" s="157">
        <v>0</v>
      </c>
      <c r="L1944" s="157">
        <v>1</v>
      </c>
    </row>
    <row r="1945" spans="1:12" x14ac:dyDescent="0.2">
      <c r="A1945" s="157"/>
      <c r="B1945" s="157"/>
      <c r="C1945" s="157"/>
      <c r="D1945" s="157"/>
      <c r="E1945" s="157" t="s">
        <v>5027</v>
      </c>
      <c r="F1945" s="157" t="s">
        <v>69</v>
      </c>
      <c r="G1945" s="157">
        <v>0</v>
      </c>
      <c r="H1945" s="157">
        <v>1</v>
      </c>
      <c r="I1945" s="157">
        <v>0</v>
      </c>
      <c r="J1945" s="157">
        <v>1</v>
      </c>
      <c r="K1945" s="157">
        <v>0</v>
      </c>
      <c r="L1945" s="157">
        <v>1</v>
      </c>
    </row>
    <row r="1946" spans="1:12" x14ac:dyDescent="0.2">
      <c r="A1946" s="157"/>
      <c r="B1946" s="157"/>
      <c r="C1946" s="157"/>
      <c r="D1946" s="157"/>
      <c r="E1946" s="157" t="s">
        <v>1599</v>
      </c>
      <c r="F1946" s="157" t="s">
        <v>33</v>
      </c>
      <c r="G1946" s="157">
        <v>1</v>
      </c>
      <c r="H1946" s="157">
        <v>1</v>
      </c>
      <c r="I1946" s="157">
        <v>0</v>
      </c>
      <c r="J1946" s="157">
        <v>2</v>
      </c>
      <c r="K1946" s="157">
        <v>0</v>
      </c>
      <c r="L1946" s="157">
        <v>2</v>
      </c>
    </row>
    <row r="1947" spans="1:12" x14ac:dyDescent="0.2">
      <c r="A1947" s="157"/>
      <c r="B1947" s="157"/>
      <c r="C1947" s="157"/>
      <c r="D1947" s="157"/>
      <c r="E1947" s="157" t="s">
        <v>1598</v>
      </c>
      <c r="F1947" s="157" t="s">
        <v>33</v>
      </c>
      <c r="G1947" s="157">
        <v>0</v>
      </c>
      <c r="H1947" s="157">
        <v>1</v>
      </c>
      <c r="I1947" s="157">
        <v>0</v>
      </c>
      <c r="J1947" s="157">
        <v>1</v>
      </c>
      <c r="K1947" s="157">
        <v>0</v>
      </c>
      <c r="L1947" s="157">
        <v>1</v>
      </c>
    </row>
    <row r="1948" spans="1:12" x14ac:dyDescent="0.2">
      <c r="A1948" s="157"/>
      <c r="B1948" s="157"/>
      <c r="C1948" s="157"/>
      <c r="D1948" s="157"/>
      <c r="E1948" s="157" t="s">
        <v>1596</v>
      </c>
      <c r="F1948" s="157" t="s">
        <v>16</v>
      </c>
      <c r="G1948" s="157">
        <v>0</v>
      </c>
      <c r="H1948" s="157">
        <v>1</v>
      </c>
      <c r="I1948" s="157">
        <v>1</v>
      </c>
      <c r="J1948" s="157">
        <v>0</v>
      </c>
      <c r="K1948" s="157">
        <v>0</v>
      </c>
      <c r="L1948" s="157">
        <v>1</v>
      </c>
    </row>
    <row r="1949" spans="1:12" x14ac:dyDescent="0.2">
      <c r="A1949" s="157"/>
      <c r="B1949" s="157"/>
      <c r="C1949" s="157"/>
      <c r="D1949" s="157"/>
      <c r="E1949" s="157" t="s">
        <v>5028</v>
      </c>
      <c r="F1949" s="157" t="s">
        <v>48</v>
      </c>
      <c r="G1949" s="157">
        <v>1</v>
      </c>
      <c r="H1949" s="157">
        <v>2</v>
      </c>
      <c r="I1949" s="157">
        <v>1</v>
      </c>
      <c r="J1949" s="157">
        <v>2</v>
      </c>
      <c r="K1949" s="157">
        <v>0</v>
      </c>
      <c r="L1949" s="157">
        <v>3</v>
      </c>
    </row>
    <row r="1950" spans="1:12" x14ac:dyDescent="0.2">
      <c r="A1950" s="157"/>
      <c r="B1950" s="157"/>
      <c r="C1950" s="157"/>
      <c r="D1950" s="157"/>
      <c r="E1950" s="157" t="s">
        <v>1594</v>
      </c>
      <c r="F1950" s="157" t="s">
        <v>33</v>
      </c>
      <c r="G1950" s="157">
        <v>0</v>
      </c>
      <c r="H1950" s="157">
        <v>2</v>
      </c>
      <c r="I1950" s="157">
        <v>0</v>
      </c>
      <c r="J1950" s="157">
        <v>2</v>
      </c>
      <c r="K1950" s="157">
        <v>0</v>
      </c>
      <c r="L1950" s="157">
        <v>2</v>
      </c>
    </row>
    <row r="1951" spans="1:12" x14ac:dyDescent="0.2">
      <c r="A1951" s="157"/>
      <c r="B1951" s="157"/>
      <c r="C1951" s="157"/>
      <c r="D1951" s="157"/>
      <c r="E1951" s="157" t="s">
        <v>5029</v>
      </c>
      <c r="F1951" s="157" t="s">
        <v>67</v>
      </c>
      <c r="G1951" s="157">
        <v>0</v>
      </c>
      <c r="H1951" s="157">
        <v>1</v>
      </c>
      <c r="I1951" s="157">
        <v>0</v>
      </c>
      <c r="J1951" s="157">
        <v>1</v>
      </c>
      <c r="K1951" s="157">
        <v>0</v>
      </c>
      <c r="L1951" s="157">
        <v>1</v>
      </c>
    </row>
    <row r="1952" spans="1:12" x14ac:dyDescent="0.2">
      <c r="A1952" s="157"/>
      <c r="B1952" s="157"/>
      <c r="C1952" s="157"/>
      <c r="D1952" s="157"/>
      <c r="E1952" s="157" t="s">
        <v>1591</v>
      </c>
      <c r="F1952" s="157" t="s">
        <v>58</v>
      </c>
      <c r="G1952" s="157">
        <v>0</v>
      </c>
      <c r="H1952" s="157">
        <v>3</v>
      </c>
      <c r="I1952" s="157">
        <v>0</v>
      </c>
      <c r="J1952" s="157">
        <v>3</v>
      </c>
      <c r="K1952" s="157">
        <v>0</v>
      </c>
      <c r="L1952" s="157">
        <v>3</v>
      </c>
    </row>
    <row r="1953" spans="1:12" x14ac:dyDescent="0.2">
      <c r="A1953" s="157"/>
      <c r="B1953" s="157"/>
      <c r="C1953" s="157"/>
      <c r="D1953" s="157"/>
      <c r="E1953" s="157" t="s">
        <v>1590</v>
      </c>
      <c r="F1953" s="157" t="s">
        <v>67</v>
      </c>
      <c r="G1953" s="157">
        <v>13</v>
      </c>
      <c r="H1953" s="157">
        <v>0</v>
      </c>
      <c r="I1953" s="157">
        <v>0</v>
      </c>
      <c r="J1953" s="157">
        <v>13</v>
      </c>
      <c r="K1953" s="157">
        <v>0</v>
      </c>
      <c r="L1953" s="157">
        <v>13</v>
      </c>
    </row>
    <row r="1954" spans="1:12" x14ac:dyDescent="0.2">
      <c r="A1954" s="157"/>
      <c r="B1954" s="157"/>
      <c r="C1954" s="157"/>
      <c r="D1954" s="157"/>
      <c r="E1954" s="157" t="s">
        <v>5030</v>
      </c>
      <c r="F1954" s="157" t="s">
        <v>53</v>
      </c>
      <c r="G1954" s="157">
        <v>1</v>
      </c>
      <c r="H1954" s="157">
        <v>0</v>
      </c>
      <c r="I1954" s="157">
        <v>0</v>
      </c>
      <c r="J1954" s="157">
        <v>1</v>
      </c>
      <c r="K1954" s="157">
        <v>0</v>
      </c>
      <c r="L1954" s="157">
        <v>1</v>
      </c>
    </row>
    <row r="1955" spans="1:12" x14ac:dyDescent="0.2">
      <c r="A1955" s="157"/>
      <c r="B1955" s="157"/>
      <c r="C1955" s="157"/>
      <c r="D1955" s="157"/>
      <c r="E1955" s="157" t="s">
        <v>5031</v>
      </c>
      <c r="F1955" s="157" t="s">
        <v>69</v>
      </c>
      <c r="G1955" s="157">
        <v>0</v>
      </c>
      <c r="H1955" s="157">
        <v>1</v>
      </c>
      <c r="I1955" s="157">
        <v>1</v>
      </c>
      <c r="J1955" s="157">
        <v>0</v>
      </c>
      <c r="K1955" s="157">
        <v>0</v>
      </c>
      <c r="L1955" s="157">
        <v>1</v>
      </c>
    </row>
    <row r="1956" spans="1:12" x14ac:dyDescent="0.2">
      <c r="A1956" s="157"/>
      <c r="B1956" s="157"/>
      <c r="C1956" s="157"/>
      <c r="D1956" s="157"/>
      <c r="E1956" s="157" t="s">
        <v>5032</v>
      </c>
      <c r="F1956" s="157" t="s">
        <v>29</v>
      </c>
      <c r="G1956" s="157">
        <v>0</v>
      </c>
      <c r="H1956" s="157">
        <v>1</v>
      </c>
      <c r="I1956" s="157">
        <v>0</v>
      </c>
      <c r="J1956" s="157">
        <v>1</v>
      </c>
      <c r="K1956" s="157">
        <v>0</v>
      </c>
      <c r="L1956" s="157">
        <v>1</v>
      </c>
    </row>
    <row r="1957" spans="1:12" x14ac:dyDescent="0.2">
      <c r="A1957" s="157"/>
      <c r="B1957" s="157"/>
      <c r="C1957" s="157"/>
      <c r="D1957" s="157"/>
      <c r="E1957" s="157" t="s">
        <v>5033</v>
      </c>
      <c r="F1957" s="157" t="s">
        <v>80</v>
      </c>
      <c r="G1957" s="157">
        <v>1</v>
      </c>
      <c r="H1957" s="157">
        <v>0</v>
      </c>
      <c r="I1957" s="157">
        <v>0</v>
      </c>
      <c r="J1957" s="157">
        <v>1</v>
      </c>
      <c r="K1957" s="157">
        <v>0</v>
      </c>
      <c r="L1957" s="157">
        <v>1</v>
      </c>
    </row>
    <row r="1958" spans="1:12" x14ac:dyDescent="0.2">
      <c r="A1958" s="157"/>
      <c r="B1958" s="157"/>
      <c r="C1958" s="157"/>
      <c r="D1958" s="157"/>
      <c r="E1958" s="157" t="s">
        <v>5034</v>
      </c>
      <c r="F1958" s="157" t="s">
        <v>14</v>
      </c>
      <c r="G1958" s="157">
        <v>0</v>
      </c>
      <c r="H1958" s="157">
        <v>1</v>
      </c>
      <c r="I1958" s="157">
        <v>1</v>
      </c>
      <c r="J1958" s="157">
        <v>0</v>
      </c>
      <c r="K1958" s="157">
        <v>0</v>
      </c>
      <c r="L1958" s="157">
        <v>1</v>
      </c>
    </row>
    <row r="1959" spans="1:12" x14ac:dyDescent="0.2">
      <c r="A1959" s="157"/>
      <c r="B1959" s="157"/>
      <c r="C1959" s="157"/>
      <c r="D1959" s="157"/>
      <c r="E1959" s="157" t="s">
        <v>5035</v>
      </c>
      <c r="F1959" s="157" t="s">
        <v>69</v>
      </c>
      <c r="G1959" s="157">
        <v>0</v>
      </c>
      <c r="H1959" s="157">
        <v>2</v>
      </c>
      <c r="I1959" s="157">
        <v>0</v>
      </c>
      <c r="J1959" s="157">
        <v>2</v>
      </c>
      <c r="K1959" s="157">
        <v>0</v>
      </c>
      <c r="L1959" s="157">
        <v>2</v>
      </c>
    </row>
    <row r="1960" spans="1:12" x14ac:dyDescent="0.2">
      <c r="A1960" s="157"/>
      <c r="B1960" s="157"/>
      <c r="C1960" s="157"/>
      <c r="D1960" s="157"/>
      <c r="E1960" s="157" t="s">
        <v>5036</v>
      </c>
      <c r="F1960" s="157" t="s">
        <v>14</v>
      </c>
      <c r="G1960" s="157">
        <v>1</v>
      </c>
      <c r="H1960" s="157">
        <v>2</v>
      </c>
      <c r="I1960" s="157">
        <v>2</v>
      </c>
      <c r="J1960" s="157">
        <v>1</v>
      </c>
      <c r="K1960" s="157">
        <v>0</v>
      </c>
      <c r="L1960" s="157">
        <v>3</v>
      </c>
    </row>
    <row r="1961" spans="1:12" x14ac:dyDescent="0.2">
      <c r="A1961" s="157"/>
      <c r="B1961" s="157"/>
      <c r="C1961" s="157"/>
      <c r="D1961" s="157"/>
      <c r="E1961" s="157" t="s">
        <v>5037</v>
      </c>
      <c r="F1961" s="157" t="s">
        <v>48</v>
      </c>
      <c r="G1961" s="157">
        <v>0</v>
      </c>
      <c r="H1961" s="157">
        <v>1</v>
      </c>
      <c r="I1961" s="157">
        <v>0</v>
      </c>
      <c r="J1961" s="157">
        <v>1</v>
      </c>
      <c r="K1961" s="157">
        <v>0</v>
      </c>
      <c r="L1961" s="157">
        <v>1</v>
      </c>
    </row>
    <row r="1962" spans="1:12" x14ac:dyDescent="0.2">
      <c r="A1962" s="157"/>
      <c r="B1962" s="157"/>
      <c r="C1962" s="157"/>
      <c r="D1962" s="157"/>
      <c r="E1962" s="157" t="s">
        <v>5038</v>
      </c>
      <c r="F1962" s="157" t="s">
        <v>14</v>
      </c>
      <c r="G1962" s="157">
        <v>0</v>
      </c>
      <c r="H1962" s="157">
        <v>1</v>
      </c>
      <c r="I1962" s="157">
        <v>1</v>
      </c>
      <c r="J1962" s="157">
        <v>0</v>
      </c>
      <c r="K1962" s="157">
        <v>0</v>
      </c>
      <c r="L1962" s="157">
        <v>1</v>
      </c>
    </row>
    <row r="1963" spans="1:12" x14ac:dyDescent="0.2">
      <c r="A1963" s="157"/>
      <c r="B1963" s="157"/>
      <c r="C1963" s="157"/>
      <c r="D1963" s="157"/>
      <c r="E1963" s="157" t="s">
        <v>5039</v>
      </c>
      <c r="F1963" s="157" t="s">
        <v>77</v>
      </c>
      <c r="G1963" s="157">
        <v>2</v>
      </c>
      <c r="H1963" s="157">
        <v>0</v>
      </c>
      <c r="I1963" s="157">
        <v>2</v>
      </c>
      <c r="J1963" s="157">
        <v>0</v>
      </c>
      <c r="K1963" s="157">
        <v>0</v>
      </c>
      <c r="L1963" s="157">
        <v>2</v>
      </c>
    </row>
    <row r="1964" spans="1:12" x14ac:dyDescent="0.2">
      <c r="A1964" s="157"/>
      <c r="B1964" s="157"/>
      <c r="C1964" s="157"/>
      <c r="D1964" s="157"/>
      <c r="E1964" s="157" t="s">
        <v>1582</v>
      </c>
      <c r="F1964" s="157" t="s">
        <v>69</v>
      </c>
      <c r="G1964" s="157">
        <v>0</v>
      </c>
      <c r="H1964" s="157">
        <v>1</v>
      </c>
      <c r="I1964" s="157">
        <v>1</v>
      </c>
      <c r="J1964" s="157">
        <v>0</v>
      </c>
      <c r="K1964" s="157">
        <v>0</v>
      </c>
      <c r="L1964" s="157">
        <v>1</v>
      </c>
    </row>
    <row r="1965" spans="1:12" x14ac:dyDescent="0.2">
      <c r="A1965" s="157"/>
      <c r="B1965" s="157"/>
      <c r="C1965" s="157"/>
      <c r="D1965" s="157"/>
      <c r="E1965" s="157" t="s">
        <v>5040</v>
      </c>
      <c r="F1965" s="157" t="s">
        <v>67</v>
      </c>
      <c r="G1965" s="157">
        <v>0</v>
      </c>
      <c r="H1965" s="157">
        <v>1</v>
      </c>
      <c r="I1965" s="157">
        <v>0</v>
      </c>
      <c r="J1965" s="157">
        <v>1</v>
      </c>
      <c r="K1965" s="157">
        <v>0</v>
      </c>
      <c r="L1965" s="157">
        <v>1</v>
      </c>
    </row>
    <row r="1966" spans="1:12" x14ac:dyDescent="0.2">
      <c r="A1966" s="157"/>
      <c r="B1966" s="157"/>
      <c r="C1966" s="157"/>
      <c r="D1966" s="157"/>
      <c r="E1966" s="157" t="s">
        <v>5041</v>
      </c>
      <c r="F1966" s="157" t="s">
        <v>53</v>
      </c>
      <c r="G1966" s="157">
        <v>0</v>
      </c>
      <c r="H1966" s="157">
        <v>1</v>
      </c>
      <c r="I1966" s="157">
        <v>1</v>
      </c>
      <c r="J1966" s="157">
        <v>0</v>
      </c>
      <c r="K1966" s="157">
        <v>0</v>
      </c>
      <c r="L1966" s="157">
        <v>1</v>
      </c>
    </row>
    <row r="1967" spans="1:12" x14ac:dyDescent="0.2">
      <c r="A1967" s="157"/>
      <c r="B1967" s="157"/>
      <c r="C1967" s="157"/>
      <c r="D1967" s="157"/>
      <c r="E1967" s="157" t="s">
        <v>1581</v>
      </c>
      <c r="F1967" s="157" t="s">
        <v>14</v>
      </c>
      <c r="G1967" s="157">
        <v>7</v>
      </c>
      <c r="H1967" s="157">
        <v>4</v>
      </c>
      <c r="I1967" s="157">
        <v>1</v>
      </c>
      <c r="J1967" s="157">
        <v>10</v>
      </c>
      <c r="K1967" s="157">
        <v>0</v>
      </c>
      <c r="L1967" s="157">
        <v>11</v>
      </c>
    </row>
    <row r="1968" spans="1:12" x14ac:dyDescent="0.2">
      <c r="A1968" s="157"/>
      <c r="B1968" s="157"/>
      <c r="C1968" s="157"/>
      <c r="D1968" s="157"/>
      <c r="E1968" s="157" t="s">
        <v>1580</v>
      </c>
      <c r="F1968" s="157" t="s">
        <v>94</v>
      </c>
      <c r="G1968" s="157">
        <v>0</v>
      </c>
      <c r="H1968" s="157">
        <v>14</v>
      </c>
      <c r="I1968" s="157">
        <v>0</v>
      </c>
      <c r="J1968" s="157">
        <v>12</v>
      </c>
      <c r="K1968" s="157">
        <v>2</v>
      </c>
      <c r="L1968" s="157">
        <v>14</v>
      </c>
    </row>
    <row r="1969" spans="1:12" x14ac:dyDescent="0.2">
      <c r="A1969" s="157"/>
      <c r="B1969" s="157"/>
      <c r="C1969" s="157"/>
      <c r="D1969" s="157"/>
      <c r="E1969" s="157" t="s">
        <v>1579</v>
      </c>
      <c r="F1969" s="157" t="s">
        <v>77</v>
      </c>
      <c r="G1969" s="157">
        <v>2</v>
      </c>
      <c r="H1969" s="157">
        <v>3</v>
      </c>
      <c r="I1969" s="157">
        <v>1</v>
      </c>
      <c r="J1969" s="157">
        <v>4</v>
      </c>
      <c r="K1969" s="157">
        <v>0</v>
      </c>
      <c r="L1969" s="157">
        <v>5</v>
      </c>
    </row>
    <row r="1970" spans="1:12" x14ac:dyDescent="0.2">
      <c r="A1970" s="157"/>
      <c r="B1970" s="157"/>
      <c r="C1970" s="157"/>
      <c r="D1970" s="157"/>
      <c r="E1970" s="157" t="s">
        <v>1578</v>
      </c>
      <c r="F1970" s="157" t="s">
        <v>77</v>
      </c>
      <c r="G1970" s="157">
        <v>1</v>
      </c>
      <c r="H1970" s="157">
        <v>4</v>
      </c>
      <c r="I1970" s="157">
        <v>0</v>
      </c>
      <c r="J1970" s="157">
        <v>5</v>
      </c>
      <c r="K1970" s="157">
        <v>0</v>
      </c>
      <c r="L1970" s="157">
        <v>5</v>
      </c>
    </row>
    <row r="1971" spans="1:12" x14ac:dyDescent="0.2">
      <c r="A1971" s="157"/>
      <c r="B1971" s="157"/>
      <c r="C1971" s="157"/>
      <c r="D1971" s="157"/>
      <c r="E1971" s="157" t="s">
        <v>5042</v>
      </c>
      <c r="F1971" s="157" t="s">
        <v>58</v>
      </c>
      <c r="G1971" s="157">
        <v>0</v>
      </c>
      <c r="H1971" s="157">
        <v>1</v>
      </c>
      <c r="I1971" s="157">
        <v>0</v>
      </c>
      <c r="J1971" s="157">
        <v>1</v>
      </c>
      <c r="K1971" s="157">
        <v>0</v>
      </c>
      <c r="L1971" s="157">
        <v>1</v>
      </c>
    </row>
    <row r="1972" spans="1:12" x14ac:dyDescent="0.2">
      <c r="A1972" s="157"/>
      <c r="B1972" s="157"/>
      <c r="C1972" s="157"/>
      <c r="D1972" s="157"/>
      <c r="E1972" s="157" t="s">
        <v>5043</v>
      </c>
      <c r="F1972" s="157" t="s">
        <v>58</v>
      </c>
      <c r="G1972" s="157">
        <v>0</v>
      </c>
      <c r="H1972" s="157">
        <v>1</v>
      </c>
      <c r="I1972" s="157">
        <v>0</v>
      </c>
      <c r="J1972" s="157">
        <v>1</v>
      </c>
      <c r="K1972" s="157">
        <v>0</v>
      </c>
      <c r="L1972" s="157">
        <v>1</v>
      </c>
    </row>
    <row r="1973" spans="1:12" x14ac:dyDescent="0.2">
      <c r="A1973" s="157"/>
      <c r="B1973" s="157"/>
      <c r="C1973" s="157"/>
      <c r="D1973" s="157"/>
      <c r="E1973" s="157" t="s">
        <v>1570</v>
      </c>
      <c r="F1973" s="157" t="s">
        <v>33</v>
      </c>
      <c r="G1973" s="157">
        <v>1</v>
      </c>
      <c r="H1973" s="157">
        <v>0</v>
      </c>
      <c r="I1973" s="157">
        <v>0</v>
      </c>
      <c r="J1973" s="157">
        <v>1</v>
      </c>
      <c r="K1973" s="157">
        <v>0</v>
      </c>
      <c r="L1973" s="157">
        <v>1</v>
      </c>
    </row>
    <row r="1974" spans="1:12" x14ac:dyDescent="0.2">
      <c r="A1974" s="157"/>
      <c r="B1974" s="157"/>
      <c r="C1974" s="157"/>
      <c r="D1974" s="157"/>
      <c r="E1974" s="157" t="s">
        <v>5044</v>
      </c>
      <c r="F1974" s="157" t="s">
        <v>69</v>
      </c>
      <c r="G1974" s="157">
        <v>0</v>
      </c>
      <c r="H1974" s="157">
        <v>1</v>
      </c>
      <c r="I1974" s="157">
        <v>0</v>
      </c>
      <c r="J1974" s="157">
        <v>1</v>
      </c>
      <c r="K1974" s="157">
        <v>0</v>
      </c>
      <c r="L1974" s="157">
        <v>1</v>
      </c>
    </row>
    <row r="1975" spans="1:12" x14ac:dyDescent="0.2">
      <c r="A1975" s="157"/>
      <c r="B1975" s="157"/>
      <c r="C1975" s="157"/>
      <c r="D1975" s="157"/>
      <c r="E1975" s="157" t="s">
        <v>5045</v>
      </c>
      <c r="F1975" s="157" t="s">
        <v>69</v>
      </c>
      <c r="G1975" s="157">
        <v>0</v>
      </c>
      <c r="H1975" s="157">
        <v>1</v>
      </c>
      <c r="I1975" s="157">
        <v>0</v>
      </c>
      <c r="J1975" s="157">
        <v>1</v>
      </c>
      <c r="K1975" s="157">
        <v>0</v>
      </c>
      <c r="L1975" s="157">
        <v>1</v>
      </c>
    </row>
    <row r="1976" spans="1:12" x14ac:dyDescent="0.2">
      <c r="A1976" s="157"/>
      <c r="B1976" s="157"/>
      <c r="C1976" s="157"/>
      <c r="D1976" s="157"/>
      <c r="E1976" s="157" t="s">
        <v>1565</v>
      </c>
      <c r="F1976" s="157" t="s">
        <v>33</v>
      </c>
      <c r="G1976" s="157">
        <v>1</v>
      </c>
      <c r="H1976" s="157">
        <v>0</v>
      </c>
      <c r="I1976" s="157">
        <v>0</v>
      </c>
      <c r="J1976" s="157">
        <v>1</v>
      </c>
      <c r="K1976" s="157">
        <v>0</v>
      </c>
      <c r="L1976" s="157">
        <v>1</v>
      </c>
    </row>
    <row r="1977" spans="1:12" x14ac:dyDescent="0.2">
      <c r="A1977" s="157"/>
      <c r="B1977" s="157"/>
      <c r="C1977" s="157"/>
      <c r="D1977" s="157"/>
      <c r="E1977" s="157" t="s">
        <v>1562</v>
      </c>
      <c r="F1977" s="157" t="s">
        <v>33</v>
      </c>
      <c r="G1977" s="157">
        <v>1</v>
      </c>
      <c r="H1977" s="157">
        <v>0</v>
      </c>
      <c r="I1977" s="157">
        <v>0</v>
      </c>
      <c r="J1977" s="157">
        <v>1</v>
      </c>
      <c r="K1977" s="157">
        <v>0</v>
      </c>
      <c r="L1977" s="157">
        <v>1</v>
      </c>
    </row>
    <row r="1978" spans="1:12" x14ac:dyDescent="0.2">
      <c r="A1978" s="157"/>
      <c r="B1978" s="157"/>
      <c r="C1978" s="157"/>
      <c r="D1978" s="157"/>
      <c r="E1978" s="157" t="s">
        <v>1561</v>
      </c>
      <c r="F1978" s="157" t="s">
        <v>33</v>
      </c>
      <c r="G1978" s="157">
        <v>1</v>
      </c>
      <c r="H1978" s="157">
        <v>0</v>
      </c>
      <c r="I1978" s="157">
        <v>0</v>
      </c>
      <c r="J1978" s="157">
        <v>1</v>
      </c>
      <c r="K1978" s="157">
        <v>0</v>
      </c>
      <c r="L1978" s="157">
        <v>1</v>
      </c>
    </row>
    <row r="1979" spans="1:12" x14ac:dyDescent="0.2">
      <c r="A1979" s="157"/>
      <c r="B1979" s="157"/>
      <c r="C1979" s="157"/>
      <c r="D1979" s="157"/>
      <c r="E1979" s="157" t="s">
        <v>1559</v>
      </c>
      <c r="F1979" s="157" t="s">
        <v>33</v>
      </c>
      <c r="G1979" s="157">
        <v>1</v>
      </c>
      <c r="H1979" s="157">
        <v>0</v>
      </c>
      <c r="I1979" s="157">
        <v>0</v>
      </c>
      <c r="J1979" s="157">
        <v>1</v>
      </c>
      <c r="K1979" s="157">
        <v>0</v>
      </c>
      <c r="L1979" s="157">
        <v>1</v>
      </c>
    </row>
    <row r="1980" spans="1:12" x14ac:dyDescent="0.2">
      <c r="A1980" s="157"/>
      <c r="B1980" s="157"/>
      <c r="C1980" s="157"/>
      <c r="D1980" s="157"/>
      <c r="E1980" s="157" t="s">
        <v>1558</v>
      </c>
      <c r="F1980" s="157" t="s">
        <v>33</v>
      </c>
      <c r="G1980" s="157">
        <v>1</v>
      </c>
      <c r="H1980" s="157">
        <v>0</v>
      </c>
      <c r="I1980" s="157">
        <v>0</v>
      </c>
      <c r="J1980" s="157">
        <v>1</v>
      </c>
      <c r="K1980" s="157">
        <v>0</v>
      </c>
      <c r="L1980" s="157">
        <v>1</v>
      </c>
    </row>
    <row r="1981" spans="1:12" x14ac:dyDescent="0.2">
      <c r="A1981" s="157"/>
      <c r="B1981" s="157"/>
      <c r="C1981" s="157"/>
      <c r="D1981" s="157"/>
      <c r="E1981" s="157" t="s">
        <v>1557</v>
      </c>
      <c r="F1981" s="157" t="s">
        <v>33</v>
      </c>
      <c r="G1981" s="157">
        <v>1</v>
      </c>
      <c r="H1981" s="157">
        <v>0</v>
      </c>
      <c r="I1981" s="157">
        <v>0</v>
      </c>
      <c r="J1981" s="157">
        <v>1</v>
      </c>
      <c r="K1981" s="157">
        <v>0</v>
      </c>
      <c r="L1981" s="157">
        <v>1</v>
      </c>
    </row>
    <row r="1982" spans="1:12" x14ac:dyDescent="0.2">
      <c r="A1982" s="157"/>
      <c r="B1982" s="157"/>
      <c r="C1982" s="157"/>
      <c r="D1982" s="157"/>
      <c r="E1982" s="157" t="s">
        <v>1555</v>
      </c>
      <c r="F1982" s="157" t="s">
        <v>33</v>
      </c>
      <c r="G1982" s="157">
        <v>1</v>
      </c>
      <c r="H1982" s="157">
        <v>0</v>
      </c>
      <c r="I1982" s="157">
        <v>0</v>
      </c>
      <c r="J1982" s="157">
        <v>1</v>
      </c>
      <c r="K1982" s="157">
        <v>0</v>
      </c>
      <c r="L1982" s="157">
        <v>1</v>
      </c>
    </row>
    <row r="1983" spans="1:12" x14ac:dyDescent="0.2">
      <c r="A1983" s="157"/>
      <c r="B1983" s="157"/>
      <c r="C1983" s="157"/>
      <c r="D1983" s="157"/>
      <c r="E1983" s="157" t="s">
        <v>5046</v>
      </c>
      <c r="F1983" s="157" t="s">
        <v>20</v>
      </c>
      <c r="G1983" s="157">
        <v>2</v>
      </c>
      <c r="H1983" s="157">
        <v>0</v>
      </c>
      <c r="I1983" s="157">
        <v>2</v>
      </c>
      <c r="J1983" s="157">
        <v>0</v>
      </c>
      <c r="K1983" s="157">
        <v>0</v>
      </c>
      <c r="L1983" s="157">
        <v>2</v>
      </c>
    </row>
    <row r="1984" spans="1:12" x14ac:dyDescent="0.2">
      <c r="A1984" s="157"/>
      <c r="B1984" s="157"/>
      <c r="C1984" s="157"/>
      <c r="D1984" s="157"/>
      <c r="E1984" s="157" t="s">
        <v>1539</v>
      </c>
      <c r="F1984" s="157" t="s">
        <v>48</v>
      </c>
      <c r="G1984" s="157">
        <v>0</v>
      </c>
      <c r="H1984" s="157">
        <v>1</v>
      </c>
      <c r="I1984" s="157">
        <v>0</v>
      </c>
      <c r="J1984" s="157">
        <v>1</v>
      </c>
      <c r="K1984" s="157">
        <v>0</v>
      </c>
      <c r="L1984" s="157">
        <v>1</v>
      </c>
    </row>
    <row r="1985" spans="1:12" x14ac:dyDescent="0.2">
      <c r="A1985" s="157"/>
      <c r="B1985" s="157"/>
      <c r="C1985" s="157"/>
      <c r="D1985" s="157"/>
      <c r="E1985" s="157" t="s">
        <v>1538</v>
      </c>
      <c r="F1985" s="157" t="s">
        <v>48</v>
      </c>
      <c r="G1985" s="157">
        <v>0</v>
      </c>
      <c r="H1985" s="157">
        <v>1</v>
      </c>
      <c r="I1985" s="157">
        <v>0</v>
      </c>
      <c r="J1985" s="157">
        <v>1</v>
      </c>
      <c r="K1985" s="157">
        <v>0</v>
      </c>
      <c r="L1985" s="157">
        <v>1</v>
      </c>
    </row>
    <row r="1986" spans="1:12" x14ac:dyDescent="0.2">
      <c r="A1986" s="157"/>
      <c r="B1986" s="157"/>
      <c r="C1986" s="157"/>
      <c r="D1986" s="157"/>
      <c r="E1986" s="157" t="s">
        <v>5047</v>
      </c>
      <c r="F1986" s="157" t="s">
        <v>16</v>
      </c>
      <c r="G1986" s="157">
        <v>0</v>
      </c>
      <c r="H1986" s="157">
        <v>1</v>
      </c>
      <c r="I1986" s="157">
        <v>0</v>
      </c>
      <c r="J1986" s="157">
        <v>1</v>
      </c>
      <c r="K1986" s="157">
        <v>0</v>
      </c>
      <c r="L1986" s="157">
        <v>1</v>
      </c>
    </row>
    <row r="1987" spans="1:12" x14ac:dyDescent="0.2">
      <c r="A1987" s="157"/>
      <c r="B1987" s="157"/>
      <c r="C1987" s="157"/>
      <c r="D1987" s="157"/>
      <c r="E1987" s="157" t="s">
        <v>1536</v>
      </c>
      <c r="F1987" s="157" t="s">
        <v>67</v>
      </c>
      <c r="G1987" s="157">
        <v>0</v>
      </c>
      <c r="H1987" s="157">
        <v>1</v>
      </c>
      <c r="I1987" s="157">
        <v>0</v>
      </c>
      <c r="J1987" s="157">
        <v>1</v>
      </c>
      <c r="K1987" s="157">
        <v>0</v>
      </c>
      <c r="L1987" s="157">
        <v>1</v>
      </c>
    </row>
    <row r="1988" spans="1:12" x14ac:dyDescent="0.2">
      <c r="A1988" s="157"/>
      <c r="B1988" s="157"/>
      <c r="C1988" s="157"/>
      <c r="D1988" s="157"/>
      <c r="E1988" s="157" t="s">
        <v>5048</v>
      </c>
      <c r="F1988" s="157" t="s">
        <v>33</v>
      </c>
      <c r="G1988" s="157">
        <v>0</v>
      </c>
      <c r="H1988" s="157">
        <v>1</v>
      </c>
      <c r="I1988" s="157">
        <v>1</v>
      </c>
      <c r="J1988" s="157">
        <v>0</v>
      </c>
      <c r="K1988" s="157">
        <v>0</v>
      </c>
      <c r="L1988" s="157">
        <v>1</v>
      </c>
    </row>
    <row r="1989" spans="1:12" x14ac:dyDescent="0.2">
      <c r="A1989" s="157"/>
      <c r="B1989" s="157"/>
      <c r="C1989" s="157"/>
      <c r="D1989" s="157"/>
      <c r="E1989" s="157" t="s">
        <v>5049</v>
      </c>
      <c r="F1989" s="157" t="s">
        <v>20</v>
      </c>
      <c r="G1989" s="157">
        <v>1</v>
      </c>
      <c r="H1989" s="157">
        <v>0</v>
      </c>
      <c r="I1989" s="157">
        <v>1</v>
      </c>
      <c r="J1989" s="157">
        <v>0</v>
      </c>
      <c r="K1989" s="157">
        <v>0</v>
      </c>
      <c r="L1989" s="157">
        <v>1</v>
      </c>
    </row>
    <row r="1990" spans="1:12" x14ac:dyDescent="0.2">
      <c r="A1990" s="157"/>
      <c r="B1990" s="157"/>
      <c r="C1990" s="157"/>
      <c r="D1990" s="157"/>
      <c r="E1990" s="157" t="s">
        <v>5050</v>
      </c>
      <c r="F1990" s="157" t="s">
        <v>14</v>
      </c>
      <c r="G1990" s="157">
        <v>1</v>
      </c>
      <c r="H1990" s="157">
        <v>1</v>
      </c>
      <c r="I1990" s="157">
        <v>2</v>
      </c>
      <c r="J1990" s="157">
        <v>0</v>
      </c>
      <c r="K1990" s="157">
        <v>0</v>
      </c>
      <c r="L1990" s="157">
        <v>2</v>
      </c>
    </row>
    <row r="1991" spans="1:12" x14ac:dyDescent="0.2">
      <c r="A1991" s="157"/>
      <c r="B1991" s="157"/>
      <c r="C1991" s="157"/>
      <c r="D1991" s="157"/>
      <c r="E1991" s="157" t="s">
        <v>1532</v>
      </c>
      <c r="F1991" s="157" t="s">
        <v>131</v>
      </c>
      <c r="G1991" s="157">
        <v>0</v>
      </c>
      <c r="H1991" s="157">
        <v>4</v>
      </c>
      <c r="I1991" s="157">
        <v>0</v>
      </c>
      <c r="J1991" s="157">
        <v>4</v>
      </c>
      <c r="K1991" s="157">
        <v>0</v>
      </c>
      <c r="L1991" s="157">
        <v>4</v>
      </c>
    </row>
    <row r="1992" spans="1:12" x14ac:dyDescent="0.2">
      <c r="A1992" s="157"/>
      <c r="B1992" s="157"/>
      <c r="C1992" s="157"/>
      <c r="D1992" s="157"/>
      <c r="E1992" s="157" t="s">
        <v>5051</v>
      </c>
      <c r="F1992" s="157" t="s">
        <v>35</v>
      </c>
      <c r="G1992" s="157">
        <v>0</v>
      </c>
      <c r="H1992" s="157">
        <v>1</v>
      </c>
      <c r="I1992" s="157">
        <v>0</v>
      </c>
      <c r="J1992" s="157">
        <v>1</v>
      </c>
      <c r="K1992" s="157">
        <v>0</v>
      </c>
      <c r="L1992" s="157">
        <v>1</v>
      </c>
    </row>
    <row r="1993" spans="1:12" x14ac:dyDescent="0.2">
      <c r="A1993" s="157"/>
      <c r="B1993" s="157"/>
      <c r="C1993" s="157"/>
      <c r="D1993" s="157"/>
      <c r="E1993" s="157" t="s">
        <v>5052</v>
      </c>
      <c r="F1993" s="157" t="s">
        <v>29</v>
      </c>
      <c r="G1993" s="157">
        <v>1</v>
      </c>
      <c r="H1993" s="157">
        <v>0</v>
      </c>
      <c r="I1993" s="157">
        <v>0</v>
      </c>
      <c r="J1993" s="157">
        <v>1</v>
      </c>
      <c r="K1993" s="157">
        <v>0</v>
      </c>
      <c r="L1993" s="157">
        <v>1</v>
      </c>
    </row>
    <row r="1994" spans="1:12" x14ac:dyDescent="0.2">
      <c r="A1994" s="157"/>
      <c r="B1994" s="157"/>
      <c r="C1994" s="157"/>
      <c r="D1994" s="157"/>
      <c r="E1994" s="157" t="s">
        <v>5053</v>
      </c>
      <c r="F1994" s="157" t="s">
        <v>69</v>
      </c>
      <c r="G1994" s="157">
        <v>0</v>
      </c>
      <c r="H1994" s="157">
        <v>1</v>
      </c>
      <c r="I1994" s="157">
        <v>1</v>
      </c>
      <c r="J1994" s="157">
        <v>0</v>
      </c>
      <c r="K1994" s="157">
        <v>0</v>
      </c>
      <c r="L1994" s="157">
        <v>1</v>
      </c>
    </row>
    <row r="1995" spans="1:12" x14ac:dyDescent="0.2">
      <c r="A1995" s="157"/>
      <c r="B1995" s="157"/>
      <c r="C1995" s="157"/>
      <c r="D1995" s="157"/>
      <c r="E1995" s="157" t="s">
        <v>5054</v>
      </c>
      <c r="F1995" s="157" t="s">
        <v>67</v>
      </c>
      <c r="G1995" s="157">
        <v>1</v>
      </c>
      <c r="H1995" s="157">
        <v>0</v>
      </c>
      <c r="I1995" s="157">
        <v>1</v>
      </c>
      <c r="J1995" s="157">
        <v>0</v>
      </c>
      <c r="K1995" s="157">
        <v>0</v>
      </c>
      <c r="L1995" s="157">
        <v>1</v>
      </c>
    </row>
    <row r="1996" spans="1:12" x14ac:dyDescent="0.2">
      <c r="A1996" s="157"/>
      <c r="B1996" s="157"/>
      <c r="C1996" s="157"/>
      <c r="D1996" s="157"/>
      <c r="E1996" s="157" t="s">
        <v>5055</v>
      </c>
      <c r="F1996" s="157" t="s">
        <v>24</v>
      </c>
      <c r="G1996" s="157">
        <v>0</v>
      </c>
      <c r="H1996" s="157">
        <v>1</v>
      </c>
      <c r="I1996" s="157">
        <v>1</v>
      </c>
      <c r="J1996" s="157">
        <v>0</v>
      </c>
      <c r="K1996" s="157">
        <v>0</v>
      </c>
      <c r="L1996" s="157">
        <v>1</v>
      </c>
    </row>
    <row r="1997" spans="1:12" x14ac:dyDescent="0.2">
      <c r="A1997" s="157"/>
      <c r="B1997" s="157"/>
      <c r="C1997" s="157"/>
      <c r="D1997" s="157"/>
      <c r="E1997" s="157" t="s">
        <v>1525</v>
      </c>
      <c r="F1997" s="157" t="s">
        <v>14</v>
      </c>
      <c r="G1997" s="157">
        <v>1</v>
      </c>
      <c r="H1997" s="157">
        <v>0</v>
      </c>
      <c r="I1997" s="157">
        <v>1</v>
      </c>
      <c r="J1997" s="157">
        <v>0</v>
      </c>
      <c r="K1997" s="157">
        <v>0</v>
      </c>
      <c r="L1997" s="157">
        <v>1</v>
      </c>
    </row>
    <row r="1998" spans="1:12" x14ac:dyDescent="0.2">
      <c r="A1998" s="157"/>
      <c r="B1998" s="157"/>
      <c r="C1998" s="157"/>
      <c r="D1998" s="157"/>
      <c r="E1998" s="157" t="s">
        <v>5056</v>
      </c>
      <c r="F1998" s="157" t="s">
        <v>14</v>
      </c>
      <c r="G1998" s="157">
        <v>0</v>
      </c>
      <c r="H1998" s="157">
        <v>1</v>
      </c>
      <c r="I1998" s="157">
        <v>0</v>
      </c>
      <c r="J1998" s="157">
        <v>1</v>
      </c>
      <c r="K1998" s="157">
        <v>0</v>
      </c>
      <c r="L1998" s="157">
        <v>1</v>
      </c>
    </row>
    <row r="1999" spans="1:12" x14ac:dyDescent="0.2">
      <c r="A1999" s="157"/>
      <c r="B1999" s="157"/>
      <c r="C1999" s="157"/>
      <c r="D1999" s="157"/>
      <c r="E1999" s="157" t="s">
        <v>5057</v>
      </c>
      <c r="F1999" s="157" t="s">
        <v>29</v>
      </c>
      <c r="G1999" s="157">
        <v>0</v>
      </c>
      <c r="H1999" s="157">
        <v>2</v>
      </c>
      <c r="I1999" s="157">
        <v>1</v>
      </c>
      <c r="J1999" s="157">
        <v>1</v>
      </c>
      <c r="K1999" s="157">
        <v>0</v>
      </c>
      <c r="L1999" s="157">
        <v>2</v>
      </c>
    </row>
    <row r="2000" spans="1:12" x14ac:dyDescent="0.2">
      <c r="A2000" s="157"/>
      <c r="B2000" s="157"/>
      <c r="C2000" s="157"/>
      <c r="D2000" s="157"/>
      <c r="E2000" s="157" t="s">
        <v>5058</v>
      </c>
      <c r="F2000" s="157" t="s">
        <v>29</v>
      </c>
      <c r="G2000" s="157">
        <v>0</v>
      </c>
      <c r="H2000" s="157">
        <v>2</v>
      </c>
      <c r="I2000" s="157">
        <v>1</v>
      </c>
      <c r="J2000" s="157">
        <v>1</v>
      </c>
      <c r="K2000" s="157">
        <v>0</v>
      </c>
      <c r="L2000" s="157">
        <v>2</v>
      </c>
    </row>
    <row r="2001" spans="1:12" x14ac:dyDescent="0.2">
      <c r="A2001" s="157"/>
      <c r="B2001" s="157"/>
      <c r="C2001" s="157"/>
      <c r="D2001" s="157"/>
      <c r="E2001" s="157" t="s">
        <v>1524</v>
      </c>
      <c r="F2001" s="157" t="s">
        <v>14</v>
      </c>
      <c r="G2001" s="157">
        <v>1</v>
      </c>
      <c r="H2001" s="157">
        <v>0</v>
      </c>
      <c r="I2001" s="157">
        <v>1</v>
      </c>
      <c r="J2001" s="157">
        <v>0</v>
      </c>
      <c r="K2001" s="157">
        <v>0</v>
      </c>
      <c r="L2001" s="157">
        <v>1</v>
      </c>
    </row>
    <row r="2002" spans="1:12" x14ac:dyDescent="0.2">
      <c r="A2002" s="157"/>
      <c r="B2002" s="157"/>
      <c r="C2002" s="157"/>
      <c r="D2002" s="157"/>
      <c r="E2002" s="157" t="s">
        <v>5059</v>
      </c>
      <c r="F2002" s="157" t="s">
        <v>69</v>
      </c>
      <c r="G2002" s="157">
        <v>0</v>
      </c>
      <c r="H2002" s="157">
        <v>1</v>
      </c>
      <c r="I2002" s="157">
        <v>0</v>
      </c>
      <c r="J2002" s="157">
        <v>1</v>
      </c>
      <c r="K2002" s="157">
        <v>0</v>
      </c>
      <c r="L2002" s="157">
        <v>1</v>
      </c>
    </row>
    <row r="2003" spans="1:12" x14ac:dyDescent="0.2">
      <c r="A2003" s="157"/>
      <c r="B2003" s="157"/>
      <c r="C2003" s="157"/>
      <c r="D2003" s="157"/>
      <c r="E2003" s="157" t="s">
        <v>5060</v>
      </c>
      <c r="F2003" s="157" t="s">
        <v>22</v>
      </c>
      <c r="G2003" s="157">
        <v>0</v>
      </c>
      <c r="H2003" s="157">
        <v>3</v>
      </c>
      <c r="I2003" s="157">
        <v>0</v>
      </c>
      <c r="J2003" s="157">
        <v>3</v>
      </c>
      <c r="K2003" s="157">
        <v>0</v>
      </c>
      <c r="L2003" s="157">
        <v>3</v>
      </c>
    </row>
    <row r="2004" spans="1:12" x14ac:dyDescent="0.2">
      <c r="A2004" s="157"/>
      <c r="B2004" s="157"/>
      <c r="C2004" s="157"/>
      <c r="D2004" s="157"/>
      <c r="E2004" s="157" t="s">
        <v>5061</v>
      </c>
      <c r="F2004" s="157" t="s">
        <v>14</v>
      </c>
      <c r="G2004" s="157">
        <v>1</v>
      </c>
      <c r="H2004" s="157">
        <v>0</v>
      </c>
      <c r="I2004" s="157">
        <v>1</v>
      </c>
      <c r="J2004" s="157">
        <v>0</v>
      </c>
      <c r="K2004" s="157">
        <v>0</v>
      </c>
      <c r="L2004" s="157">
        <v>1</v>
      </c>
    </row>
    <row r="2005" spans="1:12" x14ac:dyDescent="0.2">
      <c r="A2005" s="157"/>
      <c r="B2005" s="157"/>
      <c r="C2005" s="157"/>
      <c r="D2005" s="157"/>
      <c r="E2005" s="157" t="s">
        <v>5062</v>
      </c>
      <c r="F2005" s="157" t="s">
        <v>58</v>
      </c>
      <c r="G2005" s="157">
        <v>0</v>
      </c>
      <c r="H2005" s="157">
        <v>1</v>
      </c>
      <c r="I2005" s="157">
        <v>0</v>
      </c>
      <c r="J2005" s="157">
        <v>1</v>
      </c>
      <c r="K2005" s="157">
        <v>0</v>
      </c>
      <c r="L2005" s="157">
        <v>1</v>
      </c>
    </row>
    <row r="2006" spans="1:12" x14ac:dyDescent="0.2">
      <c r="A2006" s="157"/>
      <c r="B2006" s="157"/>
      <c r="C2006" s="157"/>
      <c r="D2006" s="157"/>
      <c r="E2006" s="157" t="s">
        <v>1521</v>
      </c>
      <c r="F2006" s="157" t="s">
        <v>16</v>
      </c>
      <c r="G2006" s="157">
        <v>3</v>
      </c>
      <c r="H2006" s="157">
        <v>3</v>
      </c>
      <c r="I2006" s="157">
        <v>1</v>
      </c>
      <c r="J2006" s="157">
        <v>5</v>
      </c>
      <c r="K2006" s="157">
        <v>0</v>
      </c>
      <c r="L2006" s="157">
        <v>6</v>
      </c>
    </row>
    <row r="2007" spans="1:12" x14ac:dyDescent="0.2">
      <c r="A2007" s="157"/>
      <c r="B2007" s="157"/>
      <c r="C2007" s="157"/>
      <c r="D2007" s="157"/>
      <c r="E2007" s="157" t="s">
        <v>1520</v>
      </c>
      <c r="F2007" s="157" t="s">
        <v>94</v>
      </c>
      <c r="G2007" s="157">
        <v>0</v>
      </c>
      <c r="H2007" s="157">
        <v>1</v>
      </c>
      <c r="I2007" s="157">
        <v>0</v>
      </c>
      <c r="J2007" s="157">
        <v>1</v>
      </c>
      <c r="K2007" s="157">
        <v>0</v>
      </c>
      <c r="L2007" s="157">
        <v>1</v>
      </c>
    </row>
    <row r="2008" spans="1:12" x14ac:dyDescent="0.2">
      <c r="A2008" s="157"/>
      <c r="B2008" s="157"/>
      <c r="C2008" s="157"/>
      <c r="D2008" s="157"/>
      <c r="E2008" s="157" t="s">
        <v>5063</v>
      </c>
      <c r="F2008" s="157" t="s">
        <v>94</v>
      </c>
      <c r="G2008" s="157">
        <v>0</v>
      </c>
      <c r="H2008" s="157">
        <v>1</v>
      </c>
      <c r="I2008" s="157">
        <v>0</v>
      </c>
      <c r="J2008" s="157">
        <v>1</v>
      </c>
      <c r="K2008" s="157">
        <v>0</v>
      </c>
      <c r="L2008" s="157">
        <v>1</v>
      </c>
    </row>
    <row r="2009" spans="1:12" x14ac:dyDescent="0.2">
      <c r="A2009" s="157"/>
      <c r="B2009" s="157"/>
      <c r="C2009" s="157"/>
      <c r="D2009" s="157"/>
      <c r="E2009" s="157" t="s">
        <v>5064</v>
      </c>
      <c r="F2009" s="157" t="s">
        <v>53</v>
      </c>
      <c r="G2009" s="157">
        <v>0</v>
      </c>
      <c r="H2009" s="157">
        <v>1</v>
      </c>
      <c r="I2009" s="157">
        <v>0</v>
      </c>
      <c r="J2009" s="157">
        <v>1</v>
      </c>
      <c r="K2009" s="157">
        <v>0</v>
      </c>
      <c r="L2009" s="157">
        <v>1</v>
      </c>
    </row>
    <row r="2010" spans="1:12" x14ac:dyDescent="0.2">
      <c r="A2010" s="157"/>
      <c r="B2010" s="157"/>
      <c r="C2010" s="157"/>
      <c r="D2010" s="157"/>
      <c r="E2010" s="157" t="s">
        <v>5065</v>
      </c>
      <c r="F2010" s="157" t="s">
        <v>53</v>
      </c>
      <c r="G2010" s="157">
        <v>0</v>
      </c>
      <c r="H2010" s="157">
        <v>1</v>
      </c>
      <c r="I2010" s="157">
        <v>0</v>
      </c>
      <c r="J2010" s="157">
        <v>1</v>
      </c>
      <c r="K2010" s="157">
        <v>0</v>
      </c>
      <c r="L2010" s="157">
        <v>1</v>
      </c>
    </row>
    <row r="2011" spans="1:12" x14ac:dyDescent="0.2">
      <c r="A2011" s="157"/>
      <c r="B2011" s="157"/>
      <c r="C2011" s="157"/>
      <c r="D2011" s="157"/>
      <c r="E2011" s="157" t="s">
        <v>5066</v>
      </c>
      <c r="F2011" s="157" t="s">
        <v>14</v>
      </c>
      <c r="G2011" s="157">
        <v>1</v>
      </c>
      <c r="H2011" s="157">
        <v>0</v>
      </c>
      <c r="I2011" s="157">
        <v>1</v>
      </c>
      <c r="J2011" s="157">
        <v>0</v>
      </c>
      <c r="K2011" s="157">
        <v>0</v>
      </c>
      <c r="L2011" s="157">
        <v>1</v>
      </c>
    </row>
    <row r="2012" spans="1:12" x14ac:dyDescent="0.2">
      <c r="A2012" s="157"/>
      <c r="B2012" s="157"/>
      <c r="C2012" s="157"/>
      <c r="D2012" s="157"/>
      <c r="E2012" s="157" t="s">
        <v>1517</v>
      </c>
      <c r="F2012" s="157" t="s">
        <v>29</v>
      </c>
      <c r="G2012" s="157">
        <v>0</v>
      </c>
      <c r="H2012" s="157">
        <v>1</v>
      </c>
      <c r="I2012" s="157">
        <v>1</v>
      </c>
      <c r="J2012" s="157">
        <v>0</v>
      </c>
      <c r="K2012" s="157">
        <v>0</v>
      </c>
      <c r="L2012" s="157">
        <v>1</v>
      </c>
    </row>
    <row r="2013" spans="1:12" x14ac:dyDescent="0.2">
      <c r="A2013" s="157"/>
      <c r="B2013" s="157"/>
      <c r="C2013" s="157"/>
      <c r="D2013" s="157"/>
      <c r="E2013" s="157" t="s">
        <v>5067</v>
      </c>
      <c r="F2013" s="157" t="s">
        <v>14</v>
      </c>
      <c r="G2013" s="157">
        <v>1</v>
      </c>
      <c r="H2013" s="157">
        <v>0</v>
      </c>
      <c r="I2013" s="157">
        <v>1</v>
      </c>
      <c r="J2013" s="157">
        <v>0</v>
      </c>
      <c r="K2013" s="157">
        <v>0</v>
      </c>
      <c r="L2013" s="157">
        <v>1</v>
      </c>
    </row>
    <row r="2014" spans="1:12" x14ac:dyDescent="0.2">
      <c r="A2014" s="157"/>
      <c r="B2014" s="157"/>
      <c r="C2014" s="157"/>
      <c r="D2014" s="157"/>
      <c r="E2014" s="157" t="s">
        <v>5068</v>
      </c>
      <c r="F2014" s="157" t="s">
        <v>77</v>
      </c>
      <c r="G2014" s="157">
        <v>0</v>
      </c>
      <c r="H2014" s="157">
        <v>1</v>
      </c>
      <c r="I2014" s="157">
        <v>0</v>
      </c>
      <c r="J2014" s="157">
        <v>1</v>
      </c>
      <c r="K2014" s="157">
        <v>0</v>
      </c>
      <c r="L2014" s="157">
        <v>1</v>
      </c>
    </row>
    <row r="2015" spans="1:12" x14ac:dyDescent="0.2">
      <c r="A2015" s="157"/>
      <c r="B2015" s="157"/>
      <c r="C2015" s="157"/>
      <c r="D2015" s="157"/>
      <c r="E2015" s="157" t="s">
        <v>5069</v>
      </c>
      <c r="F2015" s="157" t="s">
        <v>131</v>
      </c>
      <c r="G2015" s="157">
        <v>0</v>
      </c>
      <c r="H2015" s="157">
        <v>1</v>
      </c>
      <c r="I2015" s="157">
        <v>0</v>
      </c>
      <c r="J2015" s="157">
        <v>1</v>
      </c>
      <c r="K2015" s="157">
        <v>0</v>
      </c>
      <c r="L2015" s="157">
        <v>1</v>
      </c>
    </row>
    <row r="2016" spans="1:12" x14ac:dyDescent="0.2">
      <c r="A2016" s="157"/>
      <c r="B2016" s="157"/>
      <c r="C2016" s="157"/>
      <c r="D2016" s="157"/>
      <c r="E2016" s="157" t="s">
        <v>5070</v>
      </c>
      <c r="F2016" s="157" t="s">
        <v>24</v>
      </c>
      <c r="G2016" s="157">
        <v>0</v>
      </c>
      <c r="H2016" s="157">
        <v>1</v>
      </c>
      <c r="I2016" s="157">
        <v>0</v>
      </c>
      <c r="J2016" s="157">
        <v>1</v>
      </c>
      <c r="K2016" s="157">
        <v>0</v>
      </c>
      <c r="L2016" s="157">
        <v>1</v>
      </c>
    </row>
    <row r="2017" spans="1:12" x14ac:dyDescent="0.2">
      <c r="A2017" s="157"/>
      <c r="B2017" s="157"/>
      <c r="C2017" s="157"/>
      <c r="D2017" s="157"/>
      <c r="E2017" s="157" t="s">
        <v>5071</v>
      </c>
      <c r="F2017" s="157" t="s">
        <v>24</v>
      </c>
      <c r="G2017" s="157">
        <v>0</v>
      </c>
      <c r="H2017" s="157">
        <v>1</v>
      </c>
      <c r="I2017" s="157">
        <v>0</v>
      </c>
      <c r="J2017" s="157">
        <v>1</v>
      </c>
      <c r="K2017" s="157">
        <v>0</v>
      </c>
      <c r="L2017" s="157">
        <v>1</v>
      </c>
    </row>
    <row r="2018" spans="1:12" x14ac:dyDescent="0.2">
      <c r="A2018" s="157"/>
      <c r="B2018" s="157"/>
      <c r="C2018" s="157"/>
      <c r="D2018" s="157"/>
      <c r="E2018" s="157" t="s">
        <v>5072</v>
      </c>
      <c r="F2018" s="157" t="s">
        <v>48</v>
      </c>
      <c r="G2018" s="157">
        <v>0</v>
      </c>
      <c r="H2018" s="157">
        <v>1</v>
      </c>
      <c r="I2018" s="157">
        <v>0</v>
      </c>
      <c r="J2018" s="157">
        <v>1</v>
      </c>
      <c r="K2018" s="157">
        <v>0</v>
      </c>
      <c r="L2018" s="157">
        <v>1</v>
      </c>
    </row>
    <row r="2019" spans="1:12" x14ac:dyDescent="0.2">
      <c r="A2019" s="157"/>
      <c r="B2019" s="157"/>
      <c r="C2019" s="157"/>
      <c r="D2019" s="157"/>
      <c r="E2019" s="157" t="s">
        <v>5073</v>
      </c>
      <c r="F2019" s="157" t="s">
        <v>48</v>
      </c>
      <c r="G2019" s="157">
        <v>0</v>
      </c>
      <c r="H2019" s="157">
        <v>1</v>
      </c>
      <c r="I2019" s="157">
        <v>0</v>
      </c>
      <c r="J2019" s="157">
        <v>1</v>
      </c>
      <c r="K2019" s="157">
        <v>0</v>
      </c>
      <c r="L2019" s="157">
        <v>1</v>
      </c>
    </row>
    <row r="2020" spans="1:12" x14ac:dyDescent="0.2">
      <c r="A2020" s="157"/>
      <c r="B2020" s="157"/>
      <c r="C2020" s="157"/>
      <c r="D2020" s="157"/>
      <c r="E2020" s="157" t="s">
        <v>5074</v>
      </c>
      <c r="F2020" s="157" t="s">
        <v>29</v>
      </c>
      <c r="G2020" s="157">
        <v>0</v>
      </c>
      <c r="H2020" s="157">
        <v>1</v>
      </c>
      <c r="I2020" s="157">
        <v>1</v>
      </c>
      <c r="J2020" s="157">
        <v>0</v>
      </c>
      <c r="K2020" s="157">
        <v>0</v>
      </c>
      <c r="L2020" s="157">
        <v>1</v>
      </c>
    </row>
    <row r="2021" spans="1:12" x14ac:dyDescent="0.2">
      <c r="A2021" s="157"/>
      <c r="B2021" s="157"/>
      <c r="C2021" s="157"/>
      <c r="D2021" s="157"/>
      <c r="E2021" s="157" t="s">
        <v>1511</v>
      </c>
      <c r="F2021" s="157" t="s">
        <v>87</v>
      </c>
      <c r="G2021" s="157">
        <v>0</v>
      </c>
      <c r="H2021" s="157">
        <v>1</v>
      </c>
      <c r="I2021" s="157">
        <v>0</v>
      </c>
      <c r="J2021" s="157">
        <v>1</v>
      </c>
      <c r="K2021" s="157">
        <v>0</v>
      </c>
      <c r="L2021" s="157">
        <v>1</v>
      </c>
    </row>
    <row r="2022" spans="1:12" x14ac:dyDescent="0.2">
      <c r="A2022" s="157"/>
      <c r="B2022" s="157"/>
      <c r="C2022" s="157"/>
      <c r="D2022" s="157"/>
      <c r="E2022" s="157" t="s">
        <v>1510</v>
      </c>
      <c r="F2022" s="157" t="s">
        <v>29</v>
      </c>
      <c r="G2022" s="157">
        <v>0</v>
      </c>
      <c r="H2022" s="157">
        <v>1</v>
      </c>
      <c r="I2022" s="157">
        <v>1</v>
      </c>
      <c r="J2022" s="157">
        <v>0</v>
      </c>
      <c r="K2022" s="157">
        <v>0</v>
      </c>
      <c r="L2022" s="157">
        <v>1</v>
      </c>
    </row>
    <row r="2023" spans="1:12" x14ac:dyDescent="0.2">
      <c r="A2023" s="157"/>
      <c r="B2023" s="157"/>
      <c r="C2023" s="157"/>
      <c r="D2023" s="157"/>
      <c r="E2023" s="157" t="s">
        <v>1509</v>
      </c>
      <c r="F2023" s="157" t="s">
        <v>39</v>
      </c>
      <c r="G2023" s="157">
        <v>0</v>
      </c>
      <c r="H2023" s="157">
        <v>1</v>
      </c>
      <c r="I2023" s="157">
        <v>1</v>
      </c>
      <c r="J2023" s="157">
        <v>0</v>
      </c>
      <c r="K2023" s="157">
        <v>0</v>
      </c>
      <c r="L2023" s="157">
        <v>1</v>
      </c>
    </row>
    <row r="2024" spans="1:12" x14ac:dyDescent="0.2">
      <c r="A2024" s="157"/>
      <c r="B2024" s="157"/>
      <c r="C2024" s="157"/>
      <c r="D2024" s="157"/>
      <c r="E2024" s="157" t="s">
        <v>1508</v>
      </c>
      <c r="F2024" s="157" t="s">
        <v>58</v>
      </c>
      <c r="G2024" s="157">
        <v>0</v>
      </c>
      <c r="H2024" s="157">
        <v>1</v>
      </c>
      <c r="I2024" s="157">
        <v>0</v>
      </c>
      <c r="J2024" s="157">
        <v>1</v>
      </c>
      <c r="K2024" s="157">
        <v>0</v>
      </c>
      <c r="L2024" s="157">
        <v>1</v>
      </c>
    </row>
    <row r="2025" spans="1:12" x14ac:dyDescent="0.2">
      <c r="A2025" s="157"/>
      <c r="B2025" s="157"/>
      <c r="C2025" s="157"/>
      <c r="D2025" s="157"/>
      <c r="E2025" s="157" t="s">
        <v>5075</v>
      </c>
      <c r="F2025" s="157" t="s">
        <v>87</v>
      </c>
      <c r="G2025" s="157">
        <v>0</v>
      </c>
      <c r="H2025" s="157">
        <v>1</v>
      </c>
      <c r="I2025" s="157">
        <v>0</v>
      </c>
      <c r="J2025" s="157">
        <v>1</v>
      </c>
      <c r="K2025" s="157">
        <v>0</v>
      </c>
      <c r="L2025" s="157">
        <v>1</v>
      </c>
    </row>
    <row r="2026" spans="1:12" x14ac:dyDescent="0.2">
      <c r="A2026" s="157"/>
      <c r="B2026" s="157"/>
      <c r="C2026" s="157"/>
      <c r="D2026" s="157"/>
      <c r="E2026" s="157" t="s">
        <v>5076</v>
      </c>
      <c r="F2026" s="157" t="s">
        <v>87</v>
      </c>
      <c r="G2026" s="157">
        <v>0</v>
      </c>
      <c r="H2026" s="157">
        <v>1</v>
      </c>
      <c r="I2026" s="157">
        <v>0</v>
      </c>
      <c r="J2026" s="157">
        <v>1</v>
      </c>
      <c r="K2026" s="157">
        <v>0</v>
      </c>
      <c r="L2026" s="157">
        <v>1</v>
      </c>
    </row>
    <row r="2027" spans="1:12" x14ac:dyDescent="0.2">
      <c r="A2027" s="157"/>
      <c r="B2027" s="157"/>
      <c r="C2027" s="157"/>
      <c r="D2027" s="157"/>
      <c r="E2027" s="157" t="s">
        <v>5077</v>
      </c>
      <c r="F2027" s="157" t="s">
        <v>87</v>
      </c>
      <c r="G2027" s="157">
        <v>0</v>
      </c>
      <c r="H2027" s="157">
        <v>1</v>
      </c>
      <c r="I2027" s="157">
        <v>0</v>
      </c>
      <c r="J2027" s="157">
        <v>1</v>
      </c>
      <c r="K2027" s="157">
        <v>0</v>
      </c>
      <c r="L2027" s="157">
        <v>1</v>
      </c>
    </row>
    <row r="2028" spans="1:12" x14ac:dyDescent="0.2">
      <c r="A2028" s="157"/>
      <c r="B2028" s="157"/>
      <c r="C2028" s="157"/>
      <c r="D2028" s="157"/>
      <c r="E2028" s="157" t="s">
        <v>5078</v>
      </c>
      <c r="F2028" s="157" t="s">
        <v>87</v>
      </c>
      <c r="G2028" s="157">
        <v>0</v>
      </c>
      <c r="H2028" s="157">
        <v>1</v>
      </c>
      <c r="I2028" s="157">
        <v>0</v>
      </c>
      <c r="J2028" s="157">
        <v>1</v>
      </c>
      <c r="K2028" s="157">
        <v>0</v>
      </c>
      <c r="L2028" s="157">
        <v>1</v>
      </c>
    </row>
    <row r="2029" spans="1:12" x14ac:dyDescent="0.2">
      <c r="A2029" s="157"/>
      <c r="B2029" s="157"/>
      <c r="C2029" s="157"/>
      <c r="D2029" s="157"/>
      <c r="E2029" s="157" t="s">
        <v>5079</v>
      </c>
      <c r="F2029" s="157" t="s">
        <v>87</v>
      </c>
      <c r="G2029" s="157">
        <v>0</v>
      </c>
      <c r="H2029" s="157">
        <v>1</v>
      </c>
      <c r="I2029" s="157">
        <v>0</v>
      </c>
      <c r="J2029" s="157">
        <v>1</v>
      </c>
      <c r="K2029" s="157">
        <v>0</v>
      </c>
      <c r="L2029" s="157">
        <v>1</v>
      </c>
    </row>
    <row r="2030" spans="1:12" x14ac:dyDescent="0.2">
      <c r="A2030" s="157"/>
      <c r="B2030" s="157"/>
      <c r="C2030" s="157"/>
      <c r="D2030" s="157"/>
      <c r="E2030" s="157" t="s">
        <v>5080</v>
      </c>
      <c r="F2030" s="157" t="s">
        <v>87</v>
      </c>
      <c r="G2030" s="157">
        <v>0</v>
      </c>
      <c r="H2030" s="157">
        <v>1</v>
      </c>
      <c r="I2030" s="157">
        <v>0</v>
      </c>
      <c r="J2030" s="157">
        <v>1</v>
      </c>
      <c r="K2030" s="157">
        <v>0</v>
      </c>
      <c r="L2030" s="157">
        <v>1</v>
      </c>
    </row>
    <row r="2031" spans="1:12" x14ac:dyDescent="0.2">
      <c r="A2031" s="157"/>
      <c r="B2031" s="157"/>
      <c r="C2031" s="157"/>
      <c r="D2031" s="157"/>
      <c r="E2031" s="157" t="s">
        <v>5081</v>
      </c>
      <c r="F2031" s="157" t="s">
        <v>87</v>
      </c>
      <c r="G2031" s="157">
        <v>0</v>
      </c>
      <c r="H2031" s="157">
        <v>1</v>
      </c>
      <c r="I2031" s="157">
        <v>0</v>
      </c>
      <c r="J2031" s="157">
        <v>1</v>
      </c>
      <c r="K2031" s="157">
        <v>0</v>
      </c>
      <c r="L2031" s="157">
        <v>1</v>
      </c>
    </row>
    <row r="2032" spans="1:12" x14ac:dyDescent="0.2">
      <c r="A2032" s="157"/>
      <c r="B2032" s="157"/>
      <c r="C2032" s="157"/>
      <c r="D2032" s="157"/>
      <c r="E2032" s="157" t="s">
        <v>5082</v>
      </c>
      <c r="F2032" s="157" t="s">
        <v>87</v>
      </c>
      <c r="G2032" s="157">
        <v>0</v>
      </c>
      <c r="H2032" s="157">
        <v>1</v>
      </c>
      <c r="I2032" s="157">
        <v>0</v>
      </c>
      <c r="J2032" s="157">
        <v>1</v>
      </c>
      <c r="K2032" s="157">
        <v>0</v>
      </c>
      <c r="L2032" s="157">
        <v>1</v>
      </c>
    </row>
    <row r="2033" spans="1:12" x14ac:dyDescent="0.2">
      <c r="A2033" s="157"/>
      <c r="B2033" s="157"/>
      <c r="C2033" s="157"/>
      <c r="D2033" s="157"/>
      <c r="E2033" s="157" t="s">
        <v>5083</v>
      </c>
      <c r="F2033" s="157" t="s">
        <v>87</v>
      </c>
      <c r="G2033" s="157">
        <v>0</v>
      </c>
      <c r="H2033" s="157">
        <v>1</v>
      </c>
      <c r="I2033" s="157">
        <v>0</v>
      </c>
      <c r="J2033" s="157">
        <v>1</v>
      </c>
      <c r="K2033" s="157">
        <v>0</v>
      </c>
      <c r="L2033" s="157">
        <v>1</v>
      </c>
    </row>
    <row r="2034" spans="1:12" x14ac:dyDescent="0.2">
      <c r="A2034" s="157"/>
      <c r="B2034" s="157"/>
      <c r="C2034" s="157"/>
      <c r="D2034" s="157"/>
      <c r="E2034" s="157" t="s">
        <v>5084</v>
      </c>
      <c r="F2034" s="157" t="s">
        <v>87</v>
      </c>
      <c r="G2034" s="157">
        <v>0</v>
      </c>
      <c r="H2034" s="157">
        <v>1</v>
      </c>
      <c r="I2034" s="157">
        <v>0</v>
      </c>
      <c r="J2034" s="157">
        <v>1</v>
      </c>
      <c r="K2034" s="157">
        <v>0</v>
      </c>
      <c r="L2034" s="157">
        <v>1</v>
      </c>
    </row>
    <row r="2035" spans="1:12" x14ac:dyDescent="0.2">
      <c r="A2035" s="157"/>
      <c r="B2035" s="157"/>
      <c r="C2035" s="157"/>
      <c r="D2035" s="157"/>
      <c r="E2035" s="157" t="s">
        <v>5085</v>
      </c>
      <c r="F2035" s="157" t="s">
        <v>87</v>
      </c>
      <c r="G2035" s="157">
        <v>0</v>
      </c>
      <c r="H2035" s="157">
        <v>1</v>
      </c>
      <c r="I2035" s="157">
        <v>0</v>
      </c>
      <c r="J2035" s="157">
        <v>1</v>
      </c>
      <c r="K2035" s="157">
        <v>0</v>
      </c>
      <c r="L2035" s="157">
        <v>1</v>
      </c>
    </row>
    <row r="2036" spans="1:12" x14ac:dyDescent="0.2">
      <c r="A2036" s="157"/>
      <c r="B2036" s="157"/>
      <c r="C2036" s="157"/>
      <c r="D2036" s="157"/>
      <c r="E2036" s="157" t="s">
        <v>5086</v>
      </c>
      <c r="F2036" s="157" t="s">
        <v>87</v>
      </c>
      <c r="G2036" s="157">
        <v>0</v>
      </c>
      <c r="H2036" s="157">
        <v>1</v>
      </c>
      <c r="I2036" s="157">
        <v>0</v>
      </c>
      <c r="J2036" s="157">
        <v>1</v>
      </c>
      <c r="K2036" s="157">
        <v>0</v>
      </c>
      <c r="L2036" s="157">
        <v>1</v>
      </c>
    </row>
    <row r="2037" spans="1:12" x14ac:dyDescent="0.2">
      <c r="A2037" s="157"/>
      <c r="B2037" s="157"/>
      <c r="C2037" s="157"/>
      <c r="D2037" s="157"/>
      <c r="E2037" s="157" t="s">
        <v>5087</v>
      </c>
      <c r="F2037" s="157" t="s">
        <v>87</v>
      </c>
      <c r="G2037" s="157">
        <v>0</v>
      </c>
      <c r="H2037" s="157">
        <v>1</v>
      </c>
      <c r="I2037" s="157">
        <v>0</v>
      </c>
      <c r="J2037" s="157">
        <v>1</v>
      </c>
      <c r="K2037" s="157">
        <v>0</v>
      </c>
      <c r="L2037" s="157">
        <v>1</v>
      </c>
    </row>
    <row r="2038" spans="1:12" x14ac:dyDescent="0.2">
      <c r="A2038" s="157"/>
      <c r="B2038" s="157"/>
      <c r="C2038" s="157"/>
      <c r="D2038" s="157"/>
      <c r="E2038" s="157" t="s">
        <v>5088</v>
      </c>
      <c r="F2038" s="157" t="s">
        <v>87</v>
      </c>
      <c r="G2038" s="157">
        <v>0</v>
      </c>
      <c r="H2038" s="157">
        <v>1</v>
      </c>
      <c r="I2038" s="157">
        <v>0</v>
      </c>
      <c r="J2038" s="157">
        <v>1</v>
      </c>
      <c r="K2038" s="157">
        <v>0</v>
      </c>
      <c r="L2038" s="157">
        <v>1</v>
      </c>
    </row>
    <row r="2039" spans="1:12" x14ac:dyDescent="0.2">
      <c r="A2039" s="157"/>
      <c r="B2039" s="157"/>
      <c r="C2039" s="157"/>
      <c r="D2039" s="157"/>
      <c r="E2039" s="157" t="s">
        <v>5089</v>
      </c>
      <c r="F2039" s="157" t="s">
        <v>87</v>
      </c>
      <c r="G2039" s="157">
        <v>0</v>
      </c>
      <c r="H2039" s="157">
        <v>1</v>
      </c>
      <c r="I2039" s="157">
        <v>0</v>
      </c>
      <c r="J2039" s="157">
        <v>1</v>
      </c>
      <c r="K2039" s="157">
        <v>0</v>
      </c>
      <c r="L2039" s="157">
        <v>1</v>
      </c>
    </row>
    <row r="2040" spans="1:12" x14ac:dyDescent="0.2">
      <c r="A2040" s="157"/>
      <c r="B2040" s="157"/>
      <c r="C2040" s="157"/>
      <c r="D2040" s="157"/>
      <c r="E2040" s="157" t="s">
        <v>5090</v>
      </c>
      <c r="F2040" s="157" t="s">
        <v>87</v>
      </c>
      <c r="G2040" s="157">
        <v>0</v>
      </c>
      <c r="H2040" s="157">
        <v>1</v>
      </c>
      <c r="I2040" s="157">
        <v>0</v>
      </c>
      <c r="J2040" s="157">
        <v>1</v>
      </c>
      <c r="K2040" s="157">
        <v>0</v>
      </c>
      <c r="L2040" s="157">
        <v>1</v>
      </c>
    </row>
    <row r="2041" spans="1:12" x14ac:dyDescent="0.2">
      <c r="A2041" s="157"/>
      <c r="B2041" s="157"/>
      <c r="C2041" s="157"/>
      <c r="D2041" s="157"/>
      <c r="E2041" s="157" t="s">
        <v>5091</v>
      </c>
      <c r="F2041" s="157" t="s">
        <v>87</v>
      </c>
      <c r="G2041" s="157">
        <v>0</v>
      </c>
      <c r="H2041" s="157">
        <v>1</v>
      </c>
      <c r="I2041" s="157">
        <v>0</v>
      </c>
      <c r="J2041" s="157">
        <v>1</v>
      </c>
      <c r="K2041" s="157">
        <v>0</v>
      </c>
      <c r="L2041" s="157">
        <v>1</v>
      </c>
    </row>
    <row r="2042" spans="1:12" x14ac:dyDescent="0.2">
      <c r="A2042" s="157"/>
      <c r="B2042" s="157"/>
      <c r="C2042" s="157"/>
      <c r="D2042" s="157"/>
      <c r="E2042" s="157" t="s">
        <v>5092</v>
      </c>
      <c r="F2042" s="157" t="s">
        <v>87</v>
      </c>
      <c r="G2042" s="157">
        <v>0</v>
      </c>
      <c r="H2042" s="157">
        <v>1</v>
      </c>
      <c r="I2042" s="157">
        <v>0</v>
      </c>
      <c r="J2042" s="157">
        <v>1</v>
      </c>
      <c r="K2042" s="157">
        <v>0</v>
      </c>
      <c r="L2042" s="157">
        <v>1</v>
      </c>
    </row>
    <row r="2043" spans="1:12" x14ac:dyDescent="0.2">
      <c r="A2043" s="157"/>
      <c r="B2043" s="157"/>
      <c r="C2043" s="157"/>
      <c r="D2043" s="157"/>
      <c r="E2043" s="157" t="s">
        <v>5093</v>
      </c>
      <c r="F2043" s="157" t="s">
        <v>87</v>
      </c>
      <c r="G2043" s="157">
        <v>0</v>
      </c>
      <c r="H2043" s="157">
        <v>1</v>
      </c>
      <c r="I2043" s="157">
        <v>0</v>
      </c>
      <c r="J2043" s="157">
        <v>1</v>
      </c>
      <c r="K2043" s="157">
        <v>0</v>
      </c>
      <c r="L2043" s="157">
        <v>1</v>
      </c>
    </row>
    <row r="2044" spans="1:12" x14ac:dyDescent="0.2">
      <c r="A2044" s="157"/>
      <c r="B2044" s="157"/>
      <c r="C2044" s="157"/>
      <c r="D2044" s="157"/>
      <c r="E2044" s="157" t="s">
        <v>5094</v>
      </c>
      <c r="F2044" s="157" t="s">
        <v>87</v>
      </c>
      <c r="G2044" s="157">
        <v>0</v>
      </c>
      <c r="H2044" s="157">
        <v>1</v>
      </c>
      <c r="I2044" s="157">
        <v>0</v>
      </c>
      <c r="J2044" s="157">
        <v>1</v>
      </c>
      <c r="K2044" s="157">
        <v>0</v>
      </c>
      <c r="L2044" s="157">
        <v>1</v>
      </c>
    </row>
    <row r="2045" spans="1:12" x14ac:dyDescent="0.2">
      <c r="A2045" s="157"/>
      <c r="B2045" s="157"/>
      <c r="C2045" s="157"/>
      <c r="D2045" s="157"/>
      <c r="E2045" s="157" t="s">
        <v>5095</v>
      </c>
      <c r="F2045" s="157" t="s">
        <v>87</v>
      </c>
      <c r="G2045" s="157">
        <v>0</v>
      </c>
      <c r="H2045" s="157">
        <v>1</v>
      </c>
      <c r="I2045" s="157">
        <v>0</v>
      </c>
      <c r="J2045" s="157">
        <v>1</v>
      </c>
      <c r="K2045" s="157">
        <v>0</v>
      </c>
      <c r="L2045" s="157">
        <v>1</v>
      </c>
    </row>
    <row r="2046" spans="1:12" x14ac:dyDescent="0.2">
      <c r="A2046" s="157"/>
      <c r="B2046" s="157"/>
      <c r="C2046" s="157"/>
      <c r="D2046" s="157"/>
      <c r="E2046" s="157" t="s">
        <v>5096</v>
      </c>
      <c r="F2046" s="157" t="s">
        <v>87</v>
      </c>
      <c r="G2046" s="157">
        <v>0</v>
      </c>
      <c r="H2046" s="157">
        <v>1</v>
      </c>
      <c r="I2046" s="157">
        <v>0</v>
      </c>
      <c r="J2046" s="157">
        <v>1</v>
      </c>
      <c r="K2046" s="157">
        <v>0</v>
      </c>
      <c r="L2046" s="157">
        <v>1</v>
      </c>
    </row>
    <row r="2047" spans="1:12" x14ac:dyDescent="0.2">
      <c r="A2047" s="157"/>
      <c r="B2047" s="157"/>
      <c r="C2047" s="157"/>
      <c r="D2047" s="157"/>
      <c r="E2047" s="157" t="s">
        <v>5097</v>
      </c>
      <c r="F2047" s="157" t="s">
        <v>87</v>
      </c>
      <c r="G2047" s="157">
        <v>0</v>
      </c>
      <c r="H2047" s="157">
        <v>1</v>
      </c>
      <c r="I2047" s="157">
        <v>0</v>
      </c>
      <c r="J2047" s="157">
        <v>1</v>
      </c>
      <c r="K2047" s="157">
        <v>0</v>
      </c>
      <c r="L2047" s="157">
        <v>1</v>
      </c>
    </row>
    <row r="2048" spans="1:12" x14ac:dyDescent="0.2">
      <c r="A2048" s="157"/>
      <c r="B2048" s="157"/>
      <c r="C2048" s="157"/>
      <c r="D2048" s="157"/>
      <c r="E2048" s="157" t="s">
        <v>5098</v>
      </c>
      <c r="F2048" s="157" t="s">
        <v>87</v>
      </c>
      <c r="G2048" s="157">
        <v>0</v>
      </c>
      <c r="H2048" s="157">
        <v>1</v>
      </c>
      <c r="I2048" s="157">
        <v>0</v>
      </c>
      <c r="J2048" s="157">
        <v>1</v>
      </c>
      <c r="K2048" s="157">
        <v>0</v>
      </c>
      <c r="L2048" s="157">
        <v>1</v>
      </c>
    </row>
    <row r="2049" spans="1:12" x14ac:dyDescent="0.2">
      <c r="A2049" s="157"/>
      <c r="B2049" s="157"/>
      <c r="C2049" s="157"/>
      <c r="D2049" s="157"/>
      <c r="E2049" s="157" t="s">
        <v>5099</v>
      </c>
      <c r="F2049" s="157" t="s">
        <v>87</v>
      </c>
      <c r="G2049" s="157">
        <v>0</v>
      </c>
      <c r="H2049" s="157">
        <v>1</v>
      </c>
      <c r="I2049" s="157">
        <v>0</v>
      </c>
      <c r="J2049" s="157">
        <v>1</v>
      </c>
      <c r="K2049" s="157">
        <v>0</v>
      </c>
      <c r="L2049" s="157">
        <v>1</v>
      </c>
    </row>
    <row r="2050" spans="1:12" x14ac:dyDescent="0.2">
      <c r="A2050" s="157"/>
      <c r="B2050" s="157"/>
      <c r="C2050" s="157"/>
      <c r="D2050" s="157"/>
      <c r="E2050" s="157" t="s">
        <v>5100</v>
      </c>
      <c r="F2050" s="157" t="s">
        <v>87</v>
      </c>
      <c r="G2050" s="157">
        <v>0</v>
      </c>
      <c r="H2050" s="157">
        <v>1</v>
      </c>
      <c r="I2050" s="157">
        <v>0</v>
      </c>
      <c r="J2050" s="157">
        <v>1</v>
      </c>
      <c r="K2050" s="157">
        <v>0</v>
      </c>
      <c r="L2050" s="157">
        <v>1</v>
      </c>
    </row>
    <row r="2051" spans="1:12" x14ac:dyDescent="0.2">
      <c r="A2051" s="157"/>
      <c r="B2051" s="157"/>
      <c r="C2051" s="157"/>
      <c r="D2051" s="157"/>
      <c r="E2051" s="157" t="s">
        <v>5101</v>
      </c>
      <c r="F2051" s="157" t="s">
        <v>87</v>
      </c>
      <c r="G2051" s="157">
        <v>0</v>
      </c>
      <c r="H2051" s="157">
        <v>1</v>
      </c>
      <c r="I2051" s="157">
        <v>0</v>
      </c>
      <c r="J2051" s="157">
        <v>1</v>
      </c>
      <c r="K2051" s="157">
        <v>0</v>
      </c>
      <c r="L2051" s="157">
        <v>1</v>
      </c>
    </row>
    <row r="2052" spans="1:12" x14ac:dyDescent="0.2">
      <c r="A2052" s="157"/>
      <c r="B2052" s="157"/>
      <c r="C2052" s="157"/>
      <c r="D2052" s="157"/>
      <c r="E2052" s="157" t="s">
        <v>5102</v>
      </c>
      <c r="F2052" s="157" t="s">
        <v>87</v>
      </c>
      <c r="G2052" s="157">
        <v>0</v>
      </c>
      <c r="H2052" s="157">
        <v>1</v>
      </c>
      <c r="I2052" s="157">
        <v>0</v>
      </c>
      <c r="J2052" s="157">
        <v>1</v>
      </c>
      <c r="K2052" s="157">
        <v>0</v>
      </c>
      <c r="L2052" s="157">
        <v>1</v>
      </c>
    </row>
    <row r="2053" spans="1:12" x14ac:dyDescent="0.2">
      <c r="A2053" s="157"/>
      <c r="B2053" s="157"/>
      <c r="C2053" s="157"/>
      <c r="D2053" s="157"/>
      <c r="E2053" s="157" t="s">
        <v>5103</v>
      </c>
      <c r="F2053" s="157" t="s">
        <v>87</v>
      </c>
      <c r="G2053" s="157">
        <v>0</v>
      </c>
      <c r="H2053" s="157">
        <v>1</v>
      </c>
      <c r="I2053" s="157">
        <v>0</v>
      </c>
      <c r="J2053" s="157">
        <v>1</v>
      </c>
      <c r="K2053" s="157">
        <v>0</v>
      </c>
      <c r="L2053" s="157">
        <v>1</v>
      </c>
    </row>
    <row r="2054" spans="1:12" x14ac:dyDescent="0.2">
      <c r="A2054" s="157"/>
      <c r="B2054" s="157"/>
      <c r="C2054" s="157"/>
      <c r="D2054" s="157"/>
      <c r="E2054" s="157" t="s">
        <v>5104</v>
      </c>
      <c r="F2054" s="157" t="s">
        <v>87</v>
      </c>
      <c r="G2054" s="157">
        <v>0</v>
      </c>
      <c r="H2054" s="157">
        <v>1</v>
      </c>
      <c r="I2054" s="157">
        <v>0</v>
      </c>
      <c r="J2054" s="157">
        <v>1</v>
      </c>
      <c r="K2054" s="157">
        <v>0</v>
      </c>
      <c r="L2054" s="157">
        <v>1</v>
      </c>
    </row>
    <row r="2055" spans="1:12" x14ac:dyDescent="0.2">
      <c r="A2055" s="157"/>
      <c r="B2055" s="157"/>
      <c r="C2055" s="157"/>
      <c r="D2055" s="157"/>
      <c r="E2055" s="157" t="s">
        <v>5105</v>
      </c>
      <c r="F2055" s="157" t="s">
        <v>87</v>
      </c>
      <c r="G2055" s="157">
        <v>0</v>
      </c>
      <c r="H2055" s="157">
        <v>1</v>
      </c>
      <c r="I2055" s="157">
        <v>0</v>
      </c>
      <c r="J2055" s="157">
        <v>1</v>
      </c>
      <c r="K2055" s="157">
        <v>0</v>
      </c>
      <c r="L2055" s="157">
        <v>1</v>
      </c>
    </row>
    <row r="2056" spans="1:12" x14ac:dyDescent="0.2">
      <c r="A2056" s="157"/>
      <c r="B2056" s="157"/>
      <c r="C2056" s="157"/>
      <c r="D2056" s="157"/>
      <c r="E2056" s="157" t="s">
        <v>1481</v>
      </c>
      <c r="F2056" s="157" t="s">
        <v>14</v>
      </c>
      <c r="G2056" s="157">
        <v>9</v>
      </c>
      <c r="H2056" s="157">
        <v>11</v>
      </c>
      <c r="I2056" s="157">
        <v>14</v>
      </c>
      <c r="J2056" s="157">
        <v>6</v>
      </c>
      <c r="K2056" s="157">
        <v>0</v>
      </c>
      <c r="L2056" s="157">
        <v>20</v>
      </c>
    </row>
    <row r="2057" spans="1:12" x14ac:dyDescent="0.2">
      <c r="A2057" s="157"/>
      <c r="B2057" s="157"/>
      <c r="C2057" s="157"/>
      <c r="D2057" s="157"/>
      <c r="E2057" s="157" t="s">
        <v>1480</v>
      </c>
      <c r="F2057" s="157" t="s">
        <v>77</v>
      </c>
      <c r="G2057" s="157">
        <v>1</v>
      </c>
      <c r="H2057" s="157">
        <v>2</v>
      </c>
      <c r="I2057" s="157">
        <v>3</v>
      </c>
      <c r="J2057" s="157">
        <v>0</v>
      </c>
      <c r="K2057" s="157">
        <v>0</v>
      </c>
      <c r="L2057" s="157">
        <v>3</v>
      </c>
    </row>
    <row r="2058" spans="1:12" x14ac:dyDescent="0.2">
      <c r="A2058" s="157"/>
      <c r="B2058" s="157"/>
      <c r="C2058" s="157"/>
      <c r="D2058" s="157"/>
      <c r="E2058" s="157" t="s">
        <v>1479</v>
      </c>
      <c r="F2058" s="157" t="s">
        <v>53</v>
      </c>
      <c r="G2058" s="157">
        <v>0</v>
      </c>
      <c r="H2058" s="157">
        <v>2</v>
      </c>
      <c r="I2058" s="157">
        <v>0</v>
      </c>
      <c r="J2058" s="157">
        <v>2</v>
      </c>
      <c r="K2058" s="157">
        <v>0</v>
      </c>
      <c r="L2058" s="157">
        <v>2</v>
      </c>
    </row>
    <row r="2059" spans="1:12" x14ac:dyDescent="0.2">
      <c r="A2059" s="157"/>
      <c r="B2059" s="157"/>
      <c r="C2059" s="157"/>
      <c r="D2059" s="157"/>
      <c r="E2059" s="157" t="s">
        <v>5106</v>
      </c>
      <c r="F2059" s="157" t="s">
        <v>67</v>
      </c>
      <c r="G2059" s="157">
        <v>1</v>
      </c>
      <c r="H2059" s="157">
        <v>0</v>
      </c>
      <c r="I2059" s="157">
        <v>1</v>
      </c>
      <c r="J2059" s="157">
        <v>0</v>
      </c>
      <c r="K2059" s="157">
        <v>0</v>
      </c>
      <c r="L2059" s="157">
        <v>1</v>
      </c>
    </row>
    <row r="2060" spans="1:12" x14ac:dyDescent="0.2">
      <c r="A2060" s="157"/>
      <c r="B2060" s="157"/>
      <c r="C2060" s="157"/>
      <c r="D2060" s="157"/>
      <c r="E2060" s="157" t="s">
        <v>5107</v>
      </c>
      <c r="F2060" s="157" t="s">
        <v>24</v>
      </c>
      <c r="G2060" s="157">
        <v>0</v>
      </c>
      <c r="H2060" s="157">
        <v>1</v>
      </c>
      <c r="I2060" s="157">
        <v>0</v>
      </c>
      <c r="J2060" s="157">
        <v>1</v>
      </c>
      <c r="K2060" s="157">
        <v>0</v>
      </c>
      <c r="L2060" s="157">
        <v>1</v>
      </c>
    </row>
    <row r="2061" spans="1:12" x14ac:dyDescent="0.2">
      <c r="A2061" s="157"/>
      <c r="B2061" s="157"/>
      <c r="C2061" s="157"/>
      <c r="D2061" s="157"/>
      <c r="E2061" s="157" t="s">
        <v>5108</v>
      </c>
      <c r="F2061" s="157" t="s">
        <v>18</v>
      </c>
      <c r="G2061" s="157">
        <v>1</v>
      </c>
      <c r="H2061" s="157">
        <v>0</v>
      </c>
      <c r="I2061" s="157">
        <v>1</v>
      </c>
      <c r="J2061" s="157">
        <v>0</v>
      </c>
      <c r="K2061" s="157">
        <v>0</v>
      </c>
      <c r="L2061" s="157">
        <v>1</v>
      </c>
    </row>
    <row r="2062" spans="1:12" x14ac:dyDescent="0.2">
      <c r="A2062" s="157"/>
      <c r="B2062" s="157"/>
      <c r="C2062" s="157"/>
      <c r="D2062" s="157"/>
      <c r="E2062" s="157" t="s">
        <v>5109</v>
      </c>
      <c r="F2062" s="157" t="s">
        <v>24</v>
      </c>
      <c r="G2062" s="157">
        <v>0</v>
      </c>
      <c r="H2062" s="157">
        <v>1</v>
      </c>
      <c r="I2062" s="157">
        <v>0</v>
      </c>
      <c r="J2062" s="157">
        <v>1</v>
      </c>
      <c r="K2062" s="157">
        <v>0</v>
      </c>
      <c r="L2062" s="157">
        <v>1</v>
      </c>
    </row>
    <row r="2063" spans="1:12" x14ac:dyDescent="0.2">
      <c r="A2063" s="157"/>
      <c r="B2063" s="157"/>
      <c r="C2063" s="157"/>
      <c r="D2063" s="157"/>
      <c r="E2063" s="157" t="s">
        <v>1477</v>
      </c>
      <c r="F2063" s="157" t="s">
        <v>77</v>
      </c>
      <c r="G2063" s="157">
        <v>0</v>
      </c>
      <c r="H2063" s="157">
        <v>1</v>
      </c>
      <c r="I2063" s="157">
        <v>1</v>
      </c>
      <c r="J2063" s="157">
        <v>0</v>
      </c>
      <c r="K2063" s="157">
        <v>0</v>
      </c>
      <c r="L2063" s="157">
        <v>1</v>
      </c>
    </row>
    <row r="2064" spans="1:12" x14ac:dyDescent="0.2">
      <c r="A2064" s="157"/>
      <c r="B2064" s="157"/>
      <c r="C2064" s="157"/>
      <c r="D2064" s="157"/>
      <c r="E2064" s="157" t="s">
        <v>5110</v>
      </c>
      <c r="F2064" s="157" t="s">
        <v>16</v>
      </c>
      <c r="G2064" s="157">
        <v>0</v>
      </c>
      <c r="H2064" s="157">
        <v>1</v>
      </c>
      <c r="I2064" s="157">
        <v>0</v>
      </c>
      <c r="J2064" s="157">
        <v>1</v>
      </c>
      <c r="K2064" s="157">
        <v>0</v>
      </c>
      <c r="L2064" s="157">
        <v>1</v>
      </c>
    </row>
    <row r="2065" spans="1:12" x14ac:dyDescent="0.2">
      <c r="A2065" s="157"/>
      <c r="B2065" s="157"/>
      <c r="C2065" s="157"/>
      <c r="D2065" s="157"/>
      <c r="E2065" s="157" t="s">
        <v>1474</v>
      </c>
      <c r="F2065" s="157" t="s">
        <v>80</v>
      </c>
      <c r="G2065" s="157">
        <v>0</v>
      </c>
      <c r="H2065" s="157">
        <v>1</v>
      </c>
      <c r="I2065" s="157">
        <v>0</v>
      </c>
      <c r="J2065" s="157">
        <v>1</v>
      </c>
      <c r="K2065" s="157">
        <v>0</v>
      </c>
      <c r="L2065" s="157">
        <v>1</v>
      </c>
    </row>
    <row r="2066" spans="1:12" x14ac:dyDescent="0.2">
      <c r="A2066" s="157"/>
      <c r="B2066" s="157"/>
      <c r="C2066" s="157"/>
      <c r="D2066" s="157"/>
      <c r="E2066" s="157" t="s">
        <v>5111</v>
      </c>
      <c r="F2066" s="157" t="s">
        <v>131</v>
      </c>
      <c r="G2066" s="157">
        <v>0</v>
      </c>
      <c r="H2066" s="157">
        <v>2</v>
      </c>
      <c r="I2066" s="157">
        <v>0</v>
      </c>
      <c r="J2066" s="157">
        <v>2</v>
      </c>
      <c r="K2066" s="157">
        <v>0</v>
      </c>
      <c r="L2066" s="157">
        <v>2</v>
      </c>
    </row>
    <row r="2067" spans="1:12" x14ac:dyDescent="0.2">
      <c r="A2067" s="157"/>
      <c r="B2067" s="157"/>
      <c r="C2067" s="157"/>
      <c r="D2067" s="157"/>
      <c r="E2067" s="157" t="s">
        <v>1472</v>
      </c>
      <c r="F2067" s="157" t="s">
        <v>29</v>
      </c>
      <c r="G2067" s="157">
        <v>0</v>
      </c>
      <c r="H2067" s="157">
        <v>2</v>
      </c>
      <c r="I2067" s="157">
        <v>0</v>
      </c>
      <c r="J2067" s="157">
        <v>2</v>
      </c>
      <c r="K2067" s="157">
        <v>0</v>
      </c>
      <c r="L2067" s="157">
        <v>2</v>
      </c>
    </row>
    <row r="2068" spans="1:12" x14ac:dyDescent="0.2">
      <c r="A2068" s="157"/>
      <c r="B2068" s="157"/>
      <c r="C2068" s="157"/>
      <c r="D2068" s="157"/>
      <c r="E2068" s="157" t="s">
        <v>5112</v>
      </c>
      <c r="F2068" s="157" t="s">
        <v>87</v>
      </c>
      <c r="G2068" s="157">
        <v>0</v>
      </c>
      <c r="H2068" s="157">
        <v>1</v>
      </c>
      <c r="I2068" s="157">
        <v>0</v>
      </c>
      <c r="J2068" s="157">
        <v>1</v>
      </c>
      <c r="K2068" s="157">
        <v>0</v>
      </c>
      <c r="L2068" s="157">
        <v>1</v>
      </c>
    </row>
    <row r="2069" spans="1:12" x14ac:dyDescent="0.2">
      <c r="A2069" s="157"/>
      <c r="B2069" s="157"/>
      <c r="C2069" s="157"/>
      <c r="D2069" s="157"/>
      <c r="E2069" s="157" t="s">
        <v>5113</v>
      </c>
      <c r="F2069" s="157" t="s">
        <v>18</v>
      </c>
      <c r="G2069" s="157">
        <v>1</v>
      </c>
      <c r="H2069" s="157">
        <v>0</v>
      </c>
      <c r="I2069" s="157">
        <v>1</v>
      </c>
      <c r="J2069" s="157">
        <v>0</v>
      </c>
      <c r="K2069" s="157">
        <v>0</v>
      </c>
      <c r="L2069" s="157">
        <v>1</v>
      </c>
    </row>
    <row r="2070" spans="1:12" x14ac:dyDescent="0.2">
      <c r="A2070" s="157"/>
      <c r="B2070" s="157"/>
      <c r="C2070" s="157"/>
      <c r="D2070" s="157"/>
      <c r="E2070" s="157" t="s">
        <v>5114</v>
      </c>
      <c r="F2070" s="157" t="s">
        <v>67</v>
      </c>
      <c r="G2070" s="157">
        <v>0</v>
      </c>
      <c r="H2070" s="157">
        <v>2</v>
      </c>
      <c r="I2070" s="157">
        <v>0</v>
      </c>
      <c r="J2070" s="157">
        <v>2</v>
      </c>
      <c r="K2070" s="157">
        <v>0</v>
      </c>
      <c r="L2070" s="157">
        <v>2</v>
      </c>
    </row>
    <row r="2071" spans="1:12" x14ac:dyDescent="0.2">
      <c r="A2071" s="157"/>
      <c r="B2071" s="157"/>
      <c r="C2071" s="157"/>
      <c r="D2071" s="157"/>
      <c r="E2071" s="157" t="s">
        <v>1469</v>
      </c>
      <c r="F2071" s="157" t="s">
        <v>18</v>
      </c>
      <c r="G2071" s="157">
        <v>0</v>
      </c>
      <c r="H2071" s="157">
        <v>4</v>
      </c>
      <c r="I2071" s="157">
        <v>2</v>
      </c>
      <c r="J2071" s="157">
        <v>0</v>
      </c>
      <c r="K2071" s="157">
        <v>2</v>
      </c>
      <c r="L2071" s="157">
        <v>4</v>
      </c>
    </row>
    <row r="2072" spans="1:12" x14ac:dyDescent="0.2">
      <c r="A2072" s="157"/>
      <c r="B2072" s="157"/>
      <c r="C2072" s="157"/>
      <c r="D2072" s="157"/>
      <c r="E2072" s="157" t="s">
        <v>5115</v>
      </c>
      <c r="F2072" s="157" t="s">
        <v>58</v>
      </c>
      <c r="G2072" s="157">
        <v>0</v>
      </c>
      <c r="H2072" s="157">
        <v>1</v>
      </c>
      <c r="I2072" s="157">
        <v>0</v>
      </c>
      <c r="J2072" s="157">
        <v>1</v>
      </c>
      <c r="K2072" s="157">
        <v>0</v>
      </c>
      <c r="L2072" s="157">
        <v>1</v>
      </c>
    </row>
    <row r="2073" spans="1:12" x14ac:dyDescent="0.2">
      <c r="A2073" s="157"/>
      <c r="B2073" s="157"/>
      <c r="C2073" s="157"/>
      <c r="D2073" s="157"/>
      <c r="E2073" s="157" t="s">
        <v>5116</v>
      </c>
      <c r="F2073" s="157" t="s">
        <v>29</v>
      </c>
      <c r="G2073" s="157">
        <v>0</v>
      </c>
      <c r="H2073" s="157">
        <v>2</v>
      </c>
      <c r="I2073" s="157">
        <v>0</v>
      </c>
      <c r="J2073" s="157">
        <v>2</v>
      </c>
      <c r="K2073" s="157">
        <v>0</v>
      </c>
      <c r="L2073" s="157">
        <v>2</v>
      </c>
    </row>
    <row r="2074" spans="1:12" x14ac:dyDescent="0.2">
      <c r="A2074" s="157"/>
      <c r="B2074" s="157"/>
      <c r="C2074" s="157"/>
      <c r="D2074" s="157"/>
      <c r="E2074" s="157" t="s">
        <v>5117</v>
      </c>
      <c r="F2074" s="157" t="s">
        <v>87</v>
      </c>
      <c r="G2074" s="157">
        <v>1</v>
      </c>
      <c r="H2074" s="157">
        <v>0</v>
      </c>
      <c r="I2074" s="157">
        <v>0</v>
      </c>
      <c r="J2074" s="157">
        <v>1</v>
      </c>
      <c r="K2074" s="157">
        <v>0</v>
      </c>
      <c r="L2074" s="157">
        <v>1</v>
      </c>
    </row>
    <row r="2075" spans="1:12" x14ac:dyDescent="0.2">
      <c r="A2075" s="157"/>
      <c r="B2075" s="157"/>
      <c r="C2075" s="157"/>
      <c r="D2075" s="157"/>
      <c r="E2075" s="157" t="s">
        <v>1466</v>
      </c>
      <c r="F2075" s="157" t="s">
        <v>77</v>
      </c>
      <c r="G2075" s="157">
        <v>2</v>
      </c>
      <c r="H2075" s="157">
        <v>0</v>
      </c>
      <c r="I2075" s="157">
        <v>2</v>
      </c>
      <c r="J2075" s="157">
        <v>0</v>
      </c>
      <c r="K2075" s="157">
        <v>0</v>
      </c>
      <c r="L2075" s="157">
        <v>2</v>
      </c>
    </row>
    <row r="2076" spans="1:12" x14ac:dyDescent="0.2">
      <c r="A2076" s="157"/>
      <c r="B2076" s="157"/>
      <c r="C2076" s="157"/>
      <c r="D2076" s="157"/>
      <c r="E2076" s="157" t="s">
        <v>5118</v>
      </c>
      <c r="F2076" s="157" t="s">
        <v>18</v>
      </c>
      <c r="G2076" s="157">
        <v>1</v>
      </c>
      <c r="H2076" s="157">
        <v>0</v>
      </c>
      <c r="I2076" s="157">
        <v>1</v>
      </c>
      <c r="J2076" s="157">
        <v>0</v>
      </c>
      <c r="K2076" s="157">
        <v>0</v>
      </c>
      <c r="L2076" s="157">
        <v>1</v>
      </c>
    </row>
    <row r="2077" spans="1:12" x14ac:dyDescent="0.2">
      <c r="A2077" s="157"/>
      <c r="B2077" s="157"/>
      <c r="C2077" s="157"/>
      <c r="D2077" s="157"/>
      <c r="E2077" s="157" t="s">
        <v>1464</v>
      </c>
      <c r="F2077" s="157" t="s">
        <v>24</v>
      </c>
      <c r="G2077" s="157">
        <v>0</v>
      </c>
      <c r="H2077" s="157">
        <v>1</v>
      </c>
      <c r="I2077" s="157">
        <v>0</v>
      </c>
      <c r="J2077" s="157">
        <v>1</v>
      </c>
      <c r="K2077" s="157">
        <v>0</v>
      </c>
      <c r="L2077" s="157">
        <v>1</v>
      </c>
    </row>
    <row r="2078" spans="1:12" x14ac:dyDescent="0.2">
      <c r="A2078" s="157"/>
      <c r="B2078" s="157"/>
      <c r="C2078" s="157"/>
      <c r="D2078" s="157"/>
      <c r="E2078" s="157" t="s">
        <v>5119</v>
      </c>
      <c r="F2078" s="157" t="s">
        <v>94</v>
      </c>
      <c r="G2078" s="157">
        <v>0</v>
      </c>
      <c r="H2078" s="157">
        <v>1</v>
      </c>
      <c r="I2078" s="157">
        <v>0</v>
      </c>
      <c r="J2078" s="157">
        <v>1</v>
      </c>
      <c r="K2078" s="157">
        <v>0</v>
      </c>
      <c r="L2078" s="157">
        <v>1</v>
      </c>
    </row>
    <row r="2079" spans="1:12" x14ac:dyDescent="0.2">
      <c r="A2079" s="157"/>
      <c r="B2079" s="157"/>
      <c r="C2079" s="157"/>
      <c r="D2079" s="157"/>
      <c r="E2079" s="157" t="s">
        <v>5120</v>
      </c>
      <c r="F2079" s="157" t="s">
        <v>14</v>
      </c>
      <c r="G2079" s="157">
        <v>0</v>
      </c>
      <c r="H2079" s="157">
        <v>2</v>
      </c>
      <c r="I2079" s="157">
        <v>0</v>
      </c>
      <c r="J2079" s="157">
        <v>2</v>
      </c>
      <c r="K2079" s="157">
        <v>0</v>
      </c>
      <c r="L2079" s="157">
        <v>2</v>
      </c>
    </row>
    <row r="2080" spans="1:12" x14ac:dyDescent="0.2">
      <c r="A2080" s="157"/>
      <c r="B2080" s="157"/>
      <c r="C2080" s="157"/>
      <c r="D2080" s="157"/>
      <c r="E2080" s="157" t="s">
        <v>5121</v>
      </c>
      <c r="F2080" s="157" t="s">
        <v>14</v>
      </c>
      <c r="G2080" s="157">
        <v>1</v>
      </c>
      <c r="H2080" s="157">
        <v>0</v>
      </c>
      <c r="I2080" s="157">
        <v>1</v>
      </c>
      <c r="J2080" s="157">
        <v>0</v>
      </c>
      <c r="K2080" s="157">
        <v>0</v>
      </c>
      <c r="L2080" s="157">
        <v>1</v>
      </c>
    </row>
    <row r="2081" spans="1:12" x14ac:dyDescent="0.2">
      <c r="A2081" s="157"/>
      <c r="B2081" s="157"/>
      <c r="C2081" s="157"/>
      <c r="D2081" s="157"/>
      <c r="E2081" s="157" t="s">
        <v>5122</v>
      </c>
      <c r="F2081" s="157" t="s">
        <v>14</v>
      </c>
      <c r="G2081" s="157">
        <v>1</v>
      </c>
      <c r="H2081" s="157">
        <v>0</v>
      </c>
      <c r="I2081" s="157">
        <v>1</v>
      </c>
      <c r="J2081" s="157">
        <v>0</v>
      </c>
      <c r="K2081" s="157">
        <v>0</v>
      </c>
      <c r="L2081" s="157">
        <v>1</v>
      </c>
    </row>
    <row r="2082" spans="1:12" x14ac:dyDescent="0.2">
      <c r="A2082" s="157"/>
      <c r="B2082" s="157"/>
      <c r="C2082" s="157"/>
      <c r="D2082" s="157"/>
      <c r="E2082" s="157" t="s">
        <v>5123</v>
      </c>
      <c r="F2082" s="157" t="s">
        <v>14</v>
      </c>
      <c r="G2082" s="157">
        <v>1</v>
      </c>
      <c r="H2082" s="157">
        <v>0</v>
      </c>
      <c r="I2082" s="157">
        <v>1</v>
      </c>
      <c r="J2082" s="157">
        <v>0</v>
      </c>
      <c r="K2082" s="157">
        <v>0</v>
      </c>
      <c r="L2082" s="157">
        <v>1</v>
      </c>
    </row>
    <row r="2083" spans="1:12" x14ac:dyDescent="0.2">
      <c r="A2083" s="157"/>
      <c r="B2083" s="157"/>
      <c r="C2083" s="157"/>
      <c r="D2083" s="157"/>
      <c r="E2083" s="157" t="s">
        <v>5124</v>
      </c>
      <c r="F2083" s="157" t="s">
        <v>14</v>
      </c>
      <c r="G2083" s="157">
        <v>1</v>
      </c>
      <c r="H2083" s="157">
        <v>0</v>
      </c>
      <c r="I2083" s="157">
        <v>1</v>
      </c>
      <c r="J2083" s="157">
        <v>0</v>
      </c>
      <c r="K2083" s="157">
        <v>0</v>
      </c>
      <c r="L2083" s="157">
        <v>1</v>
      </c>
    </row>
    <row r="2084" spans="1:12" x14ac:dyDescent="0.2">
      <c r="A2084" s="157"/>
      <c r="B2084" s="157"/>
      <c r="C2084" s="157"/>
      <c r="D2084" s="157"/>
      <c r="E2084" s="157" t="s">
        <v>5125</v>
      </c>
      <c r="F2084" s="157" t="s">
        <v>14</v>
      </c>
      <c r="G2084" s="157">
        <v>1</v>
      </c>
      <c r="H2084" s="157">
        <v>0</v>
      </c>
      <c r="I2084" s="157">
        <v>1</v>
      </c>
      <c r="J2084" s="157">
        <v>0</v>
      </c>
      <c r="K2084" s="157">
        <v>0</v>
      </c>
      <c r="L2084" s="157">
        <v>1</v>
      </c>
    </row>
    <row r="2085" spans="1:12" x14ac:dyDescent="0.2">
      <c r="A2085" s="157"/>
      <c r="B2085" s="157"/>
      <c r="C2085" s="157"/>
      <c r="D2085" s="157"/>
      <c r="E2085" s="157" t="s">
        <v>5126</v>
      </c>
      <c r="F2085" s="157" t="s">
        <v>69</v>
      </c>
      <c r="G2085" s="157">
        <v>0</v>
      </c>
      <c r="H2085" s="157">
        <v>1</v>
      </c>
      <c r="I2085" s="157">
        <v>0</v>
      </c>
      <c r="J2085" s="157">
        <v>1</v>
      </c>
      <c r="K2085" s="157">
        <v>0</v>
      </c>
      <c r="L2085" s="157">
        <v>1</v>
      </c>
    </row>
    <row r="2086" spans="1:12" x14ac:dyDescent="0.2">
      <c r="A2086" s="157"/>
      <c r="B2086" s="157"/>
      <c r="C2086" s="157"/>
      <c r="D2086" s="157"/>
      <c r="E2086" s="157" t="s">
        <v>5127</v>
      </c>
      <c r="F2086" s="157" t="s">
        <v>53</v>
      </c>
      <c r="G2086" s="157">
        <v>1</v>
      </c>
      <c r="H2086" s="157">
        <v>0</v>
      </c>
      <c r="I2086" s="157">
        <v>1</v>
      </c>
      <c r="J2086" s="157">
        <v>0</v>
      </c>
      <c r="K2086" s="157">
        <v>0</v>
      </c>
      <c r="L2086" s="157">
        <v>1</v>
      </c>
    </row>
    <row r="2087" spans="1:12" x14ac:dyDescent="0.2">
      <c r="A2087" s="157"/>
      <c r="B2087" s="157"/>
      <c r="C2087" s="157"/>
      <c r="D2087" s="157"/>
      <c r="E2087" s="157" t="s">
        <v>5128</v>
      </c>
      <c r="F2087" s="157" t="s">
        <v>29</v>
      </c>
      <c r="G2087" s="157">
        <v>0</v>
      </c>
      <c r="H2087" s="157">
        <v>2</v>
      </c>
      <c r="I2087" s="157">
        <v>1</v>
      </c>
      <c r="J2087" s="157">
        <v>1</v>
      </c>
      <c r="K2087" s="157">
        <v>0</v>
      </c>
      <c r="L2087" s="157">
        <v>2</v>
      </c>
    </row>
    <row r="2088" spans="1:12" x14ac:dyDescent="0.2">
      <c r="A2088" s="157"/>
      <c r="B2088" s="157"/>
      <c r="C2088" s="157"/>
      <c r="D2088" s="157"/>
      <c r="E2088" s="157" t="s">
        <v>5129</v>
      </c>
      <c r="F2088" s="157" t="s">
        <v>39</v>
      </c>
      <c r="G2088" s="157">
        <v>0</v>
      </c>
      <c r="H2088" s="157">
        <v>2</v>
      </c>
      <c r="I2088" s="157">
        <v>0</v>
      </c>
      <c r="J2088" s="157">
        <v>2</v>
      </c>
      <c r="K2088" s="157">
        <v>0</v>
      </c>
      <c r="L2088" s="157">
        <v>2</v>
      </c>
    </row>
    <row r="2089" spans="1:12" x14ac:dyDescent="0.2">
      <c r="A2089" s="157"/>
      <c r="B2089" s="157"/>
      <c r="C2089" s="157"/>
      <c r="D2089" s="157"/>
      <c r="E2089" s="157" t="s">
        <v>1459</v>
      </c>
      <c r="F2089" s="157" t="s">
        <v>29</v>
      </c>
      <c r="G2089" s="157">
        <v>0</v>
      </c>
      <c r="H2089" s="157">
        <v>10</v>
      </c>
      <c r="I2089" s="157">
        <v>0</v>
      </c>
      <c r="J2089" s="157">
        <v>10</v>
      </c>
      <c r="K2089" s="157">
        <v>0</v>
      </c>
      <c r="L2089" s="157">
        <v>10</v>
      </c>
    </row>
    <row r="2090" spans="1:12" x14ac:dyDescent="0.2">
      <c r="A2090" s="157"/>
      <c r="B2090" s="157"/>
      <c r="C2090" s="157"/>
      <c r="D2090" s="157"/>
      <c r="E2090" s="157" t="s">
        <v>5130</v>
      </c>
      <c r="F2090" s="157" t="s">
        <v>16</v>
      </c>
      <c r="G2090" s="157">
        <v>1</v>
      </c>
      <c r="H2090" s="157">
        <v>0</v>
      </c>
      <c r="I2090" s="157">
        <v>1</v>
      </c>
      <c r="J2090" s="157">
        <v>0</v>
      </c>
      <c r="K2090" s="157">
        <v>0</v>
      </c>
      <c r="L2090" s="157">
        <v>1</v>
      </c>
    </row>
    <row r="2091" spans="1:12" x14ac:dyDescent="0.2">
      <c r="A2091" s="157"/>
      <c r="B2091" s="157"/>
      <c r="C2091" s="157"/>
      <c r="D2091" s="157"/>
      <c r="E2091" s="157" t="s">
        <v>5131</v>
      </c>
      <c r="F2091" s="157" t="s">
        <v>77</v>
      </c>
      <c r="G2091" s="157">
        <v>0</v>
      </c>
      <c r="H2091" s="157">
        <v>1</v>
      </c>
      <c r="I2091" s="157">
        <v>0</v>
      </c>
      <c r="J2091" s="157">
        <v>1</v>
      </c>
      <c r="K2091" s="157">
        <v>0</v>
      </c>
      <c r="L2091" s="157">
        <v>1</v>
      </c>
    </row>
    <row r="2092" spans="1:12" x14ac:dyDescent="0.2">
      <c r="A2092" s="157"/>
      <c r="B2092" s="157"/>
      <c r="C2092" s="157"/>
      <c r="D2092" s="157"/>
      <c r="E2092" s="157" t="s">
        <v>5132</v>
      </c>
      <c r="F2092" s="157" t="s">
        <v>24</v>
      </c>
      <c r="G2092" s="157">
        <v>1</v>
      </c>
      <c r="H2092" s="157">
        <v>0</v>
      </c>
      <c r="I2092" s="157">
        <v>0</v>
      </c>
      <c r="J2092" s="157">
        <v>1</v>
      </c>
      <c r="K2092" s="157">
        <v>0</v>
      </c>
      <c r="L2092" s="157">
        <v>1</v>
      </c>
    </row>
    <row r="2093" spans="1:12" x14ac:dyDescent="0.2">
      <c r="A2093" s="157"/>
      <c r="B2093" s="157"/>
      <c r="C2093" s="157"/>
      <c r="D2093" s="157"/>
      <c r="E2093" s="157" t="s">
        <v>5133</v>
      </c>
      <c r="F2093" s="157" t="s">
        <v>24</v>
      </c>
      <c r="G2093" s="157">
        <v>1</v>
      </c>
      <c r="H2093" s="157">
        <v>0</v>
      </c>
      <c r="I2093" s="157">
        <v>0</v>
      </c>
      <c r="J2093" s="157">
        <v>1</v>
      </c>
      <c r="K2093" s="157">
        <v>0</v>
      </c>
      <c r="L2093" s="157">
        <v>1</v>
      </c>
    </row>
    <row r="2094" spans="1:12" x14ac:dyDescent="0.2">
      <c r="A2094" s="157"/>
      <c r="B2094" s="157"/>
      <c r="C2094" s="157"/>
      <c r="D2094" s="157"/>
      <c r="E2094" s="157" t="s">
        <v>5134</v>
      </c>
      <c r="F2094" s="157" t="s">
        <v>20</v>
      </c>
      <c r="G2094" s="157">
        <v>1</v>
      </c>
      <c r="H2094" s="157">
        <v>0</v>
      </c>
      <c r="I2094" s="157">
        <v>1</v>
      </c>
      <c r="J2094" s="157">
        <v>0</v>
      </c>
      <c r="K2094" s="157">
        <v>0</v>
      </c>
      <c r="L2094" s="157">
        <v>1</v>
      </c>
    </row>
    <row r="2095" spans="1:12" x14ac:dyDescent="0.2">
      <c r="A2095" s="157"/>
      <c r="B2095" s="157"/>
      <c r="C2095" s="157"/>
      <c r="D2095" s="157"/>
      <c r="E2095" s="157" t="s">
        <v>1458</v>
      </c>
      <c r="F2095" s="157" t="s">
        <v>20</v>
      </c>
      <c r="G2095" s="157">
        <v>0</v>
      </c>
      <c r="H2095" s="157">
        <v>1</v>
      </c>
      <c r="I2095" s="157">
        <v>1</v>
      </c>
      <c r="J2095" s="157">
        <v>0</v>
      </c>
      <c r="K2095" s="157">
        <v>0</v>
      </c>
      <c r="L2095" s="157">
        <v>1</v>
      </c>
    </row>
    <row r="2096" spans="1:12" x14ac:dyDescent="0.2">
      <c r="A2096" s="157"/>
      <c r="B2096" s="157"/>
      <c r="C2096" s="157"/>
      <c r="D2096" s="157"/>
      <c r="E2096" s="157" t="s">
        <v>5135</v>
      </c>
      <c r="F2096" s="157" t="s">
        <v>77</v>
      </c>
      <c r="G2096" s="157">
        <v>0</v>
      </c>
      <c r="H2096" s="157">
        <v>3</v>
      </c>
      <c r="I2096" s="157">
        <v>0</v>
      </c>
      <c r="J2096" s="157">
        <v>3</v>
      </c>
      <c r="K2096" s="157">
        <v>0</v>
      </c>
      <c r="L2096" s="157">
        <v>3</v>
      </c>
    </row>
    <row r="2097" spans="1:12" x14ac:dyDescent="0.2">
      <c r="A2097" s="157"/>
      <c r="B2097" s="157"/>
      <c r="C2097" s="157"/>
      <c r="D2097" s="157"/>
      <c r="E2097" s="157" t="s">
        <v>5136</v>
      </c>
      <c r="F2097" s="157" t="s">
        <v>94</v>
      </c>
      <c r="G2097" s="157">
        <v>1</v>
      </c>
      <c r="H2097" s="157">
        <v>0</v>
      </c>
      <c r="I2097" s="157">
        <v>1</v>
      </c>
      <c r="J2097" s="157">
        <v>0</v>
      </c>
      <c r="K2097" s="157">
        <v>0</v>
      </c>
      <c r="L2097" s="157">
        <v>1</v>
      </c>
    </row>
    <row r="2098" spans="1:12" x14ac:dyDescent="0.2">
      <c r="A2098" s="157"/>
      <c r="B2098" s="157"/>
      <c r="C2098" s="157"/>
      <c r="D2098" s="157"/>
      <c r="E2098" s="157" t="s">
        <v>1454</v>
      </c>
      <c r="F2098" s="157" t="s">
        <v>48</v>
      </c>
      <c r="G2098" s="157">
        <v>0</v>
      </c>
      <c r="H2098" s="157">
        <v>1</v>
      </c>
      <c r="I2098" s="157">
        <v>0</v>
      </c>
      <c r="J2098" s="157">
        <v>1</v>
      </c>
      <c r="K2098" s="157">
        <v>0</v>
      </c>
      <c r="L2098" s="157">
        <v>1</v>
      </c>
    </row>
    <row r="2099" spans="1:12" x14ac:dyDescent="0.2">
      <c r="A2099" s="157"/>
      <c r="B2099" s="157"/>
      <c r="C2099" s="157"/>
      <c r="D2099" s="157"/>
      <c r="E2099" s="157" t="s">
        <v>5137</v>
      </c>
      <c r="F2099" s="157" t="s">
        <v>14</v>
      </c>
      <c r="G2099" s="157">
        <v>0</v>
      </c>
      <c r="H2099" s="157">
        <v>1</v>
      </c>
      <c r="I2099" s="157">
        <v>0</v>
      </c>
      <c r="J2099" s="157">
        <v>1</v>
      </c>
      <c r="K2099" s="157">
        <v>0</v>
      </c>
      <c r="L2099" s="157">
        <v>1</v>
      </c>
    </row>
    <row r="2100" spans="1:12" x14ac:dyDescent="0.2">
      <c r="A2100" s="157"/>
      <c r="B2100" s="157"/>
      <c r="C2100" s="157"/>
      <c r="D2100" s="157"/>
      <c r="E2100" s="157" t="s">
        <v>1453</v>
      </c>
      <c r="F2100" s="157" t="s">
        <v>67</v>
      </c>
      <c r="G2100" s="157">
        <v>0</v>
      </c>
      <c r="H2100" s="157">
        <v>4</v>
      </c>
      <c r="I2100" s="157">
        <v>4</v>
      </c>
      <c r="J2100" s="157">
        <v>0</v>
      </c>
      <c r="K2100" s="157">
        <v>0</v>
      </c>
      <c r="L2100" s="157">
        <v>4</v>
      </c>
    </row>
    <row r="2101" spans="1:12" x14ac:dyDescent="0.2">
      <c r="A2101" s="157"/>
      <c r="B2101" s="157"/>
      <c r="C2101" s="157"/>
      <c r="D2101" s="157"/>
      <c r="E2101" s="157" t="s">
        <v>1452</v>
      </c>
      <c r="F2101" s="157" t="s">
        <v>67</v>
      </c>
      <c r="G2101" s="157">
        <v>0</v>
      </c>
      <c r="H2101" s="157">
        <v>4</v>
      </c>
      <c r="I2101" s="157">
        <v>4</v>
      </c>
      <c r="J2101" s="157">
        <v>0</v>
      </c>
      <c r="K2101" s="157">
        <v>0</v>
      </c>
      <c r="L2101" s="157">
        <v>4</v>
      </c>
    </row>
    <row r="2102" spans="1:12" x14ac:dyDescent="0.2">
      <c r="A2102" s="157"/>
      <c r="B2102" s="157"/>
      <c r="C2102" s="157"/>
      <c r="D2102" s="157"/>
      <c r="E2102" s="157" t="s">
        <v>1451</v>
      </c>
      <c r="F2102" s="157" t="s">
        <v>87</v>
      </c>
      <c r="G2102" s="157">
        <v>0</v>
      </c>
      <c r="H2102" s="157">
        <v>1</v>
      </c>
      <c r="I2102" s="157">
        <v>0</v>
      </c>
      <c r="J2102" s="157">
        <v>1</v>
      </c>
      <c r="K2102" s="157">
        <v>0</v>
      </c>
      <c r="L2102" s="157">
        <v>1</v>
      </c>
    </row>
    <row r="2103" spans="1:12" x14ac:dyDescent="0.2">
      <c r="A2103" s="157"/>
      <c r="B2103" s="157"/>
      <c r="C2103" s="157"/>
      <c r="D2103" s="157"/>
      <c r="E2103" s="157" t="s">
        <v>1450</v>
      </c>
      <c r="F2103" s="157" t="s">
        <v>20</v>
      </c>
      <c r="G2103" s="157">
        <v>0</v>
      </c>
      <c r="H2103" s="157">
        <v>1</v>
      </c>
      <c r="I2103" s="157">
        <v>0</v>
      </c>
      <c r="J2103" s="157">
        <v>1</v>
      </c>
      <c r="K2103" s="157">
        <v>0</v>
      </c>
      <c r="L2103" s="157">
        <v>1</v>
      </c>
    </row>
    <row r="2104" spans="1:12" x14ac:dyDescent="0.2">
      <c r="A2104" s="157"/>
      <c r="B2104" s="157"/>
      <c r="C2104" s="157"/>
      <c r="D2104" s="157"/>
      <c r="E2104" s="157" t="s">
        <v>5138</v>
      </c>
      <c r="F2104" s="157" t="s">
        <v>35</v>
      </c>
      <c r="G2104" s="157">
        <v>1</v>
      </c>
      <c r="H2104" s="157">
        <v>0</v>
      </c>
      <c r="I2104" s="157">
        <v>0</v>
      </c>
      <c r="J2104" s="157">
        <v>1</v>
      </c>
      <c r="K2104" s="157">
        <v>0</v>
      </c>
      <c r="L2104" s="157">
        <v>1</v>
      </c>
    </row>
    <row r="2105" spans="1:12" x14ac:dyDescent="0.2">
      <c r="A2105" s="157"/>
      <c r="B2105" s="157"/>
      <c r="C2105" s="157"/>
      <c r="D2105" s="157"/>
      <c r="E2105" s="157" t="s">
        <v>5139</v>
      </c>
      <c r="F2105" s="157" t="s">
        <v>77</v>
      </c>
      <c r="G2105" s="157">
        <v>0</v>
      </c>
      <c r="H2105" s="157">
        <v>3</v>
      </c>
      <c r="I2105" s="157">
        <v>0</v>
      </c>
      <c r="J2105" s="157">
        <v>3</v>
      </c>
      <c r="K2105" s="157">
        <v>0</v>
      </c>
      <c r="L2105" s="157">
        <v>3</v>
      </c>
    </row>
    <row r="2106" spans="1:12" x14ac:dyDescent="0.2">
      <c r="A2106" s="157"/>
      <c r="B2106" s="157"/>
      <c r="C2106" s="157"/>
      <c r="D2106" s="157"/>
      <c r="E2106" s="157" t="s">
        <v>5140</v>
      </c>
      <c r="F2106" s="157" t="s">
        <v>77</v>
      </c>
      <c r="G2106" s="157">
        <v>0</v>
      </c>
      <c r="H2106" s="157">
        <v>3</v>
      </c>
      <c r="I2106" s="157">
        <v>0</v>
      </c>
      <c r="J2106" s="157">
        <v>3</v>
      </c>
      <c r="K2106" s="157">
        <v>0</v>
      </c>
      <c r="L2106" s="157">
        <v>3</v>
      </c>
    </row>
    <row r="2107" spans="1:12" x14ac:dyDescent="0.2">
      <c r="A2107" s="157"/>
      <c r="B2107" s="157"/>
      <c r="C2107" s="157"/>
      <c r="D2107" s="157"/>
      <c r="E2107" s="157" t="s">
        <v>5141</v>
      </c>
      <c r="F2107" s="157" t="s">
        <v>77</v>
      </c>
      <c r="G2107" s="157">
        <v>0</v>
      </c>
      <c r="H2107" s="157">
        <v>3</v>
      </c>
      <c r="I2107" s="157">
        <v>0</v>
      </c>
      <c r="J2107" s="157">
        <v>3</v>
      </c>
      <c r="K2107" s="157">
        <v>0</v>
      </c>
      <c r="L2107" s="157">
        <v>3</v>
      </c>
    </row>
    <row r="2108" spans="1:12" x14ac:dyDescent="0.2">
      <c r="A2108" s="157"/>
      <c r="B2108" s="157"/>
      <c r="C2108" s="157"/>
      <c r="D2108" s="157"/>
      <c r="E2108" s="157" t="s">
        <v>5142</v>
      </c>
      <c r="F2108" s="157" t="s">
        <v>39</v>
      </c>
      <c r="G2108" s="157">
        <v>0</v>
      </c>
      <c r="H2108" s="157">
        <v>1</v>
      </c>
      <c r="I2108" s="157">
        <v>1</v>
      </c>
      <c r="J2108" s="157">
        <v>0</v>
      </c>
      <c r="K2108" s="157">
        <v>0</v>
      </c>
      <c r="L2108" s="157">
        <v>1</v>
      </c>
    </row>
    <row r="2109" spans="1:12" x14ac:dyDescent="0.2">
      <c r="A2109" s="157"/>
      <c r="B2109" s="157"/>
      <c r="C2109" s="157"/>
      <c r="D2109" s="157"/>
      <c r="E2109" s="157" t="s">
        <v>1447</v>
      </c>
      <c r="F2109" s="157" t="s">
        <v>14</v>
      </c>
      <c r="G2109" s="157">
        <v>1</v>
      </c>
      <c r="H2109" s="157">
        <v>0</v>
      </c>
      <c r="I2109" s="157">
        <v>1</v>
      </c>
      <c r="J2109" s="157">
        <v>0</v>
      </c>
      <c r="K2109" s="157">
        <v>0</v>
      </c>
      <c r="L2109" s="157">
        <v>1</v>
      </c>
    </row>
    <row r="2110" spans="1:12" x14ac:dyDescent="0.2">
      <c r="A2110" s="157"/>
      <c r="B2110" s="157"/>
      <c r="C2110" s="157"/>
      <c r="D2110" s="157"/>
      <c r="E2110" s="157" t="s">
        <v>1446</v>
      </c>
      <c r="F2110" s="157" t="s">
        <v>77</v>
      </c>
      <c r="G2110" s="157">
        <v>1</v>
      </c>
      <c r="H2110" s="157">
        <v>3</v>
      </c>
      <c r="I2110" s="157">
        <v>3</v>
      </c>
      <c r="J2110" s="157">
        <v>1</v>
      </c>
      <c r="K2110" s="157">
        <v>0</v>
      </c>
      <c r="L2110" s="157">
        <v>4</v>
      </c>
    </row>
    <row r="2111" spans="1:12" x14ac:dyDescent="0.2">
      <c r="A2111" s="157"/>
      <c r="B2111" s="157"/>
      <c r="C2111" s="157"/>
      <c r="D2111" s="157"/>
      <c r="E2111" s="157" t="s">
        <v>5143</v>
      </c>
      <c r="F2111" s="157" t="s">
        <v>55</v>
      </c>
      <c r="G2111" s="157">
        <v>0</v>
      </c>
      <c r="H2111" s="157">
        <v>1</v>
      </c>
      <c r="I2111" s="157">
        <v>0</v>
      </c>
      <c r="J2111" s="157">
        <v>1</v>
      </c>
      <c r="K2111" s="157">
        <v>0</v>
      </c>
      <c r="L2111" s="157">
        <v>1</v>
      </c>
    </row>
    <row r="2112" spans="1:12" x14ac:dyDescent="0.2">
      <c r="A2112" s="157"/>
      <c r="B2112" s="157"/>
      <c r="C2112" s="157"/>
      <c r="D2112" s="157"/>
      <c r="E2112" s="157" t="s">
        <v>1444</v>
      </c>
      <c r="F2112" s="157" t="s">
        <v>94</v>
      </c>
      <c r="G2112" s="157">
        <v>2</v>
      </c>
      <c r="H2112" s="157">
        <v>0</v>
      </c>
      <c r="I2112" s="157">
        <v>1</v>
      </c>
      <c r="J2112" s="157">
        <v>1</v>
      </c>
      <c r="K2112" s="157">
        <v>0</v>
      </c>
      <c r="L2112" s="157">
        <v>2</v>
      </c>
    </row>
    <row r="2113" spans="1:12" x14ac:dyDescent="0.2">
      <c r="A2113" s="157"/>
      <c r="B2113" s="157"/>
      <c r="C2113" s="157"/>
      <c r="D2113" s="157"/>
      <c r="E2113" s="157" t="s">
        <v>5144</v>
      </c>
      <c r="F2113" s="157" t="s">
        <v>87</v>
      </c>
      <c r="G2113" s="157">
        <v>0</v>
      </c>
      <c r="H2113" s="157">
        <v>1</v>
      </c>
      <c r="I2113" s="157">
        <v>0</v>
      </c>
      <c r="J2113" s="157">
        <v>1</v>
      </c>
      <c r="K2113" s="157">
        <v>0</v>
      </c>
      <c r="L2113" s="157">
        <v>1</v>
      </c>
    </row>
    <row r="2114" spans="1:12" x14ac:dyDescent="0.2">
      <c r="A2114" s="157"/>
      <c r="B2114" s="157"/>
      <c r="C2114" s="157"/>
      <c r="D2114" s="157"/>
      <c r="E2114" s="157" t="s">
        <v>5145</v>
      </c>
      <c r="F2114" s="157" t="s">
        <v>48</v>
      </c>
      <c r="G2114" s="157">
        <v>0</v>
      </c>
      <c r="H2114" s="157">
        <v>2</v>
      </c>
      <c r="I2114" s="157">
        <v>1</v>
      </c>
      <c r="J2114" s="157">
        <v>1</v>
      </c>
      <c r="K2114" s="157">
        <v>0</v>
      </c>
      <c r="L2114" s="157">
        <v>2</v>
      </c>
    </row>
    <row r="2115" spans="1:12" x14ac:dyDescent="0.2">
      <c r="A2115" s="157"/>
      <c r="B2115" s="157"/>
      <c r="C2115" s="157"/>
      <c r="D2115" s="157"/>
      <c r="E2115" s="157" t="s">
        <v>5146</v>
      </c>
      <c r="F2115" s="157" t="s">
        <v>131</v>
      </c>
      <c r="G2115" s="157">
        <v>0</v>
      </c>
      <c r="H2115" s="157">
        <v>3</v>
      </c>
      <c r="I2115" s="157">
        <v>0</v>
      </c>
      <c r="J2115" s="157">
        <v>3</v>
      </c>
      <c r="K2115" s="157">
        <v>0</v>
      </c>
      <c r="L2115" s="157">
        <v>3</v>
      </c>
    </row>
    <row r="2116" spans="1:12" x14ac:dyDescent="0.2">
      <c r="A2116" s="157"/>
      <c r="B2116" s="157"/>
      <c r="C2116" s="157"/>
      <c r="D2116" s="157"/>
      <c r="E2116" s="157" t="s">
        <v>5147</v>
      </c>
      <c r="F2116" s="157" t="s">
        <v>20</v>
      </c>
      <c r="G2116" s="157">
        <v>1</v>
      </c>
      <c r="H2116" s="157">
        <v>1</v>
      </c>
      <c r="I2116" s="157">
        <v>0</v>
      </c>
      <c r="J2116" s="157">
        <v>2</v>
      </c>
      <c r="K2116" s="157">
        <v>0</v>
      </c>
      <c r="L2116" s="157">
        <v>2</v>
      </c>
    </row>
    <row r="2117" spans="1:12" x14ac:dyDescent="0.2">
      <c r="A2117" s="157"/>
      <c r="B2117" s="157"/>
      <c r="C2117" s="157"/>
      <c r="D2117" s="157"/>
      <c r="E2117" s="157" t="s">
        <v>5148</v>
      </c>
      <c r="F2117" s="157" t="s">
        <v>33</v>
      </c>
      <c r="G2117" s="157">
        <v>0</v>
      </c>
      <c r="H2117" s="157">
        <v>1</v>
      </c>
      <c r="I2117" s="157">
        <v>0</v>
      </c>
      <c r="J2117" s="157">
        <v>1</v>
      </c>
      <c r="K2117" s="157">
        <v>0</v>
      </c>
      <c r="L2117" s="157">
        <v>1</v>
      </c>
    </row>
    <row r="2118" spans="1:12" x14ac:dyDescent="0.2">
      <c r="A2118" s="157"/>
      <c r="B2118" s="157"/>
      <c r="C2118" s="157"/>
      <c r="D2118" s="157"/>
      <c r="E2118" s="157" t="s">
        <v>5149</v>
      </c>
      <c r="F2118" s="157" t="s">
        <v>18</v>
      </c>
      <c r="G2118" s="157">
        <v>1</v>
      </c>
      <c r="H2118" s="157">
        <v>0</v>
      </c>
      <c r="I2118" s="157">
        <v>1</v>
      </c>
      <c r="J2118" s="157">
        <v>0</v>
      </c>
      <c r="K2118" s="157">
        <v>0</v>
      </c>
      <c r="L2118" s="157">
        <v>1</v>
      </c>
    </row>
    <row r="2119" spans="1:12" x14ac:dyDescent="0.2">
      <c r="A2119" s="157"/>
      <c r="B2119" s="157"/>
      <c r="C2119" s="157"/>
      <c r="D2119" s="157"/>
      <c r="E2119" s="157" t="s">
        <v>1436</v>
      </c>
      <c r="F2119" s="157" t="s">
        <v>87</v>
      </c>
      <c r="G2119" s="157">
        <v>0</v>
      </c>
      <c r="H2119" s="157">
        <v>1</v>
      </c>
      <c r="I2119" s="157">
        <v>0</v>
      </c>
      <c r="J2119" s="157">
        <v>1</v>
      </c>
      <c r="K2119" s="157">
        <v>0</v>
      </c>
      <c r="L2119" s="157">
        <v>1</v>
      </c>
    </row>
    <row r="2120" spans="1:12" x14ac:dyDescent="0.2">
      <c r="A2120" s="157"/>
      <c r="B2120" s="157"/>
      <c r="C2120" s="157"/>
      <c r="D2120" s="157"/>
      <c r="E2120" s="157" t="s">
        <v>1435</v>
      </c>
      <c r="F2120" s="157" t="s">
        <v>87</v>
      </c>
      <c r="G2120" s="157">
        <v>0</v>
      </c>
      <c r="H2120" s="157">
        <v>1</v>
      </c>
      <c r="I2120" s="157">
        <v>0</v>
      </c>
      <c r="J2120" s="157">
        <v>1</v>
      </c>
      <c r="K2120" s="157">
        <v>0</v>
      </c>
      <c r="L2120" s="157">
        <v>1</v>
      </c>
    </row>
    <row r="2121" spans="1:12" x14ac:dyDescent="0.2">
      <c r="A2121" s="157"/>
      <c r="B2121" s="157"/>
      <c r="C2121" s="157"/>
      <c r="D2121" s="157"/>
      <c r="E2121" s="157" t="s">
        <v>5150</v>
      </c>
      <c r="F2121" s="157" t="s">
        <v>16</v>
      </c>
      <c r="G2121" s="157">
        <v>0</v>
      </c>
      <c r="H2121" s="157">
        <v>1</v>
      </c>
      <c r="I2121" s="157">
        <v>1</v>
      </c>
      <c r="J2121" s="157">
        <v>0</v>
      </c>
      <c r="K2121" s="157">
        <v>0</v>
      </c>
      <c r="L2121" s="157">
        <v>1</v>
      </c>
    </row>
    <row r="2122" spans="1:12" x14ac:dyDescent="0.2">
      <c r="A2122" s="157"/>
      <c r="B2122" s="157"/>
      <c r="C2122" s="157"/>
      <c r="D2122" s="157"/>
      <c r="E2122" s="157" t="s">
        <v>5151</v>
      </c>
      <c r="F2122" s="157" t="s">
        <v>24</v>
      </c>
      <c r="G2122" s="157">
        <v>0</v>
      </c>
      <c r="H2122" s="157">
        <v>1</v>
      </c>
      <c r="I2122" s="157">
        <v>0</v>
      </c>
      <c r="J2122" s="157">
        <v>1</v>
      </c>
      <c r="K2122" s="157">
        <v>0</v>
      </c>
      <c r="L2122" s="157">
        <v>1</v>
      </c>
    </row>
    <row r="2123" spans="1:12" x14ac:dyDescent="0.2">
      <c r="A2123" s="157"/>
      <c r="B2123" s="157"/>
      <c r="C2123" s="157"/>
      <c r="D2123" s="157"/>
      <c r="E2123" s="157" t="s">
        <v>1428</v>
      </c>
      <c r="F2123" s="157" t="s">
        <v>16</v>
      </c>
      <c r="G2123" s="157">
        <v>0</v>
      </c>
      <c r="H2123" s="157">
        <v>2</v>
      </c>
      <c r="I2123" s="157">
        <v>0</v>
      </c>
      <c r="J2123" s="157">
        <v>2</v>
      </c>
      <c r="K2123" s="157">
        <v>0</v>
      </c>
      <c r="L2123" s="157">
        <v>2</v>
      </c>
    </row>
    <row r="2124" spans="1:12" x14ac:dyDescent="0.2">
      <c r="A2124" s="157"/>
      <c r="B2124" s="157"/>
      <c r="C2124" s="157"/>
      <c r="D2124" s="157"/>
      <c r="E2124" s="157" t="s">
        <v>1426</v>
      </c>
      <c r="F2124" s="157" t="s">
        <v>29</v>
      </c>
      <c r="G2124" s="157">
        <v>1</v>
      </c>
      <c r="H2124" s="157">
        <v>6</v>
      </c>
      <c r="I2124" s="157">
        <v>0</v>
      </c>
      <c r="J2124" s="157">
        <v>4</v>
      </c>
      <c r="K2124" s="157">
        <v>3</v>
      </c>
      <c r="L2124" s="157">
        <v>7</v>
      </c>
    </row>
    <row r="2125" spans="1:12" x14ac:dyDescent="0.2">
      <c r="A2125" s="157"/>
      <c r="B2125" s="157"/>
      <c r="C2125" s="157"/>
      <c r="D2125" s="157"/>
      <c r="E2125" s="157" t="s">
        <v>1425</v>
      </c>
      <c r="F2125" s="157" t="s">
        <v>29</v>
      </c>
      <c r="G2125" s="157">
        <v>1</v>
      </c>
      <c r="H2125" s="157">
        <v>5</v>
      </c>
      <c r="I2125" s="157">
        <v>2</v>
      </c>
      <c r="J2125" s="157">
        <v>3</v>
      </c>
      <c r="K2125" s="157">
        <v>1</v>
      </c>
      <c r="L2125" s="157">
        <v>6</v>
      </c>
    </row>
    <row r="2126" spans="1:12" x14ac:dyDescent="0.2">
      <c r="A2126" s="157"/>
      <c r="B2126" s="157"/>
      <c r="C2126" s="157"/>
      <c r="D2126" s="157"/>
      <c r="E2126" s="157" t="s">
        <v>1424</v>
      </c>
      <c r="F2126" s="157" t="s">
        <v>29</v>
      </c>
      <c r="G2126" s="157">
        <v>1</v>
      </c>
      <c r="H2126" s="157">
        <v>7</v>
      </c>
      <c r="I2126" s="157">
        <v>0</v>
      </c>
      <c r="J2126" s="157">
        <v>6</v>
      </c>
      <c r="K2126" s="157">
        <v>2</v>
      </c>
      <c r="L2126" s="157">
        <v>8</v>
      </c>
    </row>
    <row r="2127" spans="1:12" x14ac:dyDescent="0.2">
      <c r="A2127" s="157"/>
      <c r="B2127" s="157"/>
      <c r="C2127" s="157"/>
      <c r="D2127" s="157"/>
      <c r="E2127" s="157" t="s">
        <v>1422</v>
      </c>
      <c r="F2127" s="157" t="s">
        <v>58</v>
      </c>
      <c r="G2127" s="157">
        <v>1</v>
      </c>
      <c r="H2127" s="157">
        <v>0</v>
      </c>
      <c r="I2127" s="157">
        <v>1</v>
      </c>
      <c r="J2127" s="157">
        <v>0</v>
      </c>
      <c r="K2127" s="157">
        <v>0</v>
      </c>
      <c r="L2127" s="157">
        <v>1</v>
      </c>
    </row>
    <row r="2128" spans="1:12" x14ac:dyDescent="0.2">
      <c r="A2128" s="157"/>
      <c r="B2128" s="157"/>
      <c r="C2128" s="157"/>
      <c r="D2128" s="157"/>
      <c r="E2128" s="157" t="s">
        <v>5152</v>
      </c>
      <c r="F2128" s="157" t="s">
        <v>58</v>
      </c>
      <c r="G2128" s="157">
        <v>0</v>
      </c>
      <c r="H2128" s="157">
        <v>1</v>
      </c>
      <c r="I2128" s="157">
        <v>1</v>
      </c>
      <c r="J2128" s="157">
        <v>0</v>
      </c>
      <c r="K2128" s="157">
        <v>0</v>
      </c>
      <c r="L2128" s="157">
        <v>1</v>
      </c>
    </row>
    <row r="2129" spans="1:12" x14ac:dyDescent="0.2">
      <c r="A2129" s="157"/>
      <c r="B2129" s="157"/>
      <c r="C2129" s="157"/>
      <c r="D2129" s="157"/>
      <c r="E2129" s="157" t="s">
        <v>5153</v>
      </c>
      <c r="F2129" s="157" t="s">
        <v>94</v>
      </c>
      <c r="G2129" s="157">
        <v>1</v>
      </c>
      <c r="H2129" s="157">
        <v>0</v>
      </c>
      <c r="I2129" s="157">
        <v>1</v>
      </c>
      <c r="J2129" s="157">
        <v>0</v>
      </c>
      <c r="K2129" s="157">
        <v>0</v>
      </c>
      <c r="L2129" s="157">
        <v>1</v>
      </c>
    </row>
    <row r="2130" spans="1:12" x14ac:dyDescent="0.2">
      <c r="A2130" s="157"/>
      <c r="B2130" s="157"/>
      <c r="C2130" s="157"/>
      <c r="D2130" s="157"/>
      <c r="E2130" s="157" t="s">
        <v>5154</v>
      </c>
      <c r="F2130" s="157" t="s">
        <v>94</v>
      </c>
      <c r="G2130" s="157">
        <v>0</v>
      </c>
      <c r="H2130" s="157">
        <v>1</v>
      </c>
      <c r="I2130" s="157">
        <v>0</v>
      </c>
      <c r="J2130" s="157">
        <v>1</v>
      </c>
      <c r="K2130" s="157">
        <v>0</v>
      </c>
      <c r="L2130" s="157">
        <v>1</v>
      </c>
    </row>
    <row r="2131" spans="1:12" x14ac:dyDescent="0.2">
      <c r="A2131" s="157"/>
      <c r="B2131" s="157"/>
      <c r="C2131" s="157"/>
      <c r="D2131" s="157"/>
      <c r="E2131" s="157" t="s">
        <v>1415</v>
      </c>
      <c r="F2131" s="157" t="s">
        <v>16</v>
      </c>
      <c r="G2131" s="157">
        <v>0</v>
      </c>
      <c r="H2131" s="157">
        <v>2</v>
      </c>
      <c r="I2131" s="157">
        <v>0</v>
      </c>
      <c r="J2131" s="157">
        <v>2</v>
      </c>
      <c r="K2131" s="157">
        <v>0</v>
      </c>
      <c r="L2131" s="157">
        <v>2</v>
      </c>
    </row>
    <row r="2132" spans="1:12" x14ac:dyDescent="0.2">
      <c r="A2132" s="157"/>
      <c r="B2132" s="157"/>
      <c r="C2132" s="157"/>
      <c r="D2132" s="157"/>
      <c r="E2132" s="157" t="s">
        <v>1414</v>
      </c>
      <c r="F2132" s="157" t="s">
        <v>94</v>
      </c>
      <c r="G2132" s="157">
        <v>0</v>
      </c>
      <c r="H2132" s="157">
        <v>54</v>
      </c>
      <c r="I2132" s="157">
        <v>0</v>
      </c>
      <c r="J2132" s="157">
        <v>52</v>
      </c>
      <c r="K2132" s="157">
        <v>2</v>
      </c>
      <c r="L2132" s="157">
        <v>54</v>
      </c>
    </row>
    <row r="2133" spans="1:12" x14ac:dyDescent="0.2">
      <c r="A2133" s="157"/>
      <c r="B2133" s="157"/>
      <c r="C2133" s="157"/>
      <c r="D2133" s="157"/>
      <c r="E2133" s="157" t="s">
        <v>1412</v>
      </c>
      <c r="F2133" s="157" t="s">
        <v>48</v>
      </c>
      <c r="G2133" s="157">
        <v>1</v>
      </c>
      <c r="H2133" s="157">
        <v>0</v>
      </c>
      <c r="I2133" s="157">
        <v>1</v>
      </c>
      <c r="J2133" s="157">
        <v>0</v>
      </c>
      <c r="K2133" s="157">
        <v>0</v>
      </c>
      <c r="L2133" s="157">
        <v>1</v>
      </c>
    </row>
    <row r="2134" spans="1:12" x14ac:dyDescent="0.2">
      <c r="A2134" s="157"/>
      <c r="B2134" s="157"/>
      <c r="C2134" s="157"/>
      <c r="D2134" s="157"/>
      <c r="E2134" s="157" t="s">
        <v>5155</v>
      </c>
      <c r="F2134" s="157" t="s">
        <v>87</v>
      </c>
      <c r="G2134" s="157">
        <v>0</v>
      </c>
      <c r="H2134" s="157">
        <v>1</v>
      </c>
      <c r="I2134" s="157">
        <v>0</v>
      </c>
      <c r="J2134" s="157">
        <v>1</v>
      </c>
      <c r="K2134" s="157">
        <v>0</v>
      </c>
      <c r="L2134" s="157">
        <v>1</v>
      </c>
    </row>
    <row r="2135" spans="1:12" x14ac:dyDescent="0.2">
      <c r="A2135" s="157"/>
      <c r="B2135" s="157"/>
      <c r="C2135" s="157"/>
      <c r="D2135" s="157"/>
      <c r="E2135" s="157" t="s">
        <v>5156</v>
      </c>
      <c r="F2135" s="157" t="s">
        <v>80</v>
      </c>
      <c r="G2135" s="157">
        <v>0</v>
      </c>
      <c r="H2135" s="157">
        <v>1</v>
      </c>
      <c r="I2135" s="157">
        <v>0</v>
      </c>
      <c r="J2135" s="157">
        <v>1</v>
      </c>
      <c r="K2135" s="157">
        <v>0</v>
      </c>
      <c r="L2135" s="157">
        <v>1</v>
      </c>
    </row>
    <row r="2136" spans="1:12" x14ac:dyDescent="0.2">
      <c r="A2136" s="157"/>
      <c r="B2136" s="157"/>
      <c r="C2136" s="157"/>
      <c r="D2136" s="157"/>
      <c r="E2136" s="157" t="s">
        <v>5157</v>
      </c>
      <c r="F2136" s="157" t="s">
        <v>39</v>
      </c>
      <c r="G2136" s="157">
        <v>0</v>
      </c>
      <c r="H2136" s="157">
        <v>2</v>
      </c>
      <c r="I2136" s="157">
        <v>0</v>
      </c>
      <c r="J2136" s="157">
        <v>2</v>
      </c>
      <c r="K2136" s="157">
        <v>0</v>
      </c>
      <c r="L2136" s="157">
        <v>2</v>
      </c>
    </row>
    <row r="2137" spans="1:12" x14ac:dyDescent="0.2">
      <c r="A2137" s="157"/>
      <c r="B2137" s="157"/>
      <c r="C2137" s="157"/>
      <c r="D2137" s="157"/>
      <c r="E2137" s="157" t="s">
        <v>1410</v>
      </c>
      <c r="F2137" s="157" t="s">
        <v>35</v>
      </c>
      <c r="G2137" s="157">
        <v>1</v>
      </c>
      <c r="H2137" s="157">
        <v>0</v>
      </c>
      <c r="I2137" s="157">
        <v>0</v>
      </c>
      <c r="J2137" s="157">
        <v>1</v>
      </c>
      <c r="K2137" s="157">
        <v>0</v>
      </c>
      <c r="L2137" s="157">
        <v>1</v>
      </c>
    </row>
    <row r="2138" spans="1:12" x14ac:dyDescent="0.2">
      <c r="A2138" s="157"/>
      <c r="B2138" s="157"/>
      <c r="C2138" s="157"/>
      <c r="D2138" s="157"/>
      <c r="E2138" s="157" t="s">
        <v>1409</v>
      </c>
      <c r="F2138" s="157" t="s">
        <v>35</v>
      </c>
      <c r="G2138" s="157">
        <v>0</v>
      </c>
      <c r="H2138" s="157">
        <v>2</v>
      </c>
      <c r="I2138" s="157">
        <v>0</v>
      </c>
      <c r="J2138" s="157">
        <v>2</v>
      </c>
      <c r="K2138" s="157">
        <v>0</v>
      </c>
      <c r="L2138" s="157">
        <v>2</v>
      </c>
    </row>
    <row r="2139" spans="1:12" x14ac:dyDescent="0.2">
      <c r="A2139" s="157"/>
      <c r="B2139" s="157"/>
      <c r="C2139" s="157"/>
      <c r="D2139" s="157"/>
      <c r="E2139" s="157" t="s">
        <v>5158</v>
      </c>
      <c r="F2139" s="157" t="s">
        <v>58</v>
      </c>
      <c r="G2139" s="157">
        <v>1</v>
      </c>
      <c r="H2139" s="157">
        <v>0</v>
      </c>
      <c r="I2139" s="157">
        <v>0</v>
      </c>
      <c r="J2139" s="157">
        <v>1</v>
      </c>
      <c r="K2139" s="157">
        <v>0</v>
      </c>
      <c r="L2139" s="157">
        <v>1</v>
      </c>
    </row>
    <row r="2140" spans="1:12" x14ac:dyDescent="0.2">
      <c r="A2140" s="157"/>
      <c r="B2140" s="157"/>
      <c r="C2140" s="157"/>
      <c r="D2140" s="157"/>
      <c r="E2140" s="157" t="s">
        <v>5159</v>
      </c>
      <c r="F2140" s="157" t="s">
        <v>69</v>
      </c>
      <c r="G2140" s="157">
        <v>3</v>
      </c>
      <c r="H2140" s="157">
        <v>1</v>
      </c>
      <c r="I2140" s="157">
        <v>2</v>
      </c>
      <c r="J2140" s="157">
        <v>2</v>
      </c>
      <c r="K2140" s="157">
        <v>0</v>
      </c>
      <c r="L2140" s="157">
        <v>4</v>
      </c>
    </row>
    <row r="2141" spans="1:12" x14ac:dyDescent="0.2">
      <c r="A2141" s="157"/>
      <c r="B2141" s="157"/>
      <c r="C2141" s="157"/>
      <c r="D2141" s="157"/>
      <c r="E2141" s="157" t="s">
        <v>1408</v>
      </c>
      <c r="F2141" s="157" t="s">
        <v>77</v>
      </c>
      <c r="G2141" s="157">
        <v>1</v>
      </c>
      <c r="H2141" s="157">
        <v>2</v>
      </c>
      <c r="I2141" s="157">
        <v>3</v>
      </c>
      <c r="J2141" s="157">
        <v>0</v>
      </c>
      <c r="K2141" s="157">
        <v>0</v>
      </c>
      <c r="L2141" s="157">
        <v>3</v>
      </c>
    </row>
    <row r="2142" spans="1:12" x14ac:dyDescent="0.2">
      <c r="A2142" s="157"/>
      <c r="B2142" s="157"/>
      <c r="C2142" s="157"/>
      <c r="D2142" s="157"/>
      <c r="E2142" s="157" t="s">
        <v>5160</v>
      </c>
      <c r="F2142" s="157" t="s">
        <v>20</v>
      </c>
      <c r="G2142" s="157">
        <v>1</v>
      </c>
      <c r="H2142" s="157">
        <v>0</v>
      </c>
      <c r="I2142" s="157">
        <v>1</v>
      </c>
      <c r="J2142" s="157">
        <v>0</v>
      </c>
      <c r="K2142" s="157">
        <v>0</v>
      </c>
      <c r="L2142" s="157">
        <v>1</v>
      </c>
    </row>
    <row r="2143" spans="1:12" x14ac:dyDescent="0.2">
      <c r="A2143" s="157"/>
      <c r="B2143" s="157"/>
      <c r="C2143" s="157"/>
      <c r="D2143" s="157"/>
      <c r="E2143" s="157" t="s">
        <v>5161</v>
      </c>
      <c r="F2143" s="157" t="s">
        <v>24</v>
      </c>
      <c r="G2143" s="157">
        <v>0</v>
      </c>
      <c r="H2143" s="157">
        <v>1</v>
      </c>
      <c r="I2143" s="157">
        <v>0</v>
      </c>
      <c r="J2143" s="157">
        <v>1</v>
      </c>
      <c r="K2143" s="157">
        <v>0</v>
      </c>
      <c r="L2143" s="157">
        <v>1</v>
      </c>
    </row>
    <row r="2144" spans="1:12" x14ac:dyDescent="0.2">
      <c r="A2144" s="157"/>
      <c r="B2144" s="157"/>
      <c r="C2144" s="157"/>
      <c r="D2144" s="157"/>
      <c r="E2144" s="157" t="s">
        <v>5162</v>
      </c>
      <c r="F2144" s="157" t="s">
        <v>94</v>
      </c>
      <c r="G2144" s="157">
        <v>0</v>
      </c>
      <c r="H2144" s="157">
        <v>1</v>
      </c>
      <c r="I2144" s="157">
        <v>0</v>
      </c>
      <c r="J2144" s="157">
        <v>1</v>
      </c>
      <c r="K2144" s="157">
        <v>0</v>
      </c>
      <c r="L2144" s="157">
        <v>1</v>
      </c>
    </row>
    <row r="2145" spans="1:12" x14ac:dyDescent="0.2">
      <c r="A2145" s="157"/>
      <c r="B2145" s="157"/>
      <c r="C2145" s="157"/>
      <c r="D2145" s="157"/>
      <c r="E2145" s="157" t="s">
        <v>1405</v>
      </c>
      <c r="F2145" s="157" t="s">
        <v>18</v>
      </c>
      <c r="G2145" s="157">
        <v>1</v>
      </c>
      <c r="H2145" s="157">
        <v>0</v>
      </c>
      <c r="I2145" s="157">
        <v>0</v>
      </c>
      <c r="J2145" s="157">
        <v>1</v>
      </c>
      <c r="K2145" s="157">
        <v>0</v>
      </c>
      <c r="L2145" s="157">
        <v>1</v>
      </c>
    </row>
    <row r="2146" spans="1:12" x14ac:dyDescent="0.2">
      <c r="A2146" s="157"/>
      <c r="B2146" s="157"/>
      <c r="C2146" s="157"/>
      <c r="D2146" s="157"/>
      <c r="E2146" s="157" t="s">
        <v>5163</v>
      </c>
      <c r="F2146" s="157" t="s">
        <v>18</v>
      </c>
      <c r="G2146" s="157">
        <v>0</v>
      </c>
      <c r="H2146" s="157">
        <v>2</v>
      </c>
      <c r="I2146" s="157">
        <v>0</v>
      </c>
      <c r="J2146" s="157">
        <v>0</v>
      </c>
      <c r="K2146" s="157">
        <v>2</v>
      </c>
      <c r="L2146" s="157">
        <v>2</v>
      </c>
    </row>
    <row r="2147" spans="1:12" x14ac:dyDescent="0.2">
      <c r="A2147" s="157"/>
      <c r="B2147" s="157"/>
      <c r="C2147" s="157"/>
      <c r="D2147" s="157"/>
      <c r="E2147" s="157" t="s">
        <v>1400</v>
      </c>
      <c r="F2147" s="157" t="s">
        <v>18</v>
      </c>
      <c r="G2147" s="157">
        <v>0</v>
      </c>
      <c r="H2147" s="157">
        <v>2</v>
      </c>
      <c r="I2147" s="157">
        <v>1</v>
      </c>
      <c r="J2147" s="157">
        <v>0</v>
      </c>
      <c r="K2147" s="157">
        <v>1</v>
      </c>
      <c r="L2147" s="157">
        <v>2</v>
      </c>
    </row>
    <row r="2148" spans="1:12" x14ac:dyDescent="0.2">
      <c r="A2148" s="157"/>
      <c r="B2148" s="157"/>
      <c r="C2148" s="157"/>
      <c r="D2148" s="157"/>
      <c r="E2148" s="157" t="s">
        <v>1398</v>
      </c>
      <c r="F2148" s="157" t="s">
        <v>18</v>
      </c>
      <c r="G2148" s="157">
        <v>1</v>
      </c>
      <c r="H2148" s="157">
        <v>0</v>
      </c>
      <c r="I2148" s="157">
        <v>0</v>
      </c>
      <c r="J2148" s="157">
        <v>1</v>
      </c>
      <c r="K2148" s="157">
        <v>0</v>
      </c>
      <c r="L2148" s="157">
        <v>1</v>
      </c>
    </row>
    <row r="2149" spans="1:12" x14ac:dyDescent="0.2">
      <c r="A2149" s="157"/>
      <c r="B2149" s="157"/>
      <c r="C2149" s="157"/>
      <c r="D2149" s="157"/>
      <c r="E2149" s="157" t="s">
        <v>1397</v>
      </c>
      <c r="F2149" s="157" t="s">
        <v>18</v>
      </c>
      <c r="G2149" s="157">
        <v>0</v>
      </c>
      <c r="H2149" s="157">
        <v>4</v>
      </c>
      <c r="I2149" s="157">
        <v>0</v>
      </c>
      <c r="J2149" s="157">
        <v>2</v>
      </c>
      <c r="K2149" s="157">
        <v>2</v>
      </c>
      <c r="L2149" s="157">
        <v>4</v>
      </c>
    </row>
    <row r="2150" spans="1:12" x14ac:dyDescent="0.2">
      <c r="A2150" s="157"/>
      <c r="B2150" s="157"/>
      <c r="C2150" s="157"/>
      <c r="D2150" s="157"/>
      <c r="E2150" s="157" t="s">
        <v>1395</v>
      </c>
      <c r="F2150" s="157" t="s">
        <v>18</v>
      </c>
      <c r="G2150" s="157">
        <v>0</v>
      </c>
      <c r="H2150" s="157">
        <v>2</v>
      </c>
      <c r="I2150" s="157">
        <v>1</v>
      </c>
      <c r="J2150" s="157">
        <v>0</v>
      </c>
      <c r="K2150" s="157">
        <v>1</v>
      </c>
      <c r="L2150" s="157">
        <v>2</v>
      </c>
    </row>
    <row r="2151" spans="1:12" x14ac:dyDescent="0.2">
      <c r="A2151" s="157"/>
      <c r="B2151" s="157"/>
      <c r="C2151" s="157"/>
      <c r="D2151" s="157"/>
      <c r="E2151" s="157" t="s">
        <v>1394</v>
      </c>
      <c r="F2151" s="157" t="s">
        <v>18</v>
      </c>
      <c r="G2151" s="157">
        <v>0</v>
      </c>
      <c r="H2151" s="157">
        <v>2</v>
      </c>
      <c r="I2151" s="157">
        <v>1</v>
      </c>
      <c r="J2151" s="157">
        <v>0</v>
      </c>
      <c r="K2151" s="157">
        <v>1</v>
      </c>
      <c r="L2151" s="157">
        <v>2</v>
      </c>
    </row>
    <row r="2152" spans="1:12" x14ac:dyDescent="0.2">
      <c r="A2152" s="157"/>
      <c r="B2152" s="157"/>
      <c r="C2152" s="157"/>
      <c r="D2152" s="157"/>
      <c r="E2152" s="157" t="s">
        <v>5164</v>
      </c>
      <c r="F2152" s="157" t="s">
        <v>18</v>
      </c>
      <c r="G2152" s="157">
        <v>0</v>
      </c>
      <c r="H2152" s="157">
        <v>1</v>
      </c>
      <c r="I2152" s="157">
        <v>0</v>
      </c>
      <c r="J2152" s="157">
        <v>0</v>
      </c>
      <c r="K2152" s="157">
        <v>1</v>
      </c>
      <c r="L2152" s="157">
        <v>1</v>
      </c>
    </row>
    <row r="2153" spans="1:12" x14ac:dyDescent="0.2">
      <c r="A2153" s="157"/>
      <c r="B2153" s="157"/>
      <c r="C2153" s="157"/>
      <c r="D2153" s="157"/>
      <c r="E2153" s="157" t="s">
        <v>1390</v>
      </c>
      <c r="F2153" s="157" t="s">
        <v>18</v>
      </c>
      <c r="G2153" s="157">
        <v>0</v>
      </c>
      <c r="H2153" s="157">
        <v>4</v>
      </c>
      <c r="I2153" s="157">
        <v>2</v>
      </c>
      <c r="J2153" s="157">
        <v>0</v>
      </c>
      <c r="K2153" s="157">
        <v>2</v>
      </c>
      <c r="L2153" s="157">
        <v>4</v>
      </c>
    </row>
    <row r="2154" spans="1:12" x14ac:dyDescent="0.2">
      <c r="A2154" s="157"/>
      <c r="B2154" s="157"/>
      <c r="C2154" s="157"/>
      <c r="D2154" s="157"/>
      <c r="E2154" s="157" t="s">
        <v>1389</v>
      </c>
      <c r="F2154" s="157" t="s">
        <v>18</v>
      </c>
      <c r="G2154" s="157">
        <v>0</v>
      </c>
      <c r="H2154" s="157">
        <v>2</v>
      </c>
      <c r="I2154" s="157">
        <v>0</v>
      </c>
      <c r="J2154" s="157">
        <v>0</v>
      </c>
      <c r="K2154" s="157">
        <v>2</v>
      </c>
      <c r="L2154" s="157">
        <v>2</v>
      </c>
    </row>
    <row r="2155" spans="1:12" x14ac:dyDescent="0.2">
      <c r="A2155" s="157"/>
      <c r="B2155" s="157"/>
      <c r="C2155" s="157"/>
      <c r="D2155" s="157"/>
      <c r="E2155" s="157" t="s">
        <v>5165</v>
      </c>
      <c r="F2155" s="157" t="s">
        <v>18</v>
      </c>
      <c r="G2155" s="157">
        <v>1</v>
      </c>
      <c r="H2155" s="157">
        <v>0</v>
      </c>
      <c r="I2155" s="157">
        <v>1</v>
      </c>
      <c r="J2155" s="157">
        <v>0</v>
      </c>
      <c r="K2155" s="157">
        <v>0</v>
      </c>
      <c r="L2155" s="157">
        <v>1</v>
      </c>
    </row>
    <row r="2156" spans="1:12" x14ac:dyDescent="0.2">
      <c r="A2156" s="157"/>
      <c r="B2156" s="157"/>
      <c r="C2156" s="157"/>
      <c r="D2156" s="157"/>
      <c r="E2156" s="157" t="s">
        <v>5166</v>
      </c>
      <c r="F2156" s="157" t="s">
        <v>94</v>
      </c>
      <c r="G2156" s="157">
        <v>1</v>
      </c>
      <c r="H2156" s="157">
        <v>0</v>
      </c>
      <c r="I2156" s="157">
        <v>0</v>
      </c>
      <c r="J2156" s="157">
        <v>1</v>
      </c>
      <c r="K2156" s="157">
        <v>0</v>
      </c>
      <c r="L2156" s="157">
        <v>1</v>
      </c>
    </row>
    <row r="2157" spans="1:12" x14ac:dyDescent="0.2">
      <c r="A2157" s="157"/>
      <c r="B2157" s="157"/>
      <c r="C2157" s="157"/>
      <c r="D2157" s="157"/>
      <c r="E2157" s="157" t="s">
        <v>5167</v>
      </c>
      <c r="F2157" s="157" t="s">
        <v>33</v>
      </c>
      <c r="G2157" s="157">
        <v>0</v>
      </c>
      <c r="H2157" s="157">
        <v>1</v>
      </c>
      <c r="I2157" s="157">
        <v>1</v>
      </c>
      <c r="J2157" s="157">
        <v>0</v>
      </c>
      <c r="K2157" s="157">
        <v>0</v>
      </c>
      <c r="L2157" s="157">
        <v>1</v>
      </c>
    </row>
    <row r="2158" spans="1:12" x14ac:dyDescent="0.2">
      <c r="A2158" s="157"/>
      <c r="B2158" s="157"/>
      <c r="C2158" s="157"/>
      <c r="D2158" s="157"/>
      <c r="E2158" s="157" t="s">
        <v>5168</v>
      </c>
      <c r="F2158" s="157" t="s">
        <v>29</v>
      </c>
      <c r="G2158" s="157">
        <v>1</v>
      </c>
      <c r="H2158" s="157">
        <v>0</v>
      </c>
      <c r="I2158" s="157">
        <v>0</v>
      </c>
      <c r="J2158" s="157">
        <v>1</v>
      </c>
      <c r="K2158" s="157">
        <v>0</v>
      </c>
      <c r="L2158" s="157">
        <v>1</v>
      </c>
    </row>
    <row r="2159" spans="1:12" x14ac:dyDescent="0.2">
      <c r="A2159" s="157"/>
      <c r="B2159" s="157"/>
      <c r="C2159" s="157"/>
      <c r="D2159" s="157"/>
      <c r="E2159" s="157" t="s">
        <v>1380</v>
      </c>
      <c r="F2159" s="157" t="s">
        <v>77</v>
      </c>
      <c r="G2159" s="157">
        <v>1</v>
      </c>
      <c r="H2159" s="157">
        <v>2</v>
      </c>
      <c r="I2159" s="157">
        <v>3</v>
      </c>
      <c r="J2159" s="157">
        <v>0</v>
      </c>
      <c r="K2159" s="157">
        <v>0</v>
      </c>
      <c r="L2159" s="157">
        <v>3</v>
      </c>
    </row>
    <row r="2160" spans="1:12" x14ac:dyDescent="0.2">
      <c r="A2160" s="157"/>
      <c r="B2160" s="157"/>
      <c r="C2160" s="157"/>
      <c r="D2160" s="157"/>
      <c r="E2160" s="157" t="s">
        <v>1379</v>
      </c>
      <c r="F2160" s="157" t="s">
        <v>77</v>
      </c>
      <c r="G2160" s="157">
        <v>1</v>
      </c>
      <c r="H2160" s="157">
        <v>2</v>
      </c>
      <c r="I2160" s="157">
        <v>0</v>
      </c>
      <c r="J2160" s="157">
        <v>3</v>
      </c>
      <c r="K2160" s="157">
        <v>0</v>
      </c>
      <c r="L2160" s="157">
        <v>3</v>
      </c>
    </row>
    <row r="2161" spans="1:12" x14ac:dyDescent="0.2">
      <c r="A2161" s="157"/>
      <c r="B2161" s="157"/>
      <c r="C2161" s="157"/>
      <c r="D2161" s="157"/>
      <c r="E2161" s="157" t="s">
        <v>1375</v>
      </c>
      <c r="F2161" s="157" t="s">
        <v>87</v>
      </c>
      <c r="G2161" s="157">
        <v>0</v>
      </c>
      <c r="H2161" s="157">
        <v>1</v>
      </c>
      <c r="I2161" s="157">
        <v>0</v>
      </c>
      <c r="J2161" s="157">
        <v>1</v>
      </c>
      <c r="K2161" s="157">
        <v>0</v>
      </c>
      <c r="L2161" s="157">
        <v>1</v>
      </c>
    </row>
    <row r="2162" spans="1:12" x14ac:dyDescent="0.2">
      <c r="A2162" s="157"/>
      <c r="B2162" s="157"/>
      <c r="C2162" s="157"/>
      <c r="D2162" s="157"/>
      <c r="E2162" s="157" t="s">
        <v>5169</v>
      </c>
      <c r="F2162" s="157" t="s">
        <v>53</v>
      </c>
      <c r="G2162" s="157">
        <v>1</v>
      </c>
      <c r="H2162" s="157">
        <v>0</v>
      </c>
      <c r="I2162" s="157">
        <v>1</v>
      </c>
      <c r="J2162" s="157">
        <v>0</v>
      </c>
      <c r="K2162" s="157">
        <v>0</v>
      </c>
      <c r="L2162" s="157">
        <v>1</v>
      </c>
    </row>
    <row r="2163" spans="1:12" x14ac:dyDescent="0.2">
      <c r="A2163" s="157"/>
      <c r="B2163" s="157"/>
      <c r="C2163" s="157"/>
      <c r="D2163" s="157"/>
      <c r="E2163" s="157" t="s">
        <v>5170</v>
      </c>
      <c r="F2163" s="157" t="s">
        <v>53</v>
      </c>
      <c r="G2163" s="157">
        <v>1</v>
      </c>
      <c r="H2163" s="157">
        <v>0</v>
      </c>
      <c r="I2163" s="157">
        <v>1</v>
      </c>
      <c r="J2163" s="157">
        <v>0</v>
      </c>
      <c r="K2163" s="157">
        <v>0</v>
      </c>
      <c r="L2163" s="157">
        <v>1</v>
      </c>
    </row>
    <row r="2164" spans="1:12" x14ac:dyDescent="0.2">
      <c r="A2164" s="157"/>
      <c r="B2164" s="157"/>
      <c r="C2164" s="157"/>
      <c r="D2164" s="157"/>
      <c r="E2164" s="157" t="s">
        <v>5171</v>
      </c>
      <c r="F2164" s="157" t="s">
        <v>53</v>
      </c>
      <c r="G2164" s="157">
        <v>1</v>
      </c>
      <c r="H2164" s="157">
        <v>0</v>
      </c>
      <c r="I2164" s="157">
        <v>1</v>
      </c>
      <c r="J2164" s="157">
        <v>0</v>
      </c>
      <c r="K2164" s="157">
        <v>0</v>
      </c>
      <c r="L2164" s="157">
        <v>1</v>
      </c>
    </row>
    <row r="2165" spans="1:12" x14ac:dyDescent="0.2">
      <c r="A2165" s="157"/>
      <c r="B2165" s="157"/>
      <c r="C2165" s="157"/>
      <c r="D2165" s="157"/>
      <c r="E2165" s="157" t="s">
        <v>5172</v>
      </c>
      <c r="F2165" s="157" t="s">
        <v>29</v>
      </c>
      <c r="G2165" s="157">
        <v>1</v>
      </c>
      <c r="H2165" s="157">
        <v>0</v>
      </c>
      <c r="I2165" s="157">
        <v>0</v>
      </c>
      <c r="J2165" s="157">
        <v>0</v>
      </c>
      <c r="K2165" s="157">
        <v>1</v>
      </c>
      <c r="L2165" s="157">
        <v>1</v>
      </c>
    </row>
    <row r="2166" spans="1:12" x14ac:dyDescent="0.2">
      <c r="A2166" s="157"/>
      <c r="B2166" s="157"/>
      <c r="C2166" s="157"/>
      <c r="D2166" s="157"/>
      <c r="E2166" s="157" t="s">
        <v>5173</v>
      </c>
      <c r="F2166" s="157" t="s">
        <v>20</v>
      </c>
      <c r="G2166" s="157">
        <v>0</v>
      </c>
      <c r="H2166" s="157">
        <v>1</v>
      </c>
      <c r="I2166" s="157">
        <v>0</v>
      </c>
      <c r="J2166" s="157">
        <v>1</v>
      </c>
      <c r="K2166" s="157">
        <v>0</v>
      </c>
      <c r="L2166" s="157">
        <v>1</v>
      </c>
    </row>
    <row r="2167" spans="1:12" x14ac:dyDescent="0.2">
      <c r="A2167" s="157"/>
      <c r="B2167" s="157"/>
      <c r="C2167" s="157"/>
      <c r="D2167" s="157"/>
      <c r="E2167" s="157" t="s">
        <v>5174</v>
      </c>
      <c r="F2167" s="157" t="s">
        <v>48</v>
      </c>
      <c r="G2167" s="157">
        <v>1</v>
      </c>
      <c r="H2167" s="157">
        <v>0</v>
      </c>
      <c r="I2167" s="157">
        <v>1</v>
      </c>
      <c r="J2167" s="157">
        <v>0</v>
      </c>
      <c r="K2167" s="157">
        <v>0</v>
      </c>
      <c r="L2167" s="157">
        <v>1</v>
      </c>
    </row>
    <row r="2168" spans="1:12" x14ac:dyDescent="0.2">
      <c r="A2168" s="157"/>
      <c r="B2168" s="157"/>
      <c r="C2168" s="157"/>
      <c r="D2168" s="157"/>
      <c r="E2168" s="157" t="s">
        <v>1373</v>
      </c>
      <c r="F2168" s="157" t="s">
        <v>24</v>
      </c>
      <c r="G2168" s="157">
        <v>0</v>
      </c>
      <c r="H2168" s="157">
        <v>1</v>
      </c>
      <c r="I2168" s="157">
        <v>0</v>
      </c>
      <c r="J2168" s="157">
        <v>1</v>
      </c>
      <c r="K2168" s="157">
        <v>0</v>
      </c>
      <c r="L2168" s="157">
        <v>1</v>
      </c>
    </row>
    <row r="2169" spans="1:12" x14ac:dyDescent="0.2">
      <c r="A2169" s="157"/>
      <c r="B2169" s="157"/>
      <c r="C2169" s="157"/>
      <c r="D2169" s="157"/>
      <c r="E2169" s="157" t="s">
        <v>1369</v>
      </c>
      <c r="F2169" s="157" t="s">
        <v>20</v>
      </c>
      <c r="G2169" s="157">
        <v>0</v>
      </c>
      <c r="H2169" s="157">
        <v>1</v>
      </c>
      <c r="I2169" s="157">
        <v>0</v>
      </c>
      <c r="J2169" s="157">
        <v>1</v>
      </c>
      <c r="K2169" s="157">
        <v>0</v>
      </c>
      <c r="L2169" s="157">
        <v>1</v>
      </c>
    </row>
    <row r="2170" spans="1:12" x14ac:dyDescent="0.2">
      <c r="A2170" s="157"/>
      <c r="B2170" s="157"/>
      <c r="C2170" s="157"/>
      <c r="D2170" s="157"/>
      <c r="E2170" s="157" t="s">
        <v>1368</v>
      </c>
      <c r="F2170" s="157" t="s">
        <v>20</v>
      </c>
      <c r="G2170" s="157">
        <v>0</v>
      </c>
      <c r="H2170" s="157">
        <v>1</v>
      </c>
      <c r="I2170" s="157">
        <v>0</v>
      </c>
      <c r="J2170" s="157">
        <v>1</v>
      </c>
      <c r="K2170" s="157">
        <v>0</v>
      </c>
      <c r="L2170" s="157">
        <v>1</v>
      </c>
    </row>
    <row r="2171" spans="1:12" x14ac:dyDescent="0.2">
      <c r="A2171" s="157"/>
      <c r="B2171" s="157"/>
      <c r="C2171" s="157"/>
      <c r="D2171" s="157"/>
      <c r="E2171" s="157" t="s">
        <v>1367</v>
      </c>
      <c r="F2171" s="157" t="s">
        <v>20</v>
      </c>
      <c r="G2171" s="157">
        <v>0</v>
      </c>
      <c r="H2171" s="157">
        <v>1</v>
      </c>
      <c r="I2171" s="157">
        <v>0</v>
      </c>
      <c r="J2171" s="157">
        <v>1</v>
      </c>
      <c r="K2171" s="157">
        <v>0</v>
      </c>
      <c r="L2171" s="157">
        <v>1</v>
      </c>
    </row>
    <row r="2172" spans="1:12" x14ac:dyDescent="0.2">
      <c r="A2172" s="157"/>
      <c r="B2172" s="157"/>
      <c r="C2172" s="157"/>
      <c r="D2172" s="157"/>
      <c r="E2172" s="157" t="s">
        <v>5175</v>
      </c>
      <c r="F2172" s="157" t="s">
        <v>80</v>
      </c>
      <c r="G2172" s="157">
        <v>0</v>
      </c>
      <c r="H2172" s="157">
        <v>1</v>
      </c>
      <c r="I2172" s="157">
        <v>0</v>
      </c>
      <c r="J2172" s="157">
        <v>1</v>
      </c>
      <c r="K2172" s="157">
        <v>0</v>
      </c>
      <c r="L2172" s="157">
        <v>1</v>
      </c>
    </row>
    <row r="2173" spans="1:12" x14ac:dyDescent="0.2">
      <c r="A2173" s="157"/>
      <c r="B2173" s="157"/>
      <c r="C2173" s="157"/>
      <c r="D2173" s="157"/>
      <c r="E2173" s="157" t="s">
        <v>5176</v>
      </c>
      <c r="F2173" s="157" t="s">
        <v>33</v>
      </c>
      <c r="G2173" s="157">
        <v>0</v>
      </c>
      <c r="H2173" s="157">
        <v>1</v>
      </c>
      <c r="I2173" s="157">
        <v>1</v>
      </c>
      <c r="J2173" s="157">
        <v>0</v>
      </c>
      <c r="K2173" s="157">
        <v>0</v>
      </c>
      <c r="L2173" s="157">
        <v>1</v>
      </c>
    </row>
    <row r="2174" spans="1:12" x14ac:dyDescent="0.2">
      <c r="A2174" s="157"/>
      <c r="B2174" s="157"/>
      <c r="C2174" s="157"/>
      <c r="D2174" s="157"/>
      <c r="E2174" s="157" t="s">
        <v>1365</v>
      </c>
      <c r="F2174" s="157" t="s">
        <v>33</v>
      </c>
      <c r="G2174" s="157">
        <v>1</v>
      </c>
      <c r="H2174" s="157">
        <v>3</v>
      </c>
      <c r="I2174" s="157">
        <v>0</v>
      </c>
      <c r="J2174" s="157">
        <v>3</v>
      </c>
      <c r="K2174" s="157">
        <v>1</v>
      </c>
      <c r="L2174" s="157">
        <v>4</v>
      </c>
    </row>
    <row r="2175" spans="1:12" x14ac:dyDescent="0.2">
      <c r="A2175" s="157"/>
      <c r="B2175" s="157"/>
      <c r="C2175" s="157"/>
      <c r="D2175" s="157"/>
      <c r="E2175" s="157" t="s">
        <v>5177</v>
      </c>
      <c r="F2175" s="157" t="s">
        <v>18</v>
      </c>
      <c r="G2175" s="157">
        <v>1</v>
      </c>
      <c r="H2175" s="157">
        <v>0</v>
      </c>
      <c r="I2175" s="157">
        <v>1</v>
      </c>
      <c r="J2175" s="157">
        <v>0</v>
      </c>
      <c r="K2175" s="157">
        <v>0</v>
      </c>
      <c r="L2175" s="157">
        <v>1</v>
      </c>
    </row>
    <row r="2176" spans="1:12" x14ac:dyDescent="0.2">
      <c r="A2176" s="157"/>
      <c r="B2176" s="157"/>
      <c r="C2176" s="157"/>
      <c r="D2176" s="157"/>
      <c r="E2176" s="157" t="s">
        <v>1363</v>
      </c>
      <c r="F2176" s="157" t="s">
        <v>53</v>
      </c>
      <c r="G2176" s="157">
        <v>3</v>
      </c>
      <c r="H2176" s="157">
        <v>4</v>
      </c>
      <c r="I2176" s="157">
        <v>1</v>
      </c>
      <c r="J2176" s="157">
        <v>6</v>
      </c>
      <c r="K2176" s="157">
        <v>0</v>
      </c>
      <c r="L2176" s="157">
        <v>7</v>
      </c>
    </row>
    <row r="2177" spans="1:12" x14ac:dyDescent="0.2">
      <c r="A2177" s="157"/>
      <c r="B2177" s="157"/>
      <c r="C2177" s="157"/>
      <c r="D2177" s="157"/>
      <c r="E2177" s="157" t="s">
        <v>1362</v>
      </c>
      <c r="F2177" s="157" t="s">
        <v>53</v>
      </c>
      <c r="G2177" s="157">
        <v>3</v>
      </c>
      <c r="H2177" s="157">
        <v>4</v>
      </c>
      <c r="I2177" s="157">
        <v>1</v>
      </c>
      <c r="J2177" s="157">
        <v>6</v>
      </c>
      <c r="K2177" s="157">
        <v>0</v>
      </c>
      <c r="L2177" s="157">
        <v>7</v>
      </c>
    </row>
    <row r="2178" spans="1:12" x14ac:dyDescent="0.2">
      <c r="A2178" s="157"/>
      <c r="B2178" s="157"/>
      <c r="C2178" s="157"/>
      <c r="D2178" s="157"/>
      <c r="E2178" s="157" t="s">
        <v>1360</v>
      </c>
      <c r="F2178" s="157" t="s">
        <v>94</v>
      </c>
      <c r="G2178" s="157">
        <v>0</v>
      </c>
      <c r="H2178" s="157">
        <v>9</v>
      </c>
      <c r="I2178" s="157">
        <v>0</v>
      </c>
      <c r="J2178" s="157">
        <v>9</v>
      </c>
      <c r="K2178" s="157">
        <v>0</v>
      </c>
      <c r="L2178" s="157">
        <v>9</v>
      </c>
    </row>
    <row r="2179" spans="1:12" x14ac:dyDescent="0.2">
      <c r="A2179" s="157"/>
      <c r="B2179" s="157"/>
      <c r="C2179" s="157"/>
      <c r="D2179" s="157"/>
      <c r="E2179" s="157" t="s">
        <v>1359</v>
      </c>
      <c r="F2179" s="157" t="s">
        <v>18</v>
      </c>
      <c r="G2179" s="157">
        <v>0</v>
      </c>
      <c r="H2179" s="157">
        <v>1</v>
      </c>
      <c r="I2179" s="157">
        <v>0</v>
      </c>
      <c r="J2179" s="157">
        <v>1</v>
      </c>
      <c r="K2179" s="157">
        <v>0</v>
      </c>
      <c r="L2179" s="157">
        <v>1</v>
      </c>
    </row>
    <row r="2180" spans="1:12" x14ac:dyDescent="0.2">
      <c r="A2180" s="157"/>
      <c r="B2180" s="157"/>
      <c r="C2180" s="157"/>
      <c r="D2180" s="157"/>
      <c r="E2180" s="157" t="s">
        <v>1358</v>
      </c>
      <c r="F2180" s="157" t="s">
        <v>35</v>
      </c>
      <c r="G2180" s="157">
        <v>2</v>
      </c>
      <c r="H2180" s="157">
        <v>0</v>
      </c>
      <c r="I2180" s="157">
        <v>0</v>
      </c>
      <c r="J2180" s="157">
        <v>1</v>
      </c>
      <c r="K2180" s="157">
        <v>1</v>
      </c>
      <c r="L2180" s="157">
        <v>2</v>
      </c>
    </row>
    <row r="2181" spans="1:12" x14ac:dyDescent="0.2">
      <c r="A2181" s="157"/>
      <c r="B2181" s="157"/>
      <c r="C2181" s="157"/>
      <c r="D2181" s="157"/>
      <c r="E2181" s="157" t="s">
        <v>5178</v>
      </c>
      <c r="F2181" s="157" t="s">
        <v>29</v>
      </c>
      <c r="G2181" s="157">
        <v>0</v>
      </c>
      <c r="H2181" s="157">
        <v>1</v>
      </c>
      <c r="I2181" s="157">
        <v>1</v>
      </c>
      <c r="J2181" s="157">
        <v>0</v>
      </c>
      <c r="K2181" s="157">
        <v>0</v>
      </c>
      <c r="L2181" s="157">
        <v>1</v>
      </c>
    </row>
    <row r="2182" spans="1:12" x14ac:dyDescent="0.2">
      <c r="A2182" s="157"/>
      <c r="B2182" s="157"/>
      <c r="C2182" s="157"/>
      <c r="D2182" s="157"/>
      <c r="E2182" s="157" t="s">
        <v>5179</v>
      </c>
      <c r="F2182" s="157" t="s">
        <v>29</v>
      </c>
      <c r="G2182" s="157">
        <v>0</v>
      </c>
      <c r="H2182" s="157">
        <v>1</v>
      </c>
      <c r="I2182" s="157">
        <v>1</v>
      </c>
      <c r="J2182" s="157">
        <v>0</v>
      </c>
      <c r="K2182" s="157">
        <v>0</v>
      </c>
      <c r="L2182" s="157">
        <v>1</v>
      </c>
    </row>
    <row r="2183" spans="1:12" x14ac:dyDescent="0.2">
      <c r="A2183" s="157"/>
      <c r="B2183" s="157"/>
      <c r="C2183" s="157"/>
      <c r="D2183" s="157"/>
      <c r="E2183" s="157" t="s">
        <v>5180</v>
      </c>
      <c r="F2183" s="157" t="s">
        <v>29</v>
      </c>
      <c r="G2183" s="157">
        <v>0</v>
      </c>
      <c r="H2183" s="157">
        <v>1</v>
      </c>
      <c r="I2183" s="157">
        <v>1</v>
      </c>
      <c r="J2183" s="157">
        <v>0</v>
      </c>
      <c r="K2183" s="157">
        <v>0</v>
      </c>
      <c r="L2183" s="157">
        <v>1</v>
      </c>
    </row>
    <row r="2184" spans="1:12" x14ac:dyDescent="0.2">
      <c r="A2184" s="157"/>
      <c r="B2184" s="157"/>
      <c r="C2184" s="157"/>
      <c r="D2184" s="157"/>
      <c r="E2184" s="157" t="s">
        <v>1356</v>
      </c>
      <c r="F2184" s="157" t="s">
        <v>29</v>
      </c>
      <c r="G2184" s="157">
        <v>1</v>
      </c>
      <c r="H2184" s="157">
        <v>6</v>
      </c>
      <c r="I2184" s="157">
        <v>2</v>
      </c>
      <c r="J2184" s="157">
        <v>4</v>
      </c>
      <c r="K2184" s="157">
        <v>1</v>
      </c>
      <c r="L2184" s="157">
        <v>7</v>
      </c>
    </row>
    <row r="2185" spans="1:12" x14ac:dyDescent="0.2">
      <c r="A2185" s="157"/>
      <c r="B2185" s="157"/>
      <c r="C2185" s="157"/>
      <c r="D2185" s="157"/>
      <c r="E2185" s="157" t="s">
        <v>1355</v>
      </c>
      <c r="F2185" s="157" t="s">
        <v>29</v>
      </c>
      <c r="G2185" s="157">
        <v>1</v>
      </c>
      <c r="H2185" s="157">
        <v>6</v>
      </c>
      <c r="I2185" s="157">
        <v>2</v>
      </c>
      <c r="J2185" s="157">
        <v>4</v>
      </c>
      <c r="K2185" s="157">
        <v>1</v>
      </c>
      <c r="L2185" s="157">
        <v>7</v>
      </c>
    </row>
    <row r="2186" spans="1:12" x14ac:dyDescent="0.2">
      <c r="A2186" s="157"/>
      <c r="B2186" s="157"/>
      <c r="C2186" s="157"/>
      <c r="D2186" s="157"/>
      <c r="E2186" s="157" t="s">
        <v>5181</v>
      </c>
      <c r="F2186" s="157" t="s">
        <v>29</v>
      </c>
      <c r="G2186" s="157">
        <v>0</v>
      </c>
      <c r="H2186" s="157">
        <v>1</v>
      </c>
      <c r="I2186" s="157">
        <v>1</v>
      </c>
      <c r="J2186" s="157">
        <v>0</v>
      </c>
      <c r="K2186" s="157">
        <v>0</v>
      </c>
      <c r="L2186" s="157">
        <v>1</v>
      </c>
    </row>
    <row r="2187" spans="1:12" x14ac:dyDescent="0.2">
      <c r="A2187" s="157"/>
      <c r="B2187" s="157"/>
      <c r="C2187" s="157"/>
      <c r="D2187" s="157"/>
      <c r="E2187" s="157" t="s">
        <v>1350</v>
      </c>
      <c r="F2187" s="157" t="s">
        <v>14</v>
      </c>
      <c r="G2187" s="157">
        <v>1</v>
      </c>
      <c r="H2187" s="157">
        <v>0</v>
      </c>
      <c r="I2187" s="157">
        <v>1</v>
      </c>
      <c r="J2187" s="157">
        <v>0</v>
      </c>
      <c r="K2187" s="157">
        <v>0</v>
      </c>
      <c r="L2187" s="157">
        <v>1</v>
      </c>
    </row>
    <row r="2188" spans="1:12" x14ac:dyDescent="0.2">
      <c r="A2188" s="157"/>
      <c r="B2188" s="157"/>
      <c r="C2188" s="157"/>
      <c r="D2188" s="157"/>
      <c r="E2188" s="157" t="s">
        <v>5182</v>
      </c>
      <c r="F2188" s="157" t="s">
        <v>53</v>
      </c>
      <c r="G2188" s="157">
        <v>1</v>
      </c>
      <c r="H2188" s="157">
        <v>0</v>
      </c>
      <c r="I2188" s="157">
        <v>1</v>
      </c>
      <c r="J2188" s="157">
        <v>0</v>
      </c>
      <c r="K2188" s="157">
        <v>0</v>
      </c>
      <c r="L2188" s="157">
        <v>1</v>
      </c>
    </row>
    <row r="2189" spans="1:12" x14ac:dyDescent="0.2">
      <c r="A2189" s="157"/>
      <c r="B2189" s="157"/>
      <c r="C2189" s="157"/>
      <c r="D2189" s="157"/>
      <c r="E2189" s="157" t="s">
        <v>5183</v>
      </c>
      <c r="F2189" s="157" t="s">
        <v>16</v>
      </c>
      <c r="G2189" s="157">
        <v>0</v>
      </c>
      <c r="H2189" s="157">
        <v>1</v>
      </c>
      <c r="I2189" s="157">
        <v>1</v>
      </c>
      <c r="J2189" s="157">
        <v>0</v>
      </c>
      <c r="K2189" s="157">
        <v>0</v>
      </c>
      <c r="L2189" s="157">
        <v>1</v>
      </c>
    </row>
    <row r="2190" spans="1:12" x14ac:dyDescent="0.2">
      <c r="A2190" s="157"/>
      <c r="B2190" s="157"/>
      <c r="C2190" s="157"/>
      <c r="D2190" s="157"/>
      <c r="E2190" s="157" t="s">
        <v>5184</v>
      </c>
      <c r="F2190" s="157" t="s">
        <v>16</v>
      </c>
      <c r="G2190" s="157">
        <v>0</v>
      </c>
      <c r="H2190" s="157">
        <v>1</v>
      </c>
      <c r="I2190" s="157">
        <v>0</v>
      </c>
      <c r="J2190" s="157">
        <v>1</v>
      </c>
      <c r="K2190" s="157">
        <v>0</v>
      </c>
      <c r="L2190" s="157">
        <v>1</v>
      </c>
    </row>
    <row r="2191" spans="1:12" x14ac:dyDescent="0.2">
      <c r="A2191" s="157"/>
      <c r="B2191" s="157"/>
      <c r="C2191" s="157"/>
      <c r="D2191" s="157"/>
      <c r="E2191" s="157" t="s">
        <v>5185</v>
      </c>
      <c r="F2191" s="157" t="s">
        <v>16</v>
      </c>
      <c r="G2191" s="157">
        <v>0</v>
      </c>
      <c r="H2191" s="157">
        <v>1</v>
      </c>
      <c r="I2191" s="157">
        <v>0</v>
      </c>
      <c r="J2191" s="157">
        <v>1</v>
      </c>
      <c r="K2191" s="157">
        <v>0</v>
      </c>
      <c r="L2191" s="157">
        <v>1</v>
      </c>
    </row>
    <row r="2192" spans="1:12" x14ac:dyDescent="0.2">
      <c r="A2192" s="157"/>
      <c r="B2192" s="157"/>
      <c r="C2192" s="157"/>
      <c r="D2192" s="157"/>
      <c r="E2192" s="157" t="s">
        <v>1343</v>
      </c>
      <c r="F2192" s="157" t="s">
        <v>77</v>
      </c>
      <c r="G2192" s="157">
        <v>1</v>
      </c>
      <c r="H2192" s="157">
        <v>2</v>
      </c>
      <c r="I2192" s="157">
        <v>3</v>
      </c>
      <c r="J2192" s="157">
        <v>0</v>
      </c>
      <c r="K2192" s="157">
        <v>0</v>
      </c>
      <c r="L2192" s="157">
        <v>3</v>
      </c>
    </row>
    <row r="2193" spans="1:12" x14ac:dyDescent="0.2">
      <c r="A2193" s="157"/>
      <c r="B2193" s="157"/>
      <c r="C2193" s="157"/>
      <c r="D2193" s="157"/>
      <c r="E2193" s="157" t="s">
        <v>1342</v>
      </c>
      <c r="F2193" s="157" t="s">
        <v>77</v>
      </c>
      <c r="G2193" s="157">
        <v>2</v>
      </c>
      <c r="H2193" s="157">
        <v>1</v>
      </c>
      <c r="I2193" s="157">
        <v>2</v>
      </c>
      <c r="J2193" s="157">
        <v>1</v>
      </c>
      <c r="K2193" s="157">
        <v>0</v>
      </c>
      <c r="L2193" s="157">
        <v>3</v>
      </c>
    </row>
    <row r="2194" spans="1:12" x14ac:dyDescent="0.2">
      <c r="A2194" s="157"/>
      <c r="B2194" s="157"/>
      <c r="C2194" s="157"/>
      <c r="D2194" s="157"/>
      <c r="E2194" s="157" t="s">
        <v>5186</v>
      </c>
      <c r="F2194" s="157" t="s">
        <v>39</v>
      </c>
      <c r="G2194" s="157">
        <v>0</v>
      </c>
      <c r="H2194" s="157">
        <v>1</v>
      </c>
      <c r="I2194" s="157">
        <v>0</v>
      </c>
      <c r="J2194" s="157">
        <v>1</v>
      </c>
      <c r="K2194" s="157">
        <v>0</v>
      </c>
      <c r="L2194" s="157">
        <v>1</v>
      </c>
    </row>
    <row r="2195" spans="1:12" x14ac:dyDescent="0.2">
      <c r="A2195" s="157"/>
      <c r="B2195" s="157"/>
      <c r="C2195" s="157"/>
      <c r="D2195" s="157"/>
      <c r="E2195" s="157" t="s">
        <v>5187</v>
      </c>
      <c r="F2195" s="157" t="s">
        <v>39</v>
      </c>
      <c r="G2195" s="157">
        <v>0</v>
      </c>
      <c r="H2195" s="157">
        <v>1</v>
      </c>
      <c r="I2195" s="157">
        <v>1</v>
      </c>
      <c r="J2195" s="157">
        <v>0</v>
      </c>
      <c r="K2195" s="157">
        <v>0</v>
      </c>
      <c r="L2195" s="157">
        <v>1</v>
      </c>
    </row>
    <row r="2196" spans="1:12" x14ac:dyDescent="0.2">
      <c r="A2196" s="157"/>
      <c r="B2196" s="157"/>
      <c r="C2196" s="157"/>
      <c r="D2196" s="157"/>
      <c r="E2196" s="157" t="s">
        <v>5188</v>
      </c>
      <c r="F2196" s="157" t="s">
        <v>77</v>
      </c>
      <c r="G2196" s="157">
        <v>0</v>
      </c>
      <c r="H2196" s="157">
        <v>3</v>
      </c>
      <c r="I2196" s="157">
        <v>0</v>
      </c>
      <c r="J2196" s="157">
        <v>3</v>
      </c>
      <c r="K2196" s="157">
        <v>0</v>
      </c>
      <c r="L2196" s="157">
        <v>3</v>
      </c>
    </row>
    <row r="2197" spans="1:12" x14ac:dyDescent="0.2">
      <c r="A2197" s="157"/>
      <c r="B2197" s="157"/>
      <c r="C2197" s="157"/>
      <c r="D2197" s="157"/>
      <c r="E2197" s="157" t="s">
        <v>1340</v>
      </c>
      <c r="F2197" s="157" t="s">
        <v>77</v>
      </c>
      <c r="G2197" s="157">
        <v>0</v>
      </c>
      <c r="H2197" s="157">
        <v>1</v>
      </c>
      <c r="I2197" s="157">
        <v>1</v>
      </c>
      <c r="J2197" s="157">
        <v>0</v>
      </c>
      <c r="K2197" s="157">
        <v>0</v>
      </c>
      <c r="L2197" s="157">
        <v>1</v>
      </c>
    </row>
    <row r="2198" spans="1:12" x14ac:dyDescent="0.2">
      <c r="A2198" s="157"/>
      <c r="B2198" s="157"/>
      <c r="C2198" s="157"/>
      <c r="D2198" s="157"/>
      <c r="E2198" s="157" t="s">
        <v>5189</v>
      </c>
      <c r="F2198" s="157" t="s">
        <v>77</v>
      </c>
      <c r="G2198" s="157">
        <v>0</v>
      </c>
      <c r="H2198" s="157">
        <v>3</v>
      </c>
      <c r="I2198" s="157">
        <v>0</v>
      </c>
      <c r="J2198" s="157">
        <v>3</v>
      </c>
      <c r="K2198" s="157">
        <v>0</v>
      </c>
      <c r="L2198" s="157">
        <v>3</v>
      </c>
    </row>
    <row r="2199" spans="1:12" x14ac:dyDescent="0.2">
      <c r="A2199" s="157"/>
      <c r="B2199" s="157"/>
      <c r="C2199" s="157"/>
      <c r="D2199" s="157"/>
      <c r="E2199" s="157" t="s">
        <v>1338</v>
      </c>
      <c r="F2199" s="157" t="s">
        <v>16</v>
      </c>
      <c r="G2199" s="157">
        <v>3</v>
      </c>
      <c r="H2199" s="157">
        <v>0</v>
      </c>
      <c r="I2199" s="157">
        <v>2</v>
      </c>
      <c r="J2199" s="157">
        <v>1</v>
      </c>
      <c r="K2199" s="157">
        <v>0</v>
      </c>
      <c r="L2199" s="157">
        <v>3</v>
      </c>
    </row>
    <row r="2200" spans="1:12" x14ac:dyDescent="0.2">
      <c r="A2200" s="157"/>
      <c r="B2200" s="157"/>
      <c r="C2200" s="157"/>
      <c r="D2200" s="157"/>
      <c r="E2200" s="157" t="s">
        <v>5190</v>
      </c>
      <c r="F2200" s="157" t="s">
        <v>77</v>
      </c>
      <c r="G2200" s="157">
        <v>0</v>
      </c>
      <c r="H2200" s="157">
        <v>1</v>
      </c>
      <c r="I2200" s="157">
        <v>0</v>
      </c>
      <c r="J2200" s="157">
        <v>1</v>
      </c>
      <c r="K2200" s="157">
        <v>0</v>
      </c>
      <c r="L2200" s="157">
        <v>1</v>
      </c>
    </row>
    <row r="2201" spans="1:12" x14ac:dyDescent="0.2">
      <c r="A2201" s="157"/>
      <c r="B2201" s="157"/>
      <c r="C2201" s="157"/>
      <c r="D2201" s="157"/>
      <c r="E2201" s="157" t="s">
        <v>1336</v>
      </c>
      <c r="F2201" s="157" t="s">
        <v>87</v>
      </c>
      <c r="G2201" s="157">
        <v>0</v>
      </c>
      <c r="H2201" s="157">
        <v>1</v>
      </c>
      <c r="I2201" s="157">
        <v>0</v>
      </c>
      <c r="J2201" s="157">
        <v>1</v>
      </c>
      <c r="K2201" s="157">
        <v>0</v>
      </c>
      <c r="L2201" s="157">
        <v>1</v>
      </c>
    </row>
    <row r="2202" spans="1:12" x14ac:dyDescent="0.2">
      <c r="A2202" s="157"/>
      <c r="B2202" s="157"/>
      <c r="C2202" s="157"/>
      <c r="D2202" s="157"/>
      <c r="E2202" s="157" t="s">
        <v>5191</v>
      </c>
      <c r="F2202" s="157" t="s">
        <v>24</v>
      </c>
      <c r="G2202" s="157">
        <v>0</v>
      </c>
      <c r="H2202" s="157">
        <v>1</v>
      </c>
      <c r="I2202" s="157">
        <v>1</v>
      </c>
      <c r="J2202" s="157">
        <v>0</v>
      </c>
      <c r="K2202" s="157">
        <v>0</v>
      </c>
      <c r="L2202" s="157">
        <v>1</v>
      </c>
    </row>
    <row r="2203" spans="1:12" x14ac:dyDescent="0.2">
      <c r="A2203" s="157"/>
      <c r="B2203" s="157"/>
      <c r="C2203" s="157"/>
      <c r="D2203" s="157"/>
      <c r="E2203" s="157" t="s">
        <v>5192</v>
      </c>
      <c r="F2203" s="157" t="s">
        <v>24</v>
      </c>
      <c r="G2203" s="157">
        <v>0</v>
      </c>
      <c r="H2203" s="157">
        <v>1</v>
      </c>
      <c r="I2203" s="157">
        <v>1</v>
      </c>
      <c r="J2203" s="157">
        <v>0</v>
      </c>
      <c r="K2203" s="157">
        <v>0</v>
      </c>
      <c r="L2203" s="157">
        <v>1</v>
      </c>
    </row>
    <row r="2204" spans="1:12" x14ac:dyDescent="0.2">
      <c r="A2204" s="157"/>
      <c r="B2204" s="157"/>
      <c r="C2204" s="157"/>
      <c r="D2204" s="157"/>
      <c r="E2204" s="157" t="s">
        <v>5193</v>
      </c>
      <c r="F2204" s="157" t="s">
        <v>39</v>
      </c>
      <c r="G2204" s="157">
        <v>0</v>
      </c>
      <c r="H2204" s="157">
        <v>1</v>
      </c>
      <c r="I2204" s="157">
        <v>1</v>
      </c>
      <c r="J2204" s="157">
        <v>0</v>
      </c>
      <c r="K2204" s="157">
        <v>0</v>
      </c>
      <c r="L2204" s="157">
        <v>1</v>
      </c>
    </row>
    <row r="2205" spans="1:12" x14ac:dyDescent="0.2">
      <c r="A2205" s="157"/>
      <c r="B2205" s="157"/>
      <c r="C2205" s="157"/>
      <c r="D2205" s="157"/>
      <c r="E2205" s="157" t="s">
        <v>5194</v>
      </c>
      <c r="F2205" s="157" t="s">
        <v>39</v>
      </c>
      <c r="G2205" s="157">
        <v>0</v>
      </c>
      <c r="H2205" s="157">
        <v>1</v>
      </c>
      <c r="I2205" s="157">
        <v>1</v>
      </c>
      <c r="J2205" s="157">
        <v>0</v>
      </c>
      <c r="K2205" s="157">
        <v>0</v>
      </c>
      <c r="L2205" s="157">
        <v>1</v>
      </c>
    </row>
    <row r="2206" spans="1:12" x14ac:dyDescent="0.2">
      <c r="A2206" s="157"/>
      <c r="B2206" s="157"/>
      <c r="C2206" s="157"/>
      <c r="D2206" s="157"/>
      <c r="E2206" s="157" t="s">
        <v>5195</v>
      </c>
      <c r="F2206" s="157" t="s">
        <v>48</v>
      </c>
      <c r="G2206" s="157">
        <v>0</v>
      </c>
      <c r="H2206" s="157">
        <v>1</v>
      </c>
      <c r="I2206" s="157">
        <v>0</v>
      </c>
      <c r="J2206" s="157">
        <v>1</v>
      </c>
      <c r="K2206" s="157">
        <v>0</v>
      </c>
      <c r="L2206" s="157">
        <v>1</v>
      </c>
    </row>
    <row r="2207" spans="1:12" x14ac:dyDescent="0.2">
      <c r="A2207" s="157"/>
      <c r="B2207" s="157"/>
      <c r="C2207" s="157"/>
      <c r="D2207" s="157"/>
      <c r="E2207" s="157" t="s">
        <v>5196</v>
      </c>
      <c r="F2207" s="157" t="s">
        <v>48</v>
      </c>
      <c r="G2207" s="157">
        <v>0</v>
      </c>
      <c r="H2207" s="157">
        <v>1</v>
      </c>
      <c r="I2207" s="157">
        <v>0</v>
      </c>
      <c r="J2207" s="157">
        <v>1</v>
      </c>
      <c r="K2207" s="157">
        <v>0</v>
      </c>
      <c r="L2207" s="157">
        <v>1</v>
      </c>
    </row>
    <row r="2208" spans="1:12" x14ac:dyDescent="0.2">
      <c r="A2208" s="157"/>
      <c r="B2208" s="157"/>
      <c r="C2208" s="157"/>
      <c r="D2208" s="157"/>
      <c r="E2208" s="157" t="s">
        <v>5197</v>
      </c>
      <c r="F2208" s="157" t="s">
        <v>33</v>
      </c>
      <c r="G2208" s="157">
        <v>2</v>
      </c>
      <c r="H2208" s="157">
        <v>0</v>
      </c>
      <c r="I2208" s="157">
        <v>2</v>
      </c>
      <c r="J2208" s="157">
        <v>0</v>
      </c>
      <c r="K2208" s="157">
        <v>0</v>
      </c>
      <c r="L2208" s="157">
        <v>2</v>
      </c>
    </row>
    <row r="2209" spans="1:12" x14ac:dyDescent="0.2">
      <c r="A2209" s="157"/>
      <c r="B2209" s="157"/>
      <c r="C2209" s="157"/>
      <c r="D2209" s="157"/>
      <c r="E2209" s="157" t="s">
        <v>5198</v>
      </c>
      <c r="F2209" s="157" t="s">
        <v>14</v>
      </c>
      <c r="G2209" s="157">
        <v>1</v>
      </c>
      <c r="H2209" s="157">
        <v>0</v>
      </c>
      <c r="I2209" s="157">
        <v>1</v>
      </c>
      <c r="J2209" s="157">
        <v>0</v>
      </c>
      <c r="K2209" s="157">
        <v>0</v>
      </c>
      <c r="L2209" s="157">
        <v>1</v>
      </c>
    </row>
    <row r="2210" spans="1:12" x14ac:dyDescent="0.2">
      <c r="A2210" s="157"/>
      <c r="B2210" s="157"/>
      <c r="C2210" s="157"/>
      <c r="D2210" s="157"/>
      <c r="E2210" s="157" t="s">
        <v>5199</v>
      </c>
      <c r="F2210" s="157" t="s">
        <v>29</v>
      </c>
      <c r="G2210" s="157">
        <v>1</v>
      </c>
      <c r="H2210" s="157">
        <v>1</v>
      </c>
      <c r="I2210" s="157">
        <v>0</v>
      </c>
      <c r="J2210" s="157">
        <v>2</v>
      </c>
      <c r="K2210" s="157">
        <v>0</v>
      </c>
      <c r="L2210" s="157">
        <v>2</v>
      </c>
    </row>
    <row r="2211" spans="1:12" x14ac:dyDescent="0.2">
      <c r="A2211" s="157"/>
      <c r="B2211" s="157"/>
      <c r="C2211" s="157"/>
      <c r="D2211" s="157"/>
      <c r="E2211" s="157" t="s">
        <v>1331</v>
      </c>
      <c r="F2211" s="157" t="s">
        <v>87</v>
      </c>
      <c r="G2211" s="157">
        <v>9</v>
      </c>
      <c r="H2211" s="157">
        <v>0</v>
      </c>
      <c r="I2211" s="157">
        <v>0</v>
      </c>
      <c r="J2211" s="157">
        <v>9</v>
      </c>
      <c r="K2211" s="157">
        <v>0</v>
      </c>
      <c r="L2211" s="157">
        <v>9</v>
      </c>
    </row>
    <row r="2212" spans="1:12" x14ac:dyDescent="0.2">
      <c r="A2212" s="157"/>
      <c r="B2212" s="157"/>
      <c r="C2212" s="157"/>
      <c r="D2212" s="157"/>
      <c r="E2212" s="157" t="s">
        <v>5200</v>
      </c>
      <c r="F2212" s="157" t="s">
        <v>58</v>
      </c>
      <c r="G2212" s="157">
        <v>0</v>
      </c>
      <c r="H2212" s="157">
        <v>1</v>
      </c>
      <c r="I2212" s="157">
        <v>0</v>
      </c>
      <c r="J2212" s="157">
        <v>1</v>
      </c>
      <c r="K2212" s="157">
        <v>0</v>
      </c>
      <c r="L2212" s="157">
        <v>1</v>
      </c>
    </row>
    <row r="2213" spans="1:12" x14ac:dyDescent="0.2">
      <c r="A2213" s="157"/>
      <c r="B2213" s="157"/>
      <c r="C2213" s="157"/>
      <c r="D2213" s="157"/>
      <c r="E2213" s="157" t="s">
        <v>1328</v>
      </c>
      <c r="F2213" s="157" t="s">
        <v>58</v>
      </c>
      <c r="G2213" s="157">
        <v>1</v>
      </c>
      <c r="H2213" s="157">
        <v>1</v>
      </c>
      <c r="I2213" s="157">
        <v>1</v>
      </c>
      <c r="J2213" s="157">
        <v>1</v>
      </c>
      <c r="K2213" s="157">
        <v>0</v>
      </c>
      <c r="L2213" s="157">
        <v>2</v>
      </c>
    </row>
    <row r="2214" spans="1:12" x14ac:dyDescent="0.2">
      <c r="A2214" s="157"/>
      <c r="B2214" s="157"/>
      <c r="C2214" s="157"/>
      <c r="D2214" s="157"/>
      <c r="E2214" s="157" t="s">
        <v>5201</v>
      </c>
      <c r="F2214" s="157" t="s">
        <v>77</v>
      </c>
      <c r="G2214" s="157">
        <v>0</v>
      </c>
      <c r="H2214" s="157">
        <v>1</v>
      </c>
      <c r="I2214" s="157">
        <v>0</v>
      </c>
      <c r="J2214" s="157">
        <v>1</v>
      </c>
      <c r="K2214" s="157">
        <v>0</v>
      </c>
      <c r="L2214" s="157">
        <v>1</v>
      </c>
    </row>
    <row r="2215" spans="1:12" x14ac:dyDescent="0.2">
      <c r="A2215" s="157"/>
      <c r="B2215" s="157"/>
      <c r="C2215" s="157"/>
      <c r="D2215" s="157"/>
      <c r="E2215" s="157" t="s">
        <v>5202</v>
      </c>
      <c r="F2215" s="157" t="s">
        <v>58</v>
      </c>
      <c r="G2215" s="157">
        <v>0</v>
      </c>
      <c r="H2215" s="157">
        <v>1</v>
      </c>
      <c r="I2215" s="157">
        <v>0</v>
      </c>
      <c r="J2215" s="157">
        <v>1</v>
      </c>
      <c r="K2215" s="157">
        <v>0</v>
      </c>
      <c r="L2215" s="157">
        <v>1</v>
      </c>
    </row>
    <row r="2216" spans="1:12" x14ac:dyDescent="0.2">
      <c r="A2216" s="157"/>
      <c r="B2216" s="157"/>
      <c r="C2216" s="157"/>
      <c r="D2216" s="157"/>
      <c r="E2216" s="157" t="s">
        <v>1321</v>
      </c>
      <c r="F2216" s="157" t="s">
        <v>94</v>
      </c>
      <c r="G2216" s="157">
        <v>2</v>
      </c>
      <c r="H2216" s="157">
        <v>0</v>
      </c>
      <c r="I2216" s="157">
        <v>1</v>
      </c>
      <c r="J2216" s="157">
        <v>1</v>
      </c>
      <c r="K2216" s="157">
        <v>0</v>
      </c>
      <c r="L2216" s="157">
        <v>2</v>
      </c>
    </row>
    <row r="2217" spans="1:12" x14ac:dyDescent="0.2">
      <c r="A2217" s="157"/>
      <c r="B2217" s="157"/>
      <c r="C2217" s="157"/>
      <c r="D2217" s="157"/>
      <c r="E2217" s="157" t="s">
        <v>1317</v>
      </c>
      <c r="F2217" s="157" t="s">
        <v>16</v>
      </c>
      <c r="G2217" s="157">
        <v>0</v>
      </c>
      <c r="H2217" s="157">
        <v>4</v>
      </c>
      <c r="I2217" s="157">
        <v>0</v>
      </c>
      <c r="J2217" s="157">
        <v>4</v>
      </c>
      <c r="K2217" s="157">
        <v>0</v>
      </c>
      <c r="L2217" s="157">
        <v>4</v>
      </c>
    </row>
    <row r="2218" spans="1:12" x14ac:dyDescent="0.2">
      <c r="A2218" s="157"/>
      <c r="B2218" s="157"/>
      <c r="C2218" s="157"/>
      <c r="D2218" s="157"/>
      <c r="E2218" s="157" t="s">
        <v>5203</v>
      </c>
      <c r="F2218" s="157" t="s">
        <v>53</v>
      </c>
      <c r="G2218" s="157">
        <v>1</v>
      </c>
      <c r="H2218" s="157">
        <v>1</v>
      </c>
      <c r="I2218" s="157">
        <v>0</v>
      </c>
      <c r="J2218" s="157">
        <v>2</v>
      </c>
      <c r="K2218" s="157">
        <v>0</v>
      </c>
      <c r="L2218" s="157">
        <v>2</v>
      </c>
    </row>
    <row r="2219" spans="1:12" x14ac:dyDescent="0.2">
      <c r="A2219" s="157"/>
      <c r="B2219" s="157"/>
      <c r="C2219" s="157"/>
      <c r="D2219" s="157"/>
      <c r="E2219" s="157" t="s">
        <v>5204</v>
      </c>
      <c r="F2219" s="157" t="s">
        <v>18</v>
      </c>
      <c r="G2219" s="157">
        <v>2</v>
      </c>
      <c r="H2219" s="157">
        <v>0</v>
      </c>
      <c r="I2219" s="157">
        <v>0</v>
      </c>
      <c r="J2219" s="157">
        <v>2</v>
      </c>
      <c r="K2219" s="157">
        <v>0</v>
      </c>
      <c r="L2219" s="157">
        <v>2</v>
      </c>
    </row>
    <row r="2220" spans="1:12" x14ac:dyDescent="0.2">
      <c r="A2220" s="157"/>
      <c r="B2220" s="157"/>
      <c r="C2220" s="157"/>
      <c r="D2220" s="157"/>
      <c r="E2220" s="157" t="s">
        <v>5205</v>
      </c>
      <c r="F2220" s="157" t="s">
        <v>14</v>
      </c>
      <c r="G2220" s="157">
        <v>1</v>
      </c>
      <c r="H2220" s="157">
        <v>1</v>
      </c>
      <c r="I2220" s="157">
        <v>1</v>
      </c>
      <c r="J2220" s="157">
        <v>1</v>
      </c>
      <c r="K2220" s="157">
        <v>0</v>
      </c>
      <c r="L2220" s="157">
        <v>2</v>
      </c>
    </row>
    <row r="2221" spans="1:12" x14ac:dyDescent="0.2">
      <c r="A2221" s="157"/>
      <c r="B2221" s="157"/>
      <c r="C2221" s="157"/>
      <c r="D2221" s="157"/>
      <c r="E2221" s="157" t="s">
        <v>5206</v>
      </c>
      <c r="F2221" s="157" t="s">
        <v>77</v>
      </c>
      <c r="G2221" s="157">
        <v>0</v>
      </c>
      <c r="H2221" s="157">
        <v>1</v>
      </c>
      <c r="I2221" s="157">
        <v>0</v>
      </c>
      <c r="J2221" s="157">
        <v>1</v>
      </c>
      <c r="K2221" s="157">
        <v>0</v>
      </c>
      <c r="L2221" s="157">
        <v>1</v>
      </c>
    </row>
    <row r="2222" spans="1:12" x14ac:dyDescent="0.2">
      <c r="A2222" s="157"/>
      <c r="B2222" s="157"/>
      <c r="C2222" s="157"/>
      <c r="D2222" s="157"/>
      <c r="E2222" s="157" t="s">
        <v>5207</v>
      </c>
      <c r="F2222" s="157" t="s">
        <v>16</v>
      </c>
      <c r="G2222" s="157">
        <v>1</v>
      </c>
      <c r="H2222" s="157">
        <v>0</v>
      </c>
      <c r="I2222" s="157">
        <v>1</v>
      </c>
      <c r="J2222" s="157">
        <v>0</v>
      </c>
      <c r="K2222" s="157">
        <v>0</v>
      </c>
      <c r="L2222" s="157">
        <v>1</v>
      </c>
    </row>
    <row r="2223" spans="1:12" x14ac:dyDescent="0.2">
      <c r="A2223" s="157"/>
      <c r="B2223" s="157"/>
      <c r="C2223" s="157"/>
      <c r="D2223" s="157"/>
      <c r="E2223" s="157" t="s">
        <v>1314</v>
      </c>
      <c r="F2223" s="157" t="s">
        <v>22</v>
      </c>
      <c r="G2223" s="157">
        <v>0</v>
      </c>
      <c r="H2223" s="157">
        <v>3</v>
      </c>
      <c r="I2223" s="157">
        <v>0</v>
      </c>
      <c r="J2223" s="157">
        <v>3</v>
      </c>
      <c r="K2223" s="157">
        <v>0</v>
      </c>
      <c r="L2223" s="157">
        <v>3</v>
      </c>
    </row>
    <row r="2224" spans="1:12" x14ac:dyDescent="0.2">
      <c r="A2224" s="157"/>
      <c r="B2224" s="157"/>
      <c r="C2224" s="157"/>
      <c r="D2224" s="157"/>
      <c r="E2224" s="157" t="s">
        <v>5208</v>
      </c>
      <c r="F2224" s="157" t="s">
        <v>69</v>
      </c>
      <c r="G2224" s="157">
        <v>0</v>
      </c>
      <c r="H2224" s="157">
        <v>1</v>
      </c>
      <c r="I2224" s="157">
        <v>1</v>
      </c>
      <c r="J2224" s="157">
        <v>0</v>
      </c>
      <c r="K2224" s="157">
        <v>0</v>
      </c>
      <c r="L2224" s="157">
        <v>1</v>
      </c>
    </row>
    <row r="2225" spans="1:12" x14ac:dyDescent="0.2">
      <c r="A2225" s="157"/>
      <c r="B2225" s="157"/>
      <c r="C2225" s="157"/>
      <c r="D2225" s="157"/>
      <c r="E2225" s="157" t="s">
        <v>1311</v>
      </c>
      <c r="F2225" s="157" t="s">
        <v>94</v>
      </c>
      <c r="G2225" s="157">
        <v>0</v>
      </c>
      <c r="H2225" s="157">
        <v>1</v>
      </c>
      <c r="I2225" s="157">
        <v>0</v>
      </c>
      <c r="J2225" s="157">
        <v>1</v>
      </c>
      <c r="K2225" s="157">
        <v>0</v>
      </c>
      <c r="L2225" s="157">
        <v>1</v>
      </c>
    </row>
    <row r="2226" spans="1:12" x14ac:dyDescent="0.2">
      <c r="A2226" s="157"/>
      <c r="B2226" s="157"/>
      <c r="C2226" s="157"/>
      <c r="D2226" s="157"/>
      <c r="E2226" s="157" t="s">
        <v>1310</v>
      </c>
      <c r="F2226" s="157" t="s">
        <v>58</v>
      </c>
      <c r="G2226" s="157">
        <v>1</v>
      </c>
      <c r="H2226" s="157">
        <v>0</v>
      </c>
      <c r="I2226" s="157">
        <v>0</v>
      </c>
      <c r="J2226" s="157">
        <v>1</v>
      </c>
      <c r="K2226" s="157">
        <v>0</v>
      </c>
      <c r="L2226" s="157">
        <v>1</v>
      </c>
    </row>
    <row r="2227" spans="1:12" x14ac:dyDescent="0.2">
      <c r="A2227" s="157"/>
      <c r="B2227" s="157"/>
      <c r="C2227" s="157"/>
      <c r="D2227" s="157"/>
      <c r="E2227" s="157" t="s">
        <v>5209</v>
      </c>
      <c r="F2227" s="157" t="s">
        <v>16</v>
      </c>
      <c r="G2227" s="157">
        <v>1</v>
      </c>
      <c r="H2227" s="157">
        <v>0</v>
      </c>
      <c r="I2227" s="157">
        <v>1</v>
      </c>
      <c r="J2227" s="157">
        <v>0</v>
      </c>
      <c r="K2227" s="157">
        <v>0</v>
      </c>
      <c r="L2227" s="157">
        <v>1</v>
      </c>
    </row>
    <row r="2228" spans="1:12" x14ac:dyDescent="0.2">
      <c r="A2228" s="157"/>
      <c r="B2228" s="157"/>
      <c r="C2228" s="157"/>
      <c r="D2228" s="157"/>
      <c r="E2228" s="157" t="s">
        <v>5210</v>
      </c>
      <c r="F2228" s="157" t="s">
        <v>48</v>
      </c>
      <c r="G2228" s="157">
        <v>0</v>
      </c>
      <c r="H2228" s="157">
        <v>1</v>
      </c>
      <c r="I2228" s="157">
        <v>0</v>
      </c>
      <c r="J2228" s="157">
        <v>1</v>
      </c>
      <c r="K2228" s="157">
        <v>0</v>
      </c>
      <c r="L2228" s="157">
        <v>1</v>
      </c>
    </row>
    <row r="2229" spans="1:12" x14ac:dyDescent="0.2">
      <c r="A2229" s="157"/>
      <c r="B2229" s="157"/>
      <c r="C2229" s="157"/>
      <c r="D2229" s="157"/>
      <c r="E2229" s="157" t="s">
        <v>1303</v>
      </c>
      <c r="F2229" s="157" t="s">
        <v>18</v>
      </c>
      <c r="G2229" s="157">
        <v>0</v>
      </c>
      <c r="H2229" s="157">
        <v>5</v>
      </c>
      <c r="I2229" s="157">
        <v>3</v>
      </c>
      <c r="J2229" s="157">
        <v>0</v>
      </c>
      <c r="K2229" s="157">
        <v>2</v>
      </c>
      <c r="L2229" s="157">
        <v>5</v>
      </c>
    </row>
    <row r="2230" spans="1:12" x14ac:dyDescent="0.2">
      <c r="A2230" s="157"/>
      <c r="B2230" s="157"/>
      <c r="C2230" s="157"/>
      <c r="D2230" s="157" t="s">
        <v>122</v>
      </c>
      <c r="E2230" s="157" t="s">
        <v>122</v>
      </c>
      <c r="F2230" s="157" t="s">
        <v>18</v>
      </c>
      <c r="G2230" s="157">
        <v>0</v>
      </c>
      <c r="H2230" s="157">
        <v>5</v>
      </c>
      <c r="I2230" s="157">
        <v>3</v>
      </c>
      <c r="J2230" s="157">
        <v>0</v>
      </c>
      <c r="K2230" s="157">
        <v>2</v>
      </c>
      <c r="L2230" s="157">
        <v>5</v>
      </c>
    </row>
    <row r="2231" spans="1:12" x14ac:dyDescent="0.2">
      <c r="A2231" s="157"/>
      <c r="B2231" s="157"/>
      <c r="C2231" s="157"/>
      <c r="D2231" s="157"/>
      <c r="E2231" s="157" t="s">
        <v>1302</v>
      </c>
      <c r="F2231" s="157" t="s">
        <v>131</v>
      </c>
      <c r="G2231" s="157">
        <v>0</v>
      </c>
      <c r="H2231" s="157">
        <v>1</v>
      </c>
      <c r="I2231" s="157">
        <v>0</v>
      </c>
      <c r="J2231" s="157">
        <v>1</v>
      </c>
      <c r="K2231" s="157">
        <v>0</v>
      </c>
      <c r="L2231" s="157">
        <v>1</v>
      </c>
    </row>
    <row r="2232" spans="1:12" x14ac:dyDescent="0.2">
      <c r="A2232" s="157"/>
      <c r="B2232" s="157"/>
      <c r="C2232" s="157"/>
      <c r="D2232" s="157"/>
      <c r="E2232" s="157" t="s">
        <v>1301</v>
      </c>
      <c r="F2232" s="157" t="s">
        <v>18</v>
      </c>
      <c r="G2232" s="157">
        <v>0</v>
      </c>
      <c r="H2232" s="157">
        <v>5</v>
      </c>
      <c r="I2232" s="157">
        <v>3</v>
      </c>
      <c r="J2232" s="157">
        <v>0</v>
      </c>
      <c r="K2232" s="157">
        <v>2</v>
      </c>
      <c r="L2232" s="157">
        <v>5</v>
      </c>
    </row>
    <row r="2233" spans="1:12" x14ac:dyDescent="0.2">
      <c r="A2233" s="157"/>
      <c r="B2233" s="157"/>
      <c r="C2233" s="157"/>
      <c r="D2233" s="157"/>
      <c r="E2233" s="157" t="s">
        <v>5211</v>
      </c>
      <c r="F2233" s="157" t="s">
        <v>14</v>
      </c>
      <c r="G2233" s="157">
        <v>0</v>
      </c>
      <c r="H2233" s="157">
        <v>1</v>
      </c>
      <c r="I2233" s="157">
        <v>0</v>
      </c>
      <c r="J2233" s="157">
        <v>1</v>
      </c>
      <c r="K2233" s="157">
        <v>0</v>
      </c>
      <c r="L2233" s="157">
        <v>1</v>
      </c>
    </row>
    <row r="2234" spans="1:12" x14ac:dyDescent="0.2">
      <c r="A2234" s="157"/>
      <c r="B2234" s="157"/>
      <c r="C2234" s="157"/>
      <c r="D2234" s="157"/>
      <c r="E2234" s="157" t="s">
        <v>5212</v>
      </c>
      <c r="F2234" s="157" t="s">
        <v>16</v>
      </c>
      <c r="G2234" s="157">
        <v>0</v>
      </c>
      <c r="H2234" s="157">
        <v>1</v>
      </c>
      <c r="I2234" s="157">
        <v>1</v>
      </c>
      <c r="J2234" s="157">
        <v>0</v>
      </c>
      <c r="K2234" s="157">
        <v>0</v>
      </c>
      <c r="L2234" s="157">
        <v>1</v>
      </c>
    </row>
    <row r="2235" spans="1:12" x14ac:dyDescent="0.2">
      <c r="A2235" s="157"/>
      <c r="B2235" s="157"/>
      <c r="C2235" s="157"/>
      <c r="D2235" s="157"/>
      <c r="E2235" s="157" t="s">
        <v>1296</v>
      </c>
      <c r="F2235" s="157" t="s">
        <v>58</v>
      </c>
      <c r="G2235" s="157">
        <v>0</v>
      </c>
      <c r="H2235" s="157">
        <v>1</v>
      </c>
      <c r="I2235" s="157">
        <v>0</v>
      </c>
      <c r="J2235" s="157">
        <v>1</v>
      </c>
      <c r="K2235" s="157">
        <v>0</v>
      </c>
      <c r="L2235" s="157">
        <v>1</v>
      </c>
    </row>
    <row r="2236" spans="1:12" x14ac:dyDescent="0.2">
      <c r="A2236" s="157"/>
      <c r="B2236" s="157"/>
      <c r="C2236" s="157"/>
      <c r="D2236" s="157"/>
      <c r="E2236" s="157" t="s">
        <v>1294</v>
      </c>
      <c r="F2236" s="157" t="s">
        <v>67</v>
      </c>
      <c r="G2236" s="157">
        <v>0</v>
      </c>
      <c r="H2236" s="157">
        <v>4</v>
      </c>
      <c r="I2236" s="157">
        <v>4</v>
      </c>
      <c r="J2236" s="157">
        <v>0</v>
      </c>
      <c r="K2236" s="157">
        <v>0</v>
      </c>
      <c r="L2236" s="157">
        <v>4</v>
      </c>
    </row>
    <row r="2237" spans="1:12" x14ac:dyDescent="0.2">
      <c r="A2237" s="157"/>
      <c r="B2237" s="157"/>
      <c r="C2237" s="157"/>
      <c r="D2237" s="157"/>
      <c r="E2237" s="157" t="s">
        <v>1292</v>
      </c>
      <c r="F2237" s="157" t="s">
        <v>94</v>
      </c>
      <c r="G2237" s="157">
        <v>0</v>
      </c>
      <c r="H2237" s="157">
        <v>3</v>
      </c>
      <c r="I2237" s="157">
        <v>0</v>
      </c>
      <c r="J2237" s="157">
        <v>3</v>
      </c>
      <c r="K2237" s="157">
        <v>0</v>
      </c>
      <c r="L2237" s="157">
        <v>3</v>
      </c>
    </row>
    <row r="2238" spans="1:12" x14ac:dyDescent="0.2">
      <c r="A2238" s="157"/>
      <c r="B2238" s="157"/>
      <c r="C2238" s="157"/>
      <c r="D2238" s="157"/>
      <c r="E2238" s="157" t="s">
        <v>1290</v>
      </c>
      <c r="F2238" s="157" t="s">
        <v>33</v>
      </c>
      <c r="G2238" s="157">
        <v>1</v>
      </c>
      <c r="H2238" s="157">
        <v>1</v>
      </c>
      <c r="I2238" s="157">
        <v>1</v>
      </c>
      <c r="J2238" s="157">
        <v>1</v>
      </c>
      <c r="K2238" s="157">
        <v>0</v>
      </c>
      <c r="L2238" s="157">
        <v>2</v>
      </c>
    </row>
    <row r="2239" spans="1:12" x14ac:dyDescent="0.2">
      <c r="A2239" s="157"/>
      <c r="B2239" s="157"/>
      <c r="C2239" s="157"/>
      <c r="D2239" s="157"/>
      <c r="E2239" s="157" t="s">
        <v>5213</v>
      </c>
      <c r="F2239" s="157" t="s">
        <v>55</v>
      </c>
      <c r="G2239" s="157">
        <v>0</v>
      </c>
      <c r="H2239" s="157">
        <v>1</v>
      </c>
      <c r="I2239" s="157">
        <v>0</v>
      </c>
      <c r="J2239" s="157">
        <v>1</v>
      </c>
      <c r="K2239" s="157">
        <v>0</v>
      </c>
      <c r="L2239" s="157">
        <v>1</v>
      </c>
    </row>
    <row r="2240" spans="1:12" x14ac:dyDescent="0.2">
      <c r="A2240" s="157"/>
      <c r="B2240" s="157"/>
      <c r="C2240" s="157"/>
      <c r="D2240" s="157"/>
      <c r="E2240" s="157" t="s">
        <v>1287</v>
      </c>
      <c r="F2240" s="157" t="s">
        <v>14</v>
      </c>
      <c r="G2240" s="157">
        <v>0</v>
      </c>
      <c r="H2240" s="157">
        <v>1</v>
      </c>
      <c r="I2240" s="157">
        <v>0</v>
      </c>
      <c r="J2240" s="157">
        <v>1</v>
      </c>
      <c r="K2240" s="157">
        <v>0</v>
      </c>
      <c r="L2240" s="157">
        <v>1</v>
      </c>
    </row>
    <row r="2241" spans="1:12" x14ac:dyDescent="0.2">
      <c r="A2241" s="157"/>
      <c r="B2241" s="157"/>
      <c r="C2241" s="157"/>
      <c r="D2241" s="157"/>
      <c r="E2241" s="157" t="s">
        <v>1286</v>
      </c>
      <c r="F2241" s="157" t="s">
        <v>48</v>
      </c>
      <c r="G2241" s="157">
        <v>1</v>
      </c>
      <c r="H2241" s="157">
        <v>0</v>
      </c>
      <c r="I2241" s="157">
        <v>1</v>
      </c>
      <c r="J2241" s="157">
        <v>0</v>
      </c>
      <c r="K2241" s="157">
        <v>0</v>
      </c>
      <c r="L2241" s="157">
        <v>1</v>
      </c>
    </row>
    <row r="2242" spans="1:12" x14ac:dyDescent="0.2">
      <c r="A2242" s="157"/>
      <c r="B2242" s="157"/>
      <c r="C2242" s="157"/>
      <c r="D2242" s="157"/>
      <c r="E2242" s="157" t="s">
        <v>5214</v>
      </c>
      <c r="F2242" s="157" t="s">
        <v>14</v>
      </c>
      <c r="G2242" s="157">
        <v>1</v>
      </c>
      <c r="H2242" s="157">
        <v>2</v>
      </c>
      <c r="I2242" s="157">
        <v>2</v>
      </c>
      <c r="J2242" s="157">
        <v>1</v>
      </c>
      <c r="K2242" s="157">
        <v>0</v>
      </c>
      <c r="L2242" s="157">
        <v>3</v>
      </c>
    </row>
    <row r="2243" spans="1:12" x14ac:dyDescent="0.2">
      <c r="A2243" s="157"/>
      <c r="B2243" s="157"/>
      <c r="C2243" s="157"/>
      <c r="D2243" s="157"/>
      <c r="E2243" s="157" t="s">
        <v>1285</v>
      </c>
      <c r="F2243" s="157" t="s">
        <v>33</v>
      </c>
      <c r="G2243" s="157">
        <v>0</v>
      </c>
      <c r="H2243" s="157">
        <v>1</v>
      </c>
      <c r="I2243" s="157">
        <v>0</v>
      </c>
      <c r="J2243" s="157">
        <v>1</v>
      </c>
      <c r="K2243" s="157">
        <v>0</v>
      </c>
      <c r="L2243" s="157">
        <v>1</v>
      </c>
    </row>
    <row r="2244" spans="1:12" x14ac:dyDescent="0.2">
      <c r="A2244" s="157"/>
      <c r="B2244" s="157"/>
      <c r="C2244" s="157"/>
      <c r="D2244" s="157"/>
      <c r="E2244" s="157" t="s">
        <v>5215</v>
      </c>
      <c r="F2244" s="157" t="s">
        <v>131</v>
      </c>
      <c r="G2244" s="157">
        <v>1</v>
      </c>
      <c r="H2244" s="157">
        <v>1</v>
      </c>
      <c r="I2244" s="157">
        <v>0</v>
      </c>
      <c r="J2244" s="157">
        <v>1</v>
      </c>
      <c r="K2244" s="157">
        <v>1</v>
      </c>
      <c r="L2244" s="157">
        <v>2</v>
      </c>
    </row>
    <row r="2245" spans="1:12" x14ac:dyDescent="0.2">
      <c r="A2245" s="157"/>
      <c r="B2245" s="157"/>
      <c r="C2245" s="157"/>
      <c r="D2245" s="157"/>
      <c r="E2245" s="157" t="s">
        <v>5216</v>
      </c>
      <c r="F2245" s="157" t="s">
        <v>58</v>
      </c>
      <c r="G2245" s="157">
        <v>1</v>
      </c>
      <c r="H2245" s="157">
        <v>0</v>
      </c>
      <c r="I2245" s="157">
        <v>0</v>
      </c>
      <c r="J2245" s="157">
        <v>1</v>
      </c>
      <c r="K2245" s="157">
        <v>0</v>
      </c>
      <c r="L2245" s="157">
        <v>1</v>
      </c>
    </row>
    <row r="2246" spans="1:12" x14ac:dyDescent="0.2">
      <c r="A2246" s="157"/>
      <c r="B2246" s="157"/>
      <c r="C2246" s="157"/>
      <c r="D2246" s="157"/>
      <c r="E2246" s="157" t="s">
        <v>5217</v>
      </c>
      <c r="F2246" s="157" t="s">
        <v>18</v>
      </c>
      <c r="G2246" s="157">
        <v>0</v>
      </c>
      <c r="H2246" s="157">
        <v>1</v>
      </c>
      <c r="I2246" s="157">
        <v>0</v>
      </c>
      <c r="J2246" s="157">
        <v>1</v>
      </c>
      <c r="K2246" s="157">
        <v>0</v>
      </c>
      <c r="L2246" s="157">
        <v>1</v>
      </c>
    </row>
    <row r="2247" spans="1:12" x14ac:dyDescent="0.2">
      <c r="A2247" s="157"/>
      <c r="B2247" s="157"/>
      <c r="C2247" s="157"/>
      <c r="D2247" s="157"/>
      <c r="E2247" s="157" t="s">
        <v>1280</v>
      </c>
      <c r="F2247" s="157" t="s">
        <v>67</v>
      </c>
      <c r="G2247" s="157">
        <v>0</v>
      </c>
      <c r="H2247" s="157">
        <v>1</v>
      </c>
      <c r="I2247" s="157">
        <v>0</v>
      </c>
      <c r="J2247" s="157">
        <v>1</v>
      </c>
      <c r="K2247" s="157">
        <v>0</v>
      </c>
      <c r="L2247" s="157">
        <v>1</v>
      </c>
    </row>
    <row r="2248" spans="1:12" x14ac:dyDescent="0.2">
      <c r="A2248" s="157"/>
      <c r="B2248" s="157"/>
      <c r="C2248" s="157"/>
      <c r="D2248" s="157"/>
      <c r="E2248" s="157" t="s">
        <v>5218</v>
      </c>
      <c r="F2248" s="157" t="s">
        <v>55</v>
      </c>
      <c r="G2248" s="157">
        <v>0</v>
      </c>
      <c r="H2248" s="157">
        <v>1</v>
      </c>
      <c r="I2248" s="157">
        <v>0</v>
      </c>
      <c r="J2248" s="157">
        <v>1</v>
      </c>
      <c r="K2248" s="157">
        <v>0</v>
      </c>
      <c r="L2248" s="157">
        <v>1</v>
      </c>
    </row>
    <row r="2249" spans="1:12" x14ac:dyDescent="0.2">
      <c r="A2249" s="157"/>
      <c r="B2249" s="157"/>
      <c r="C2249" s="157"/>
      <c r="D2249" s="157"/>
      <c r="E2249" s="157" t="s">
        <v>1276</v>
      </c>
      <c r="F2249" s="157" t="s">
        <v>48</v>
      </c>
      <c r="G2249" s="157">
        <v>0</v>
      </c>
      <c r="H2249" s="157">
        <v>1</v>
      </c>
      <c r="I2249" s="157">
        <v>0</v>
      </c>
      <c r="J2249" s="157">
        <v>1</v>
      </c>
      <c r="K2249" s="157">
        <v>0</v>
      </c>
      <c r="L2249" s="157">
        <v>1</v>
      </c>
    </row>
    <row r="2250" spans="1:12" x14ac:dyDescent="0.2">
      <c r="A2250" s="157"/>
      <c r="B2250" s="157"/>
      <c r="C2250" s="157"/>
      <c r="D2250" s="157"/>
      <c r="E2250" s="157" t="s">
        <v>1274</v>
      </c>
      <c r="F2250" s="157" t="s">
        <v>94</v>
      </c>
      <c r="G2250" s="157">
        <v>1</v>
      </c>
      <c r="H2250" s="157">
        <v>0</v>
      </c>
      <c r="I2250" s="157">
        <v>1</v>
      </c>
      <c r="J2250" s="157">
        <v>0</v>
      </c>
      <c r="K2250" s="157">
        <v>0</v>
      </c>
      <c r="L2250" s="157">
        <v>1</v>
      </c>
    </row>
    <row r="2251" spans="1:12" x14ac:dyDescent="0.2">
      <c r="A2251" s="157"/>
      <c r="B2251" s="157"/>
      <c r="C2251" s="157"/>
      <c r="D2251" s="157"/>
      <c r="E2251" s="157" t="s">
        <v>1273</v>
      </c>
      <c r="F2251" s="157" t="s">
        <v>87</v>
      </c>
      <c r="G2251" s="157">
        <v>0</v>
      </c>
      <c r="H2251" s="157">
        <v>43</v>
      </c>
      <c r="I2251" s="157">
        <v>0</v>
      </c>
      <c r="J2251" s="157">
        <v>40</v>
      </c>
      <c r="K2251" s="157">
        <v>3</v>
      </c>
      <c r="L2251" s="157">
        <v>43</v>
      </c>
    </row>
    <row r="2252" spans="1:12" x14ac:dyDescent="0.2">
      <c r="A2252" s="157"/>
      <c r="B2252" s="157"/>
      <c r="C2252" s="157"/>
      <c r="D2252" s="157"/>
      <c r="E2252" s="157" t="s">
        <v>1272</v>
      </c>
      <c r="F2252" s="157" t="s">
        <v>48</v>
      </c>
      <c r="G2252" s="157">
        <v>0</v>
      </c>
      <c r="H2252" s="157">
        <v>3</v>
      </c>
      <c r="I2252" s="157">
        <v>0</v>
      </c>
      <c r="J2252" s="157">
        <v>1</v>
      </c>
      <c r="K2252" s="157">
        <v>2</v>
      </c>
      <c r="L2252" s="157">
        <v>3</v>
      </c>
    </row>
    <row r="2253" spans="1:12" x14ac:dyDescent="0.2">
      <c r="A2253" s="157"/>
      <c r="B2253" s="157"/>
      <c r="C2253" s="157"/>
      <c r="D2253" s="157"/>
      <c r="E2253" s="157" t="s">
        <v>5219</v>
      </c>
      <c r="F2253" s="157" t="s">
        <v>131</v>
      </c>
      <c r="G2253" s="157">
        <v>0</v>
      </c>
      <c r="H2253" s="157">
        <v>1</v>
      </c>
      <c r="I2253" s="157">
        <v>0</v>
      </c>
      <c r="J2253" s="157">
        <v>1</v>
      </c>
      <c r="K2253" s="157">
        <v>0</v>
      </c>
      <c r="L2253" s="157">
        <v>1</v>
      </c>
    </row>
    <row r="2254" spans="1:12" x14ac:dyDescent="0.2">
      <c r="A2254" s="157"/>
      <c r="B2254" s="157"/>
      <c r="C2254" s="157"/>
      <c r="D2254" s="157"/>
      <c r="E2254" s="157" t="s">
        <v>1271</v>
      </c>
      <c r="F2254" s="157" t="s">
        <v>131</v>
      </c>
      <c r="G2254" s="157">
        <v>0</v>
      </c>
      <c r="H2254" s="157">
        <v>1</v>
      </c>
      <c r="I2254" s="157">
        <v>0</v>
      </c>
      <c r="J2254" s="157">
        <v>1</v>
      </c>
      <c r="K2254" s="157">
        <v>0</v>
      </c>
      <c r="L2254" s="157">
        <v>1</v>
      </c>
    </row>
    <row r="2255" spans="1:12" x14ac:dyDescent="0.2">
      <c r="A2255" s="157"/>
      <c r="B2255" s="157"/>
      <c r="C2255" s="157"/>
      <c r="D2255" s="157"/>
      <c r="E2255" s="157" t="s">
        <v>1270</v>
      </c>
      <c r="F2255" s="157" t="s">
        <v>69</v>
      </c>
      <c r="G2255" s="157">
        <v>0</v>
      </c>
      <c r="H2255" s="157">
        <v>2</v>
      </c>
      <c r="I2255" s="157">
        <v>0</v>
      </c>
      <c r="J2255" s="157">
        <v>2</v>
      </c>
      <c r="K2255" s="157">
        <v>0</v>
      </c>
      <c r="L2255" s="157">
        <v>2</v>
      </c>
    </row>
    <row r="2256" spans="1:12" x14ac:dyDescent="0.2">
      <c r="A2256" s="157"/>
      <c r="B2256" s="157"/>
      <c r="C2256" s="157"/>
      <c r="D2256" s="157"/>
      <c r="E2256" s="157" t="s">
        <v>1269</v>
      </c>
      <c r="F2256" s="157" t="s">
        <v>69</v>
      </c>
      <c r="G2256" s="157">
        <v>0</v>
      </c>
      <c r="H2256" s="157">
        <v>1</v>
      </c>
      <c r="I2256" s="157">
        <v>0</v>
      </c>
      <c r="J2256" s="157">
        <v>1</v>
      </c>
      <c r="K2256" s="157">
        <v>0</v>
      </c>
      <c r="L2256" s="157">
        <v>1</v>
      </c>
    </row>
    <row r="2257" spans="1:12" x14ac:dyDescent="0.2">
      <c r="A2257" s="157"/>
      <c r="B2257" s="157"/>
      <c r="C2257" s="157"/>
      <c r="D2257" s="157"/>
      <c r="E2257" s="157" t="s">
        <v>5220</v>
      </c>
      <c r="F2257" s="157" t="s">
        <v>69</v>
      </c>
      <c r="G2257" s="157">
        <v>0</v>
      </c>
      <c r="H2257" s="157">
        <v>1</v>
      </c>
      <c r="I2257" s="157">
        <v>0</v>
      </c>
      <c r="J2257" s="157">
        <v>1</v>
      </c>
      <c r="K2257" s="157">
        <v>0</v>
      </c>
      <c r="L2257" s="157">
        <v>1</v>
      </c>
    </row>
    <row r="2258" spans="1:12" x14ac:dyDescent="0.2">
      <c r="A2258" s="157"/>
      <c r="B2258" s="157"/>
      <c r="C2258" s="157"/>
      <c r="D2258" s="157"/>
      <c r="E2258" s="157" t="s">
        <v>1268</v>
      </c>
      <c r="F2258" s="157" t="s">
        <v>29</v>
      </c>
      <c r="G2258" s="157">
        <v>0</v>
      </c>
      <c r="H2258" s="157">
        <v>1</v>
      </c>
      <c r="I2258" s="157">
        <v>0</v>
      </c>
      <c r="J2258" s="157">
        <v>1</v>
      </c>
      <c r="K2258" s="157">
        <v>0</v>
      </c>
      <c r="L2258" s="157">
        <v>1</v>
      </c>
    </row>
    <row r="2259" spans="1:12" x14ac:dyDescent="0.2">
      <c r="A2259" s="157"/>
      <c r="B2259" s="157"/>
      <c r="C2259" s="157"/>
      <c r="D2259" s="157"/>
      <c r="E2259" s="157" t="s">
        <v>5221</v>
      </c>
      <c r="F2259" s="157" t="s">
        <v>39</v>
      </c>
      <c r="G2259" s="157">
        <v>0</v>
      </c>
      <c r="H2259" s="157">
        <v>1</v>
      </c>
      <c r="I2259" s="157">
        <v>1</v>
      </c>
      <c r="J2259" s="157">
        <v>0</v>
      </c>
      <c r="K2259" s="157">
        <v>0</v>
      </c>
      <c r="L2259" s="157">
        <v>1</v>
      </c>
    </row>
    <row r="2260" spans="1:12" x14ac:dyDescent="0.2">
      <c r="A2260" s="157"/>
      <c r="B2260" s="157"/>
      <c r="C2260" s="157"/>
      <c r="D2260" s="157"/>
      <c r="E2260" s="157" t="s">
        <v>1267</v>
      </c>
      <c r="F2260" s="157" t="s">
        <v>77</v>
      </c>
      <c r="G2260" s="157">
        <v>0</v>
      </c>
      <c r="H2260" s="157">
        <v>1</v>
      </c>
      <c r="I2260" s="157">
        <v>0</v>
      </c>
      <c r="J2260" s="157">
        <v>1</v>
      </c>
      <c r="K2260" s="157">
        <v>0</v>
      </c>
      <c r="L2260" s="157">
        <v>1</v>
      </c>
    </row>
    <row r="2261" spans="1:12" x14ac:dyDescent="0.2">
      <c r="A2261" s="157"/>
      <c r="B2261" s="157"/>
      <c r="C2261" s="157"/>
      <c r="D2261" s="157"/>
      <c r="E2261" s="157" t="s">
        <v>1265</v>
      </c>
      <c r="F2261" s="157" t="s">
        <v>87</v>
      </c>
      <c r="G2261" s="157">
        <v>0</v>
      </c>
      <c r="H2261" s="157">
        <v>1</v>
      </c>
      <c r="I2261" s="157">
        <v>0</v>
      </c>
      <c r="J2261" s="157">
        <v>1</v>
      </c>
      <c r="K2261" s="157">
        <v>0</v>
      </c>
      <c r="L2261" s="157">
        <v>1</v>
      </c>
    </row>
    <row r="2262" spans="1:12" x14ac:dyDescent="0.2">
      <c r="A2262" s="157"/>
      <c r="B2262" s="157"/>
      <c r="C2262" s="157"/>
      <c r="D2262" s="157"/>
      <c r="E2262" s="157" t="s">
        <v>5222</v>
      </c>
      <c r="F2262" s="157" t="s">
        <v>35</v>
      </c>
      <c r="G2262" s="157">
        <v>0</v>
      </c>
      <c r="H2262" s="157">
        <v>1</v>
      </c>
      <c r="I2262" s="157">
        <v>1</v>
      </c>
      <c r="J2262" s="157">
        <v>0</v>
      </c>
      <c r="K2262" s="157">
        <v>0</v>
      </c>
      <c r="L2262" s="157">
        <v>1</v>
      </c>
    </row>
    <row r="2263" spans="1:12" x14ac:dyDescent="0.2">
      <c r="A2263" s="157"/>
      <c r="B2263" s="157"/>
      <c r="C2263" s="157"/>
      <c r="D2263" s="157"/>
      <c r="E2263" s="157" t="s">
        <v>5223</v>
      </c>
      <c r="F2263" s="157" t="s">
        <v>16</v>
      </c>
      <c r="G2263" s="157">
        <v>0</v>
      </c>
      <c r="H2263" s="157">
        <v>2</v>
      </c>
      <c r="I2263" s="157">
        <v>0</v>
      </c>
      <c r="J2263" s="157">
        <v>2</v>
      </c>
      <c r="K2263" s="157">
        <v>0</v>
      </c>
      <c r="L2263" s="157">
        <v>2</v>
      </c>
    </row>
    <row r="2264" spans="1:12" x14ac:dyDescent="0.2">
      <c r="A2264" s="157"/>
      <c r="B2264" s="157"/>
      <c r="C2264" s="157"/>
      <c r="D2264" s="157"/>
      <c r="E2264" s="157" t="s">
        <v>5224</v>
      </c>
      <c r="F2264" s="157" t="s">
        <v>29</v>
      </c>
      <c r="G2264" s="157">
        <v>0</v>
      </c>
      <c r="H2264" s="157">
        <v>1</v>
      </c>
      <c r="I2264" s="157">
        <v>0</v>
      </c>
      <c r="J2264" s="157">
        <v>1</v>
      </c>
      <c r="K2264" s="157">
        <v>0</v>
      </c>
      <c r="L2264" s="157">
        <v>1</v>
      </c>
    </row>
    <row r="2265" spans="1:12" x14ac:dyDescent="0.2">
      <c r="A2265" s="157"/>
      <c r="B2265" s="157"/>
      <c r="C2265" s="157"/>
      <c r="D2265" s="157"/>
      <c r="E2265" s="157" t="s">
        <v>5225</v>
      </c>
      <c r="F2265" s="157" t="s">
        <v>16</v>
      </c>
      <c r="G2265" s="157">
        <v>1</v>
      </c>
      <c r="H2265" s="157">
        <v>0</v>
      </c>
      <c r="I2265" s="157">
        <v>1</v>
      </c>
      <c r="J2265" s="157">
        <v>0</v>
      </c>
      <c r="K2265" s="157">
        <v>0</v>
      </c>
      <c r="L2265" s="157">
        <v>1</v>
      </c>
    </row>
    <row r="2266" spans="1:12" x14ac:dyDescent="0.2">
      <c r="A2266" s="157"/>
      <c r="B2266" s="157"/>
      <c r="C2266" s="157"/>
      <c r="D2266" s="157"/>
      <c r="E2266" s="157" t="s">
        <v>5226</v>
      </c>
      <c r="F2266" s="157" t="s">
        <v>48</v>
      </c>
      <c r="G2266" s="157">
        <v>1</v>
      </c>
      <c r="H2266" s="157">
        <v>0</v>
      </c>
      <c r="I2266" s="157">
        <v>1</v>
      </c>
      <c r="J2266" s="157">
        <v>0</v>
      </c>
      <c r="K2266" s="157">
        <v>0</v>
      </c>
      <c r="L2266" s="157">
        <v>1</v>
      </c>
    </row>
    <row r="2267" spans="1:12" x14ac:dyDescent="0.2">
      <c r="A2267" s="157"/>
      <c r="B2267" s="157"/>
      <c r="C2267" s="157"/>
      <c r="D2267" s="157"/>
      <c r="E2267" s="157" t="s">
        <v>1261</v>
      </c>
      <c r="F2267" s="157" t="s">
        <v>87</v>
      </c>
      <c r="G2267" s="157">
        <v>0</v>
      </c>
      <c r="H2267" s="157">
        <v>1</v>
      </c>
      <c r="I2267" s="157">
        <v>0</v>
      </c>
      <c r="J2267" s="157">
        <v>1</v>
      </c>
      <c r="K2267" s="157">
        <v>0</v>
      </c>
      <c r="L2267" s="157">
        <v>1</v>
      </c>
    </row>
    <row r="2268" spans="1:12" x14ac:dyDescent="0.2">
      <c r="A2268" s="157"/>
      <c r="B2268" s="157"/>
      <c r="C2268" s="157"/>
      <c r="D2268" s="157"/>
      <c r="E2268" s="157" t="s">
        <v>5227</v>
      </c>
      <c r="F2268" s="157" t="s">
        <v>33</v>
      </c>
      <c r="G2268" s="157">
        <v>1</v>
      </c>
      <c r="H2268" s="157">
        <v>0</v>
      </c>
      <c r="I2268" s="157">
        <v>1</v>
      </c>
      <c r="J2268" s="157">
        <v>0</v>
      </c>
      <c r="K2268" s="157">
        <v>0</v>
      </c>
      <c r="L2268" s="157">
        <v>1</v>
      </c>
    </row>
    <row r="2269" spans="1:12" x14ac:dyDescent="0.2">
      <c r="A2269" s="157"/>
      <c r="B2269" s="157"/>
      <c r="C2269" s="157"/>
      <c r="D2269" s="157"/>
      <c r="E2269" s="157" t="s">
        <v>5228</v>
      </c>
      <c r="F2269" s="157" t="s">
        <v>33</v>
      </c>
      <c r="G2269" s="157">
        <v>1</v>
      </c>
      <c r="H2269" s="157">
        <v>0</v>
      </c>
      <c r="I2269" s="157">
        <v>1</v>
      </c>
      <c r="J2269" s="157">
        <v>0</v>
      </c>
      <c r="K2269" s="157">
        <v>0</v>
      </c>
      <c r="L2269" s="157">
        <v>1</v>
      </c>
    </row>
    <row r="2270" spans="1:12" x14ac:dyDescent="0.2">
      <c r="A2270" s="157"/>
      <c r="B2270" s="157"/>
      <c r="C2270" s="157"/>
      <c r="D2270" s="157"/>
      <c r="E2270" s="157" t="s">
        <v>5229</v>
      </c>
      <c r="F2270" s="157" t="s">
        <v>33</v>
      </c>
      <c r="G2270" s="157">
        <v>1</v>
      </c>
      <c r="H2270" s="157">
        <v>0</v>
      </c>
      <c r="I2270" s="157">
        <v>1</v>
      </c>
      <c r="J2270" s="157">
        <v>0</v>
      </c>
      <c r="K2270" s="157">
        <v>0</v>
      </c>
      <c r="L2270" s="157">
        <v>1</v>
      </c>
    </row>
    <row r="2271" spans="1:12" x14ac:dyDescent="0.2">
      <c r="A2271" s="157"/>
      <c r="B2271" s="157"/>
      <c r="C2271" s="157"/>
      <c r="D2271" s="157"/>
      <c r="E2271" s="157" t="s">
        <v>1259</v>
      </c>
      <c r="F2271" s="157" t="s">
        <v>33</v>
      </c>
      <c r="G2271" s="157">
        <v>0</v>
      </c>
      <c r="H2271" s="157">
        <v>1</v>
      </c>
      <c r="I2271" s="157">
        <v>0</v>
      </c>
      <c r="J2271" s="157">
        <v>1</v>
      </c>
      <c r="K2271" s="157">
        <v>0</v>
      </c>
      <c r="L2271" s="157">
        <v>1</v>
      </c>
    </row>
    <row r="2272" spans="1:12" x14ac:dyDescent="0.2">
      <c r="A2272" s="157"/>
      <c r="B2272" s="157"/>
      <c r="C2272" s="157"/>
      <c r="D2272" s="157"/>
      <c r="E2272" s="157" t="s">
        <v>1257</v>
      </c>
      <c r="F2272" s="157" t="s">
        <v>87</v>
      </c>
      <c r="G2272" s="157">
        <v>0</v>
      </c>
      <c r="H2272" s="157">
        <v>1</v>
      </c>
      <c r="I2272" s="157">
        <v>0</v>
      </c>
      <c r="J2272" s="157">
        <v>1</v>
      </c>
      <c r="K2272" s="157">
        <v>0</v>
      </c>
      <c r="L2272" s="157">
        <v>1</v>
      </c>
    </row>
    <row r="2273" spans="1:12" x14ac:dyDescent="0.2">
      <c r="A2273" s="157"/>
      <c r="B2273" s="157"/>
      <c r="C2273" s="157"/>
      <c r="D2273" s="157"/>
      <c r="E2273" s="157" t="s">
        <v>1255</v>
      </c>
      <c r="F2273" s="157" t="s">
        <v>14</v>
      </c>
      <c r="G2273" s="157">
        <v>4</v>
      </c>
      <c r="H2273" s="157">
        <v>4</v>
      </c>
      <c r="I2273" s="157">
        <v>2</v>
      </c>
      <c r="J2273" s="157">
        <v>6</v>
      </c>
      <c r="K2273" s="157">
        <v>0</v>
      </c>
      <c r="L2273" s="157">
        <v>8</v>
      </c>
    </row>
    <row r="2274" spans="1:12" x14ac:dyDescent="0.2">
      <c r="A2274" s="157"/>
      <c r="B2274" s="157"/>
      <c r="C2274" s="157"/>
      <c r="D2274" s="157"/>
      <c r="E2274" s="157" t="s">
        <v>1252</v>
      </c>
      <c r="F2274" s="157" t="s">
        <v>80</v>
      </c>
      <c r="G2274" s="157">
        <v>0</v>
      </c>
      <c r="H2274" s="157">
        <v>1</v>
      </c>
      <c r="I2274" s="157">
        <v>0</v>
      </c>
      <c r="J2274" s="157">
        <v>1</v>
      </c>
      <c r="K2274" s="157">
        <v>0</v>
      </c>
      <c r="L2274" s="157">
        <v>1</v>
      </c>
    </row>
    <row r="2275" spans="1:12" x14ac:dyDescent="0.2">
      <c r="A2275" s="157"/>
      <c r="B2275" s="157"/>
      <c r="C2275" s="157"/>
      <c r="D2275" s="157"/>
      <c r="E2275" s="157" t="s">
        <v>1251</v>
      </c>
      <c r="F2275" s="157" t="s">
        <v>29</v>
      </c>
      <c r="G2275" s="157">
        <v>0</v>
      </c>
      <c r="H2275" s="157">
        <v>1</v>
      </c>
      <c r="I2275" s="157">
        <v>1</v>
      </c>
      <c r="J2275" s="157">
        <v>0</v>
      </c>
      <c r="K2275" s="157">
        <v>0</v>
      </c>
      <c r="L2275" s="157">
        <v>1</v>
      </c>
    </row>
    <row r="2276" spans="1:12" x14ac:dyDescent="0.2">
      <c r="A2276" s="157"/>
      <c r="B2276" s="157"/>
      <c r="C2276" s="157"/>
      <c r="D2276" s="157"/>
      <c r="E2276" s="157" t="s">
        <v>5230</v>
      </c>
      <c r="F2276" s="157" t="s">
        <v>16</v>
      </c>
      <c r="G2276" s="157">
        <v>1</v>
      </c>
      <c r="H2276" s="157">
        <v>2</v>
      </c>
      <c r="I2276" s="157">
        <v>0</v>
      </c>
      <c r="J2276" s="157">
        <v>3</v>
      </c>
      <c r="K2276" s="157">
        <v>0</v>
      </c>
      <c r="L2276" s="157">
        <v>3</v>
      </c>
    </row>
    <row r="2277" spans="1:12" x14ac:dyDescent="0.2">
      <c r="A2277" s="157"/>
      <c r="B2277" s="157"/>
      <c r="C2277" s="157"/>
      <c r="D2277" s="157"/>
      <c r="E2277" s="157" t="s">
        <v>5231</v>
      </c>
      <c r="F2277" s="157" t="s">
        <v>16</v>
      </c>
      <c r="G2277" s="157">
        <v>1</v>
      </c>
      <c r="H2277" s="157">
        <v>1</v>
      </c>
      <c r="I2277" s="157">
        <v>0</v>
      </c>
      <c r="J2277" s="157">
        <v>2</v>
      </c>
      <c r="K2277" s="157">
        <v>0</v>
      </c>
      <c r="L2277" s="157">
        <v>2</v>
      </c>
    </row>
    <row r="2278" spans="1:12" x14ac:dyDescent="0.2">
      <c r="A2278" s="157"/>
      <c r="B2278" s="157"/>
      <c r="C2278" s="157"/>
      <c r="D2278" s="157"/>
      <c r="E2278" s="157" t="s">
        <v>1250</v>
      </c>
      <c r="F2278" s="157" t="s">
        <v>29</v>
      </c>
      <c r="G2278" s="157">
        <v>1</v>
      </c>
      <c r="H2278" s="157">
        <v>5</v>
      </c>
      <c r="I2278" s="157">
        <v>2</v>
      </c>
      <c r="J2278" s="157">
        <v>3</v>
      </c>
      <c r="K2278" s="157">
        <v>1</v>
      </c>
      <c r="L2278" s="157">
        <v>6</v>
      </c>
    </row>
    <row r="2279" spans="1:12" x14ac:dyDescent="0.2">
      <c r="A2279" s="157"/>
      <c r="B2279" s="157"/>
      <c r="C2279" s="157"/>
      <c r="D2279" s="157"/>
      <c r="E2279" s="157" t="s">
        <v>5232</v>
      </c>
      <c r="F2279" s="157" t="s">
        <v>14</v>
      </c>
      <c r="G2279" s="157">
        <v>0</v>
      </c>
      <c r="H2279" s="157">
        <v>1</v>
      </c>
      <c r="I2279" s="157">
        <v>0</v>
      </c>
      <c r="J2279" s="157">
        <v>1</v>
      </c>
      <c r="K2279" s="157">
        <v>0</v>
      </c>
      <c r="L2279" s="157">
        <v>1</v>
      </c>
    </row>
    <row r="2280" spans="1:12" x14ac:dyDescent="0.2">
      <c r="A2280" s="157"/>
      <c r="B2280" s="157"/>
      <c r="C2280" s="157"/>
      <c r="D2280" s="157"/>
      <c r="E2280" s="157" t="s">
        <v>5233</v>
      </c>
      <c r="F2280" s="157" t="s">
        <v>14</v>
      </c>
      <c r="G2280" s="157">
        <v>0</v>
      </c>
      <c r="H2280" s="157">
        <v>2</v>
      </c>
      <c r="I2280" s="157">
        <v>0</v>
      </c>
      <c r="J2280" s="157">
        <v>2</v>
      </c>
      <c r="K2280" s="157">
        <v>0</v>
      </c>
      <c r="L2280" s="157">
        <v>2</v>
      </c>
    </row>
    <row r="2281" spans="1:12" x14ac:dyDescent="0.2">
      <c r="A2281" s="157"/>
      <c r="B2281" s="157"/>
      <c r="C2281" s="157"/>
      <c r="D2281" s="157"/>
      <c r="E2281" s="157" t="s">
        <v>1245</v>
      </c>
      <c r="F2281" s="157" t="s">
        <v>55</v>
      </c>
      <c r="G2281" s="157">
        <v>0</v>
      </c>
      <c r="H2281" s="157">
        <v>1</v>
      </c>
      <c r="I2281" s="157">
        <v>0</v>
      </c>
      <c r="J2281" s="157">
        <v>1</v>
      </c>
      <c r="K2281" s="157">
        <v>0</v>
      </c>
      <c r="L2281" s="157">
        <v>1</v>
      </c>
    </row>
    <row r="2282" spans="1:12" x14ac:dyDescent="0.2">
      <c r="A2282" s="157"/>
      <c r="B2282" s="157"/>
      <c r="C2282" s="157"/>
      <c r="D2282" s="157"/>
      <c r="E2282" s="157" t="s">
        <v>5234</v>
      </c>
      <c r="F2282" s="157" t="s">
        <v>53</v>
      </c>
      <c r="G2282" s="157">
        <v>0</v>
      </c>
      <c r="H2282" s="157">
        <v>1</v>
      </c>
      <c r="I2282" s="157">
        <v>0</v>
      </c>
      <c r="J2282" s="157">
        <v>1</v>
      </c>
      <c r="K2282" s="157">
        <v>0</v>
      </c>
      <c r="L2282" s="157">
        <v>1</v>
      </c>
    </row>
    <row r="2283" spans="1:12" x14ac:dyDescent="0.2">
      <c r="A2283" s="157"/>
      <c r="B2283" s="157"/>
      <c r="C2283" s="157"/>
      <c r="D2283" s="157"/>
      <c r="E2283" s="157" t="s">
        <v>1242</v>
      </c>
      <c r="F2283" s="157" t="s">
        <v>16</v>
      </c>
      <c r="G2283" s="157">
        <v>0</v>
      </c>
      <c r="H2283" s="157">
        <v>1</v>
      </c>
      <c r="I2283" s="157">
        <v>1</v>
      </c>
      <c r="J2283" s="157">
        <v>0</v>
      </c>
      <c r="K2283" s="157">
        <v>0</v>
      </c>
      <c r="L2283" s="157">
        <v>1</v>
      </c>
    </row>
    <row r="2284" spans="1:12" x14ac:dyDescent="0.2">
      <c r="A2284" s="157"/>
      <c r="B2284" s="157"/>
      <c r="C2284" s="157"/>
      <c r="D2284" s="157"/>
      <c r="E2284" s="157" t="s">
        <v>1241</v>
      </c>
      <c r="F2284" s="157" t="s">
        <v>67</v>
      </c>
      <c r="G2284" s="157">
        <v>0</v>
      </c>
      <c r="H2284" s="157">
        <v>3</v>
      </c>
      <c r="I2284" s="157">
        <v>3</v>
      </c>
      <c r="J2284" s="157">
        <v>0</v>
      </c>
      <c r="K2284" s="157">
        <v>0</v>
      </c>
      <c r="L2284" s="157">
        <v>3</v>
      </c>
    </row>
    <row r="2285" spans="1:12" x14ac:dyDescent="0.2">
      <c r="A2285" s="157"/>
      <c r="B2285" s="157"/>
      <c r="C2285" s="157"/>
      <c r="D2285" s="157"/>
      <c r="E2285" s="157" t="s">
        <v>1240</v>
      </c>
      <c r="F2285" s="157" t="s">
        <v>87</v>
      </c>
      <c r="G2285" s="157">
        <v>0</v>
      </c>
      <c r="H2285" s="157">
        <v>7</v>
      </c>
      <c r="I2285" s="157">
        <v>0</v>
      </c>
      <c r="J2285" s="157">
        <v>6</v>
      </c>
      <c r="K2285" s="157">
        <v>1</v>
      </c>
      <c r="L2285" s="157">
        <v>7</v>
      </c>
    </row>
    <row r="2286" spans="1:12" x14ac:dyDescent="0.2">
      <c r="A2286" s="157"/>
      <c r="B2286" s="157"/>
      <c r="C2286" s="157"/>
      <c r="D2286" s="157"/>
      <c r="E2286" s="157" t="s">
        <v>5235</v>
      </c>
      <c r="F2286" s="157" t="s">
        <v>58</v>
      </c>
      <c r="G2286" s="157">
        <v>0</v>
      </c>
      <c r="H2286" s="157">
        <v>1</v>
      </c>
      <c r="I2286" s="157">
        <v>0</v>
      </c>
      <c r="J2286" s="157">
        <v>1</v>
      </c>
      <c r="K2286" s="157">
        <v>0</v>
      </c>
      <c r="L2286" s="157">
        <v>1</v>
      </c>
    </row>
    <row r="2287" spans="1:12" x14ac:dyDescent="0.2">
      <c r="A2287" s="157"/>
      <c r="B2287" s="157"/>
      <c r="C2287" s="157"/>
      <c r="D2287" s="157"/>
      <c r="E2287" s="157" t="s">
        <v>5236</v>
      </c>
      <c r="F2287" s="157" t="s">
        <v>67</v>
      </c>
      <c r="G2287" s="157">
        <v>0</v>
      </c>
      <c r="H2287" s="157">
        <v>1</v>
      </c>
      <c r="I2287" s="157">
        <v>0</v>
      </c>
      <c r="J2287" s="157">
        <v>1</v>
      </c>
      <c r="K2287" s="157">
        <v>0</v>
      </c>
      <c r="L2287" s="157">
        <v>1</v>
      </c>
    </row>
    <row r="2288" spans="1:12" x14ac:dyDescent="0.2">
      <c r="A2288" s="157"/>
      <c r="B2288" s="157"/>
      <c r="C2288" s="157"/>
      <c r="D2288" s="157"/>
      <c r="E2288" s="157" t="s">
        <v>1236</v>
      </c>
      <c r="F2288" s="157" t="s">
        <v>22</v>
      </c>
      <c r="G2288" s="157">
        <v>0</v>
      </c>
      <c r="H2288" s="157">
        <v>1</v>
      </c>
      <c r="I2288" s="157">
        <v>0</v>
      </c>
      <c r="J2288" s="157">
        <v>1</v>
      </c>
      <c r="K2288" s="157">
        <v>0</v>
      </c>
      <c r="L2288" s="157">
        <v>1</v>
      </c>
    </row>
    <row r="2289" spans="1:12" x14ac:dyDescent="0.2">
      <c r="A2289" s="157"/>
      <c r="B2289" s="157"/>
      <c r="C2289" s="157"/>
      <c r="D2289" s="157"/>
      <c r="E2289" s="157" t="s">
        <v>5237</v>
      </c>
      <c r="F2289" s="157" t="s">
        <v>58</v>
      </c>
      <c r="G2289" s="157">
        <v>1</v>
      </c>
      <c r="H2289" s="157">
        <v>0</v>
      </c>
      <c r="I2289" s="157">
        <v>1</v>
      </c>
      <c r="J2289" s="157">
        <v>0</v>
      </c>
      <c r="K2289" s="157">
        <v>0</v>
      </c>
      <c r="L2289" s="157">
        <v>1</v>
      </c>
    </row>
    <row r="2290" spans="1:12" x14ac:dyDescent="0.2">
      <c r="A2290" s="157"/>
      <c r="B2290" s="157"/>
      <c r="C2290" s="157"/>
      <c r="D2290" s="157"/>
      <c r="E2290" s="157" t="s">
        <v>1234</v>
      </c>
      <c r="F2290" s="157" t="s">
        <v>94</v>
      </c>
      <c r="G2290" s="157">
        <v>2</v>
      </c>
      <c r="H2290" s="157">
        <v>0</v>
      </c>
      <c r="I2290" s="157">
        <v>0</v>
      </c>
      <c r="J2290" s="157">
        <v>1</v>
      </c>
      <c r="K2290" s="157">
        <v>1</v>
      </c>
      <c r="L2290" s="157">
        <v>2</v>
      </c>
    </row>
    <row r="2291" spans="1:12" x14ac:dyDescent="0.2">
      <c r="A2291" s="157"/>
      <c r="B2291" s="157"/>
      <c r="C2291" s="157"/>
      <c r="D2291" s="157"/>
      <c r="E2291" s="157" t="s">
        <v>5238</v>
      </c>
      <c r="F2291" s="157" t="s">
        <v>29</v>
      </c>
      <c r="G2291" s="157">
        <v>0</v>
      </c>
      <c r="H2291" s="157">
        <v>1</v>
      </c>
      <c r="I2291" s="157">
        <v>0</v>
      </c>
      <c r="J2291" s="157">
        <v>1</v>
      </c>
      <c r="K2291" s="157">
        <v>0</v>
      </c>
      <c r="L2291" s="157">
        <v>1</v>
      </c>
    </row>
    <row r="2292" spans="1:12" x14ac:dyDescent="0.2">
      <c r="A2292" s="157"/>
      <c r="B2292" s="157"/>
      <c r="C2292" s="157"/>
      <c r="D2292" s="157"/>
      <c r="E2292" s="157" t="s">
        <v>1233</v>
      </c>
      <c r="F2292" s="157" t="s">
        <v>29</v>
      </c>
      <c r="G2292" s="157">
        <v>0</v>
      </c>
      <c r="H2292" s="157">
        <v>1</v>
      </c>
      <c r="I2292" s="157">
        <v>0</v>
      </c>
      <c r="J2292" s="157">
        <v>1</v>
      </c>
      <c r="K2292" s="157">
        <v>0</v>
      </c>
      <c r="L2292" s="157">
        <v>1</v>
      </c>
    </row>
    <row r="2293" spans="1:12" x14ac:dyDescent="0.2">
      <c r="A2293" s="157"/>
      <c r="B2293" s="157"/>
      <c r="C2293" s="157"/>
      <c r="D2293" s="157"/>
      <c r="E2293" s="157" t="s">
        <v>5239</v>
      </c>
      <c r="F2293" s="157" t="s">
        <v>20</v>
      </c>
      <c r="G2293" s="157">
        <v>1</v>
      </c>
      <c r="H2293" s="157">
        <v>0</v>
      </c>
      <c r="I2293" s="157">
        <v>1</v>
      </c>
      <c r="J2293" s="157">
        <v>0</v>
      </c>
      <c r="K2293" s="157">
        <v>0</v>
      </c>
      <c r="L2293" s="157">
        <v>1</v>
      </c>
    </row>
    <row r="2294" spans="1:12" x14ac:dyDescent="0.2">
      <c r="A2294" s="157"/>
      <c r="B2294" s="157"/>
      <c r="C2294" s="157"/>
      <c r="D2294" s="157"/>
      <c r="E2294" s="157" t="s">
        <v>5240</v>
      </c>
      <c r="F2294" s="157" t="s">
        <v>131</v>
      </c>
      <c r="G2294" s="157">
        <v>0</v>
      </c>
      <c r="H2294" s="157">
        <v>1</v>
      </c>
      <c r="I2294" s="157">
        <v>0</v>
      </c>
      <c r="J2294" s="157">
        <v>1</v>
      </c>
      <c r="K2294" s="157">
        <v>0</v>
      </c>
      <c r="L2294" s="157">
        <v>1</v>
      </c>
    </row>
    <row r="2295" spans="1:12" x14ac:dyDescent="0.2">
      <c r="A2295" s="157"/>
      <c r="B2295" s="157"/>
      <c r="C2295" s="157"/>
      <c r="D2295" s="157"/>
      <c r="E2295" s="157" t="s">
        <v>5241</v>
      </c>
      <c r="F2295" s="157" t="s">
        <v>16</v>
      </c>
      <c r="G2295" s="157">
        <v>0</v>
      </c>
      <c r="H2295" s="157">
        <v>1</v>
      </c>
      <c r="I2295" s="157">
        <v>1</v>
      </c>
      <c r="J2295" s="157">
        <v>0</v>
      </c>
      <c r="K2295" s="157">
        <v>0</v>
      </c>
      <c r="L2295" s="157">
        <v>1</v>
      </c>
    </row>
    <row r="2296" spans="1:12" x14ac:dyDescent="0.2">
      <c r="A2296" s="157"/>
      <c r="B2296" s="157"/>
      <c r="C2296" s="157"/>
      <c r="D2296" s="157"/>
      <c r="E2296" s="157" t="s">
        <v>5242</v>
      </c>
      <c r="F2296" s="157" t="s">
        <v>33</v>
      </c>
      <c r="G2296" s="157">
        <v>0</v>
      </c>
      <c r="H2296" s="157">
        <v>1</v>
      </c>
      <c r="I2296" s="157">
        <v>1</v>
      </c>
      <c r="J2296" s="157">
        <v>0</v>
      </c>
      <c r="K2296" s="157">
        <v>0</v>
      </c>
      <c r="L2296" s="157">
        <v>1</v>
      </c>
    </row>
    <row r="2297" spans="1:12" x14ac:dyDescent="0.2">
      <c r="A2297" s="157"/>
      <c r="B2297" s="157"/>
      <c r="C2297" s="157"/>
      <c r="D2297" s="157"/>
      <c r="E2297" s="157" t="s">
        <v>5243</v>
      </c>
      <c r="F2297" s="157" t="s">
        <v>94</v>
      </c>
      <c r="G2297" s="157">
        <v>1</v>
      </c>
      <c r="H2297" s="157">
        <v>0</v>
      </c>
      <c r="I2297" s="157">
        <v>0</v>
      </c>
      <c r="J2297" s="157">
        <v>0</v>
      </c>
      <c r="K2297" s="157">
        <v>1</v>
      </c>
      <c r="L2297" s="157">
        <v>1</v>
      </c>
    </row>
    <row r="2298" spans="1:12" x14ac:dyDescent="0.2">
      <c r="A2298" s="157"/>
      <c r="B2298" s="157"/>
      <c r="C2298" s="157"/>
      <c r="D2298" s="157"/>
      <c r="E2298" s="157" t="s">
        <v>5244</v>
      </c>
      <c r="F2298" s="157" t="s">
        <v>67</v>
      </c>
      <c r="G2298" s="157">
        <v>0</v>
      </c>
      <c r="H2298" s="157">
        <v>1</v>
      </c>
      <c r="I2298" s="157">
        <v>0</v>
      </c>
      <c r="J2298" s="157">
        <v>1</v>
      </c>
      <c r="K2298" s="157">
        <v>0</v>
      </c>
      <c r="L2298" s="157">
        <v>1</v>
      </c>
    </row>
    <row r="2299" spans="1:12" x14ac:dyDescent="0.2">
      <c r="A2299" s="157"/>
      <c r="B2299" s="157"/>
      <c r="C2299" s="157"/>
      <c r="D2299" s="157"/>
      <c r="E2299" s="157" t="s">
        <v>5245</v>
      </c>
      <c r="F2299" s="157" t="s">
        <v>94</v>
      </c>
      <c r="G2299" s="157">
        <v>0</v>
      </c>
      <c r="H2299" s="157">
        <v>1</v>
      </c>
      <c r="I2299" s="157">
        <v>0</v>
      </c>
      <c r="J2299" s="157">
        <v>1</v>
      </c>
      <c r="K2299" s="157">
        <v>0</v>
      </c>
      <c r="L2299" s="157">
        <v>1</v>
      </c>
    </row>
    <row r="2300" spans="1:12" x14ac:dyDescent="0.2">
      <c r="A2300" s="157"/>
      <c r="B2300" s="157"/>
      <c r="C2300" s="157"/>
      <c r="D2300" s="157"/>
      <c r="E2300" s="157" t="s">
        <v>5246</v>
      </c>
      <c r="F2300" s="157" t="s">
        <v>80</v>
      </c>
      <c r="G2300" s="157">
        <v>1</v>
      </c>
      <c r="H2300" s="157">
        <v>0</v>
      </c>
      <c r="I2300" s="157">
        <v>0</v>
      </c>
      <c r="J2300" s="157">
        <v>1</v>
      </c>
      <c r="K2300" s="157">
        <v>0</v>
      </c>
      <c r="L2300" s="157">
        <v>1</v>
      </c>
    </row>
    <row r="2301" spans="1:12" x14ac:dyDescent="0.2">
      <c r="A2301" s="157"/>
      <c r="B2301" s="157"/>
      <c r="C2301" s="157"/>
      <c r="D2301" s="157"/>
      <c r="E2301" s="157" t="s">
        <v>5247</v>
      </c>
      <c r="F2301" s="157" t="s">
        <v>69</v>
      </c>
      <c r="G2301" s="157">
        <v>0</v>
      </c>
      <c r="H2301" s="157">
        <v>1</v>
      </c>
      <c r="I2301" s="157">
        <v>0</v>
      </c>
      <c r="J2301" s="157">
        <v>1</v>
      </c>
      <c r="K2301" s="157">
        <v>0</v>
      </c>
      <c r="L2301" s="157">
        <v>1</v>
      </c>
    </row>
    <row r="2302" spans="1:12" x14ac:dyDescent="0.2">
      <c r="A2302" s="157"/>
      <c r="B2302" s="157"/>
      <c r="C2302" s="157"/>
      <c r="D2302" s="157"/>
      <c r="E2302" s="157" t="s">
        <v>1227</v>
      </c>
      <c r="F2302" s="157" t="s">
        <v>94</v>
      </c>
      <c r="G2302" s="157">
        <v>3</v>
      </c>
      <c r="H2302" s="157">
        <v>0</v>
      </c>
      <c r="I2302" s="157">
        <v>3</v>
      </c>
      <c r="J2302" s="157">
        <v>0</v>
      </c>
      <c r="K2302" s="157">
        <v>0</v>
      </c>
      <c r="L2302" s="157">
        <v>3</v>
      </c>
    </row>
    <row r="2303" spans="1:12" x14ac:dyDescent="0.2">
      <c r="A2303" s="157"/>
      <c r="B2303" s="157"/>
      <c r="C2303" s="157"/>
      <c r="D2303" s="157"/>
      <c r="E2303" s="157" t="s">
        <v>5248</v>
      </c>
      <c r="F2303" s="157" t="s">
        <v>94</v>
      </c>
      <c r="G2303" s="157">
        <v>0</v>
      </c>
      <c r="H2303" s="157">
        <v>1</v>
      </c>
      <c r="I2303" s="157">
        <v>0</v>
      </c>
      <c r="J2303" s="157">
        <v>1</v>
      </c>
      <c r="K2303" s="157">
        <v>0</v>
      </c>
      <c r="L2303" s="157">
        <v>1</v>
      </c>
    </row>
    <row r="2304" spans="1:12" x14ac:dyDescent="0.2">
      <c r="A2304" s="157"/>
      <c r="B2304" s="157"/>
      <c r="C2304" s="157"/>
      <c r="D2304" s="157"/>
      <c r="E2304" s="157" t="s">
        <v>1226</v>
      </c>
      <c r="F2304" s="157" t="s">
        <v>16</v>
      </c>
      <c r="G2304" s="157">
        <v>2</v>
      </c>
      <c r="H2304" s="157">
        <v>1</v>
      </c>
      <c r="I2304" s="157">
        <v>1</v>
      </c>
      <c r="J2304" s="157">
        <v>2</v>
      </c>
      <c r="K2304" s="157">
        <v>0</v>
      </c>
      <c r="L2304" s="157">
        <v>3</v>
      </c>
    </row>
    <row r="2305" spans="1:12" x14ac:dyDescent="0.2">
      <c r="A2305" s="157"/>
      <c r="B2305" s="157"/>
      <c r="C2305" s="157"/>
      <c r="D2305" s="157"/>
      <c r="E2305" s="157" t="s">
        <v>1224</v>
      </c>
      <c r="F2305" s="157" t="s">
        <v>80</v>
      </c>
      <c r="G2305" s="157">
        <v>1</v>
      </c>
      <c r="H2305" s="157">
        <v>2</v>
      </c>
      <c r="I2305" s="157">
        <v>0</v>
      </c>
      <c r="J2305" s="157">
        <v>3</v>
      </c>
      <c r="K2305" s="157">
        <v>0</v>
      </c>
      <c r="L2305" s="157">
        <v>3</v>
      </c>
    </row>
    <row r="2306" spans="1:12" x14ac:dyDescent="0.2">
      <c r="A2306" s="157"/>
      <c r="B2306" s="157"/>
      <c r="C2306" s="157"/>
      <c r="D2306" s="157"/>
      <c r="E2306" s="157" t="s">
        <v>1223</v>
      </c>
      <c r="F2306" s="157" t="s">
        <v>24</v>
      </c>
      <c r="G2306" s="157">
        <v>0</v>
      </c>
      <c r="H2306" s="157">
        <v>1</v>
      </c>
      <c r="I2306" s="157">
        <v>0</v>
      </c>
      <c r="J2306" s="157">
        <v>1</v>
      </c>
      <c r="K2306" s="157">
        <v>0</v>
      </c>
      <c r="L2306" s="157">
        <v>1</v>
      </c>
    </row>
    <row r="2307" spans="1:12" x14ac:dyDescent="0.2">
      <c r="A2307" s="157"/>
      <c r="B2307" s="157"/>
      <c r="C2307" s="157"/>
      <c r="D2307" s="157"/>
      <c r="E2307" s="157" t="s">
        <v>1221</v>
      </c>
      <c r="F2307" s="157" t="s">
        <v>67</v>
      </c>
      <c r="G2307" s="157">
        <v>0</v>
      </c>
      <c r="H2307" s="157">
        <v>1</v>
      </c>
      <c r="I2307" s="157">
        <v>0</v>
      </c>
      <c r="J2307" s="157">
        <v>1</v>
      </c>
      <c r="K2307" s="157">
        <v>0</v>
      </c>
      <c r="L2307" s="157">
        <v>1</v>
      </c>
    </row>
    <row r="2308" spans="1:12" x14ac:dyDescent="0.2">
      <c r="A2308" s="157"/>
      <c r="B2308" s="157"/>
      <c r="C2308" s="157"/>
      <c r="D2308" s="157"/>
      <c r="E2308" s="157" t="s">
        <v>1220</v>
      </c>
      <c r="F2308" s="157" t="s">
        <v>20</v>
      </c>
      <c r="G2308" s="157">
        <v>1</v>
      </c>
      <c r="H2308" s="157">
        <v>0</v>
      </c>
      <c r="I2308" s="157">
        <v>0</v>
      </c>
      <c r="J2308" s="157">
        <v>1</v>
      </c>
      <c r="K2308" s="157">
        <v>0</v>
      </c>
      <c r="L2308" s="157">
        <v>1</v>
      </c>
    </row>
    <row r="2309" spans="1:12" x14ac:dyDescent="0.2">
      <c r="A2309" s="157"/>
      <c r="B2309" s="157"/>
      <c r="C2309" s="157"/>
      <c r="D2309" s="157"/>
      <c r="E2309" s="157" t="s">
        <v>1219</v>
      </c>
      <c r="F2309" s="157" t="s">
        <v>20</v>
      </c>
      <c r="G2309" s="157">
        <v>0</v>
      </c>
      <c r="H2309" s="157">
        <v>1</v>
      </c>
      <c r="I2309" s="157">
        <v>0</v>
      </c>
      <c r="J2309" s="157">
        <v>1</v>
      </c>
      <c r="K2309" s="157">
        <v>0</v>
      </c>
      <c r="L2309" s="157">
        <v>1</v>
      </c>
    </row>
    <row r="2310" spans="1:12" x14ac:dyDescent="0.2">
      <c r="A2310" s="157"/>
      <c r="B2310" s="157"/>
      <c r="C2310" s="157"/>
      <c r="D2310" s="157"/>
      <c r="E2310" s="157" t="s">
        <v>1217</v>
      </c>
      <c r="F2310" s="157" t="s">
        <v>58</v>
      </c>
      <c r="G2310" s="157">
        <v>0</v>
      </c>
      <c r="H2310" s="157">
        <v>2</v>
      </c>
      <c r="I2310" s="157">
        <v>1</v>
      </c>
      <c r="J2310" s="157">
        <v>1</v>
      </c>
      <c r="K2310" s="157">
        <v>0</v>
      </c>
      <c r="L2310" s="157">
        <v>2</v>
      </c>
    </row>
    <row r="2311" spans="1:12" x14ac:dyDescent="0.2">
      <c r="A2311" s="157"/>
      <c r="B2311" s="157"/>
      <c r="C2311" s="157"/>
      <c r="D2311" s="157"/>
      <c r="E2311" s="157" t="s">
        <v>5249</v>
      </c>
      <c r="F2311" s="157" t="s">
        <v>16</v>
      </c>
      <c r="G2311" s="157">
        <v>1</v>
      </c>
      <c r="H2311" s="157">
        <v>0</v>
      </c>
      <c r="I2311" s="157">
        <v>1</v>
      </c>
      <c r="J2311" s="157">
        <v>0</v>
      </c>
      <c r="K2311" s="157">
        <v>0</v>
      </c>
      <c r="L2311" s="157">
        <v>1</v>
      </c>
    </row>
    <row r="2312" spans="1:12" x14ac:dyDescent="0.2">
      <c r="A2312" s="157"/>
      <c r="B2312" s="157"/>
      <c r="C2312" s="157"/>
      <c r="D2312" s="157"/>
      <c r="E2312" s="157" t="s">
        <v>1214</v>
      </c>
      <c r="F2312" s="157" t="s">
        <v>131</v>
      </c>
      <c r="G2312" s="157">
        <v>0</v>
      </c>
      <c r="H2312" s="157">
        <v>1</v>
      </c>
      <c r="I2312" s="157">
        <v>0</v>
      </c>
      <c r="J2312" s="157">
        <v>1</v>
      </c>
      <c r="K2312" s="157">
        <v>0</v>
      </c>
      <c r="L2312" s="157">
        <v>1</v>
      </c>
    </row>
    <row r="2313" spans="1:12" x14ac:dyDescent="0.2">
      <c r="A2313" s="157"/>
      <c r="B2313" s="157"/>
      <c r="C2313" s="157"/>
      <c r="D2313" s="157"/>
      <c r="E2313" s="157" t="s">
        <v>5250</v>
      </c>
      <c r="F2313" s="157" t="s">
        <v>131</v>
      </c>
      <c r="G2313" s="157">
        <v>0</v>
      </c>
      <c r="H2313" s="157">
        <v>2</v>
      </c>
      <c r="I2313" s="157">
        <v>0</v>
      </c>
      <c r="J2313" s="157">
        <v>2</v>
      </c>
      <c r="K2313" s="157">
        <v>0</v>
      </c>
      <c r="L2313" s="157">
        <v>2</v>
      </c>
    </row>
    <row r="2314" spans="1:12" x14ac:dyDescent="0.2">
      <c r="A2314" s="157"/>
      <c r="B2314" s="157"/>
      <c r="C2314" s="157"/>
      <c r="D2314" s="157"/>
      <c r="E2314" s="157" t="s">
        <v>5251</v>
      </c>
      <c r="F2314" s="157" t="s">
        <v>20</v>
      </c>
      <c r="G2314" s="157">
        <v>1</v>
      </c>
      <c r="H2314" s="157">
        <v>0</v>
      </c>
      <c r="I2314" s="157">
        <v>1</v>
      </c>
      <c r="J2314" s="157">
        <v>0</v>
      </c>
      <c r="K2314" s="157">
        <v>0</v>
      </c>
      <c r="L2314" s="157">
        <v>1</v>
      </c>
    </row>
    <row r="2315" spans="1:12" x14ac:dyDescent="0.2">
      <c r="A2315" s="157"/>
      <c r="B2315" s="157"/>
      <c r="C2315" s="157"/>
      <c r="D2315" s="157"/>
      <c r="E2315" s="157" t="s">
        <v>5252</v>
      </c>
      <c r="F2315" s="157" t="s">
        <v>53</v>
      </c>
      <c r="G2315" s="157">
        <v>1</v>
      </c>
      <c r="H2315" s="157">
        <v>1</v>
      </c>
      <c r="I2315" s="157">
        <v>0</v>
      </c>
      <c r="J2315" s="157">
        <v>2</v>
      </c>
      <c r="K2315" s="157">
        <v>0</v>
      </c>
      <c r="L2315" s="157">
        <v>2</v>
      </c>
    </row>
    <row r="2316" spans="1:12" x14ac:dyDescent="0.2">
      <c r="A2316" s="157"/>
      <c r="B2316" s="157"/>
      <c r="C2316" s="157"/>
      <c r="D2316" s="157"/>
      <c r="E2316" s="157" t="s">
        <v>5253</v>
      </c>
      <c r="F2316" s="157" t="s">
        <v>14</v>
      </c>
      <c r="G2316" s="157">
        <v>2</v>
      </c>
      <c r="H2316" s="157">
        <v>0</v>
      </c>
      <c r="I2316" s="157">
        <v>0</v>
      </c>
      <c r="J2316" s="157">
        <v>2</v>
      </c>
      <c r="K2316" s="157">
        <v>0</v>
      </c>
      <c r="L2316" s="157">
        <v>2</v>
      </c>
    </row>
    <row r="2317" spans="1:12" x14ac:dyDescent="0.2">
      <c r="A2317" s="157"/>
      <c r="B2317" s="157"/>
      <c r="C2317" s="157"/>
      <c r="D2317" s="157"/>
      <c r="E2317" s="157" t="s">
        <v>1209</v>
      </c>
      <c r="F2317" s="157" t="s">
        <v>18</v>
      </c>
      <c r="G2317" s="157">
        <v>3</v>
      </c>
      <c r="H2317" s="157">
        <v>1</v>
      </c>
      <c r="I2317" s="157">
        <v>3</v>
      </c>
      <c r="J2317" s="157">
        <v>1</v>
      </c>
      <c r="K2317" s="157">
        <v>0</v>
      </c>
      <c r="L2317" s="157">
        <v>4</v>
      </c>
    </row>
    <row r="2318" spans="1:12" x14ac:dyDescent="0.2">
      <c r="A2318" s="157"/>
      <c r="B2318" s="157"/>
      <c r="C2318" s="157"/>
      <c r="D2318" s="157"/>
      <c r="E2318" s="157" t="s">
        <v>5254</v>
      </c>
      <c r="F2318" s="157" t="s">
        <v>29</v>
      </c>
      <c r="G2318" s="157">
        <v>1</v>
      </c>
      <c r="H2318" s="157">
        <v>0</v>
      </c>
      <c r="I2318" s="157">
        <v>0</v>
      </c>
      <c r="J2318" s="157">
        <v>1</v>
      </c>
      <c r="K2318" s="157">
        <v>0</v>
      </c>
      <c r="L2318" s="157">
        <v>1</v>
      </c>
    </row>
    <row r="2319" spans="1:12" x14ac:dyDescent="0.2">
      <c r="A2319" s="157"/>
      <c r="B2319" s="157"/>
      <c r="C2319" s="157"/>
      <c r="D2319" s="157"/>
      <c r="E2319" s="157" t="s">
        <v>5255</v>
      </c>
      <c r="F2319" s="157" t="s">
        <v>14</v>
      </c>
      <c r="G2319" s="157">
        <v>0</v>
      </c>
      <c r="H2319" s="157">
        <v>1</v>
      </c>
      <c r="I2319" s="157">
        <v>0</v>
      </c>
      <c r="J2319" s="157">
        <v>1</v>
      </c>
      <c r="K2319" s="157">
        <v>0</v>
      </c>
      <c r="L2319" s="157">
        <v>1</v>
      </c>
    </row>
    <row r="2320" spans="1:12" x14ac:dyDescent="0.2">
      <c r="A2320" s="157"/>
      <c r="B2320" s="157"/>
      <c r="C2320" s="157"/>
      <c r="D2320" s="157"/>
      <c r="E2320" s="157" t="s">
        <v>1205</v>
      </c>
      <c r="F2320" s="157" t="s">
        <v>16</v>
      </c>
      <c r="G2320" s="157">
        <v>0</v>
      </c>
      <c r="H2320" s="157">
        <v>1</v>
      </c>
      <c r="I2320" s="157">
        <v>0</v>
      </c>
      <c r="J2320" s="157">
        <v>1</v>
      </c>
      <c r="K2320" s="157">
        <v>0</v>
      </c>
      <c r="L2320" s="157">
        <v>1</v>
      </c>
    </row>
    <row r="2321" spans="1:12" x14ac:dyDescent="0.2">
      <c r="A2321" s="157"/>
      <c r="B2321" s="157"/>
      <c r="C2321" s="157"/>
      <c r="D2321" s="157"/>
      <c r="E2321" s="157" t="s">
        <v>5256</v>
      </c>
      <c r="F2321" s="157" t="s">
        <v>39</v>
      </c>
      <c r="G2321" s="157">
        <v>0</v>
      </c>
      <c r="H2321" s="157">
        <v>1</v>
      </c>
      <c r="I2321" s="157">
        <v>1</v>
      </c>
      <c r="J2321" s="157">
        <v>0</v>
      </c>
      <c r="K2321" s="157">
        <v>0</v>
      </c>
      <c r="L2321" s="157">
        <v>1</v>
      </c>
    </row>
    <row r="2322" spans="1:12" x14ac:dyDescent="0.2">
      <c r="A2322" s="157"/>
      <c r="B2322" s="157"/>
      <c r="C2322" s="157"/>
      <c r="D2322" s="157"/>
      <c r="E2322" s="157" t="s">
        <v>1201</v>
      </c>
      <c r="F2322" s="157" t="s">
        <v>18</v>
      </c>
      <c r="G2322" s="157">
        <v>0</v>
      </c>
      <c r="H2322" s="157">
        <v>1</v>
      </c>
      <c r="I2322" s="157">
        <v>0</v>
      </c>
      <c r="J2322" s="157">
        <v>1</v>
      </c>
      <c r="K2322" s="157">
        <v>0</v>
      </c>
      <c r="L2322" s="157">
        <v>1</v>
      </c>
    </row>
    <row r="2323" spans="1:12" x14ac:dyDescent="0.2">
      <c r="A2323" s="157"/>
      <c r="B2323" s="157"/>
      <c r="C2323" s="157"/>
      <c r="D2323" s="157"/>
      <c r="E2323" s="157" t="s">
        <v>5257</v>
      </c>
      <c r="F2323" s="157" t="s">
        <v>29</v>
      </c>
      <c r="G2323" s="157">
        <v>1</v>
      </c>
      <c r="H2323" s="157">
        <v>0</v>
      </c>
      <c r="I2323" s="157">
        <v>0</v>
      </c>
      <c r="J2323" s="157">
        <v>1</v>
      </c>
      <c r="K2323" s="157">
        <v>0</v>
      </c>
      <c r="L2323" s="157">
        <v>1</v>
      </c>
    </row>
    <row r="2324" spans="1:12" x14ac:dyDescent="0.2">
      <c r="A2324" s="157"/>
      <c r="B2324" s="157"/>
      <c r="C2324" s="157"/>
      <c r="D2324" s="157"/>
      <c r="E2324" s="157" t="s">
        <v>1199</v>
      </c>
      <c r="F2324" s="157" t="s">
        <v>69</v>
      </c>
      <c r="G2324" s="157">
        <v>0</v>
      </c>
      <c r="H2324" s="157">
        <v>1</v>
      </c>
      <c r="I2324" s="157">
        <v>1</v>
      </c>
      <c r="J2324" s="157">
        <v>0</v>
      </c>
      <c r="K2324" s="157">
        <v>0</v>
      </c>
      <c r="L2324" s="157">
        <v>1</v>
      </c>
    </row>
    <row r="2325" spans="1:12" x14ac:dyDescent="0.2">
      <c r="A2325" s="157"/>
      <c r="B2325" s="157"/>
      <c r="C2325" s="157"/>
      <c r="D2325" s="157"/>
      <c r="E2325" s="157" t="s">
        <v>5258</v>
      </c>
      <c r="F2325" s="157" t="s">
        <v>16</v>
      </c>
      <c r="G2325" s="157">
        <v>0</v>
      </c>
      <c r="H2325" s="157">
        <v>1</v>
      </c>
      <c r="I2325" s="157">
        <v>1</v>
      </c>
      <c r="J2325" s="157">
        <v>0</v>
      </c>
      <c r="K2325" s="157">
        <v>0</v>
      </c>
      <c r="L2325" s="157">
        <v>1</v>
      </c>
    </row>
    <row r="2326" spans="1:12" x14ac:dyDescent="0.2">
      <c r="A2326" s="157"/>
      <c r="B2326" s="157"/>
      <c r="C2326" s="157"/>
      <c r="D2326" s="157"/>
      <c r="E2326" s="157" t="s">
        <v>5259</v>
      </c>
      <c r="F2326" s="157" t="s">
        <v>24</v>
      </c>
      <c r="G2326" s="157">
        <v>0</v>
      </c>
      <c r="H2326" s="157">
        <v>1</v>
      </c>
      <c r="I2326" s="157">
        <v>1</v>
      </c>
      <c r="J2326" s="157">
        <v>0</v>
      </c>
      <c r="K2326" s="157">
        <v>0</v>
      </c>
      <c r="L2326" s="157">
        <v>1</v>
      </c>
    </row>
    <row r="2327" spans="1:12" x14ac:dyDescent="0.2">
      <c r="A2327" s="157"/>
      <c r="B2327" s="157"/>
      <c r="C2327" s="157"/>
      <c r="D2327" s="157"/>
      <c r="E2327" s="157" t="s">
        <v>5260</v>
      </c>
      <c r="F2327" s="157" t="s">
        <v>48</v>
      </c>
      <c r="G2327" s="157">
        <v>0</v>
      </c>
      <c r="H2327" s="157">
        <v>2</v>
      </c>
      <c r="I2327" s="157">
        <v>1</v>
      </c>
      <c r="J2327" s="157">
        <v>1</v>
      </c>
      <c r="K2327" s="157">
        <v>0</v>
      </c>
      <c r="L2327" s="157">
        <v>2</v>
      </c>
    </row>
    <row r="2328" spans="1:12" x14ac:dyDescent="0.2">
      <c r="A2328" s="157"/>
      <c r="B2328" s="157"/>
      <c r="C2328" s="157"/>
      <c r="D2328" s="157"/>
      <c r="E2328" s="157" t="s">
        <v>1192</v>
      </c>
      <c r="F2328" s="157" t="s">
        <v>77</v>
      </c>
      <c r="G2328" s="157">
        <v>1</v>
      </c>
      <c r="H2328" s="157">
        <v>2</v>
      </c>
      <c r="I2328" s="157">
        <v>3</v>
      </c>
      <c r="J2328" s="157">
        <v>0</v>
      </c>
      <c r="K2328" s="157">
        <v>0</v>
      </c>
      <c r="L2328" s="157">
        <v>3</v>
      </c>
    </row>
    <row r="2329" spans="1:12" x14ac:dyDescent="0.2">
      <c r="A2329" s="157"/>
      <c r="B2329" s="157"/>
      <c r="C2329" s="157"/>
      <c r="D2329" s="157"/>
      <c r="E2329" s="157" t="s">
        <v>5261</v>
      </c>
      <c r="F2329" s="157" t="s">
        <v>29</v>
      </c>
      <c r="G2329" s="157">
        <v>0</v>
      </c>
      <c r="H2329" s="157">
        <v>1</v>
      </c>
      <c r="I2329" s="157">
        <v>1</v>
      </c>
      <c r="J2329" s="157">
        <v>0</v>
      </c>
      <c r="K2329" s="157">
        <v>0</v>
      </c>
      <c r="L2329" s="157">
        <v>1</v>
      </c>
    </row>
    <row r="2330" spans="1:12" x14ac:dyDescent="0.2">
      <c r="A2330" s="157"/>
      <c r="B2330" s="157"/>
      <c r="C2330" s="157"/>
      <c r="D2330" s="157"/>
      <c r="E2330" s="157" t="s">
        <v>5262</v>
      </c>
      <c r="F2330" s="157" t="s">
        <v>58</v>
      </c>
      <c r="G2330" s="157">
        <v>0</v>
      </c>
      <c r="H2330" s="157">
        <v>1</v>
      </c>
      <c r="I2330" s="157">
        <v>0</v>
      </c>
      <c r="J2330" s="157">
        <v>1</v>
      </c>
      <c r="K2330" s="157">
        <v>0</v>
      </c>
      <c r="L2330" s="157">
        <v>1</v>
      </c>
    </row>
    <row r="2331" spans="1:12" x14ac:dyDescent="0.2">
      <c r="A2331" s="157"/>
      <c r="B2331" s="157"/>
      <c r="C2331" s="157"/>
      <c r="D2331" s="157"/>
      <c r="E2331" s="157" t="s">
        <v>5263</v>
      </c>
      <c r="F2331" s="157" t="s">
        <v>58</v>
      </c>
      <c r="G2331" s="157">
        <v>0</v>
      </c>
      <c r="H2331" s="157">
        <v>1</v>
      </c>
      <c r="I2331" s="157">
        <v>0</v>
      </c>
      <c r="J2331" s="157">
        <v>1</v>
      </c>
      <c r="K2331" s="157">
        <v>0</v>
      </c>
      <c r="L2331" s="157">
        <v>1</v>
      </c>
    </row>
    <row r="2332" spans="1:12" x14ac:dyDescent="0.2">
      <c r="A2332" s="157"/>
      <c r="B2332" s="157"/>
      <c r="C2332" s="157"/>
      <c r="D2332" s="157"/>
      <c r="E2332" s="157" t="s">
        <v>5264</v>
      </c>
      <c r="F2332" s="157" t="s">
        <v>48</v>
      </c>
      <c r="G2332" s="157">
        <v>0</v>
      </c>
      <c r="H2332" s="157">
        <v>1</v>
      </c>
      <c r="I2332" s="157">
        <v>0</v>
      </c>
      <c r="J2332" s="157">
        <v>1</v>
      </c>
      <c r="K2332" s="157">
        <v>0</v>
      </c>
      <c r="L2332" s="157">
        <v>1</v>
      </c>
    </row>
    <row r="2333" spans="1:12" x14ac:dyDescent="0.2">
      <c r="A2333" s="157"/>
      <c r="B2333" s="157"/>
      <c r="C2333" s="157"/>
      <c r="D2333" s="157"/>
      <c r="E2333" s="157" t="s">
        <v>5265</v>
      </c>
      <c r="F2333" s="157" t="s">
        <v>48</v>
      </c>
      <c r="G2333" s="157">
        <v>0</v>
      </c>
      <c r="H2333" s="157">
        <v>1</v>
      </c>
      <c r="I2333" s="157">
        <v>0</v>
      </c>
      <c r="J2333" s="157">
        <v>1</v>
      </c>
      <c r="K2333" s="157">
        <v>0</v>
      </c>
      <c r="L2333" s="157">
        <v>1</v>
      </c>
    </row>
    <row r="2334" spans="1:12" x14ac:dyDescent="0.2">
      <c r="A2334" s="157"/>
      <c r="B2334" s="157"/>
      <c r="C2334" s="157"/>
      <c r="D2334" s="157"/>
      <c r="E2334" s="157" t="s">
        <v>5266</v>
      </c>
      <c r="F2334" s="157" t="s">
        <v>131</v>
      </c>
      <c r="G2334" s="157">
        <v>0</v>
      </c>
      <c r="H2334" s="157">
        <v>1</v>
      </c>
      <c r="I2334" s="157">
        <v>0</v>
      </c>
      <c r="J2334" s="157">
        <v>1</v>
      </c>
      <c r="K2334" s="157">
        <v>0</v>
      </c>
      <c r="L2334" s="157">
        <v>1</v>
      </c>
    </row>
    <row r="2335" spans="1:12" x14ac:dyDescent="0.2">
      <c r="A2335" s="157"/>
      <c r="B2335" s="157"/>
      <c r="C2335" s="157"/>
      <c r="D2335" s="157"/>
      <c r="E2335" s="157" t="s">
        <v>5267</v>
      </c>
      <c r="F2335" s="157" t="s">
        <v>35</v>
      </c>
      <c r="G2335" s="157">
        <v>0</v>
      </c>
      <c r="H2335" s="157">
        <v>3</v>
      </c>
      <c r="I2335" s="157">
        <v>0</v>
      </c>
      <c r="J2335" s="157">
        <v>3</v>
      </c>
      <c r="K2335" s="157">
        <v>0</v>
      </c>
      <c r="L2335" s="157">
        <v>3</v>
      </c>
    </row>
    <row r="2336" spans="1:12" x14ac:dyDescent="0.2">
      <c r="A2336" s="157"/>
      <c r="B2336" s="157"/>
      <c r="C2336" s="157"/>
      <c r="D2336" s="157"/>
      <c r="E2336" s="157" t="s">
        <v>5268</v>
      </c>
      <c r="F2336" s="157" t="s">
        <v>77</v>
      </c>
      <c r="G2336" s="157">
        <v>0</v>
      </c>
      <c r="H2336" s="157">
        <v>3</v>
      </c>
      <c r="I2336" s="157">
        <v>0</v>
      </c>
      <c r="J2336" s="157">
        <v>3</v>
      </c>
      <c r="K2336" s="157">
        <v>0</v>
      </c>
      <c r="L2336" s="157">
        <v>3</v>
      </c>
    </row>
    <row r="2337" spans="1:12" x14ac:dyDescent="0.2">
      <c r="A2337" s="157"/>
      <c r="B2337" s="157"/>
      <c r="C2337" s="157"/>
      <c r="D2337" s="157"/>
      <c r="E2337" s="157" t="s">
        <v>1187</v>
      </c>
      <c r="F2337" s="157" t="s">
        <v>16</v>
      </c>
      <c r="G2337" s="157">
        <v>0</v>
      </c>
      <c r="H2337" s="157">
        <v>2</v>
      </c>
      <c r="I2337" s="157">
        <v>1</v>
      </c>
      <c r="J2337" s="157">
        <v>1</v>
      </c>
      <c r="K2337" s="157">
        <v>0</v>
      </c>
      <c r="L2337" s="157">
        <v>2</v>
      </c>
    </row>
    <row r="2338" spans="1:12" x14ac:dyDescent="0.2">
      <c r="A2338" s="157"/>
      <c r="B2338" s="157"/>
      <c r="C2338" s="157"/>
      <c r="D2338" s="157"/>
      <c r="E2338" s="157" t="s">
        <v>5269</v>
      </c>
      <c r="F2338" s="157" t="s">
        <v>125</v>
      </c>
      <c r="G2338" s="157">
        <v>0</v>
      </c>
      <c r="H2338" s="157">
        <v>1</v>
      </c>
      <c r="I2338" s="157">
        <v>0</v>
      </c>
      <c r="J2338" s="157">
        <v>1</v>
      </c>
      <c r="K2338" s="157">
        <v>0</v>
      </c>
      <c r="L2338" s="157">
        <v>1</v>
      </c>
    </row>
    <row r="2339" spans="1:12" x14ac:dyDescent="0.2">
      <c r="A2339" s="157"/>
      <c r="B2339" s="157"/>
      <c r="C2339" s="157"/>
      <c r="D2339" s="157"/>
      <c r="E2339" s="157" t="s">
        <v>5270</v>
      </c>
      <c r="F2339" s="157" t="s">
        <v>77</v>
      </c>
      <c r="G2339" s="157">
        <v>2</v>
      </c>
      <c r="H2339" s="157">
        <v>0</v>
      </c>
      <c r="I2339" s="157">
        <v>2</v>
      </c>
      <c r="J2339" s="157">
        <v>0</v>
      </c>
      <c r="K2339" s="157">
        <v>0</v>
      </c>
      <c r="L2339" s="157">
        <v>2</v>
      </c>
    </row>
    <row r="2340" spans="1:12" x14ac:dyDescent="0.2">
      <c r="A2340" s="157"/>
      <c r="B2340" s="157"/>
      <c r="C2340" s="157"/>
      <c r="D2340" s="157"/>
      <c r="E2340" s="157" t="s">
        <v>1182</v>
      </c>
      <c r="F2340" s="157" t="s">
        <v>94</v>
      </c>
      <c r="G2340" s="157">
        <v>1</v>
      </c>
      <c r="H2340" s="157">
        <v>0</v>
      </c>
      <c r="I2340" s="157">
        <v>1</v>
      </c>
      <c r="J2340" s="157">
        <v>0</v>
      </c>
      <c r="K2340" s="157">
        <v>0</v>
      </c>
      <c r="L2340" s="157">
        <v>1</v>
      </c>
    </row>
    <row r="2341" spans="1:12" x14ac:dyDescent="0.2">
      <c r="A2341" s="157"/>
      <c r="B2341" s="157"/>
      <c r="C2341" s="157"/>
      <c r="D2341" s="157"/>
      <c r="E2341" s="157" t="s">
        <v>5271</v>
      </c>
      <c r="F2341" s="157" t="s">
        <v>29</v>
      </c>
      <c r="G2341" s="157">
        <v>0</v>
      </c>
      <c r="H2341" s="157">
        <v>1</v>
      </c>
      <c r="I2341" s="157">
        <v>1</v>
      </c>
      <c r="J2341" s="157">
        <v>0</v>
      </c>
      <c r="K2341" s="157">
        <v>0</v>
      </c>
      <c r="L2341" s="157">
        <v>1</v>
      </c>
    </row>
    <row r="2342" spans="1:12" x14ac:dyDescent="0.2">
      <c r="A2342" s="157"/>
      <c r="B2342" s="157"/>
      <c r="C2342" s="157"/>
      <c r="D2342" s="157"/>
      <c r="E2342" s="157" t="s">
        <v>1181</v>
      </c>
      <c r="F2342" s="157" t="s">
        <v>94</v>
      </c>
      <c r="G2342" s="157">
        <v>1</v>
      </c>
      <c r="H2342" s="157">
        <v>0</v>
      </c>
      <c r="I2342" s="157">
        <v>1</v>
      </c>
      <c r="J2342" s="157">
        <v>0</v>
      </c>
      <c r="K2342" s="157">
        <v>0</v>
      </c>
      <c r="L2342" s="157">
        <v>1</v>
      </c>
    </row>
    <row r="2343" spans="1:12" x14ac:dyDescent="0.2">
      <c r="A2343" s="157"/>
      <c r="B2343" s="157"/>
      <c r="C2343" s="157"/>
      <c r="D2343" s="157"/>
      <c r="E2343" s="157" t="s">
        <v>5272</v>
      </c>
      <c r="F2343" s="157" t="s">
        <v>48</v>
      </c>
      <c r="G2343" s="157">
        <v>2</v>
      </c>
      <c r="H2343" s="157">
        <v>0</v>
      </c>
      <c r="I2343" s="157">
        <v>1</v>
      </c>
      <c r="J2343" s="157">
        <v>1</v>
      </c>
      <c r="K2343" s="157">
        <v>0</v>
      </c>
      <c r="L2343" s="157">
        <v>2</v>
      </c>
    </row>
    <row r="2344" spans="1:12" x14ac:dyDescent="0.2">
      <c r="A2344" s="157"/>
      <c r="B2344" s="157"/>
      <c r="C2344" s="157"/>
      <c r="D2344" s="157"/>
      <c r="E2344" s="157" t="s">
        <v>5273</v>
      </c>
      <c r="F2344" s="157" t="s">
        <v>131</v>
      </c>
      <c r="G2344" s="157">
        <v>0</v>
      </c>
      <c r="H2344" s="157">
        <v>1</v>
      </c>
      <c r="I2344" s="157">
        <v>0</v>
      </c>
      <c r="J2344" s="157">
        <v>1</v>
      </c>
      <c r="K2344" s="157">
        <v>0</v>
      </c>
      <c r="L2344" s="157">
        <v>1</v>
      </c>
    </row>
    <row r="2345" spans="1:12" x14ac:dyDescent="0.2">
      <c r="A2345" s="157"/>
      <c r="B2345" s="157"/>
      <c r="C2345" s="157"/>
      <c r="D2345" s="157"/>
      <c r="E2345" s="157" t="s">
        <v>1179</v>
      </c>
      <c r="F2345" s="157" t="s">
        <v>33</v>
      </c>
      <c r="G2345" s="157">
        <v>2</v>
      </c>
      <c r="H2345" s="157">
        <v>0</v>
      </c>
      <c r="I2345" s="157">
        <v>2</v>
      </c>
      <c r="J2345" s="157">
        <v>0</v>
      </c>
      <c r="K2345" s="157">
        <v>0</v>
      </c>
      <c r="L2345" s="157">
        <v>2</v>
      </c>
    </row>
    <row r="2346" spans="1:12" x14ac:dyDescent="0.2">
      <c r="A2346" s="157"/>
      <c r="B2346" s="157"/>
      <c r="C2346" s="157"/>
      <c r="D2346" s="157"/>
      <c r="E2346" s="157" t="s">
        <v>1178</v>
      </c>
      <c r="F2346" s="157" t="s">
        <v>18</v>
      </c>
      <c r="G2346" s="157">
        <v>2</v>
      </c>
      <c r="H2346" s="157">
        <v>0</v>
      </c>
      <c r="I2346" s="157">
        <v>0</v>
      </c>
      <c r="J2346" s="157">
        <v>2</v>
      </c>
      <c r="K2346" s="157">
        <v>0</v>
      </c>
      <c r="L2346" s="157">
        <v>2</v>
      </c>
    </row>
    <row r="2347" spans="1:12" x14ac:dyDescent="0.2">
      <c r="A2347" s="157"/>
      <c r="B2347" s="157"/>
      <c r="C2347" s="157"/>
      <c r="D2347" s="157"/>
      <c r="E2347" s="157" t="s">
        <v>1176</v>
      </c>
      <c r="F2347" s="157" t="s">
        <v>58</v>
      </c>
      <c r="G2347" s="157">
        <v>2</v>
      </c>
      <c r="H2347" s="157">
        <v>0</v>
      </c>
      <c r="I2347" s="157">
        <v>0</v>
      </c>
      <c r="J2347" s="157">
        <v>2</v>
      </c>
      <c r="K2347" s="157">
        <v>0</v>
      </c>
      <c r="L2347" s="157">
        <v>2</v>
      </c>
    </row>
    <row r="2348" spans="1:12" x14ac:dyDescent="0.2">
      <c r="A2348" s="157"/>
      <c r="B2348" s="157"/>
      <c r="C2348" s="157"/>
      <c r="D2348" s="157"/>
      <c r="E2348" s="157" t="s">
        <v>5274</v>
      </c>
      <c r="F2348" s="157" t="s">
        <v>55</v>
      </c>
      <c r="G2348" s="157">
        <v>0</v>
      </c>
      <c r="H2348" s="157">
        <v>2</v>
      </c>
      <c r="I2348" s="157">
        <v>0</v>
      </c>
      <c r="J2348" s="157">
        <v>2</v>
      </c>
      <c r="K2348" s="157">
        <v>0</v>
      </c>
      <c r="L2348" s="157">
        <v>2</v>
      </c>
    </row>
    <row r="2349" spans="1:12" x14ac:dyDescent="0.2">
      <c r="A2349" s="157"/>
      <c r="B2349" s="157"/>
      <c r="C2349" s="157"/>
      <c r="D2349" s="157"/>
      <c r="E2349" s="157" t="s">
        <v>1175</v>
      </c>
      <c r="F2349" s="157" t="s">
        <v>24</v>
      </c>
      <c r="G2349" s="157">
        <v>0</v>
      </c>
      <c r="H2349" s="157">
        <v>1</v>
      </c>
      <c r="I2349" s="157">
        <v>0</v>
      </c>
      <c r="J2349" s="157">
        <v>1</v>
      </c>
      <c r="K2349" s="157">
        <v>0</v>
      </c>
      <c r="L2349" s="157">
        <v>1</v>
      </c>
    </row>
    <row r="2350" spans="1:12" x14ac:dyDescent="0.2">
      <c r="A2350" s="157"/>
      <c r="B2350" s="157"/>
      <c r="C2350" s="157"/>
      <c r="D2350" s="157"/>
      <c r="E2350" s="157" t="s">
        <v>5275</v>
      </c>
      <c r="F2350" s="157" t="s">
        <v>58</v>
      </c>
      <c r="G2350" s="157">
        <v>0</v>
      </c>
      <c r="H2350" s="157">
        <v>1</v>
      </c>
      <c r="I2350" s="157">
        <v>0</v>
      </c>
      <c r="J2350" s="157">
        <v>1</v>
      </c>
      <c r="K2350" s="157">
        <v>0</v>
      </c>
      <c r="L2350" s="157">
        <v>1</v>
      </c>
    </row>
    <row r="2351" spans="1:12" x14ac:dyDescent="0.2">
      <c r="A2351" s="157"/>
      <c r="B2351" s="157"/>
      <c r="C2351" s="157"/>
      <c r="D2351" s="157"/>
      <c r="E2351" s="157" t="s">
        <v>1173</v>
      </c>
      <c r="F2351" s="157" t="s">
        <v>48</v>
      </c>
      <c r="G2351" s="157">
        <v>0</v>
      </c>
      <c r="H2351" s="157">
        <v>1</v>
      </c>
      <c r="I2351" s="157">
        <v>0</v>
      </c>
      <c r="J2351" s="157">
        <v>1</v>
      </c>
      <c r="K2351" s="157">
        <v>0</v>
      </c>
      <c r="L2351" s="157">
        <v>1</v>
      </c>
    </row>
    <row r="2352" spans="1:12" x14ac:dyDescent="0.2">
      <c r="A2352" s="157"/>
      <c r="B2352" s="157"/>
      <c r="C2352" s="157"/>
      <c r="D2352" s="157"/>
      <c r="E2352" s="157" t="s">
        <v>5276</v>
      </c>
      <c r="F2352" s="157" t="s">
        <v>18</v>
      </c>
      <c r="G2352" s="157">
        <v>0</v>
      </c>
      <c r="H2352" s="157">
        <v>1</v>
      </c>
      <c r="I2352" s="157">
        <v>0</v>
      </c>
      <c r="J2352" s="157">
        <v>1</v>
      </c>
      <c r="K2352" s="157">
        <v>0</v>
      </c>
      <c r="L2352" s="157">
        <v>1</v>
      </c>
    </row>
    <row r="2353" spans="1:12" x14ac:dyDescent="0.2">
      <c r="A2353" s="157"/>
      <c r="B2353" s="157"/>
      <c r="C2353" s="157"/>
      <c r="D2353" s="157"/>
      <c r="E2353" s="157" t="s">
        <v>5277</v>
      </c>
      <c r="F2353" s="157" t="s">
        <v>29</v>
      </c>
      <c r="G2353" s="157">
        <v>0</v>
      </c>
      <c r="H2353" s="157">
        <v>1</v>
      </c>
      <c r="I2353" s="157">
        <v>1</v>
      </c>
      <c r="J2353" s="157">
        <v>0</v>
      </c>
      <c r="K2353" s="157">
        <v>0</v>
      </c>
      <c r="L2353" s="157">
        <v>1</v>
      </c>
    </row>
    <row r="2354" spans="1:12" x14ac:dyDescent="0.2">
      <c r="A2354" s="157"/>
      <c r="B2354" s="157"/>
      <c r="C2354" s="157"/>
      <c r="D2354" s="157"/>
      <c r="E2354" s="157" t="s">
        <v>5278</v>
      </c>
      <c r="F2354" s="157" t="s">
        <v>58</v>
      </c>
      <c r="G2354" s="157">
        <v>0</v>
      </c>
      <c r="H2354" s="157">
        <v>2</v>
      </c>
      <c r="I2354" s="157">
        <v>0</v>
      </c>
      <c r="J2354" s="157">
        <v>2</v>
      </c>
      <c r="K2354" s="157">
        <v>0</v>
      </c>
      <c r="L2354" s="157">
        <v>2</v>
      </c>
    </row>
    <row r="2355" spans="1:12" x14ac:dyDescent="0.2">
      <c r="A2355" s="157"/>
      <c r="B2355" s="157"/>
      <c r="C2355" s="157"/>
      <c r="D2355" s="157"/>
      <c r="E2355" s="157" t="s">
        <v>5279</v>
      </c>
      <c r="F2355" s="157" t="s">
        <v>24</v>
      </c>
      <c r="G2355" s="157">
        <v>0</v>
      </c>
      <c r="H2355" s="157">
        <v>1</v>
      </c>
      <c r="I2355" s="157">
        <v>0</v>
      </c>
      <c r="J2355" s="157">
        <v>1</v>
      </c>
      <c r="K2355" s="157">
        <v>0</v>
      </c>
      <c r="L2355" s="157">
        <v>1</v>
      </c>
    </row>
    <row r="2356" spans="1:12" x14ac:dyDescent="0.2">
      <c r="A2356" s="157"/>
      <c r="B2356" s="157"/>
      <c r="C2356" s="157"/>
      <c r="D2356" s="157"/>
      <c r="E2356" s="157" t="s">
        <v>5280</v>
      </c>
      <c r="F2356" s="157" t="s">
        <v>29</v>
      </c>
      <c r="G2356" s="157">
        <v>0</v>
      </c>
      <c r="H2356" s="157">
        <v>1</v>
      </c>
      <c r="I2356" s="157">
        <v>0</v>
      </c>
      <c r="J2356" s="157">
        <v>1</v>
      </c>
      <c r="K2356" s="157">
        <v>0</v>
      </c>
      <c r="L2356" s="157">
        <v>1</v>
      </c>
    </row>
    <row r="2357" spans="1:12" x14ac:dyDescent="0.2">
      <c r="A2357" s="157"/>
      <c r="B2357" s="157"/>
      <c r="C2357" s="157"/>
      <c r="D2357" s="157"/>
      <c r="E2357" s="157" t="s">
        <v>1166</v>
      </c>
      <c r="F2357" s="157" t="s">
        <v>131</v>
      </c>
      <c r="G2357" s="157">
        <v>0</v>
      </c>
      <c r="H2357" s="157">
        <v>4</v>
      </c>
      <c r="I2357" s="157">
        <v>0</v>
      </c>
      <c r="J2357" s="157">
        <v>4</v>
      </c>
      <c r="K2357" s="157">
        <v>0</v>
      </c>
      <c r="L2357" s="157">
        <v>4</v>
      </c>
    </row>
    <row r="2358" spans="1:12" x14ac:dyDescent="0.2">
      <c r="A2358" s="157"/>
      <c r="B2358" s="157"/>
      <c r="C2358" s="157"/>
      <c r="D2358" s="157"/>
      <c r="E2358" s="157" t="s">
        <v>1165</v>
      </c>
      <c r="F2358" s="157" t="s">
        <v>131</v>
      </c>
      <c r="G2358" s="157">
        <v>1</v>
      </c>
      <c r="H2358" s="157">
        <v>0</v>
      </c>
      <c r="I2358" s="157">
        <v>0</v>
      </c>
      <c r="J2358" s="157">
        <v>1</v>
      </c>
      <c r="K2358" s="157">
        <v>0</v>
      </c>
      <c r="L2358" s="157">
        <v>1</v>
      </c>
    </row>
    <row r="2359" spans="1:12" x14ac:dyDescent="0.2">
      <c r="A2359" s="157"/>
      <c r="B2359" s="157"/>
      <c r="C2359" s="157"/>
      <c r="D2359" s="157"/>
      <c r="E2359" s="157" t="s">
        <v>5281</v>
      </c>
      <c r="F2359" s="157" t="s">
        <v>29</v>
      </c>
      <c r="G2359" s="157">
        <v>1</v>
      </c>
      <c r="H2359" s="157">
        <v>0</v>
      </c>
      <c r="I2359" s="157">
        <v>0</v>
      </c>
      <c r="J2359" s="157">
        <v>0</v>
      </c>
      <c r="K2359" s="157">
        <v>1</v>
      </c>
      <c r="L2359" s="157">
        <v>1</v>
      </c>
    </row>
    <row r="2360" spans="1:12" x14ac:dyDescent="0.2">
      <c r="A2360" s="157"/>
      <c r="B2360" s="157"/>
      <c r="C2360" s="157"/>
      <c r="D2360" s="157"/>
      <c r="E2360" s="157" t="s">
        <v>5282</v>
      </c>
      <c r="F2360" s="157" t="s">
        <v>33</v>
      </c>
      <c r="G2360" s="157">
        <v>1</v>
      </c>
      <c r="H2360" s="157">
        <v>0</v>
      </c>
      <c r="I2360" s="157">
        <v>1</v>
      </c>
      <c r="J2360" s="157">
        <v>0</v>
      </c>
      <c r="K2360" s="157">
        <v>0</v>
      </c>
      <c r="L2360" s="157">
        <v>1</v>
      </c>
    </row>
    <row r="2361" spans="1:12" x14ac:dyDescent="0.2">
      <c r="A2361" s="157"/>
      <c r="B2361" s="157"/>
      <c r="C2361" s="157"/>
      <c r="D2361" s="157"/>
      <c r="E2361" s="157" t="s">
        <v>5283</v>
      </c>
      <c r="F2361" s="157" t="s">
        <v>58</v>
      </c>
      <c r="G2361" s="157">
        <v>0</v>
      </c>
      <c r="H2361" s="157">
        <v>1</v>
      </c>
      <c r="I2361" s="157">
        <v>0</v>
      </c>
      <c r="J2361" s="157">
        <v>1</v>
      </c>
      <c r="K2361" s="157">
        <v>0</v>
      </c>
      <c r="L2361" s="157">
        <v>1</v>
      </c>
    </row>
    <row r="2362" spans="1:12" x14ac:dyDescent="0.2">
      <c r="A2362" s="157"/>
      <c r="B2362" s="157"/>
      <c r="C2362" s="157"/>
      <c r="D2362" s="157"/>
      <c r="E2362" s="157" t="s">
        <v>5284</v>
      </c>
      <c r="F2362" s="157" t="s">
        <v>53</v>
      </c>
      <c r="G2362" s="157">
        <v>1</v>
      </c>
      <c r="H2362" s="157">
        <v>0</v>
      </c>
      <c r="I2362" s="157">
        <v>1</v>
      </c>
      <c r="J2362" s="157">
        <v>0</v>
      </c>
      <c r="K2362" s="157">
        <v>0</v>
      </c>
      <c r="L2362" s="157">
        <v>1</v>
      </c>
    </row>
    <row r="2363" spans="1:12" x14ac:dyDescent="0.2">
      <c r="A2363" s="157"/>
      <c r="B2363" s="157"/>
      <c r="C2363" s="157"/>
      <c r="D2363" s="157"/>
      <c r="E2363" s="157" t="s">
        <v>5285</v>
      </c>
      <c r="F2363" s="157" t="s">
        <v>53</v>
      </c>
      <c r="G2363" s="157">
        <v>1</v>
      </c>
      <c r="H2363" s="157">
        <v>0</v>
      </c>
      <c r="I2363" s="157">
        <v>1</v>
      </c>
      <c r="J2363" s="157">
        <v>0</v>
      </c>
      <c r="K2363" s="157">
        <v>0</v>
      </c>
      <c r="L2363" s="157">
        <v>1</v>
      </c>
    </row>
    <row r="2364" spans="1:12" x14ac:dyDescent="0.2">
      <c r="A2364" s="157"/>
      <c r="B2364" s="157"/>
      <c r="C2364" s="157"/>
      <c r="D2364" s="157"/>
      <c r="E2364" s="157" t="s">
        <v>5286</v>
      </c>
      <c r="F2364" s="157" t="s">
        <v>58</v>
      </c>
      <c r="G2364" s="157">
        <v>1</v>
      </c>
      <c r="H2364" s="157">
        <v>0</v>
      </c>
      <c r="I2364" s="157">
        <v>0</v>
      </c>
      <c r="J2364" s="157">
        <v>1</v>
      </c>
      <c r="K2364" s="157">
        <v>0</v>
      </c>
      <c r="L2364" s="157">
        <v>1</v>
      </c>
    </row>
    <row r="2365" spans="1:12" x14ac:dyDescent="0.2">
      <c r="A2365" s="157"/>
      <c r="B2365" s="157"/>
      <c r="C2365" s="157"/>
      <c r="D2365" s="157"/>
      <c r="E2365" s="157" t="s">
        <v>5287</v>
      </c>
      <c r="F2365" s="157" t="s">
        <v>24</v>
      </c>
      <c r="G2365" s="157">
        <v>0</v>
      </c>
      <c r="H2365" s="157">
        <v>1</v>
      </c>
      <c r="I2365" s="157">
        <v>0</v>
      </c>
      <c r="J2365" s="157">
        <v>1</v>
      </c>
      <c r="K2365" s="157">
        <v>0</v>
      </c>
      <c r="L2365" s="157">
        <v>1</v>
      </c>
    </row>
    <row r="2366" spans="1:12" x14ac:dyDescent="0.2">
      <c r="A2366" s="157"/>
      <c r="B2366" s="157"/>
      <c r="C2366" s="157"/>
      <c r="D2366" s="157"/>
      <c r="E2366" s="157" t="s">
        <v>5288</v>
      </c>
      <c r="F2366" s="157" t="s">
        <v>29</v>
      </c>
      <c r="G2366" s="157">
        <v>0</v>
      </c>
      <c r="H2366" s="157">
        <v>1</v>
      </c>
      <c r="I2366" s="157">
        <v>1</v>
      </c>
      <c r="J2366" s="157">
        <v>0</v>
      </c>
      <c r="K2366" s="157">
        <v>0</v>
      </c>
      <c r="L2366" s="157">
        <v>1</v>
      </c>
    </row>
    <row r="2367" spans="1:12" x14ac:dyDescent="0.2">
      <c r="A2367" s="157"/>
      <c r="B2367" s="157"/>
      <c r="C2367" s="157"/>
      <c r="D2367" s="157"/>
      <c r="E2367" s="157" t="s">
        <v>5289</v>
      </c>
      <c r="F2367" s="157" t="s">
        <v>53</v>
      </c>
      <c r="G2367" s="157">
        <v>1</v>
      </c>
      <c r="H2367" s="157">
        <v>0</v>
      </c>
      <c r="I2367" s="157">
        <v>1</v>
      </c>
      <c r="J2367" s="157">
        <v>0</v>
      </c>
      <c r="K2367" s="157">
        <v>0</v>
      </c>
      <c r="L2367" s="157">
        <v>1</v>
      </c>
    </row>
    <row r="2368" spans="1:12" x14ac:dyDescent="0.2">
      <c r="A2368" s="157"/>
      <c r="B2368" s="157"/>
      <c r="C2368" s="157"/>
      <c r="D2368" s="157"/>
      <c r="E2368" s="157" t="s">
        <v>1148</v>
      </c>
      <c r="F2368" s="157" t="s">
        <v>87</v>
      </c>
      <c r="G2368" s="157">
        <v>0</v>
      </c>
      <c r="H2368" s="157">
        <v>1</v>
      </c>
      <c r="I2368" s="157">
        <v>0</v>
      </c>
      <c r="J2368" s="157">
        <v>1</v>
      </c>
      <c r="K2368" s="157">
        <v>0</v>
      </c>
      <c r="L2368" s="157">
        <v>1</v>
      </c>
    </row>
    <row r="2369" spans="1:12" x14ac:dyDescent="0.2">
      <c r="A2369" s="157"/>
      <c r="B2369" s="157"/>
      <c r="C2369" s="157"/>
      <c r="D2369" s="157"/>
      <c r="E2369" s="157" t="s">
        <v>5290</v>
      </c>
      <c r="F2369" s="157" t="s">
        <v>131</v>
      </c>
      <c r="G2369" s="157">
        <v>0</v>
      </c>
      <c r="H2369" s="157">
        <v>2</v>
      </c>
      <c r="I2369" s="157">
        <v>0</v>
      </c>
      <c r="J2369" s="157">
        <v>2</v>
      </c>
      <c r="K2369" s="157">
        <v>0</v>
      </c>
      <c r="L2369" s="157">
        <v>2</v>
      </c>
    </row>
    <row r="2370" spans="1:12" x14ac:dyDescent="0.2">
      <c r="A2370" s="157"/>
      <c r="B2370" s="157"/>
      <c r="C2370" s="157"/>
      <c r="D2370" s="157"/>
      <c r="E2370" s="157" t="s">
        <v>5291</v>
      </c>
      <c r="F2370" s="157" t="s">
        <v>14</v>
      </c>
      <c r="G2370" s="157">
        <v>1</v>
      </c>
      <c r="H2370" s="157">
        <v>1</v>
      </c>
      <c r="I2370" s="157">
        <v>1</v>
      </c>
      <c r="J2370" s="157">
        <v>1</v>
      </c>
      <c r="K2370" s="157">
        <v>0</v>
      </c>
      <c r="L2370" s="157">
        <v>2</v>
      </c>
    </row>
    <row r="2371" spans="1:12" x14ac:dyDescent="0.2">
      <c r="A2371" s="157"/>
      <c r="B2371" s="157"/>
      <c r="C2371" s="157"/>
      <c r="D2371" s="157"/>
      <c r="E2371" s="157" t="s">
        <v>1142</v>
      </c>
      <c r="F2371" s="157" t="s">
        <v>33</v>
      </c>
      <c r="G2371" s="157">
        <v>0</v>
      </c>
      <c r="H2371" s="157">
        <v>1</v>
      </c>
      <c r="I2371" s="157">
        <v>0</v>
      </c>
      <c r="J2371" s="157">
        <v>1</v>
      </c>
      <c r="K2371" s="157">
        <v>0</v>
      </c>
      <c r="L2371" s="157">
        <v>1</v>
      </c>
    </row>
    <row r="2372" spans="1:12" x14ac:dyDescent="0.2">
      <c r="A2372" s="157"/>
      <c r="B2372" s="157"/>
      <c r="C2372" s="157"/>
      <c r="D2372" s="157"/>
      <c r="E2372" s="157" t="s">
        <v>5292</v>
      </c>
      <c r="F2372" s="157" t="s">
        <v>29</v>
      </c>
      <c r="G2372" s="157">
        <v>1</v>
      </c>
      <c r="H2372" s="157">
        <v>0</v>
      </c>
      <c r="I2372" s="157">
        <v>0</v>
      </c>
      <c r="J2372" s="157">
        <v>1</v>
      </c>
      <c r="K2372" s="157">
        <v>0</v>
      </c>
      <c r="L2372" s="157">
        <v>1</v>
      </c>
    </row>
    <row r="2373" spans="1:12" x14ac:dyDescent="0.2">
      <c r="A2373" s="157"/>
      <c r="B2373" s="157"/>
      <c r="C2373" s="157"/>
      <c r="D2373" s="157"/>
      <c r="E2373" s="157" t="s">
        <v>5293</v>
      </c>
      <c r="F2373" s="157" t="s">
        <v>16</v>
      </c>
      <c r="G2373" s="157">
        <v>1</v>
      </c>
      <c r="H2373" s="157">
        <v>0</v>
      </c>
      <c r="I2373" s="157">
        <v>1</v>
      </c>
      <c r="J2373" s="157">
        <v>0</v>
      </c>
      <c r="K2373" s="157">
        <v>0</v>
      </c>
      <c r="L2373" s="157">
        <v>1</v>
      </c>
    </row>
    <row r="2374" spans="1:12" x14ac:dyDescent="0.2">
      <c r="A2374" s="157"/>
      <c r="B2374" s="157"/>
      <c r="C2374" s="157"/>
      <c r="D2374" s="157"/>
      <c r="E2374" s="157" t="s">
        <v>5294</v>
      </c>
      <c r="F2374" s="157" t="s">
        <v>67</v>
      </c>
      <c r="G2374" s="157">
        <v>2</v>
      </c>
      <c r="H2374" s="157">
        <v>0</v>
      </c>
      <c r="I2374" s="157">
        <v>0</v>
      </c>
      <c r="J2374" s="157">
        <v>2</v>
      </c>
      <c r="K2374" s="157">
        <v>0</v>
      </c>
      <c r="L2374" s="157">
        <v>2</v>
      </c>
    </row>
    <row r="2375" spans="1:12" x14ac:dyDescent="0.2">
      <c r="A2375" s="157"/>
      <c r="B2375" s="157"/>
      <c r="C2375" s="157"/>
      <c r="D2375" s="157"/>
      <c r="E2375" s="157" t="s">
        <v>1139</v>
      </c>
      <c r="F2375" s="157" t="s">
        <v>24</v>
      </c>
      <c r="G2375" s="157">
        <v>0</v>
      </c>
      <c r="H2375" s="157">
        <v>1</v>
      </c>
      <c r="I2375" s="157">
        <v>0</v>
      </c>
      <c r="J2375" s="157">
        <v>1</v>
      </c>
      <c r="K2375" s="157">
        <v>0</v>
      </c>
      <c r="L2375" s="157">
        <v>1</v>
      </c>
    </row>
    <row r="2376" spans="1:12" x14ac:dyDescent="0.2">
      <c r="A2376" s="157"/>
      <c r="B2376" s="157"/>
      <c r="C2376" s="157"/>
      <c r="D2376" s="157"/>
      <c r="E2376" s="157" t="s">
        <v>5295</v>
      </c>
      <c r="F2376" s="157" t="s">
        <v>16</v>
      </c>
      <c r="G2376" s="157">
        <v>1</v>
      </c>
      <c r="H2376" s="157">
        <v>0</v>
      </c>
      <c r="I2376" s="157">
        <v>1</v>
      </c>
      <c r="J2376" s="157">
        <v>0</v>
      </c>
      <c r="K2376" s="157">
        <v>0</v>
      </c>
      <c r="L2376" s="157">
        <v>1</v>
      </c>
    </row>
    <row r="2377" spans="1:12" x14ac:dyDescent="0.2">
      <c r="A2377" s="157"/>
      <c r="B2377" s="157"/>
      <c r="C2377" s="157"/>
      <c r="D2377" s="157"/>
      <c r="E2377" s="157" t="s">
        <v>1135</v>
      </c>
      <c r="F2377" s="157" t="s">
        <v>16</v>
      </c>
      <c r="G2377" s="157">
        <v>0</v>
      </c>
      <c r="H2377" s="157">
        <v>1</v>
      </c>
      <c r="I2377" s="157">
        <v>0</v>
      </c>
      <c r="J2377" s="157">
        <v>1</v>
      </c>
      <c r="K2377" s="157">
        <v>0</v>
      </c>
      <c r="L2377" s="157">
        <v>1</v>
      </c>
    </row>
    <row r="2378" spans="1:12" x14ac:dyDescent="0.2">
      <c r="A2378" s="157"/>
      <c r="B2378" s="157"/>
      <c r="C2378" s="157"/>
      <c r="D2378" s="157"/>
      <c r="E2378" s="157" t="s">
        <v>1134</v>
      </c>
      <c r="F2378" s="157" t="s">
        <v>16</v>
      </c>
      <c r="G2378" s="157">
        <v>0</v>
      </c>
      <c r="H2378" s="157">
        <v>1</v>
      </c>
      <c r="I2378" s="157">
        <v>0</v>
      </c>
      <c r="J2378" s="157">
        <v>1</v>
      </c>
      <c r="K2378" s="157">
        <v>0</v>
      </c>
      <c r="L2378" s="157">
        <v>1</v>
      </c>
    </row>
    <row r="2379" spans="1:12" x14ac:dyDescent="0.2">
      <c r="A2379" s="157"/>
      <c r="B2379" s="157"/>
      <c r="C2379" s="157"/>
      <c r="D2379" s="157"/>
      <c r="E2379" s="157" t="s">
        <v>1133</v>
      </c>
      <c r="F2379" s="157" t="s">
        <v>125</v>
      </c>
      <c r="G2379" s="157">
        <v>0</v>
      </c>
      <c r="H2379" s="157">
        <v>1</v>
      </c>
      <c r="I2379" s="157">
        <v>0</v>
      </c>
      <c r="J2379" s="157">
        <v>1</v>
      </c>
      <c r="K2379" s="157">
        <v>0</v>
      </c>
      <c r="L2379" s="157">
        <v>1</v>
      </c>
    </row>
    <row r="2380" spans="1:12" x14ac:dyDescent="0.2">
      <c r="A2380" s="157"/>
      <c r="B2380" s="157"/>
      <c r="C2380" s="157"/>
      <c r="D2380" s="157"/>
      <c r="E2380" s="157" t="s">
        <v>5296</v>
      </c>
      <c r="F2380" s="157" t="s">
        <v>58</v>
      </c>
      <c r="G2380" s="157">
        <v>0</v>
      </c>
      <c r="H2380" s="157">
        <v>1</v>
      </c>
      <c r="I2380" s="157">
        <v>0</v>
      </c>
      <c r="J2380" s="157">
        <v>1</v>
      </c>
      <c r="K2380" s="157">
        <v>0</v>
      </c>
      <c r="L2380" s="157">
        <v>1</v>
      </c>
    </row>
    <row r="2381" spans="1:12" x14ac:dyDescent="0.2">
      <c r="A2381" s="157"/>
      <c r="B2381" s="157"/>
      <c r="C2381" s="157"/>
      <c r="D2381" s="157"/>
      <c r="E2381" s="157" t="s">
        <v>5297</v>
      </c>
      <c r="F2381" s="157" t="s">
        <v>20</v>
      </c>
      <c r="G2381" s="157">
        <v>1</v>
      </c>
      <c r="H2381" s="157">
        <v>0</v>
      </c>
      <c r="I2381" s="157">
        <v>1</v>
      </c>
      <c r="J2381" s="157">
        <v>0</v>
      </c>
      <c r="K2381" s="157">
        <v>0</v>
      </c>
      <c r="L2381" s="157">
        <v>1</v>
      </c>
    </row>
    <row r="2382" spans="1:12" x14ac:dyDescent="0.2">
      <c r="A2382" s="157"/>
      <c r="B2382" s="157"/>
      <c r="C2382" s="157"/>
      <c r="D2382" s="157"/>
      <c r="E2382" s="157" t="s">
        <v>5298</v>
      </c>
      <c r="F2382" s="157" t="s">
        <v>24</v>
      </c>
      <c r="G2382" s="157">
        <v>0</v>
      </c>
      <c r="H2382" s="157">
        <v>1</v>
      </c>
      <c r="I2382" s="157">
        <v>1</v>
      </c>
      <c r="J2382" s="157">
        <v>0</v>
      </c>
      <c r="K2382" s="157">
        <v>0</v>
      </c>
      <c r="L2382" s="157">
        <v>1</v>
      </c>
    </row>
    <row r="2383" spans="1:12" x14ac:dyDescent="0.2">
      <c r="A2383" s="157"/>
      <c r="B2383" s="157"/>
      <c r="C2383" s="157"/>
      <c r="D2383" s="157"/>
      <c r="E2383" s="157" t="s">
        <v>5299</v>
      </c>
      <c r="F2383" s="157" t="s">
        <v>67</v>
      </c>
      <c r="G2383" s="157">
        <v>1</v>
      </c>
      <c r="H2383" s="157">
        <v>0</v>
      </c>
      <c r="I2383" s="157">
        <v>0</v>
      </c>
      <c r="J2383" s="157">
        <v>1</v>
      </c>
      <c r="K2383" s="157">
        <v>0</v>
      </c>
      <c r="L2383" s="157">
        <v>1</v>
      </c>
    </row>
    <row r="2384" spans="1:12" x14ac:dyDescent="0.2">
      <c r="A2384" s="157"/>
      <c r="B2384" s="157"/>
      <c r="C2384" s="157"/>
      <c r="D2384" s="157"/>
      <c r="E2384" s="157" t="s">
        <v>5300</v>
      </c>
      <c r="F2384" s="157" t="s">
        <v>16</v>
      </c>
      <c r="G2384" s="157">
        <v>0</v>
      </c>
      <c r="H2384" s="157">
        <v>1</v>
      </c>
      <c r="I2384" s="157">
        <v>0</v>
      </c>
      <c r="J2384" s="157">
        <v>1</v>
      </c>
      <c r="K2384" s="157">
        <v>0</v>
      </c>
      <c r="L2384" s="157">
        <v>1</v>
      </c>
    </row>
    <row r="2385" spans="1:12" x14ac:dyDescent="0.2">
      <c r="A2385" s="157"/>
      <c r="B2385" s="157"/>
      <c r="C2385" s="157"/>
      <c r="D2385" s="157"/>
      <c r="E2385" s="157" t="s">
        <v>1121</v>
      </c>
      <c r="F2385" s="157" t="s">
        <v>80</v>
      </c>
      <c r="G2385" s="157">
        <v>2</v>
      </c>
      <c r="H2385" s="157">
        <v>0</v>
      </c>
      <c r="I2385" s="157">
        <v>0</v>
      </c>
      <c r="J2385" s="157">
        <v>2</v>
      </c>
      <c r="K2385" s="157">
        <v>0</v>
      </c>
      <c r="L2385" s="157">
        <v>2</v>
      </c>
    </row>
    <row r="2386" spans="1:12" x14ac:dyDescent="0.2">
      <c r="A2386" s="157"/>
      <c r="B2386" s="157"/>
      <c r="C2386" s="157"/>
      <c r="D2386" s="157"/>
      <c r="E2386" s="157" t="s">
        <v>5301</v>
      </c>
      <c r="F2386" s="157" t="s">
        <v>39</v>
      </c>
      <c r="G2386" s="157">
        <v>0</v>
      </c>
      <c r="H2386" s="157">
        <v>1</v>
      </c>
      <c r="I2386" s="157">
        <v>1</v>
      </c>
      <c r="J2386" s="157">
        <v>0</v>
      </c>
      <c r="K2386" s="157">
        <v>0</v>
      </c>
      <c r="L2386" s="157">
        <v>1</v>
      </c>
    </row>
    <row r="2387" spans="1:12" x14ac:dyDescent="0.2">
      <c r="A2387" s="157"/>
      <c r="B2387" s="157"/>
      <c r="C2387" s="157"/>
      <c r="D2387" s="157"/>
      <c r="E2387" s="157" t="s">
        <v>5302</v>
      </c>
      <c r="F2387" s="157" t="s">
        <v>20</v>
      </c>
      <c r="G2387" s="157">
        <v>1</v>
      </c>
      <c r="H2387" s="157">
        <v>0</v>
      </c>
      <c r="I2387" s="157">
        <v>1</v>
      </c>
      <c r="J2387" s="157">
        <v>0</v>
      </c>
      <c r="K2387" s="157">
        <v>0</v>
      </c>
      <c r="L2387" s="157">
        <v>1</v>
      </c>
    </row>
    <row r="2388" spans="1:12" x14ac:dyDescent="0.2">
      <c r="A2388" s="157"/>
      <c r="B2388" s="157"/>
      <c r="C2388" s="157"/>
      <c r="D2388" s="157"/>
      <c r="E2388" s="157" t="s">
        <v>1119</v>
      </c>
      <c r="F2388" s="157" t="s">
        <v>48</v>
      </c>
      <c r="G2388" s="157">
        <v>0</v>
      </c>
      <c r="H2388" s="157">
        <v>1</v>
      </c>
      <c r="I2388" s="157">
        <v>0</v>
      </c>
      <c r="J2388" s="157">
        <v>1</v>
      </c>
      <c r="K2388" s="157">
        <v>0</v>
      </c>
      <c r="L2388" s="157">
        <v>1</v>
      </c>
    </row>
    <row r="2389" spans="1:12" x14ac:dyDescent="0.2">
      <c r="A2389" s="157"/>
      <c r="B2389" s="157"/>
      <c r="C2389" s="157"/>
      <c r="D2389" s="157"/>
      <c r="E2389" s="157" t="s">
        <v>1118</v>
      </c>
      <c r="F2389" s="157" t="s">
        <v>48</v>
      </c>
      <c r="G2389" s="157">
        <v>0</v>
      </c>
      <c r="H2389" s="157">
        <v>1</v>
      </c>
      <c r="I2389" s="157">
        <v>0</v>
      </c>
      <c r="J2389" s="157">
        <v>1</v>
      </c>
      <c r="K2389" s="157">
        <v>0</v>
      </c>
      <c r="L2389" s="157">
        <v>1</v>
      </c>
    </row>
    <row r="2390" spans="1:12" x14ac:dyDescent="0.2">
      <c r="A2390" s="157"/>
      <c r="B2390" s="157"/>
      <c r="C2390" s="157"/>
      <c r="D2390" s="157"/>
      <c r="E2390" s="157" t="s">
        <v>5303</v>
      </c>
      <c r="F2390" s="157" t="s">
        <v>14</v>
      </c>
      <c r="G2390" s="157">
        <v>0</v>
      </c>
      <c r="H2390" s="157">
        <v>1</v>
      </c>
      <c r="I2390" s="157">
        <v>0</v>
      </c>
      <c r="J2390" s="157">
        <v>1</v>
      </c>
      <c r="K2390" s="157">
        <v>0</v>
      </c>
      <c r="L2390" s="157">
        <v>1</v>
      </c>
    </row>
    <row r="2391" spans="1:12" x14ac:dyDescent="0.2">
      <c r="A2391" s="157"/>
      <c r="B2391" s="157"/>
      <c r="C2391" s="157"/>
      <c r="D2391" s="157"/>
      <c r="E2391" s="157" t="s">
        <v>1113</v>
      </c>
      <c r="F2391" s="157" t="s">
        <v>58</v>
      </c>
      <c r="G2391" s="157">
        <v>1</v>
      </c>
      <c r="H2391" s="157">
        <v>0</v>
      </c>
      <c r="I2391" s="157">
        <v>0</v>
      </c>
      <c r="J2391" s="157">
        <v>1</v>
      </c>
      <c r="K2391" s="157">
        <v>0</v>
      </c>
      <c r="L2391" s="157">
        <v>1</v>
      </c>
    </row>
    <row r="2392" spans="1:12" x14ac:dyDescent="0.2">
      <c r="A2392" s="157"/>
      <c r="B2392" s="157"/>
      <c r="C2392" s="157"/>
      <c r="D2392" s="157"/>
      <c r="E2392" s="157" t="s">
        <v>1111</v>
      </c>
      <c r="F2392" s="157" t="s">
        <v>35</v>
      </c>
      <c r="G2392" s="157">
        <v>0</v>
      </c>
      <c r="H2392" s="157">
        <v>3</v>
      </c>
      <c r="I2392" s="157">
        <v>0</v>
      </c>
      <c r="J2392" s="157">
        <v>3</v>
      </c>
      <c r="K2392" s="157">
        <v>0</v>
      </c>
      <c r="L2392" s="157">
        <v>3</v>
      </c>
    </row>
    <row r="2393" spans="1:12" x14ac:dyDescent="0.2">
      <c r="A2393" s="157"/>
      <c r="B2393" s="157"/>
      <c r="C2393" s="157"/>
      <c r="D2393" s="157"/>
      <c r="E2393" s="157" t="s">
        <v>5304</v>
      </c>
      <c r="F2393" s="157" t="s">
        <v>69</v>
      </c>
      <c r="G2393" s="157">
        <v>0</v>
      </c>
      <c r="H2393" s="157">
        <v>1</v>
      </c>
      <c r="I2393" s="157">
        <v>1</v>
      </c>
      <c r="J2393" s="157">
        <v>0</v>
      </c>
      <c r="K2393" s="157">
        <v>0</v>
      </c>
      <c r="L2393" s="157">
        <v>1</v>
      </c>
    </row>
    <row r="2394" spans="1:12" x14ac:dyDescent="0.2">
      <c r="A2394" s="157"/>
      <c r="B2394" s="157"/>
      <c r="C2394" s="157"/>
      <c r="D2394" s="157"/>
      <c r="E2394" s="157" t="s">
        <v>1109</v>
      </c>
      <c r="F2394" s="157" t="s">
        <v>29</v>
      </c>
      <c r="G2394" s="157">
        <v>0</v>
      </c>
      <c r="H2394" s="157">
        <v>2</v>
      </c>
      <c r="I2394" s="157">
        <v>0</v>
      </c>
      <c r="J2394" s="157">
        <v>2</v>
      </c>
      <c r="K2394" s="157">
        <v>0</v>
      </c>
      <c r="L2394" s="157">
        <v>2</v>
      </c>
    </row>
    <row r="2395" spans="1:12" x14ac:dyDescent="0.2">
      <c r="A2395" s="157"/>
      <c r="B2395" s="157"/>
      <c r="C2395" s="157"/>
      <c r="D2395" s="157"/>
      <c r="E2395" s="157" t="s">
        <v>5305</v>
      </c>
      <c r="F2395" s="157" t="s">
        <v>69</v>
      </c>
      <c r="G2395" s="157">
        <v>0</v>
      </c>
      <c r="H2395" s="157">
        <v>1</v>
      </c>
      <c r="I2395" s="157">
        <v>1</v>
      </c>
      <c r="J2395" s="157">
        <v>0</v>
      </c>
      <c r="K2395" s="157">
        <v>0</v>
      </c>
      <c r="L2395" s="157">
        <v>1</v>
      </c>
    </row>
    <row r="2396" spans="1:12" x14ac:dyDescent="0.2">
      <c r="A2396" s="157"/>
      <c r="B2396" s="157"/>
      <c r="C2396" s="157"/>
      <c r="D2396" s="157"/>
      <c r="E2396" s="157" t="s">
        <v>5306</v>
      </c>
      <c r="F2396" s="157" t="s">
        <v>29</v>
      </c>
      <c r="G2396" s="157">
        <v>1</v>
      </c>
      <c r="H2396" s="157">
        <v>0</v>
      </c>
      <c r="I2396" s="157">
        <v>0</v>
      </c>
      <c r="J2396" s="157">
        <v>1</v>
      </c>
      <c r="K2396" s="157">
        <v>0</v>
      </c>
      <c r="L2396" s="157">
        <v>1</v>
      </c>
    </row>
    <row r="2397" spans="1:12" x14ac:dyDescent="0.2">
      <c r="A2397" s="157"/>
      <c r="B2397" s="157"/>
      <c r="C2397" s="157"/>
      <c r="D2397" s="157"/>
      <c r="E2397" s="157" t="s">
        <v>5307</v>
      </c>
      <c r="F2397" s="157" t="s">
        <v>29</v>
      </c>
      <c r="G2397" s="157">
        <v>1</v>
      </c>
      <c r="H2397" s="157">
        <v>0</v>
      </c>
      <c r="I2397" s="157">
        <v>0</v>
      </c>
      <c r="J2397" s="157">
        <v>1</v>
      </c>
      <c r="K2397" s="157">
        <v>0</v>
      </c>
      <c r="L2397" s="157">
        <v>1</v>
      </c>
    </row>
    <row r="2398" spans="1:12" x14ac:dyDescent="0.2">
      <c r="A2398" s="157"/>
      <c r="B2398" s="157"/>
      <c r="C2398" s="157"/>
      <c r="D2398" s="157"/>
      <c r="E2398" s="157" t="s">
        <v>5308</v>
      </c>
      <c r="F2398" s="157" t="s">
        <v>94</v>
      </c>
      <c r="G2398" s="157">
        <v>0</v>
      </c>
      <c r="H2398" s="157">
        <v>1</v>
      </c>
      <c r="I2398" s="157">
        <v>0</v>
      </c>
      <c r="J2398" s="157">
        <v>1</v>
      </c>
      <c r="K2398" s="157">
        <v>0</v>
      </c>
      <c r="L2398" s="157">
        <v>1</v>
      </c>
    </row>
    <row r="2399" spans="1:12" x14ac:dyDescent="0.2">
      <c r="A2399" s="157"/>
      <c r="B2399" s="157"/>
      <c r="C2399" s="157"/>
      <c r="D2399" s="157"/>
      <c r="E2399" s="157" t="s">
        <v>1105</v>
      </c>
      <c r="F2399" s="157" t="s">
        <v>94</v>
      </c>
      <c r="G2399" s="157">
        <v>0</v>
      </c>
      <c r="H2399" s="157">
        <v>1</v>
      </c>
      <c r="I2399" s="157">
        <v>0</v>
      </c>
      <c r="J2399" s="157">
        <v>1</v>
      </c>
      <c r="K2399" s="157">
        <v>0</v>
      </c>
      <c r="L2399" s="157">
        <v>1</v>
      </c>
    </row>
    <row r="2400" spans="1:12" x14ac:dyDescent="0.2">
      <c r="A2400" s="157"/>
      <c r="B2400" s="157"/>
      <c r="C2400" s="157"/>
      <c r="D2400" s="157"/>
      <c r="E2400" s="157" t="s">
        <v>5309</v>
      </c>
      <c r="F2400" s="157" t="s">
        <v>58</v>
      </c>
      <c r="G2400" s="157">
        <v>1</v>
      </c>
      <c r="H2400" s="157">
        <v>0</v>
      </c>
      <c r="I2400" s="157">
        <v>0</v>
      </c>
      <c r="J2400" s="157">
        <v>1</v>
      </c>
      <c r="K2400" s="157">
        <v>0</v>
      </c>
      <c r="L2400" s="157">
        <v>1</v>
      </c>
    </row>
    <row r="2401" spans="1:12" x14ac:dyDescent="0.2">
      <c r="A2401" s="157"/>
      <c r="B2401" s="157"/>
      <c r="C2401" s="157"/>
      <c r="D2401" s="157"/>
      <c r="E2401" s="157" t="s">
        <v>5310</v>
      </c>
      <c r="F2401" s="157" t="s">
        <v>39</v>
      </c>
      <c r="G2401" s="157">
        <v>0</v>
      </c>
      <c r="H2401" s="157">
        <v>1</v>
      </c>
      <c r="I2401" s="157">
        <v>1</v>
      </c>
      <c r="J2401" s="157">
        <v>0</v>
      </c>
      <c r="K2401" s="157">
        <v>0</v>
      </c>
      <c r="L2401" s="157">
        <v>1</v>
      </c>
    </row>
    <row r="2402" spans="1:12" x14ac:dyDescent="0.2">
      <c r="A2402" s="157"/>
      <c r="B2402" s="157"/>
      <c r="C2402" s="157"/>
      <c r="D2402" s="157"/>
      <c r="E2402" s="157" t="s">
        <v>1101</v>
      </c>
      <c r="F2402" s="157" t="s">
        <v>94</v>
      </c>
      <c r="G2402" s="157">
        <v>1</v>
      </c>
      <c r="H2402" s="157">
        <v>0</v>
      </c>
      <c r="I2402" s="157">
        <v>1</v>
      </c>
      <c r="J2402" s="157">
        <v>0</v>
      </c>
      <c r="K2402" s="157">
        <v>0</v>
      </c>
      <c r="L2402" s="157">
        <v>1</v>
      </c>
    </row>
    <row r="2403" spans="1:12" x14ac:dyDescent="0.2">
      <c r="A2403" s="157"/>
      <c r="B2403" s="157"/>
      <c r="C2403" s="157"/>
      <c r="D2403" s="157"/>
      <c r="E2403" s="157" t="s">
        <v>1095</v>
      </c>
      <c r="F2403" s="157" t="s">
        <v>35</v>
      </c>
      <c r="G2403" s="157">
        <v>0</v>
      </c>
      <c r="H2403" s="157">
        <v>2</v>
      </c>
      <c r="I2403" s="157">
        <v>0</v>
      </c>
      <c r="J2403" s="157">
        <v>2</v>
      </c>
      <c r="K2403" s="157">
        <v>0</v>
      </c>
      <c r="L2403" s="157">
        <v>2</v>
      </c>
    </row>
    <row r="2404" spans="1:12" x14ac:dyDescent="0.2">
      <c r="A2404" s="157"/>
      <c r="B2404" s="157"/>
      <c r="C2404" s="157"/>
      <c r="D2404" s="157"/>
      <c r="E2404" s="157" t="s">
        <v>5311</v>
      </c>
      <c r="F2404" s="157" t="s">
        <v>16</v>
      </c>
      <c r="G2404" s="157">
        <v>0</v>
      </c>
      <c r="H2404" s="157">
        <v>1</v>
      </c>
      <c r="I2404" s="157">
        <v>0</v>
      </c>
      <c r="J2404" s="157">
        <v>1</v>
      </c>
      <c r="K2404" s="157">
        <v>0</v>
      </c>
      <c r="L2404" s="157">
        <v>1</v>
      </c>
    </row>
    <row r="2405" spans="1:12" x14ac:dyDescent="0.2">
      <c r="A2405" s="157"/>
      <c r="B2405" s="157"/>
      <c r="C2405" s="157"/>
      <c r="D2405" s="157"/>
      <c r="E2405" s="157" t="s">
        <v>5312</v>
      </c>
      <c r="F2405" s="157" t="s">
        <v>58</v>
      </c>
      <c r="G2405" s="157">
        <v>0</v>
      </c>
      <c r="H2405" s="157">
        <v>1</v>
      </c>
      <c r="I2405" s="157">
        <v>0</v>
      </c>
      <c r="J2405" s="157">
        <v>1</v>
      </c>
      <c r="K2405" s="157">
        <v>0</v>
      </c>
      <c r="L2405" s="157">
        <v>1</v>
      </c>
    </row>
    <row r="2406" spans="1:12" x14ac:dyDescent="0.2">
      <c r="A2406" s="157"/>
      <c r="B2406" s="157"/>
      <c r="C2406" s="157"/>
      <c r="D2406" s="157"/>
      <c r="E2406" s="157" t="s">
        <v>1092</v>
      </c>
      <c r="F2406" s="157" t="s">
        <v>69</v>
      </c>
      <c r="G2406" s="157">
        <v>0</v>
      </c>
      <c r="H2406" s="157">
        <v>7</v>
      </c>
      <c r="I2406" s="157">
        <v>0</v>
      </c>
      <c r="J2406" s="157">
        <v>5</v>
      </c>
      <c r="K2406" s="157">
        <v>2</v>
      </c>
      <c r="L2406" s="157">
        <v>7</v>
      </c>
    </row>
    <row r="2407" spans="1:12" x14ac:dyDescent="0.2">
      <c r="A2407" s="157"/>
      <c r="B2407" s="157"/>
      <c r="C2407" s="157"/>
      <c r="D2407" s="157"/>
      <c r="E2407" s="157" t="s">
        <v>1090</v>
      </c>
      <c r="F2407" s="157" t="s">
        <v>55</v>
      </c>
      <c r="G2407" s="157">
        <v>0</v>
      </c>
      <c r="H2407" s="157">
        <v>1</v>
      </c>
      <c r="I2407" s="157">
        <v>0</v>
      </c>
      <c r="J2407" s="157">
        <v>1</v>
      </c>
      <c r="K2407" s="157">
        <v>0</v>
      </c>
      <c r="L2407" s="157">
        <v>1</v>
      </c>
    </row>
    <row r="2408" spans="1:12" x14ac:dyDescent="0.2">
      <c r="A2408" s="157"/>
      <c r="B2408" s="157"/>
      <c r="C2408" s="157"/>
      <c r="D2408" s="157"/>
      <c r="E2408" s="157" t="s">
        <v>5313</v>
      </c>
      <c r="F2408" s="157" t="s">
        <v>39</v>
      </c>
      <c r="G2408" s="157">
        <v>0</v>
      </c>
      <c r="H2408" s="157">
        <v>1</v>
      </c>
      <c r="I2408" s="157">
        <v>0</v>
      </c>
      <c r="J2408" s="157">
        <v>1</v>
      </c>
      <c r="K2408" s="157">
        <v>0</v>
      </c>
      <c r="L2408" s="157">
        <v>1</v>
      </c>
    </row>
    <row r="2409" spans="1:12" x14ac:dyDescent="0.2">
      <c r="A2409" s="157"/>
      <c r="B2409" s="157"/>
      <c r="C2409" s="157"/>
      <c r="D2409" s="157"/>
      <c r="E2409" s="157" t="s">
        <v>5314</v>
      </c>
      <c r="F2409" s="157" t="s">
        <v>14</v>
      </c>
      <c r="G2409" s="157">
        <v>1</v>
      </c>
      <c r="H2409" s="157">
        <v>0</v>
      </c>
      <c r="I2409" s="157">
        <v>1</v>
      </c>
      <c r="J2409" s="157">
        <v>0</v>
      </c>
      <c r="K2409" s="157">
        <v>0</v>
      </c>
      <c r="L2409" s="157">
        <v>1</v>
      </c>
    </row>
    <row r="2410" spans="1:12" x14ac:dyDescent="0.2">
      <c r="A2410" s="157"/>
      <c r="B2410" s="157"/>
      <c r="C2410" s="157"/>
      <c r="D2410" s="157"/>
      <c r="E2410" s="157" t="s">
        <v>1087</v>
      </c>
      <c r="F2410" s="157" t="s">
        <v>18</v>
      </c>
      <c r="G2410" s="157">
        <v>0</v>
      </c>
      <c r="H2410" s="157">
        <v>1</v>
      </c>
      <c r="I2410" s="157">
        <v>0</v>
      </c>
      <c r="J2410" s="157">
        <v>1</v>
      </c>
      <c r="K2410" s="157">
        <v>0</v>
      </c>
      <c r="L2410" s="157">
        <v>1</v>
      </c>
    </row>
    <row r="2411" spans="1:12" x14ac:dyDescent="0.2">
      <c r="A2411" s="157"/>
      <c r="B2411" s="157"/>
      <c r="C2411" s="157"/>
      <c r="D2411" s="157"/>
      <c r="E2411" s="157" t="s">
        <v>1086</v>
      </c>
      <c r="F2411" s="157" t="s">
        <v>18</v>
      </c>
      <c r="G2411" s="157">
        <v>0</v>
      </c>
      <c r="H2411" s="157">
        <v>1</v>
      </c>
      <c r="I2411" s="157">
        <v>0</v>
      </c>
      <c r="J2411" s="157">
        <v>1</v>
      </c>
      <c r="K2411" s="157">
        <v>0</v>
      </c>
      <c r="L2411" s="157">
        <v>1</v>
      </c>
    </row>
    <row r="2412" spans="1:12" x14ac:dyDescent="0.2">
      <c r="A2412" s="157"/>
      <c r="B2412" s="157"/>
      <c r="C2412" s="157"/>
      <c r="D2412" s="157"/>
      <c r="E2412" s="157" t="s">
        <v>5315</v>
      </c>
      <c r="F2412" s="157" t="s">
        <v>16</v>
      </c>
      <c r="G2412" s="157">
        <v>0</v>
      </c>
      <c r="H2412" s="157">
        <v>1</v>
      </c>
      <c r="I2412" s="157">
        <v>1</v>
      </c>
      <c r="J2412" s="157">
        <v>0</v>
      </c>
      <c r="K2412" s="157">
        <v>0</v>
      </c>
      <c r="L2412" s="157">
        <v>1</v>
      </c>
    </row>
    <row r="2413" spans="1:12" x14ac:dyDescent="0.2">
      <c r="A2413" s="157"/>
      <c r="B2413" s="157"/>
      <c r="C2413" s="157"/>
      <c r="D2413" s="157"/>
      <c r="E2413" s="157" t="s">
        <v>5316</v>
      </c>
      <c r="F2413" s="157" t="s">
        <v>53</v>
      </c>
      <c r="G2413" s="157">
        <v>1</v>
      </c>
      <c r="H2413" s="157">
        <v>0</v>
      </c>
      <c r="I2413" s="157">
        <v>0</v>
      </c>
      <c r="J2413" s="157">
        <v>1</v>
      </c>
      <c r="K2413" s="157">
        <v>0</v>
      </c>
      <c r="L2413" s="157">
        <v>1</v>
      </c>
    </row>
    <row r="2414" spans="1:12" x14ac:dyDescent="0.2">
      <c r="A2414" s="157"/>
      <c r="B2414" s="157"/>
      <c r="C2414" s="157"/>
      <c r="D2414" s="157"/>
      <c r="E2414" s="157" t="s">
        <v>1081</v>
      </c>
      <c r="F2414" s="157" t="s">
        <v>67</v>
      </c>
      <c r="G2414" s="157">
        <v>0</v>
      </c>
      <c r="H2414" s="157">
        <v>4</v>
      </c>
      <c r="I2414" s="157">
        <v>4</v>
      </c>
      <c r="J2414" s="157">
        <v>0</v>
      </c>
      <c r="K2414" s="157">
        <v>0</v>
      </c>
      <c r="L2414" s="157">
        <v>4</v>
      </c>
    </row>
    <row r="2415" spans="1:12" x14ac:dyDescent="0.2">
      <c r="A2415" s="157"/>
      <c r="B2415" s="157"/>
      <c r="C2415" s="157"/>
      <c r="D2415" s="157"/>
      <c r="E2415" s="157" t="s">
        <v>5317</v>
      </c>
      <c r="F2415" s="157" t="s">
        <v>35</v>
      </c>
      <c r="G2415" s="157">
        <v>0</v>
      </c>
      <c r="H2415" s="157">
        <v>1</v>
      </c>
      <c r="I2415" s="157">
        <v>1</v>
      </c>
      <c r="J2415" s="157">
        <v>0</v>
      </c>
      <c r="K2415" s="157">
        <v>0</v>
      </c>
      <c r="L2415" s="157">
        <v>1</v>
      </c>
    </row>
    <row r="2416" spans="1:12" x14ac:dyDescent="0.2">
      <c r="A2416" s="157"/>
      <c r="B2416" s="157"/>
      <c r="C2416" s="157"/>
      <c r="D2416" s="157"/>
      <c r="E2416" s="157" t="s">
        <v>1076</v>
      </c>
      <c r="F2416" s="157" t="s">
        <v>16</v>
      </c>
      <c r="G2416" s="157">
        <v>0</v>
      </c>
      <c r="H2416" s="157">
        <v>1</v>
      </c>
      <c r="I2416" s="157">
        <v>0</v>
      </c>
      <c r="J2416" s="157">
        <v>1</v>
      </c>
      <c r="K2416" s="157">
        <v>0</v>
      </c>
      <c r="L2416" s="157">
        <v>1</v>
      </c>
    </row>
    <row r="2417" spans="1:12" x14ac:dyDescent="0.2">
      <c r="A2417" s="157"/>
      <c r="B2417" s="157"/>
      <c r="C2417" s="157"/>
      <c r="D2417" s="157"/>
      <c r="E2417" s="157" t="s">
        <v>5318</v>
      </c>
      <c r="F2417" s="157" t="s">
        <v>39</v>
      </c>
      <c r="G2417" s="157">
        <v>0</v>
      </c>
      <c r="H2417" s="157">
        <v>1</v>
      </c>
      <c r="I2417" s="157">
        <v>1</v>
      </c>
      <c r="J2417" s="157">
        <v>0</v>
      </c>
      <c r="K2417" s="157">
        <v>0</v>
      </c>
      <c r="L2417" s="157">
        <v>1</v>
      </c>
    </row>
    <row r="2418" spans="1:12" x14ac:dyDescent="0.2">
      <c r="A2418" s="157"/>
      <c r="B2418" s="157"/>
      <c r="C2418" s="157"/>
      <c r="D2418" s="157"/>
      <c r="E2418" s="157" t="s">
        <v>5319</v>
      </c>
      <c r="F2418" s="157" t="s">
        <v>16</v>
      </c>
      <c r="G2418" s="157">
        <v>0</v>
      </c>
      <c r="H2418" s="157">
        <v>1</v>
      </c>
      <c r="I2418" s="157">
        <v>1</v>
      </c>
      <c r="J2418" s="157">
        <v>0</v>
      </c>
      <c r="K2418" s="157">
        <v>0</v>
      </c>
      <c r="L2418" s="157">
        <v>1</v>
      </c>
    </row>
    <row r="2419" spans="1:12" x14ac:dyDescent="0.2">
      <c r="A2419" s="157"/>
      <c r="B2419" s="157"/>
      <c r="C2419" s="157"/>
      <c r="D2419" s="157"/>
      <c r="E2419" s="157" t="s">
        <v>1074</v>
      </c>
      <c r="F2419" s="157" t="s">
        <v>67</v>
      </c>
      <c r="G2419" s="157">
        <v>0</v>
      </c>
      <c r="H2419" s="157">
        <v>4</v>
      </c>
      <c r="I2419" s="157">
        <v>4</v>
      </c>
      <c r="J2419" s="157">
        <v>0</v>
      </c>
      <c r="K2419" s="157">
        <v>0</v>
      </c>
      <c r="L2419" s="157">
        <v>4</v>
      </c>
    </row>
    <row r="2420" spans="1:12" x14ac:dyDescent="0.2">
      <c r="A2420" s="157"/>
      <c r="B2420" s="157"/>
      <c r="C2420" s="157"/>
      <c r="D2420" s="157"/>
      <c r="E2420" s="157" t="s">
        <v>5320</v>
      </c>
      <c r="F2420" s="157" t="s">
        <v>24</v>
      </c>
      <c r="G2420" s="157">
        <v>0</v>
      </c>
      <c r="H2420" s="157">
        <v>1</v>
      </c>
      <c r="I2420" s="157">
        <v>0</v>
      </c>
      <c r="J2420" s="157">
        <v>1</v>
      </c>
      <c r="K2420" s="157">
        <v>0</v>
      </c>
      <c r="L2420" s="157">
        <v>1</v>
      </c>
    </row>
    <row r="2421" spans="1:12" x14ac:dyDescent="0.2">
      <c r="A2421" s="157"/>
      <c r="B2421" s="157"/>
      <c r="C2421" s="157"/>
      <c r="D2421" s="157"/>
      <c r="E2421" s="157" t="s">
        <v>5321</v>
      </c>
      <c r="F2421" s="157" t="s">
        <v>77</v>
      </c>
      <c r="G2421" s="157">
        <v>0</v>
      </c>
      <c r="H2421" s="157">
        <v>1</v>
      </c>
      <c r="I2421" s="157">
        <v>0</v>
      </c>
      <c r="J2421" s="157">
        <v>1</v>
      </c>
      <c r="K2421" s="157">
        <v>0</v>
      </c>
      <c r="L2421" s="157">
        <v>1</v>
      </c>
    </row>
    <row r="2422" spans="1:12" x14ac:dyDescent="0.2">
      <c r="A2422" s="157"/>
      <c r="B2422" s="157"/>
      <c r="C2422" s="157"/>
      <c r="D2422" s="157"/>
      <c r="E2422" s="157" t="s">
        <v>5322</v>
      </c>
      <c r="F2422" s="157" t="s">
        <v>29</v>
      </c>
      <c r="G2422" s="157">
        <v>0</v>
      </c>
      <c r="H2422" s="157">
        <v>1</v>
      </c>
      <c r="I2422" s="157">
        <v>1</v>
      </c>
      <c r="J2422" s="157">
        <v>0</v>
      </c>
      <c r="K2422" s="157">
        <v>0</v>
      </c>
      <c r="L2422" s="157">
        <v>1</v>
      </c>
    </row>
    <row r="2423" spans="1:12" x14ac:dyDescent="0.2">
      <c r="A2423" s="157"/>
      <c r="B2423" s="157"/>
      <c r="C2423" s="157"/>
      <c r="D2423" s="157"/>
      <c r="E2423" s="157" t="s">
        <v>5323</v>
      </c>
      <c r="F2423" s="157" t="s">
        <v>77</v>
      </c>
      <c r="G2423" s="157">
        <v>0</v>
      </c>
      <c r="H2423" s="157">
        <v>1</v>
      </c>
      <c r="I2423" s="157">
        <v>0</v>
      </c>
      <c r="J2423" s="157">
        <v>1</v>
      </c>
      <c r="K2423" s="157">
        <v>0</v>
      </c>
      <c r="L2423" s="157">
        <v>1</v>
      </c>
    </row>
    <row r="2424" spans="1:12" x14ac:dyDescent="0.2">
      <c r="A2424" s="157"/>
      <c r="B2424" s="157"/>
      <c r="C2424" s="157"/>
      <c r="D2424" s="157"/>
      <c r="E2424" s="157" t="s">
        <v>5324</v>
      </c>
      <c r="F2424" s="157" t="s">
        <v>48</v>
      </c>
      <c r="G2424" s="157">
        <v>0</v>
      </c>
      <c r="H2424" s="157">
        <v>2</v>
      </c>
      <c r="I2424" s="157">
        <v>1</v>
      </c>
      <c r="J2424" s="157">
        <v>1</v>
      </c>
      <c r="K2424" s="157">
        <v>0</v>
      </c>
      <c r="L2424" s="157">
        <v>2</v>
      </c>
    </row>
    <row r="2425" spans="1:12" x14ac:dyDescent="0.2">
      <c r="A2425" s="157"/>
      <c r="B2425" s="157"/>
      <c r="C2425" s="157"/>
      <c r="D2425" s="157"/>
      <c r="E2425" s="157" t="s">
        <v>5325</v>
      </c>
      <c r="F2425" s="157" t="s">
        <v>39</v>
      </c>
      <c r="G2425" s="157">
        <v>0</v>
      </c>
      <c r="H2425" s="157">
        <v>1</v>
      </c>
      <c r="I2425" s="157">
        <v>1</v>
      </c>
      <c r="J2425" s="157">
        <v>0</v>
      </c>
      <c r="K2425" s="157">
        <v>0</v>
      </c>
      <c r="L2425" s="157">
        <v>1</v>
      </c>
    </row>
    <row r="2426" spans="1:12" x14ac:dyDescent="0.2">
      <c r="A2426" s="157"/>
      <c r="B2426" s="157"/>
      <c r="C2426" s="157"/>
      <c r="D2426" s="157"/>
      <c r="E2426" s="157" t="s">
        <v>1068</v>
      </c>
      <c r="F2426" s="157" t="s">
        <v>67</v>
      </c>
      <c r="G2426" s="157">
        <v>0</v>
      </c>
      <c r="H2426" s="157">
        <v>2</v>
      </c>
      <c r="I2426" s="157">
        <v>0</v>
      </c>
      <c r="J2426" s="157">
        <v>2</v>
      </c>
      <c r="K2426" s="157">
        <v>0</v>
      </c>
      <c r="L2426" s="157">
        <v>2</v>
      </c>
    </row>
    <row r="2427" spans="1:12" x14ac:dyDescent="0.2">
      <c r="A2427" s="157"/>
      <c r="B2427" s="157"/>
      <c r="C2427" s="157"/>
      <c r="D2427" s="157" t="s">
        <v>3939</v>
      </c>
      <c r="E2427" s="157" t="s">
        <v>3939</v>
      </c>
      <c r="F2427" s="157" t="s">
        <v>33</v>
      </c>
      <c r="G2427" s="157">
        <v>1</v>
      </c>
      <c r="H2427" s="157">
        <v>0</v>
      </c>
      <c r="I2427" s="157">
        <v>1</v>
      </c>
      <c r="J2427" s="157">
        <v>0</v>
      </c>
      <c r="K2427" s="157">
        <v>0</v>
      </c>
      <c r="L2427" s="157">
        <v>1</v>
      </c>
    </row>
    <row r="2428" spans="1:12" x14ac:dyDescent="0.2">
      <c r="A2428" s="157"/>
      <c r="B2428" s="157"/>
      <c r="C2428" s="157"/>
      <c r="D2428" s="157"/>
      <c r="E2428" s="157" t="s">
        <v>5326</v>
      </c>
      <c r="F2428" s="157" t="s">
        <v>58</v>
      </c>
      <c r="G2428" s="157">
        <v>0</v>
      </c>
      <c r="H2428" s="157">
        <v>1</v>
      </c>
      <c r="I2428" s="157">
        <v>0</v>
      </c>
      <c r="J2428" s="157">
        <v>1</v>
      </c>
      <c r="K2428" s="157">
        <v>0</v>
      </c>
      <c r="L2428" s="157">
        <v>1</v>
      </c>
    </row>
    <row r="2429" spans="1:12" x14ac:dyDescent="0.2">
      <c r="A2429" s="157"/>
      <c r="B2429" s="157"/>
      <c r="C2429" s="157"/>
      <c r="D2429" s="157"/>
      <c r="E2429" s="157" t="s">
        <v>5327</v>
      </c>
      <c r="F2429" s="157" t="s">
        <v>24</v>
      </c>
      <c r="G2429" s="157">
        <v>0</v>
      </c>
      <c r="H2429" s="157">
        <v>1</v>
      </c>
      <c r="I2429" s="157">
        <v>1</v>
      </c>
      <c r="J2429" s="157">
        <v>0</v>
      </c>
      <c r="K2429" s="157">
        <v>0</v>
      </c>
      <c r="L2429" s="157">
        <v>1</v>
      </c>
    </row>
    <row r="2430" spans="1:12" x14ac:dyDescent="0.2">
      <c r="A2430" s="157"/>
      <c r="B2430" s="157"/>
      <c r="C2430" s="157"/>
      <c r="D2430" s="157"/>
      <c r="E2430" s="157" t="s">
        <v>5328</v>
      </c>
      <c r="F2430" s="157" t="s">
        <v>29</v>
      </c>
      <c r="G2430" s="157">
        <v>1</v>
      </c>
      <c r="H2430" s="157">
        <v>0</v>
      </c>
      <c r="I2430" s="157">
        <v>0</v>
      </c>
      <c r="J2430" s="157">
        <v>1</v>
      </c>
      <c r="K2430" s="157">
        <v>0</v>
      </c>
      <c r="L2430" s="157">
        <v>1</v>
      </c>
    </row>
    <row r="2431" spans="1:12" x14ac:dyDescent="0.2">
      <c r="A2431" s="157"/>
      <c r="B2431" s="157"/>
      <c r="C2431" s="157"/>
      <c r="D2431" s="157"/>
      <c r="E2431" s="157" t="s">
        <v>5329</v>
      </c>
      <c r="F2431" s="157" t="s">
        <v>16</v>
      </c>
      <c r="G2431" s="157">
        <v>0</v>
      </c>
      <c r="H2431" s="157">
        <v>1</v>
      </c>
      <c r="I2431" s="157">
        <v>0</v>
      </c>
      <c r="J2431" s="157">
        <v>1</v>
      </c>
      <c r="K2431" s="157">
        <v>0</v>
      </c>
      <c r="L2431" s="157">
        <v>1</v>
      </c>
    </row>
    <row r="2432" spans="1:12" x14ac:dyDescent="0.2">
      <c r="A2432" s="157"/>
      <c r="B2432" s="157"/>
      <c r="C2432" s="157"/>
      <c r="D2432" s="157"/>
      <c r="E2432" s="157" t="s">
        <v>1057</v>
      </c>
      <c r="F2432" s="157" t="s">
        <v>14</v>
      </c>
      <c r="G2432" s="157">
        <v>1</v>
      </c>
      <c r="H2432" s="157">
        <v>3</v>
      </c>
      <c r="I2432" s="157">
        <v>0</v>
      </c>
      <c r="J2432" s="157">
        <v>4</v>
      </c>
      <c r="K2432" s="157">
        <v>0</v>
      </c>
      <c r="L2432" s="157">
        <v>4</v>
      </c>
    </row>
    <row r="2433" spans="1:12" x14ac:dyDescent="0.2">
      <c r="A2433" s="157"/>
      <c r="B2433" s="157"/>
      <c r="C2433" s="157"/>
      <c r="D2433" s="157"/>
      <c r="E2433" s="157" t="s">
        <v>5330</v>
      </c>
      <c r="F2433" s="157" t="s">
        <v>53</v>
      </c>
      <c r="G2433" s="157">
        <v>0</v>
      </c>
      <c r="H2433" s="157">
        <v>1</v>
      </c>
      <c r="I2433" s="157">
        <v>0</v>
      </c>
      <c r="J2433" s="157">
        <v>1</v>
      </c>
      <c r="K2433" s="157">
        <v>0</v>
      </c>
      <c r="L2433" s="157">
        <v>1</v>
      </c>
    </row>
    <row r="2434" spans="1:12" x14ac:dyDescent="0.2">
      <c r="A2434" s="157"/>
      <c r="B2434" s="157"/>
      <c r="C2434" s="157"/>
      <c r="D2434" s="157"/>
      <c r="E2434" s="157" t="s">
        <v>5331</v>
      </c>
      <c r="F2434" s="157" t="s">
        <v>20</v>
      </c>
      <c r="G2434" s="157">
        <v>0</v>
      </c>
      <c r="H2434" s="157">
        <v>1</v>
      </c>
      <c r="I2434" s="157">
        <v>0</v>
      </c>
      <c r="J2434" s="157">
        <v>1</v>
      </c>
      <c r="K2434" s="157">
        <v>0</v>
      </c>
      <c r="L2434" s="157">
        <v>1</v>
      </c>
    </row>
    <row r="2435" spans="1:12" x14ac:dyDescent="0.2">
      <c r="A2435" s="157"/>
      <c r="B2435" s="157"/>
      <c r="C2435" s="157"/>
      <c r="D2435" s="157"/>
      <c r="E2435" s="157" t="s">
        <v>5332</v>
      </c>
      <c r="F2435" s="157" t="s">
        <v>39</v>
      </c>
      <c r="G2435" s="157">
        <v>0</v>
      </c>
      <c r="H2435" s="157">
        <v>1</v>
      </c>
      <c r="I2435" s="157">
        <v>1</v>
      </c>
      <c r="J2435" s="157">
        <v>0</v>
      </c>
      <c r="K2435" s="157">
        <v>0</v>
      </c>
      <c r="L2435" s="157">
        <v>1</v>
      </c>
    </row>
    <row r="2436" spans="1:12" x14ac:dyDescent="0.2">
      <c r="A2436" s="157"/>
      <c r="B2436" s="157"/>
      <c r="C2436" s="157"/>
      <c r="D2436" s="157"/>
      <c r="E2436" s="157" t="s">
        <v>5333</v>
      </c>
      <c r="F2436" s="157" t="s">
        <v>94</v>
      </c>
      <c r="G2436" s="157">
        <v>0</v>
      </c>
      <c r="H2436" s="157">
        <v>1</v>
      </c>
      <c r="I2436" s="157">
        <v>0</v>
      </c>
      <c r="J2436" s="157">
        <v>1</v>
      </c>
      <c r="K2436" s="157">
        <v>0</v>
      </c>
      <c r="L2436" s="157">
        <v>1</v>
      </c>
    </row>
    <row r="2437" spans="1:12" x14ac:dyDescent="0.2">
      <c r="A2437" s="157"/>
      <c r="B2437" s="157"/>
      <c r="C2437" s="157"/>
      <c r="D2437" s="157"/>
      <c r="E2437" s="157" t="s">
        <v>1052</v>
      </c>
      <c r="F2437" s="157" t="s">
        <v>29</v>
      </c>
      <c r="G2437" s="157">
        <v>0</v>
      </c>
      <c r="H2437" s="157">
        <v>1</v>
      </c>
      <c r="I2437" s="157">
        <v>0</v>
      </c>
      <c r="J2437" s="157">
        <v>1</v>
      </c>
      <c r="K2437" s="157">
        <v>0</v>
      </c>
      <c r="L2437" s="157">
        <v>1</v>
      </c>
    </row>
    <row r="2438" spans="1:12" x14ac:dyDescent="0.2">
      <c r="A2438" s="157"/>
      <c r="B2438" s="157"/>
      <c r="C2438" s="157"/>
      <c r="D2438" s="157"/>
      <c r="E2438" s="157" t="s">
        <v>5334</v>
      </c>
      <c r="F2438" s="157" t="s">
        <v>58</v>
      </c>
      <c r="G2438" s="157">
        <v>0</v>
      </c>
      <c r="H2438" s="157">
        <v>1</v>
      </c>
      <c r="I2438" s="157">
        <v>0</v>
      </c>
      <c r="J2438" s="157">
        <v>1</v>
      </c>
      <c r="K2438" s="157">
        <v>0</v>
      </c>
      <c r="L2438" s="157">
        <v>1</v>
      </c>
    </row>
    <row r="2439" spans="1:12" x14ac:dyDescent="0.2">
      <c r="A2439" s="157"/>
      <c r="B2439" s="157"/>
      <c r="C2439" s="157"/>
      <c r="D2439" s="157"/>
      <c r="E2439" s="157" t="s">
        <v>5335</v>
      </c>
      <c r="F2439" s="157" t="s">
        <v>33</v>
      </c>
      <c r="G2439" s="157">
        <v>0</v>
      </c>
      <c r="H2439" s="157">
        <v>1</v>
      </c>
      <c r="I2439" s="157">
        <v>1</v>
      </c>
      <c r="J2439" s="157">
        <v>0</v>
      </c>
      <c r="K2439" s="157">
        <v>0</v>
      </c>
      <c r="L2439" s="157">
        <v>1</v>
      </c>
    </row>
    <row r="2440" spans="1:12" x14ac:dyDescent="0.2">
      <c r="A2440" s="157"/>
      <c r="B2440" s="157"/>
      <c r="C2440" s="157"/>
      <c r="D2440" s="157"/>
      <c r="E2440" s="157" t="s">
        <v>1050</v>
      </c>
      <c r="F2440" s="157" t="s">
        <v>48</v>
      </c>
      <c r="G2440" s="157">
        <v>1</v>
      </c>
      <c r="H2440" s="157">
        <v>0</v>
      </c>
      <c r="I2440" s="157">
        <v>1</v>
      </c>
      <c r="J2440" s="157">
        <v>0</v>
      </c>
      <c r="K2440" s="157">
        <v>0</v>
      </c>
      <c r="L2440" s="157">
        <v>1</v>
      </c>
    </row>
    <row r="2441" spans="1:12" x14ac:dyDescent="0.2">
      <c r="A2441" s="157"/>
      <c r="B2441" s="157"/>
      <c r="C2441" s="157"/>
      <c r="D2441" s="157"/>
      <c r="E2441" s="157" t="s">
        <v>5336</v>
      </c>
      <c r="F2441" s="157" t="s">
        <v>35</v>
      </c>
      <c r="G2441" s="157">
        <v>0</v>
      </c>
      <c r="H2441" s="157">
        <v>1</v>
      </c>
      <c r="I2441" s="157">
        <v>0</v>
      </c>
      <c r="J2441" s="157">
        <v>1</v>
      </c>
      <c r="K2441" s="157">
        <v>0</v>
      </c>
      <c r="L2441" s="157">
        <v>1</v>
      </c>
    </row>
    <row r="2442" spans="1:12" x14ac:dyDescent="0.2">
      <c r="A2442" s="157"/>
      <c r="B2442" s="157"/>
      <c r="C2442" s="157"/>
      <c r="D2442" s="157" t="s">
        <v>3940</v>
      </c>
      <c r="E2442" s="157" t="s">
        <v>3940</v>
      </c>
      <c r="F2442" s="157" t="s">
        <v>48</v>
      </c>
      <c r="G2442" s="157">
        <v>1</v>
      </c>
      <c r="H2442" s="157">
        <v>0</v>
      </c>
      <c r="I2442" s="157">
        <v>1</v>
      </c>
      <c r="J2442" s="157">
        <v>0</v>
      </c>
      <c r="K2442" s="157">
        <v>0</v>
      </c>
      <c r="L2442" s="157">
        <v>1</v>
      </c>
    </row>
    <row r="2443" spans="1:12" x14ac:dyDescent="0.2">
      <c r="A2443" s="157"/>
      <c r="B2443" s="157"/>
      <c r="C2443" s="157"/>
      <c r="D2443" s="157"/>
      <c r="E2443" s="157" t="s">
        <v>5337</v>
      </c>
      <c r="F2443" s="157" t="s">
        <v>80</v>
      </c>
      <c r="G2443" s="157">
        <v>1</v>
      </c>
      <c r="H2443" s="157">
        <v>0</v>
      </c>
      <c r="I2443" s="157">
        <v>1</v>
      </c>
      <c r="J2443" s="157">
        <v>0</v>
      </c>
      <c r="K2443" s="157">
        <v>0</v>
      </c>
      <c r="L2443" s="157">
        <v>1</v>
      </c>
    </row>
    <row r="2444" spans="1:12" x14ac:dyDescent="0.2">
      <c r="A2444" s="157"/>
      <c r="B2444" s="157"/>
      <c r="C2444" s="157"/>
      <c r="D2444" s="157"/>
      <c r="E2444" s="157" t="s">
        <v>5338</v>
      </c>
      <c r="F2444" s="157" t="s">
        <v>39</v>
      </c>
      <c r="G2444" s="157">
        <v>0</v>
      </c>
      <c r="H2444" s="157">
        <v>1</v>
      </c>
      <c r="I2444" s="157">
        <v>1</v>
      </c>
      <c r="J2444" s="157">
        <v>0</v>
      </c>
      <c r="K2444" s="157">
        <v>0</v>
      </c>
      <c r="L2444" s="157">
        <v>1</v>
      </c>
    </row>
    <row r="2445" spans="1:12" x14ac:dyDescent="0.2">
      <c r="A2445" s="157"/>
      <c r="B2445" s="157"/>
      <c r="C2445" s="157"/>
      <c r="D2445" s="157"/>
      <c r="E2445" s="157" t="s">
        <v>1045</v>
      </c>
      <c r="F2445" s="157" t="s">
        <v>94</v>
      </c>
      <c r="G2445" s="157">
        <v>0</v>
      </c>
      <c r="H2445" s="157">
        <v>1</v>
      </c>
      <c r="I2445" s="157">
        <v>0</v>
      </c>
      <c r="J2445" s="157">
        <v>1</v>
      </c>
      <c r="K2445" s="157">
        <v>0</v>
      </c>
      <c r="L2445" s="157">
        <v>1</v>
      </c>
    </row>
    <row r="2446" spans="1:12" x14ac:dyDescent="0.2">
      <c r="A2446" s="157"/>
      <c r="B2446" s="157"/>
      <c r="C2446" s="157"/>
      <c r="D2446" s="157"/>
      <c r="E2446" s="157" t="s">
        <v>5339</v>
      </c>
      <c r="F2446" s="157" t="s">
        <v>39</v>
      </c>
      <c r="G2446" s="157">
        <v>0</v>
      </c>
      <c r="H2446" s="157">
        <v>2</v>
      </c>
      <c r="I2446" s="157">
        <v>0</v>
      </c>
      <c r="J2446" s="157">
        <v>2</v>
      </c>
      <c r="K2446" s="157">
        <v>0</v>
      </c>
      <c r="L2446" s="157">
        <v>2</v>
      </c>
    </row>
    <row r="2447" spans="1:12" x14ac:dyDescent="0.2">
      <c r="A2447" s="157"/>
      <c r="B2447" s="157"/>
      <c r="C2447" s="157"/>
      <c r="D2447" s="157"/>
      <c r="E2447" s="157" t="s">
        <v>5340</v>
      </c>
      <c r="F2447" s="157" t="s">
        <v>14</v>
      </c>
      <c r="G2447" s="157">
        <v>0</v>
      </c>
      <c r="H2447" s="157">
        <v>1</v>
      </c>
      <c r="I2447" s="157">
        <v>0</v>
      </c>
      <c r="J2447" s="157">
        <v>1</v>
      </c>
      <c r="K2447" s="157">
        <v>0</v>
      </c>
      <c r="L2447" s="157">
        <v>1</v>
      </c>
    </row>
    <row r="2448" spans="1:12" x14ac:dyDescent="0.2">
      <c r="A2448" s="157"/>
      <c r="B2448" s="157"/>
      <c r="C2448" s="157"/>
      <c r="D2448" s="157"/>
      <c r="E2448" s="157" t="s">
        <v>5341</v>
      </c>
      <c r="F2448" s="157" t="s">
        <v>39</v>
      </c>
      <c r="G2448" s="157">
        <v>0</v>
      </c>
      <c r="H2448" s="157">
        <v>1</v>
      </c>
      <c r="I2448" s="157">
        <v>1</v>
      </c>
      <c r="J2448" s="157">
        <v>0</v>
      </c>
      <c r="K2448" s="157">
        <v>0</v>
      </c>
      <c r="L2448" s="157">
        <v>1</v>
      </c>
    </row>
    <row r="2449" spans="1:12" x14ac:dyDescent="0.2">
      <c r="A2449" s="157"/>
      <c r="B2449" s="157"/>
      <c r="C2449" s="157"/>
      <c r="D2449" s="157"/>
      <c r="E2449" s="157" t="s">
        <v>5342</v>
      </c>
      <c r="F2449" s="157" t="s">
        <v>58</v>
      </c>
      <c r="G2449" s="157">
        <v>0</v>
      </c>
      <c r="H2449" s="157">
        <v>1</v>
      </c>
      <c r="I2449" s="157">
        <v>0</v>
      </c>
      <c r="J2449" s="157">
        <v>1</v>
      </c>
      <c r="K2449" s="157">
        <v>0</v>
      </c>
      <c r="L2449" s="157">
        <v>1</v>
      </c>
    </row>
    <row r="2450" spans="1:12" x14ac:dyDescent="0.2">
      <c r="A2450" s="157"/>
      <c r="B2450" s="157"/>
      <c r="C2450" s="157"/>
      <c r="D2450" s="157"/>
      <c r="E2450" s="157" t="s">
        <v>5343</v>
      </c>
      <c r="F2450" s="157" t="s">
        <v>16</v>
      </c>
      <c r="G2450" s="157">
        <v>0</v>
      </c>
      <c r="H2450" s="157">
        <v>1</v>
      </c>
      <c r="I2450" s="157">
        <v>1</v>
      </c>
      <c r="J2450" s="157">
        <v>0</v>
      </c>
      <c r="K2450" s="157">
        <v>0</v>
      </c>
      <c r="L2450" s="157">
        <v>1</v>
      </c>
    </row>
    <row r="2451" spans="1:12" x14ac:dyDescent="0.2">
      <c r="A2451" s="157"/>
      <c r="B2451" s="157"/>
      <c r="C2451" s="157"/>
      <c r="D2451" s="157"/>
      <c r="E2451" s="157" t="s">
        <v>5344</v>
      </c>
      <c r="F2451" s="157" t="s">
        <v>69</v>
      </c>
      <c r="G2451" s="157">
        <v>0</v>
      </c>
      <c r="H2451" s="157">
        <v>1</v>
      </c>
      <c r="I2451" s="157">
        <v>0</v>
      </c>
      <c r="J2451" s="157">
        <v>1</v>
      </c>
      <c r="K2451" s="157">
        <v>0</v>
      </c>
      <c r="L2451" s="157">
        <v>1</v>
      </c>
    </row>
    <row r="2452" spans="1:12" x14ac:dyDescent="0.2">
      <c r="A2452" s="157"/>
      <c r="B2452" s="157"/>
      <c r="C2452" s="157"/>
      <c r="D2452" s="157"/>
      <c r="E2452" s="157" t="s">
        <v>5345</v>
      </c>
      <c r="F2452" s="157" t="s">
        <v>58</v>
      </c>
      <c r="G2452" s="157">
        <v>0</v>
      </c>
      <c r="H2452" s="157">
        <v>1</v>
      </c>
      <c r="I2452" s="157">
        <v>0</v>
      </c>
      <c r="J2452" s="157">
        <v>1</v>
      </c>
      <c r="K2452" s="157">
        <v>0</v>
      </c>
      <c r="L2452" s="157">
        <v>1</v>
      </c>
    </row>
    <row r="2453" spans="1:12" x14ac:dyDescent="0.2">
      <c r="A2453" s="157"/>
      <c r="B2453" s="157"/>
      <c r="C2453" s="157"/>
      <c r="D2453" s="157"/>
      <c r="E2453" s="157" t="s">
        <v>1039</v>
      </c>
      <c r="F2453" s="157" t="s">
        <v>87</v>
      </c>
      <c r="G2453" s="157">
        <v>0</v>
      </c>
      <c r="H2453" s="157">
        <v>2</v>
      </c>
      <c r="I2453" s="157">
        <v>0</v>
      </c>
      <c r="J2453" s="157">
        <v>1</v>
      </c>
      <c r="K2453" s="157">
        <v>1</v>
      </c>
      <c r="L2453" s="157">
        <v>2</v>
      </c>
    </row>
    <row r="2454" spans="1:12" x14ac:dyDescent="0.2">
      <c r="A2454" s="157"/>
      <c r="B2454" s="157"/>
      <c r="C2454" s="157"/>
      <c r="D2454" s="157"/>
      <c r="E2454" s="157" t="s">
        <v>5346</v>
      </c>
      <c r="F2454" s="157" t="s">
        <v>58</v>
      </c>
      <c r="G2454" s="157">
        <v>2</v>
      </c>
      <c r="H2454" s="157">
        <v>0</v>
      </c>
      <c r="I2454" s="157">
        <v>0</v>
      </c>
      <c r="J2454" s="157">
        <v>2</v>
      </c>
      <c r="K2454" s="157">
        <v>0</v>
      </c>
      <c r="L2454" s="157">
        <v>2</v>
      </c>
    </row>
    <row r="2455" spans="1:12" x14ac:dyDescent="0.2">
      <c r="A2455" s="157"/>
      <c r="B2455" s="157"/>
      <c r="C2455" s="157"/>
      <c r="D2455" s="157"/>
      <c r="E2455" s="157" t="s">
        <v>1038</v>
      </c>
      <c r="F2455" s="157" t="s">
        <v>16</v>
      </c>
      <c r="G2455" s="157">
        <v>3</v>
      </c>
      <c r="H2455" s="157">
        <v>0</v>
      </c>
      <c r="I2455" s="157">
        <v>2</v>
      </c>
      <c r="J2455" s="157">
        <v>1</v>
      </c>
      <c r="K2455" s="157">
        <v>0</v>
      </c>
      <c r="L2455" s="157">
        <v>3</v>
      </c>
    </row>
    <row r="2456" spans="1:12" x14ac:dyDescent="0.2">
      <c r="A2456" s="157"/>
      <c r="B2456" s="157"/>
      <c r="C2456" s="157"/>
      <c r="D2456" s="157"/>
      <c r="E2456" s="157" t="s">
        <v>5347</v>
      </c>
      <c r="F2456" s="157" t="s">
        <v>53</v>
      </c>
      <c r="G2456" s="157">
        <v>1</v>
      </c>
      <c r="H2456" s="157">
        <v>0</v>
      </c>
      <c r="I2456" s="157">
        <v>1</v>
      </c>
      <c r="J2456" s="157">
        <v>0</v>
      </c>
      <c r="K2456" s="157">
        <v>0</v>
      </c>
      <c r="L2456" s="157">
        <v>1</v>
      </c>
    </row>
    <row r="2457" spans="1:12" x14ac:dyDescent="0.2">
      <c r="A2457" s="157"/>
      <c r="B2457" s="157"/>
      <c r="C2457" s="157"/>
      <c r="D2457" s="157"/>
      <c r="E2457" s="157" t="s">
        <v>5348</v>
      </c>
      <c r="F2457" s="157" t="s">
        <v>67</v>
      </c>
      <c r="G2457" s="157">
        <v>1</v>
      </c>
      <c r="H2457" s="157">
        <v>0</v>
      </c>
      <c r="I2457" s="157">
        <v>1</v>
      </c>
      <c r="J2457" s="157">
        <v>0</v>
      </c>
      <c r="K2457" s="157">
        <v>0</v>
      </c>
      <c r="L2457" s="157">
        <v>1</v>
      </c>
    </row>
    <row r="2458" spans="1:12" x14ac:dyDescent="0.2">
      <c r="A2458" s="157"/>
      <c r="B2458" s="157"/>
      <c r="C2458" s="157"/>
      <c r="D2458" s="157"/>
      <c r="E2458" s="157" t="s">
        <v>5349</v>
      </c>
      <c r="F2458" s="157" t="s">
        <v>58</v>
      </c>
      <c r="G2458" s="157">
        <v>1</v>
      </c>
      <c r="H2458" s="157">
        <v>0</v>
      </c>
      <c r="I2458" s="157">
        <v>0</v>
      </c>
      <c r="J2458" s="157">
        <v>1</v>
      </c>
      <c r="K2458" s="157">
        <v>0</v>
      </c>
      <c r="L2458" s="157">
        <v>1</v>
      </c>
    </row>
    <row r="2459" spans="1:12" x14ac:dyDescent="0.2">
      <c r="A2459" s="157"/>
      <c r="B2459" s="157"/>
      <c r="C2459" s="157"/>
      <c r="D2459" s="157"/>
      <c r="E2459" s="157" t="s">
        <v>5350</v>
      </c>
      <c r="F2459" s="157" t="s">
        <v>39</v>
      </c>
      <c r="G2459" s="157">
        <v>0</v>
      </c>
      <c r="H2459" s="157">
        <v>1</v>
      </c>
      <c r="I2459" s="157">
        <v>1</v>
      </c>
      <c r="J2459" s="157">
        <v>0</v>
      </c>
      <c r="K2459" s="157">
        <v>0</v>
      </c>
      <c r="L2459" s="157">
        <v>1</v>
      </c>
    </row>
    <row r="2460" spans="1:12" x14ac:dyDescent="0.2">
      <c r="A2460" s="157"/>
      <c r="B2460" s="157"/>
      <c r="C2460" s="157"/>
      <c r="D2460" s="157"/>
      <c r="E2460" s="157" t="s">
        <v>1033</v>
      </c>
      <c r="F2460" s="157" t="s">
        <v>22</v>
      </c>
      <c r="G2460" s="157">
        <v>0</v>
      </c>
      <c r="H2460" s="157">
        <v>4</v>
      </c>
      <c r="I2460" s="157">
        <v>0</v>
      </c>
      <c r="J2460" s="157">
        <v>4</v>
      </c>
      <c r="K2460" s="157">
        <v>0</v>
      </c>
      <c r="L2460" s="157">
        <v>4</v>
      </c>
    </row>
    <row r="2461" spans="1:12" x14ac:dyDescent="0.2">
      <c r="A2461" s="157"/>
      <c r="B2461" s="157"/>
      <c r="C2461" s="157"/>
      <c r="D2461" s="157"/>
      <c r="E2461" s="157" t="s">
        <v>1032</v>
      </c>
      <c r="F2461" s="157" t="s">
        <v>22</v>
      </c>
      <c r="G2461" s="157">
        <v>0</v>
      </c>
      <c r="H2461" s="157">
        <v>4</v>
      </c>
      <c r="I2461" s="157">
        <v>0</v>
      </c>
      <c r="J2461" s="157">
        <v>4</v>
      </c>
      <c r="K2461" s="157">
        <v>0</v>
      </c>
      <c r="L2461" s="157">
        <v>4</v>
      </c>
    </row>
    <row r="2462" spans="1:12" x14ac:dyDescent="0.2">
      <c r="A2462" s="157"/>
      <c r="B2462" s="157"/>
      <c r="C2462" s="157"/>
      <c r="D2462" s="157"/>
      <c r="E2462" s="157" t="s">
        <v>1031</v>
      </c>
      <c r="F2462" s="157" t="s">
        <v>80</v>
      </c>
      <c r="G2462" s="157">
        <v>1</v>
      </c>
      <c r="H2462" s="157">
        <v>0</v>
      </c>
      <c r="I2462" s="157">
        <v>0</v>
      </c>
      <c r="J2462" s="157">
        <v>1</v>
      </c>
      <c r="K2462" s="157">
        <v>0</v>
      </c>
      <c r="L2462" s="157">
        <v>1</v>
      </c>
    </row>
    <row r="2463" spans="1:12" x14ac:dyDescent="0.2">
      <c r="A2463" s="157"/>
      <c r="B2463" s="157"/>
      <c r="C2463" s="157"/>
      <c r="D2463" s="157"/>
      <c r="E2463" s="157" t="s">
        <v>1029</v>
      </c>
      <c r="F2463" s="157" t="s">
        <v>48</v>
      </c>
      <c r="G2463" s="157">
        <v>0</v>
      </c>
      <c r="H2463" s="157">
        <v>1</v>
      </c>
      <c r="I2463" s="157">
        <v>0</v>
      </c>
      <c r="J2463" s="157">
        <v>1</v>
      </c>
      <c r="K2463" s="157">
        <v>0</v>
      </c>
      <c r="L2463" s="157">
        <v>1</v>
      </c>
    </row>
    <row r="2464" spans="1:12" x14ac:dyDescent="0.2">
      <c r="A2464" s="157"/>
      <c r="B2464" s="157"/>
      <c r="C2464" s="157"/>
      <c r="D2464" s="157"/>
      <c r="E2464" s="157" t="s">
        <v>1028</v>
      </c>
      <c r="F2464" s="157" t="s">
        <v>48</v>
      </c>
      <c r="G2464" s="157">
        <v>1</v>
      </c>
      <c r="H2464" s="157">
        <v>1</v>
      </c>
      <c r="I2464" s="157">
        <v>1</v>
      </c>
      <c r="J2464" s="157">
        <v>1</v>
      </c>
      <c r="K2464" s="157">
        <v>0</v>
      </c>
      <c r="L2464" s="157">
        <v>2</v>
      </c>
    </row>
    <row r="2465" spans="1:12" x14ac:dyDescent="0.2">
      <c r="A2465" s="157"/>
      <c r="B2465" s="157"/>
      <c r="C2465" s="157"/>
      <c r="D2465" s="157"/>
      <c r="E2465" s="157" t="s">
        <v>5351</v>
      </c>
      <c r="F2465" s="157" t="s">
        <v>29</v>
      </c>
      <c r="G2465" s="157">
        <v>1</v>
      </c>
      <c r="H2465" s="157">
        <v>0</v>
      </c>
      <c r="I2465" s="157">
        <v>0</v>
      </c>
      <c r="J2465" s="157">
        <v>1</v>
      </c>
      <c r="K2465" s="157">
        <v>0</v>
      </c>
      <c r="L2465" s="157">
        <v>1</v>
      </c>
    </row>
    <row r="2466" spans="1:12" x14ac:dyDescent="0.2">
      <c r="A2466" s="157"/>
      <c r="B2466" s="157"/>
      <c r="C2466" s="157"/>
      <c r="D2466" s="157"/>
      <c r="E2466" s="157" t="s">
        <v>1025</v>
      </c>
      <c r="F2466" s="157" t="s">
        <v>69</v>
      </c>
      <c r="G2466" s="157">
        <v>0</v>
      </c>
      <c r="H2466" s="157">
        <v>1</v>
      </c>
      <c r="I2466" s="157">
        <v>0</v>
      </c>
      <c r="J2466" s="157">
        <v>1</v>
      </c>
      <c r="K2466" s="157">
        <v>0</v>
      </c>
      <c r="L2466" s="157">
        <v>1</v>
      </c>
    </row>
    <row r="2467" spans="1:12" x14ac:dyDescent="0.2">
      <c r="A2467" s="157"/>
      <c r="B2467" s="157"/>
      <c r="C2467" s="157"/>
      <c r="D2467" s="157"/>
      <c r="E2467" s="157" t="s">
        <v>1023</v>
      </c>
      <c r="F2467" s="157" t="s">
        <v>67</v>
      </c>
      <c r="G2467" s="157">
        <v>2</v>
      </c>
      <c r="H2467" s="157">
        <v>3</v>
      </c>
      <c r="I2467" s="157">
        <v>0</v>
      </c>
      <c r="J2467" s="157">
        <v>5</v>
      </c>
      <c r="K2467" s="157">
        <v>0</v>
      </c>
      <c r="L2467" s="157">
        <v>5</v>
      </c>
    </row>
    <row r="2468" spans="1:12" x14ac:dyDescent="0.2">
      <c r="A2468" s="157"/>
      <c r="B2468" s="157"/>
      <c r="C2468" s="157"/>
      <c r="D2468" s="157"/>
      <c r="E2468" s="157" t="s">
        <v>1022</v>
      </c>
      <c r="F2468" s="157" t="s">
        <v>58</v>
      </c>
      <c r="G2468" s="157">
        <v>0</v>
      </c>
      <c r="H2468" s="157">
        <v>5</v>
      </c>
      <c r="I2468" s="157">
        <v>0</v>
      </c>
      <c r="J2468" s="157">
        <v>5</v>
      </c>
      <c r="K2468" s="157">
        <v>0</v>
      </c>
      <c r="L2468" s="157">
        <v>5</v>
      </c>
    </row>
    <row r="2469" spans="1:12" x14ac:dyDescent="0.2">
      <c r="A2469" s="157"/>
      <c r="B2469" s="157"/>
      <c r="C2469" s="157"/>
      <c r="D2469" s="157"/>
      <c r="E2469" s="157" t="s">
        <v>1019</v>
      </c>
      <c r="F2469" s="157" t="s">
        <v>94</v>
      </c>
      <c r="G2469" s="157">
        <v>0</v>
      </c>
      <c r="H2469" s="157">
        <v>1</v>
      </c>
      <c r="I2469" s="157">
        <v>0</v>
      </c>
      <c r="J2469" s="157">
        <v>1</v>
      </c>
      <c r="K2469" s="157">
        <v>0</v>
      </c>
      <c r="L2469" s="157">
        <v>1</v>
      </c>
    </row>
    <row r="2470" spans="1:12" x14ac:dyDescent="0.2">
      <c r="A2470" s="157"/>
      <c r="B2470" s="157"/>
      <c r="C2470" s="157"/>
      <c r="D2470" s="157"/>
      <c r="E2470" s="157" t="s">
        <v>5352</v>
      </c>
      <c r="F2470" s="157" t="s">
        <v>16</v>
      </c>
      <c r="G2470" s="157">
        <v>0</v>
      </c>
      <c r="H2470" s="157">
        <v>1</v>
      </c>
      <c r="I2470" s="157">
        <v>0</v>
      </c>
      <c r="J2470" s="157">
        <v>1</v>
      </c>
      <c r="K2470" s="157">
        <v>0</v>
      </c>
      <c r="L2470" s="157">
        <v>1</v>
      </c>
    </row>
    <row r="2471" spans="1:12" x14ac:dyDescent="0.2">
      <c r="A2471" s="157"/>
      <c r="B2471" s="157"/>
      <c r="C2471" s="157"/>
      <c r="D2471" s="157"/>
      <c r="E2471" s="157" t="s">
        <v>1017</v>
      </c>
      <c r="F2471" s="157" t="s">
        <v>125</v>
      </c>
      <c r="G2471" s="157">
        <v>0</v>
      </c>
      <c r="H2471" s="157">
        <v>3</v>
      </c>
      <c r="I2471" s="157">
        <v>0</v>
      </c>
      <c r="J2471" s="157">
        <v>3</v>
      </c>
      <c r="K2471" s="157">
        <v>0</v>
      </c>
      <c r="L2471" s="157">
        <v>3</v>
      </c>
    </row>
    <row r="2472" spans="1:12" x14ac:dyDescent="0.2">
      <c r="A2472" s="157"/>
      <c r="B2472" s="157"/>
      <c r="C2472" s="157"/>
      <c r="D2472" s="157"/>
      <c r="E2472" s="157" t="s">
        <v>5353</v>
      </c>
      <c r="F2472" s="157" t="s">
        <v>131</v>
      </c>
      <c r="G2472" s="157">
        <v>0</v>
      </c>
      <c r="H2472" s="157">
        <v>1</v>
      </c>
      <c r="I2472" s="157">
        <v>0</v>
      </c>
      <c r="J2472" s="157">
        <v>1</v>
      </c>
      <c r="K2472" s="157">
        <v>0</v>
      </c>
      <c r="L2472" s="157">
        <v>1</v>
      </c>
    </row>
    <row r="2473" spans="1:12" x14ac:dyDescent="0.2">
      <c r="A2473" s="157"/>
      <c r="B2473" s="157"/>
      <c r="C2473" s="157"/>
      <c r="D2473" s="157"/>
      <c r="E2473" s="157" t="s">
        <v>5354</v>
      </c>
      <c r="F2473" s="157" t="s">
        <v>22</v>
      </c>
      <c r="G2473" s="157">
        <v>0</v>
      </c>
      <c r="H2473" s="157">
        <v>2</v>
      </c>
      <c r="I2473" s="157">
        <v>0</v>
      </c>
      <c r="J2473" s="157">
        <v>2</v>
      </c>
      <c r="K2473" s="157">
        <v>0</v>
      </c>
      <c r="L2473" s="157">
        <v>2</v>
      </c>
    </row>
    <row r="2474" spans="1:12" x14ac:dyDescent="0.2">
      <c r="A2474" s="157"/>
      <c r="B2474" s="157"/>
      <c r="C2474" s="157"/>
      <c r="D2474" s="157"/>
      <c r="E2474" s="157" t="s">
        <v>1016</v>
      </c>
      <c r="F2474" s="157" t="s">
        <v>33</v>
      </c>
      <c r="G2474" s="157">
        <v>2</v>
      </c>
      <c r="H2474" s="157">
        <v>14</v>
      </c>
      <c r="I2474" s="157">
        <v>1</v>
      </c>
      <c r="J2474" s="157">
        <v>15</v>
      </c>
      <c r="K2474" s="157">
        <v>0</v>
      </c>
      <c r="L2474" s="157">
        <v>16</v>
      </c>
    </row>
    <row r="2475" spans="1:12" x14ac:dyDescent="0.2">
      <c r="A2475" s="157"/>
      <c r="B2475" s="157"/>
      <c r="C2475" s="157"/>
      <c r="D2475" s="157"/>
      <c r="E2475" s="157" t="s">
        <v>5355</v>
      </c>
      <c r="F2475" s="157" t="s">
        <v>48</v>
      </c>
      <c r="G2475" s="157">
        <v>2</v>
      </c>
      <c r="H2475" s="157">
        <v>0</v>
      </c>
      <c r="I2475" s="157">
        <v>1</v>
      </c>
      <c r="J2475" s="157">
        <v>1</v>
      </c>
      <c r="K2475" s="157">
        <v>0</v>
      </c>
      <c r="L2475" s="157">
        <v>2</v>
      </c>
    </row>
    <row r="2476" spans="1:12" x14ac:dyDescent="0.2">
      <c r="A2476" s="157"/>
      <c r="B2476" s="157"/>
      <c r="C2476" s="157"/>
      <c r="D2476" s="157"/>
      <c r="E2476" s="157" t="s">
        <v>5356</v>
      </c>
      <c r="F2476" s="157" t="s">
        <v>16</v>
      </c>
      <c r="G2476" s="157">
        <v>0</v>
      </c>
      <c r="H2476" s="157">
        <v>1</v>
      </c>
      <c r="I2476" s="157">
        <v>0</v>
      </c>
      <c r="J2476" s="157">
        <v>1</v>
      </c>
      <c r="K2476" s="157">
        <v>0</v>
      </c>
      <c r="L2476" s="157">
        <v>1</v>
      </c>
    </row>
    <row r="2477" spans="1:12" x14ac:dyDescent="0.2">
      <c r="A2477" s="157"/>
      <c r="B2477" s="157"/>
      <c r="C2477" s="157"/>
      <c r="D2477" s="157"/>
      <c r="E2477" s="157" t="s">
        <v>5357</v>
      </c>
      <c r="F2477" s="157" t="s">
        <v>58</v>
      </c>
      <c r="G2477" s="157">
        <v>0</v>
      </c>
      <c r="H2477" s="157">
        <v>1</v>
      </c>
      <c r="I2477" s="157">
        <v>0</v>
      </c>
      <c r="J2477" s="157">
        <v>1</v>
      </c>
      <c r="K2477" s="157">
        <v>0</v>
      </c>
      <c r="L2477" s="157">
        <v>1</v>
      </c>
    </row>
    <row r="2478" spans="1:12" x14ac:dyDescent="0.2">
      <c r="A2478" s="157"/>
      <c r="B2478" s="157"/>
      <c r="C2478" s="157"/>
      <c r="D2478" s="157"/>
      <c r="E2478" s="157" t="s">
        <v>5358</v>
      </c>
      <c r="F2478" s="157" t="s">
        <v>29</v>
      </c>
      <c r="G2478" s="157">
        <v>1</v>
      </c>
      <c r="H2478" s="157">
        <v>0</v>
      </c>
      <c r="I2478" s="157">
        <v>0</v>
      </c>
      <c r="J2478" s="157">
        <v>1</v>
      </c>
      <c r="K2478" s="157">
        <v>0</v>
      </c>
      <c r="L2478" s="157">
        <v>1</v>
      </c>
    </row>
    <row r="2479" spans="1:12" x14ac:dyDescent="0.2">
      <c r="A2479" s="157"/>
      <c r="B2479" s="157"/>
      <c r="C2479" s="157"/>
      <c r="D2479" s="157"/>
      <c r="E2479" s="157" t="s">
        <v>1008</v>
      </c>
      <c r="F2479" s="157" t="s">
        <v>29</v>
      </c>
      <c r="G2479" s="157">
        <v>0</v>
      </c>
      <c r="H2479" s="157">
        <v>2</v>
      </c>
      <c r="I2479" s="157">
        <v>0</v>
      </c>
      <c r="J2479" s="157">
        <v>2</v>
      </c>
      <c r="K2479" s="157">
        <v>0</v>
      </c>
      <c r="L2479" s="157">
        <v>2</v>
      </c>
    </row>
    <row r="2480" spans="1:12" x14ac:dyDescent="0.2">
      <c r="A2480" s="157"/>
      <c r="B2480" s="157"/>
      <c r="C2480" s="157"/>
      <c r="D2480" s="157"/>
      <c r="E2480" s="157" t="s">
        <v>1006</v>
      </c>
      <c r="F2480" s="157" t="s">
        <v>67</v>
      </c>
      <c r="G2480" s="157">
        <v>0</v>
      </c>
      <c r="H2480" s="157">
        <v>4</v>
      </c>
      <c r="I2480" s="157">
        <v>4</v>
      </c>
      <c r="J2480" s="157">
        <v>0</v>
      </c>
      <c r="K2480" s="157">
        <v>0</v>
      </c>
      <c r="L2480" s="157">
        <v>4</v>
      </c>
    </row>
    <row r="2481" spans="1:12" x14ac:dyDescent="0.2">
      <c r="A2481" s="157"/>
      <c r="B2481" s="157"/>
      <c r="C2481" s="157"/>
      <c r="D2481" s="157"/>
      <c r="E2481" s="157" t="s">
        <v>5359</v>
      </c>
      <c r="F2481" s="157" t="s">
        <v>53</v>
      </c>
      <c r="G2481" s="157">
        <v>2</v>
      </c>
      <c r="H2481" s="157">
        <v>0</v>
      </c>
      <c r="I2481" s="157">
        <v>0</v>
      </c>
      <c r="J2481" s="157">
        <v>2</v>
      </c>
      <c r="K2481" s="157">
        <v>0</v>
      </c>
      <c r="L2481" s="157">
        <v>2</v>
      </c>
    </row>
    <row r="2482" spans="1:12" x14ac:dyDescent="0.2">
      <c r="A2482" s="157"/>
      <c r="B2482" s="157"/>
      <c r="C2482" s="157"/>
      <c r="D2482" s="157"/>
      <c r="E2482" s="157" t="s">
        <v>1004</v>
      </c>
      <c r="F2482" s="157" t="s">
        <v>35</v>
      </c>
      <c r="G2482" s="157">
        <v>0</v>
      </c>
      <c r="H2482" s="157">
        <v>2</v>
      </c>
      <c r="I2482" s="157">
        <v>0</v>
      </c>
      <c r="J2482" s="157">
        <v>2</v>
      </c>
      <c r="K2482" s="157">
        <v>0</v>
      </c>
      <c r="L2482" s="157">
        <v>2</v>
      </c>
    </row>
    <row r="2483" spans="1:12" x14ac:dyDescent="0.2">
      <c r="A2483" s="157"/>
      <c r="B2483" s="157"/>
      <c r="C2483" s="157"/>
      <c r="D2483" s="157"/>
      <c r="E2483" s="157" t="s">
        <v>5360</v>
      </c>
      <c r="F2483" s="157" t="s">
        <v>94</v>
      </c>
      <c r="G2483" s="157">
        <v>0</v>
      </c>
      <c r="H2483" s="157">
        <v>1</v>
      </c>
      <c r="I2483" s="157">
        <v>0</v>
      </c>
      <c r="J2483" s="157">
        <v>1</v>
      </c>
      <c r="K2483" s="157">
        <v>0</v>
      </c>
      <c r="L2483" s="157">
        <v>1</v>
      </c>
    </row>
    <row r="2484" spans="1:12" x14ac:dyDescent="0.2">
      <c r="A2484" s="157"/>
      <c r="B2484" s="157"/>
      <c r="C2484" s="157"/>
      <c r="D2484" s="157"/>
      <c r="E2484" s="157" t="s">
        <v>1001</v>
      </c>
      <c r="F2484" s="157" t="s">
        <v>16</v>
      </c>
      <c r="G2484" s="157">
        <v>0</v>
      </c>
      <c r="H2484" s="157">
        <v>1</v>
      </c>
      <c r="I2484" s="157">
        <v>0</v>
      </c>
      <c r="J2484" s="157">
        <v>1</v>
      </c>
      <c r="K2484" s="157">
        <v>0</v>
      </c>
      <c r="L2484" s="157">
        <v>1</v>
      </c>
    </row>
    <row r="2485" spans="1:12" x14ac:dyDescent="0.2">
      <c r="A2485" s="157"/>
      <c r="B2485" s="157"/>
      <c r="C2485" s="157"/>
      <c r="D2485" s="157"/>
      <c r="E2485" s="157" t="s">
        <v>999</v>
      </c>
      <c r="F2485" s="157" t="s">
        <v>24</v>
      </c>
      <c r="G2485" s="157">
        <v>0</v>
      </c>
      <c r="H2485" s="157">
        <v>1</v>
      </c>
      <c r="I2485" s="157">
        <v>0</v>
      </c>
      <c r="J2485" s="157">
        <v>1</v>
      </c>
      <c r="K2485" s="157">
        <v>0</v>
      </c>
      <c r="L2485" s="157">
        <v>1</v>
      </c>
    </row>
    <row r="2486" spans="1:12" x14ac:dyDescent="0.2">
      <c r="A2486" s="157"/>
      <c r="B2486" s="157"/>
      <c r="C2486" s="157"/>
      <c r="D2486" s="157"/>
      <c r="E2486" s="157" t="s">
        <v>5361</v>
      </c>
      <c r="F2486" s="157" t="s">
        <v>20</v>
      </c>
      <c r="G2486" s="157">
        <v>0</v>
      </c>
      <c r="H2486" s="157">
        <v>1</v>
      </c>
      <c r="I2486" s="157">
        <v>0</v>
      </c>
      <c r="J2486" s="157">
        <v>1</v>
      </c>
      <c r="K2486" s="157">
        <v>0</v>
      </c>
      <c r="L2486" s="157">
        <v>1</v>
      </c>
    </row>
    <row r="2487" spans="1:12" x14ac:dyDescent="0.2">
      <c r="A2487" s="157"/>
      <c r="B2487" s="157"/>
      <c r="C2487" s="157"/>
      <c r="D2487" s="157"/>
      <c r="E2487" s="157" t="s">
        <v>5362</v>
      </c>
      <c r="F2487" s="157" t="s">
        <v>69</v>
      </c>
      <c r="G2487" s="157">
        <v>0</v>
      </c>
      <c r="H2487" s="157">
        <v>1</v>
      </c>
      <c r="I2487" s="157">
        <v>1</v>
      </c>
      <c r="J2487" s="157">
        <v>0</v>
      </c>
      <c r="K2487" s="157">
        <v>0</v>
      </c>
      <c r="L2487" s="157">
        <v>1</v>
      </c>
    </row>
    <row r="2488" spans="1:12" x14ac:dyDescent="0.2">
      <c r="A2488" s="157"/>
      <c r="B2488" s="157"/>
      <c r="C2488" s="157"/>
      <c r="D2488" s="157"/>
      <c r="E2488" s="157" t="s">
        <v>996</v>
      </c>
      <c r="F2488" s="157" t="s">
        <v>14</v>
      </c>
      <c r="G2488" s="157">
        <v>1</v>
      </c>
      <c r="H2488" s="157">
        <v>0</v>
      </c>
      <c r="I2488" s="157">
        <v>1</v>
      </c>
      <c r="J2488" s="157">
        <v>0</v>
      </c>
      <c r="K2488" s="157">
        <v>0</v>
      </c>
      <c r="L2488" s="157">
        <v>1</v>
      </c>
    </row>
    <row r="2489" spans="1:12" x14ac:dyDescent="0.2">
      <c r="A2489" s="157"/>
      <c r="B2489" s="157"/>
      <c r="C2489" s="157"/>
      <c r="D2489" s="157"/>
      <c r="E2489" s="157" t="s">
        <v>995</v>
      </c>
      <c r="F2489" s="157" t="s">
        <v>24</v>
      </c>
      <c r="G2489" s="157">
        <v>0</v>
      </c>
      <c r="H2489" s="157">
        <v>1</v>
      </c>
      <c r="I2489" s="157">
        <v>0</v>
      </c>
      <c r="J2489" s="157">
        <v>1</v>
      </c>
      <c r="K2489" s="157">
        <v>0</v>
      </c>
      <c r="L2489" s="157">
        <v>1</v>
      </c>
    </row>
    <row r="2490" spans="1:12" x14ac:dyDescent="0.2">
      <c r="A2490" s="157"/>
      <c r="B2490" s="157"/>
      <c r="C2490" s="157"/>
      <c r="D2490" s="157"/>
      <c r="E2490" s="157" t="s">
        <v>993</v>
      </c>
      <c r="F2490" s="157" t="s">
        <v>33</v>
      </c>
      <c r="G2490" s="157">
        <v>0</v>
      </c>
      <c r="H2490" s="157">
        <v>3</v>
      </c>
      <c r="I2490" s="157">
        <v>1</v>
      </c>
      <c r="J2490" s="157">
        <v>2</v>
      </c>
      <c r="K2490" s="157">
        <v>0</v>
      </c>
      <c r="L2490" s="157">
        <v>3</v>
      </c>
    </row>
    <row r="2491" spans="1:12" x14ac:dyDescent="0.2">
      <c r="A2491" s="157"/>
      <c r="B2491" s="157"/>
      <c r="C2491" s="157"/>
      <c r="D2491" s="157"/>
      <c r="E2491" s="157" t="s">
        <v>992</v>
      </c>
      <c r="F2491" s="157" t="s">
        <v>33</v>
      </c>
      <c r="G2491" s="157">
        <v>0</v>
      </c>
      <c r="H2491" s="157">
        <v>3</v>
      </c>
      <c r="I2491" s="157">
        <v>1</v>
      </c>
      <c r="J2491" s="157">
        <v>2</v>
      </c>
      <c r="K2491" s="157">
        <v>0</v>
      </c>
      <c r="L2491" s="157">
        <v>3</v>
      </c>
    </row>
    <row r="2492" spans="1:12" x14ac:dyDescent="0.2">
      <c r="A2492" s="157"/>
      <c r="B2492" s="157"/>
      <c r="C2492" s="157"/>
      <c r="D2492" s="157"/>
      <c r="E2492" s="157" t="s">
        <v>991</v>
      </c>
      <c r="F2492" s="157" t="s">
        <v>33</v>
      </c>
      <c r="G2492" s="157">
        <v>0</v>
      </c>
      <c r="H2492" s="157">
        <v>5</v>
      </c>
      <c r="I2492" s="157">
        <v>1</v>
      </c>
      <c r="J2492" s="157">
        <v>4</v>
      </c>
      <c r="K2492" s="157">
        <v>0</v>
      </c>
      <c r="L2492" s="157">
        <v>5</v>
      </c>
    </row>
    <row r="2493" spans="1:12" x14ac:dyDescent="0.2">
      <c r="A2493" s="157"/>
      <c r="B2493" s="157"/>
      <c r="C2493" s="157"/>
      <c r="D2493" s="157"/>
      <c r="E2493" s="157" t="s">
        <v>5363</v>
      </c>
      <c r="F2493" s="157" t="s">
        <v>39</v>
      </c>
      <c r="G2493" s="157">
        <v>0</v>
      </c>
      <c r="H2493" s="157">
        <v>1</v>
      </c>
      <c r="I2493" s="157">
        <v>1</v>
      </c>
      <c r="J2493" s="157">
        <v>0</v>
      </c>
      <c r="K2493" s="157">
        <v>0</v>
      </c>
      <c r="L2493" s="157">
        <v>1</v>
      </c>
    </row>
    <row r="2494" spans="1:12" x14ac:dyDescent="0.2">
      <c r="A2494" s="157"/>
      <c r="B2494" s="157"/>
      <c r="C2494" s="157"/>
      <c r="D2494" s="157"/>
      <c r="E2494" s="157" t="s">
        <v>5364</v>
      </c>
      <c r="F2494" s="157" t="s">
        <v>29</v>
      </c>
      <c r="G2494" s="157">
        <v>0</v>
      </c>
      <c r="H2494" s="157">
        <v>1</v>
      </c>
      <c r="I2494" s="157">
        <v>1</v>
      </c>
      <c r="J2494" s="157">
        <v>0</v>
      </c>
      <c r="K2494" s="157">
        <v>0</v>
      </c>
      <c r="L2494" s="157">
        <v>1</v>
      </c>
    </row>
    <row r="2495" spans="1:12" x14ac:dyDescent="0.2">
      <c r="A2495" s="157"/>
      <c r="B2495" s="157"/>
      <c r="C2495" s="157"/>
      <c r="D2495" s="157"/>
      <c r="E2495" s="157" t="s">
        <v>990</v>
      </c>
      <c r="F2495" s="157" t="s">
        <v>80</v>
      </c>
      <c r="G2495" s="157">
        <v>1</v>
      </c>
      <c r="H2495" s="157">
        <v>0</v>
      </c>
      <c r="I2495" s="157">
        <v>0</v>
      </c>
      <c r="J2495" s="157">
        <v>1</v>
      </c>
      <c r="K2495" s="157">
        <v>0</v>
      </c>
      <c r="L2495" s="157">
        <v>1</v>
      </c>
    </row>
    <row r="2496" spans="1:12" x14ac:dyDescent="0.2">
      <c r="A2496" s="157"/>
      <c r="B2496" s="157"/>
      <c r="C2496" s="157"/>
      <c r="D2496" s="157"/>
      <c r="E2496" s="157" t="s">
        <v>988</v>
      </c>
      <c r="F2496" s="157" t="s">
        <v>48</v>
      </c>
      <c r="G2496" s="157">
        <v>0</v>
      </c>
      <c r="H2496" s="157">
        <v>1</v>
      </c>
      <c r="I2496" s="157">
        <v>0</v>
      </c>
      <c r="J2496" s="157">
        <v>1</v>
      </c>
      <c r="K2496" s="157">
        <v>0</v>
      </c>
      <c r="L2496" s="157">
        <v>1</v>
      </c>
    </row>
    <row r="2497" spans="1:12" x14ac:dyDescent="0.2">
      <c r="A2497" s="157"/>
      <c r="B2497" s="157"/>
      <c r="C2497" s="157"/>
      <c r="D2497" s="157" t="s">
        <v>3941</v>
      </c>
      <c r="E2497" s="157" t="s">
        <v>3941</v>
      </c>
      <c r="F2497" s="157" t="s">
        <v>16</v>
      </c>
      <c r="G2497" s="157">
        <v>0</v>
      </c>
      <c r="H2497" s="157">
        <v>1</v>
      </c>
      <c r="I2497" s="157">
        <v>1</v>
      </c>
      <c r="J2497" s="157">
        <v>0</v>
      </c>
      <c r="K2497" s="157">
        <v>0</v>
      </c>
      <c r="L2497" s="157">
        <v>1</v>
      </c>
    </row>
    <row r="2498" spans="1:12" x14ac:dyDescent="0.2">
      <c r="A2498" s="157"/>
      <c r="B2498" s="157"/>
      <c r="C2498" s="157"/>
      <c r="D2498" s="157"/>
      <c r="E2498" s="157" t="s">
        <v>987</v>
      </c>
      <c r="F2498" s="157" t="s">
        <v>94</v>
      </c>
      <c r="G2498" s="157">
        <v>3</v>
      </c>
      <c r="H2498" s="157">
        <v>1</v>
      </c>
      <c r="I2498" s="157">
        <v>3</v>
      </c>
      <c r="J2498" s="157">
        <v>1</v>
      </c>
      <c r="K2498" s="157">
        <v>0</v>
      </c>
      <c r="L2498" s="157">
        <v>4</v>
      </c>
    </row>
    <row r="2499" spans="1:12" x14ac:dyDescent="0.2">
      <c r="A2499" s="157"/>
      <c r="B2499" s="157"/>
      <c r="C2499" s="157"/>
      <c r="D2499" s="157"/>
      <c r="E2499" s="157" t="s">
        <v>5365</v>
      </c>
      <c r="F2499" s="157" t="s">
        <v>35</v>
      </c>
      <c r="G2499" s="157">
        <v>1</v>
      </c>
      <c r="H2499" s="157">
        <v>0</v>
      </c>
      <c r="I2499" s="157">
        <v>0</v>
      </c>
      <c r="J2499" s="157">
        <v>1</v>
      </c>
      <c r="K2499" s="157">
        <v>0</v>
      </c>
      <c r="L2499" s="157">
        <v>1</v>
      </c>
    </row>
    <row r="2500" spans="1:12" x14ac:dyDescent="0.2">
      <c r="A2500" s="157"/>
      <c r="B2500" s="157"/>
      <c r="C2500" s="157"/>
      <c r="D2500" s="157"/>
      <c r="E2500" s="157" t="s">
        <v>986</v>
      </c>
      <c r="F2500" s="157" t="s">
        <v>80</v>
      </c>
      <c r="G2500" s="157">
        <v>1</v>
      </c>
      <c r="H2500" s="157">
        <v>5</v>
      </c>
      <c r="I2500" s="157">
        <v>0</v>
      </c>
      <c r="J2500" s="157">
        <v>6</v>
      </c>
      <c r="K2500" s="157">
        <v>0</v>
      </c>
      <c r="L2500" s="157">
        <v>6</v>
      </c>
    </row>
    <row r="2501" spans="1:12" x14ac:dyDescent="0.2">
      <c r="A2501" s="157"/>
      <c r="B2501" s="157"/>
      <c r="C2501" s="157"/>
      <c r="D2501" s="157"/>
      <c r="E2501" s="157" t="s">
        <v>5366</v>
      </c>
      <c r="F2501" s="157" t="s">
        <v>48</v>
      </c>
      <c r="G2501" s="157">
        <v>0</v>
      </c>
      <c r="H2501" s="157">
        <v>1</v>
      </c>
      <c r="I2501" s="157">
        <v>1</v>
      </c>
      <c r="J2501" s="157">
        <v>0</v>
      </c>
      <c r="K2501" s="157">
        <v>0</v>
      </c>
      <c r="L2501" s="157">
        <v>1</v>
      </c>
    </row>
    <row r="2502" spans="1:12" x14ac:dyDescent="0.2">
      <c r="A2502" s="157"/>
      <c r="B2502" s="157"/>
      <c r="C2502" s="157"/>
      <c r="D2502" s="157"/>
      <c r="E2502" s="157" t="s">
        <v>5367</v>
      </c>
      <c r="F2502" s="157" t="s">
        <v>55</v>
      </c>
      <c r="G2502" s="157">
        <v>0</v>
      </c>
      <c r="H2502" s="157">
        <v>1</v>
      </c>
      <c r="I2502" s="157">
        <v>0</v>
      </c>
      <c r="J2502" s="157">
        <v>1</v>
      </c>
      <c r="K2502" s="157">
        <v>0</v>
      </c>
      <c r="L2502" s="157">
        <v>1</v>
      </c>
    </row>
    <row r="2503" spans="1:12" x14ac:dyDescent="0.2">
      <c r="A2503" s="157"/>
      <c r="B2503" s="157"/>
      <c r="C2503" s="157"/>
      <c r="D2503" s="157"/>
      <c r="E2503" s="157" t="s">
        <v>985</v>
      </c>
      <c r="F2503" s="157" t="s">
        <v>29</v>
      </c>
      <c r="G2503" s="157">
        <v>2</v>
      </c>
      <c r="H2503" s="157">
        <v>5</v>
      </c>
      <c r="I2503" s="157">
        <v>0</v>
      </c>
      <c r="J2503" s="157">
        <v>7</v>
      </c>
      <c r="K2503" s="157">
        <v>0</v>
      </c>
      <c r="L2503" s="157">
        <v>7</v>
      </c>
    </row>
    <row r="2504" spans="1:12" x14ac:dyDescent="0.2">
      <c r="A2504" s="157"/>
      <c r="B2504" s="157"/>
      <c r="C2504" s="157"/>
      <c r="D2504" s="157"/>
      <c r="E2504" s="157" t="s">
        <v>984</v>
      </c>
      <c r="F2504" s="157" t="s">
        <v>58</v>
      </c>
      <c r="G2504" s="157">
        <v>0</v>
      </c>
      <c r="H2504" s="157">
        <v>1</v>
      </c>
      <c r="I2504" s="157">
        <v>0</v>
      </c>
      <c r="J2504" s="157">
        <v>1</v>
      </c>
      <c r="K2504" s="157">
        <v>0</v>
      </c>
      <c r="L2504" s="157">
        <v>1</v>
      </c>
    </row>
    <row r="2505" spans="1:12" x14ac:dyDescent="0.2">
      <c r="A2505" s="157"/>
      <c r="B2505" s="157"/>
      <c r="C2505" s="157"/>
      <c r="D2505" s="157"/>
      <c r="E2505" s="157" t="s">
        <v>5368</v>
      </c>
      <c r="F2505" s="157" t="s">
        <v>48</v>
      </c>
      <c r="G2505" s="157">
        <v>0</v>
      </c>
      <c r="H2505" s="157">
        <v>1</v>
      </c>
      <c r="I2505" s="157">
        <v>0</v>
      </c>
      <c r="J2505" s="157">
        <v>1</v>
      </c>
      <c r="K2505" s="157">
        <v>0</v>
      </c>
      <c r="L2505" s="157">
        <v>1</v>
      </c>
    </row>
    <row r="2506" spans="1:12" x14ac:dyDescent="0.2">
      <c r="A2506" s="157"/>
      <c r="B2506" s="157"/>
      <c r="C2506" s="157"/>
      <c r="D2506" s="157"/>
      <c r="E2506" s="157" t="s">
        <v>5369</v>
      </c>
      <c r="F2506" s="157" t="s">
        <v>14</v>
      </c>
      <c r="G2506" s="157">
        <v>1</v>
      </c>
      <c r="H2506" s="157">
        <v>0</v>
      </c>
      <c r="I2506" s="157">
        <v>1</v>
      </c>
      <c r="J2506" s="157">
        <v>0</v>
      </c>
      <c r="K2506" s="157">
        <v>0</v>
      </c>
      <c r="L2506" s="157">
        <v>1</v>
      </c>
    </row>
    <row r="2507" spans="1:12" x14ac:dyDescent="0.2">
      <c r="A2507" s="157"/>
      <c r="B2507" s="157"/>
      <c r="C2507" s="157"/>
      <c r="D2507" s="157"/>
      <c r="E2507" s="157" t="s">
        <v>976</v>
      </c>
      <c r="F2507" s="157" t="s">
        <v>48</v>
      </c>
      <c r="G2507" s="157">
        <v>0</v>
      </c>
      <c r="H2507" s="157">
        <v>2</v>
      </c>
      <c r="I2507" s="157">
        <v>0</v>
      </c>
      <c r="J2507" s="157">
        <v>2</v>
      </c>
      <c r="K2507" s="157">
        <v>0</v>
      </c>
      <c r="L2507" s="157">
        <v>2</v>
      </c>
    </row>
    <row r="2508" spans="1:12" x14ac:dyDescent="0.2">
      <c r="A2508" s="157"/>
      <c r="B2508" s="157"/>
      <c r="C2508" s="157"/>
      <c r="D2508" s="157"/>
      <c r="E2508" s="157" t="s">
        <v>5370</v>
      </c>
      <c r="F2508" s="157" t="s">
        <v>29</v>
      </c>
      <c r="G2508" s="157">
        <v>0</v>
      </c>
      <c r="H2508" s="157">
        <v>1</v>
      </c>
      <c r="I2508" s="157">
        <v>0</v>
      </c>
      <c r="J2508" s="157">
        <v>1</v>
      </c>
      <c r="K2508" s="157">
        <v>0</v>
      </c>
      <c r="L2508" s="157">
        <v>1</v>
      </c>
    </row>
    <row r="2509" spans="1:12" x14ac:dyDescent="0.2">
      <c r="A2509" s="157"/>
      <c r="B2509" s="157"/>
      <c r="C2509" s="157"/>
      <c r="D2509" s="157"/>
      <c r="E2509" s="157" t="s">
        <v>975</v>
      </c>
      <c r="F2509" s="157" t="s">
        <v>16</v>
      </c>
      <c r="G2509" s="157">
        <v>3</v>
      </c>
      <c r="H2509" s="157">
        <v>0</v>
      </c>
      <c r="I2509" s="157">
        <v>2</v>
      </c>
      <c r="J2509" s="157">
        <v>1</v>
      </c>
      <c r="K2509" s="157">
        <v>0</v>
      </c>
      <c r="L2509" s="157">
        <v>3</v>
      </c>
    </row>
    <row r="2510" spans="1:12" x14ac:dyDescent="0.2">
      <c r="A2510" s="157"/>
      <c r="B2510" s="157"/>
      <c r="C2510" s="157"/>
      <c r="D2510" s="157"/>
      <c r="E2510" s="157" t="s">
        <v>5371</v>
      </c>
      <c r="F2510" s="157" t="s">
        <v>14</v>
      </c>
      <c r="G2510" s="157">
        <v>1</v>
      </c>
      <c r="H2510" s="157">
        <v>0</v>
      </c>
      <c r="I2510" s="157">
        <v>1</v>
      </c>
      <c r="J2510" s="157">
        <v>0</v>
      </c>
      <c r="K2510" s="157">
        <v>0</v>
      </c>
      <c r="L2510" s="157">
        <v>1</v>
      </c>
    </row>
    <row r="2511" spans="1:12" x14ac:dyDescent="0.2">
      <c r="A2511" s="157"/>
      <c r="B2511" s="157"/>
      <c r="C2511" s="157"/>
      <c r="D2511" s="157"/>
      <c r="E2511" s="157" t="s">
        <v>5372</v>
      </c>
      <c r="F2511" s="157" t="s">
        <v>53</v>
      </c>
      <c r="G2511" s="157">
        <v>1</v>
      </c>
      <c r="H2511" s="157">
        <v>0</v>
      </c>
      <c r="I2511" s="157">
        <v>1</v>
      </c>
      <c r="J2511" s="157">
        <v>0</v>
      </c>
      <c r="K2511" s="157">
        <v>0</v>
      </c>
      <c r="L2511" s="157">
        <v>1</v>
      </c>
    </row>
    <row r="2512" spans="1:12" x14ac:dyDescent="0.2">
      <c r="A2512" s="157"/>
      <c r="B2512" s="157"/>
      <c r="C2512" s="157"/>
      <c r="D2512" s="157"/>
      <c r="E2512" s="157" t="s">
        <v>973</v>
      </c>
      <c r="F2512" s="157" t="s">
        <v>77</v>
      </c>
      <c r="G2512" s="157">
        <v>1</v>
      </c>
      <c r="H2512" s="157">
        <v>2</v>
      </c>
      <c r="I2512" s="157">
        <v>3</v>
      </c>
      <c r="J2512" s="157">
        <v>0</v>
      </c>
      <c r="K2512" s="157">
        <v>0</v>
      </c>
      <c r="L2512" s="157">
        <v>3</v>
      </c>
    </row>
    <row r="2513" spans="1:12" x14ac:dyDescent="0.2">
      <c r="A2513" s="157"/>
      <c r="B2513" s="157"/>
      <c r="C2513" s="157"/>
      <c r="D2513" s="157"/>
      <c r="E2513" s="157" t="s">
        <v>972</v>
      </c>
      <c r="F2513" s="157" t="s">
        <v>77</v>
      </c>
      <c r="G2513" s="157">
        <v>1</v>
      </c>
      <c r="H2513" s="157">
        <v>2</v>
      </c>
      <c r="I2513" s="157">
        <v>3</v>
      </c>
      <c r="J2513" s="157">
        <v>0</v>
      </c>
      <c r="K2513" s="157">
        <v>0</v>
      </c>
      <c r="L2513" s="157">
        <v>3</v>
      </c>
    </row>
    <row r="2514" spans="1:12" x14ac:dyDescent="0.2">
      <c r="A2514" s="157"/>
      <c r="B2514" s="157"/>
      <c r="C2514" s="157"/>
      <c r="D2514" s="157"/>
      <c r="E2514" s="157" t="s">
        <v>971</v>
      </c>
      <c r="F2514" s="157" t="s">
        <v>77</v>
      </c>
      <c r="G2514" s="157">
        <v>1</v>
      </c>
      <c r="H2514" s="157">
        <v>2</v>
      </c>
      <c r="I2514" s="157">
        <v>3</v>
      </c>
      <c r="J2514" s="157">
        <v>0</v>
      </c>
      <c r="K2514" s="157">
        <v>0</v>
      </c>
      <c r="L2514" s="157">
        <v>3</v>
      </c>
    </row>
    <row r="2515" spans="1:12" x14ac:dyDescent="0.2">
      <c r="A2515" s="157"/>
      <c r="B2515" s="157"/>
      <c r="C2515" s="157"/>
      <c r="D2515" s="157"/>
      <c r="E2515" s="157" t="s">
        <v>970</v>
      </c>
      <c r="F2515" s="157" t="s">
        <v>77</v>
      </c>
      <c r="G2515" s="157">
        <v>1</v>
      </c>
      <c r="H2515" s="157">
        <v>3</v>
      </c>
      <c r="I2515" s="157">
        <v>3</v>
      </c>
      <c r="J2515" s="157">
        <v>1</v>
      </c>
      <c r="K2515" s="157">
        <v>0</v>
      </c>
      <c r="L2515" s="157">
        <v>4</v>
      </c>
    </row>
    <row r="2516" spans="1:12" x14ac:dyDescent="0.2">
      <c r="A2516" s="157"/>
      <c r="B2516" s="157"/>
      <c r="C2516" s="157"/>
      <c r="D2516" s="157"/>
      <c r="E2516" s="157" t="s">
        <v>969</v>
      </c>
      <c r="F2516" s="157" t="s">
        <v>77</v>
      </c>
      <c r="G2516" s="157">
        <v>1</v>
      </c>
      <c r="H2516" s="157">
        <v>3</v>
      </c>
      <c r="I2516" s="157">
        <v>3</v>
      </c>
      <c r="J2516" s="157">
        <v>1</v>
      </c>
      <c r="K2516" s="157">
        <v>0</v>
      </c>
      <c r="L2516" s="157">
        <v>4</v>
      </c>
    </row>
    <row r="2517" spans="1:12" x14ac:dyDescent="0.2">
      <c r="A2517" s="157"/>
      <c r="B2517" s="157"/>
      <c r="C2517" s="157"/>
      <c r="D2517" s="157"/>
      <c r="E2517" s="157" t="s">
        <v>5373</v>
      </c>
      <c r="F2517" s="157" t="s">
        <v>53</v>
      </c>
      <c r="G2517" s="157">
        <v>0</v>
      </c>
      <c r="H2517" s="157">
        <v>1</v>
      </c>
      <c r="I2517" s="157">
        <v>0</v>
      </c>
      <c r="J2517" s="157">
        <v>1</v>
      </c>
      <c r="K2517" s="157">
        <v>0</v>
      </c>
      <c r="L2517" s="157">
        <v>1</v>
      </c>
    </row>
    <row r="2518" spans="1:12" x14ac:dyDescent="0.2">
      <c r="A2518" s="157"/>
      <c r="B2518" s="157"/>
      <c r="C2518" s="157"/>
      <c r="D2518" s="157"/>
      <c r="E2518" s="157" t="s">
        <v>966</v>
      </c>
      <c r="F2518" s="157" t="s">
        <v>29</v>
      </c>
      <c r="G2518" s="157">
        <v>0</v>
      </c>
      <c r="H2518" s="157">
        <v>2</v>
      </c>
      <c r="I2518" s="157">
        <v>0</v>
      </c>
      <c r="J2518" s="157">
        <v>2</v>
      </c>
      <c r="K2518" s="157">
        <v>0</v>
      </c>
      <c r="L2518" s="157">
        <v>2</v>
      </c>
    </row>
    <row r="2519" spans="1:12" x14ac:dyDescent="0.2">
      <c r="A2519" s="157"/>
      <c r="B2519" s="157"/>
      <c r="C2519" s="157"/>
      <c r="D2519" s="157"/>
      <c r="E2519" s="157" t="s">
        <v>5374</v>
      </c>
      <c r="F2519" s="157" t="s">
        <v>77</v>
      </c>
      <c r="G2519" s="157">
        <v>0</v>
      </c>
      <c r="H2519" s="157">
        <v>3</v>
      </c>
      <c r="I2519" s="157">
        <v>0</v>
      </c>
      <c r="J2519" s="157">
        <v>3</v>
      </c>
      <c r="K2519" s="157">
        <v>0</v>
      </c>
      <c r="L2519" s="157">
        <v>3</v>
      </c>
    </row>
    <row r="2520" spans="1:12" x14ac:dyDescent="0.2">
      <c r="A2520" s="157"/>
      <c r="B2520" s="157"/>
      <c r="C2520" s="157"/>
      <c r="D2520" s="157"/>
      <c r="E2520" s="157" t="s">
        <v>5375</v>
      </c>
      <c r="F2520" s="157" t="s">
        <v>77</v>
      </c>
      <c r="G2520" s="157">
        <v>0</v>
      </c>
      <c r="H2520" s="157">
        <v>1</v>
      </c>
      <c r="I2520" s="157">
        <v>0</v>
      </c>
      <c r="J2520" s="157">
        <v>1</v>
      </c>
      <c r="K2520" s="157">
        <v>0</v>
      </c>
      <c r="L2520" s="157">
        <v>1</v>
      </c>
    </row>
    <row r="2521" spans="1:12" x14ac:dyDescent="0.2">
      <c r="A2521" s="157"/>
      <c r="B2521" s="157"/>
      <c r="C2521" s="157"/>
      <c r="D2521" s="157"/>
      <c r="E2521" s="157" t="s">
        <v>963</v>
      </c>
      <c r="F2521" s="157" t="s">
        <v>77</v>
      </c>
      <c r="G2521" s="157">
        <v>2</v>
      </c>
      <c r="H2521" s="157">
        <v>0</v>
      </c>
      <c r="I2521" s="157">
        <v>2</v>
      </c>
      <c r="J2521" s="157">
        <v>0</v>
      </c>
      <c r="K2521" s="157">
        <v>0</v>
      </c>
      <c r="L2521" s="157">
        <v>2</v>
      </c>
    </row>
    <row r="2522" spans="1:12" x14ac:dyDescent="0.2">
      <c r="A2522" s="157"/>
      <c r="B2522" s="157"/>
      <c r="C2522" s="157"/>
      <c r="D2522" s="157"/>
      <c r="E2522" s="157" t="s">
        <v>961</v>
      </c>
      <c r="F2522" s="157" t="s">
        <v>33</v>
      </c>
      <c r="G2522" s="157">
        <v>0</v>
      </c>
      <c r="H2522" s="157">
        <v>2</v>
      </c>
      <c r="I2522" s="157">
        <v>0</v>
      </c>
      <c r="J2522" s="157">
        <v>2</v>
      </c>
      <c r="K2522" s="157">
        <v>0</v>
      </c>
      <c r="L2522" s="157">
        <v>2</v>
      </c>
    </row>
    <row r="2523" spans="1:12" x14ac:dyDescent="0.2">
      <c r="A2523" s="157"/>
      <c r="B2523" s="157"/>
      <c r="C2523" s="157"/>
      <c r="D2523" s="157"/>
      <c r="E2523" s="157" t="s">
        <v>5376</v>
      </c>
      <c r="F2523" s="157" t="s">
        <v>29</v>
      </c>
      <c r="G2523" s="157">
        <v>0</v>
      </c>
      <c r="H2523" s="157">
        <v>1</v>
      </c>
      <c r="I2523" s="157">
        <v>0</v>
      </c>
      <c r="J2523" s="157">
        <v>1</v>
      </c>
      <c r="K2523" s="157">
        <v>0</v>
      </c>
      <c r="L2523" s="157">
        <v>1</v>
      </c>
    </row>
    <row r="2524" spans="1:12" x14ac:dyDescent="0.2">
      <c r="A2524" s="157"/>
      <c r="B2524" s="157"/>
      <c r="C2524" s="157"/>
      <c r="D2524" s="157"/>
      <c r="E2524" s="157" t="s">
        <v>955</v>
      </c>
      <c r="F2524" s="157" t="s">
        <v>39</v>
      </c>
      <c r="G2524" s="157">
        <v>1</v>
      </c>
      <c r="H2524" s="157">
        <v>0</v>
      </c>
      <c r="I2524" s="157">
        <v>0</v>
      </c>
      <c r="J2524" s="157">
        <v>1</v>
      </c>
      <c r="K2524" s="157">
        <v>0</v>
      </c>
      <c r="L2524" s="157">
        <v>1</v>
      </c>
    </row>
    <row r="2525" spans="1:12" x14ac:dyDescent="0.2">
      <c r="A2525" s="157"/>
      <c r="B2525" s="157"/>
      <c r="C2525" s="157"/>
      <c r="D2525" s="157"/>
      <c r="E2525" s="157" t="s">
        <v>954</v>
      </c>
      <c r="F2525" s="157" t="s">
        <v>39</v>
      </c>
      <c r="G2525" s="157">
        <v>1</v>
      </c>
      <c r="H2525" s="157">
        <v>0</v>
      </c>
      <c r="I2525" s="157">
        <v>0</v>
      </c>
      <c r="J2525" s="157">
        <v>1</v>
      </c>
      <c r="K2525" s="157">
        <v>0</v>
      </c>
      <c r="L2525" s="157">
        <v>1</v>
      </c>
    </row>
    <row r="2526" spans="1:12" x14ac:dyDescent="0.2">
      <c r="A2526" s="157"/>
      <c r="B2526" s="157"/>
      <c r="C2526" s="157"/>
      <c r="D2526" s="157"/>
      <c r="E2526" s="157" t="s">
        <v>953</v>
      </c>
      <c r="F2526" s="157" t="s">
        <v>39</v>
      </c>
      <c r="G2526" s="157">
        <v>1</v>
      </c>
      <c r="H2526" s="157">
        <v>0</v>
      </c>
      <c r="I2526" s="157">
        <v>0</v>
      </c>
      <c r="J2526" s="157">
        <v>1</v>
      </c>
      <c r="K2526" s="157">
        <v>0</v>
      </c>
      <c r="L2526" s="157">
        <v>1</v>
      </c>
    </row>
    <row r="2527" spans="1:12" x14ac:dyDescent="0.2">
      <c r="A2527" s="157"/>
      <c r="B2527" s="157"/>
      <c r="C2527" s="157"/>
      <c r="D2527" s="157"/>
      <c r="E2527" s="157" t="s">
        <v>951</v>
      </c>
      <c r="F2527" s="157" t="s">
        <v>39</v>
      </c>
      <c r="G2527" s="157">
        <v>0</v>
      </c>
      <c r="H2527" s="157">
        <v>1</v>
      </c>
      <c r="I2527" s="157">
        <v>1</v>
      </c>
      <c r="J2527" s="157">
        <v>0</v>
      </c>
      <c r="K2527" s="157">
        <v>0</v>
      </c>
      <c r="L2527" s="157">
        <v>1</v>
      </c>
    </row>
    <row r="2528" spans="1:12" x14ac:dyDescent="0.2">
      <c r="A2528" s="157"/>
      <c r="B2528" s="157"/>
      <c r="C2528" s="157"/>
      <c r="D2528" s="157"/>
      <c r="E2528" s="157" t="s">
        <v>950</v>
      </c>
      <c r="F2528" s="157" t="s">
        <v>39</v>
      </c>
      <c r="G2528" s="157">
        <v>0</v>
      </c>
      <c r="H2528" s="157">
        <v>1</v>
      </c>
      <c r="I2528" s="157">
        <v>1</v>
      </c>
      <c r="J2528" s="157">
        <v>0</v>
      </c>
      <c r="K2528" s="157">
        <v>0</v>
      </c>
      <c r="L2528" s="157">
        <v>1</v>
      </c>
    </row>
    <row r="2529" spans="1:12" x14ac:dyDescent="0.2">
      <c r="A2529" s="157"/>
      <c r="B2529" s="157"/>
      <c r="C2529" s="157"/>
      <c r="D2529" s="157"/>
      <c r="E2529" s="157" t="s">
        <v>949</v>
      </c>
      <c r="F2529" s="157" t="s">
        <v>39</v>
      </c>
      <c r="G2529" s="157">
        <v>0</v>
      </c>
      <c r="H2529" s="157">
        <v>2</v>
      </c>
      <c r="I2529" s="157">
        <v>1</v>
      </c>
      <c r="J2529" s="157">
        <v>1</v>
      </c>
      <c r="K2529" s="157">
        <v>0</v>
      </c>
      <c r="L2529" s="157">
        <v>2</v>
      </c>
    </row>
    <row r="2530" spans="1:12" x14ac:dyDescent="0.2">
      <c r="A2530" s="157"/>
      <c r="B2530" s="157"/>
      <c r="C2530" s="157"/>
      <c r="D2530" s="157"/>
      <c r="E2530" s="157" t="s">
        <v>948</v>
      </c>
      <c r="F2530" s="157" t="s">
        <v>39</v>
      </c>
      <c r="G2530" s="157">
        <v>0</v>
      </c>
      <c r="H2530" s="157">
        <v>2</v>
      </c>
      <c r="I2530" s="157">
        <v>1</v>
      </c>
      <c r="J2530" s="157">
        <v>1</v>
      </c>
      <c r="K2530" s="157">
        <v>0</v>
      </c>
      <c r="L2530" s="157">
        <v>2</v>
      </c>
    </row>
    <row r="2531" spans="1:12" x14ac:dyDescent="0.2">
      <c r="A2531" s="157"/>
      <c r="B2531" s="157"/>
      <c r="C2531" s="157"/>
      <c r="D2531" s="157"/>
      <c r="E2531" s="157" t="s">
        <v>947</v>
      </c>
      <c r="F2531" s="157" t="s">
        <v>39</v>
      </c>
      <c r="G2531" s="157">
        <v>0</v>
      </c>
      <c r="H2531" s="157">
        <v>2</v>
      </c>
      <c r="I2531" s="157">
        <v>1</v>
      </c>
      <c r="J2531" s="157">
        <v>1</v>
      </c>
      <c r="K2531" s="157">
        <v>0</v>
      </c>
      <c r="L2531" s="157">
        <v>2</v>
      </c>
    </row>
    <row r="2532" spans="1:12" x14ac:dyDescent="0.2">
      <c r="A2532" s="157"/>
      <c r="B2532" s="157"/>
      <c r="C2532" s="157"/>
      <c r="D2532" s="157"/>
      <c r="E2532" s="157" t="s">
        <v>946</v>
      </c>
      <c r="F2532" s="157" t="s">
        <v>80</v>
      </c>
      <c r="G2532" s="157">
        <v>2</v>
      </c>
      <c r="H2532" s="157">
        <v>1</v>
      </c>
      <c r="I2532" s="157">
        <v>0</v>
      </c>
      <c r="J2532" s="157">
        <v>3</v>
      </c>
      <c r="K2532" s="157">
        <v>0</v>
      </c>
      <c r="L2532" s="157">
        <v>3</v>
      </c>
    </row>
    <row r="2533" spans="1:12" x14ac:dyDescent="0.2">
      <c r="A2533" s="157"/>
      <c r="B2533" s="157"/>
      <c r="C2533" s="157"/>
      <c r="D2533" s="157"/>
      <c r="E2533" s="157" t="s">
        <v>945</v>
      </c>
      <c r="F2533" s="157" t="s">
        <v>80</v>
      </c>
      <c r="G2533" s="157">
        <v>1</v>
      </c>
      <c r="H2533" s="157">
        <v>1</v>
      </c>
      <c r="I2533" s="157">
        <v>0</v>
      </c>
      <c r="J2533" s="157">
        <v>2</v>
      </c>
      <c r="K2533" s="157">
        <v>0</v>
      </c>
      <c r="L2533" s="157">
        <v>2</v>
      </c>
    </row>
    <row r="2534" spans="1:12" x14ac:dyDescent="0.2">
      <c r="A2534" s="157"/>
      <c r="B2534" s="157"/>
      <c r="C2534" s="157"/>
      <c r="D2534" s="157"/>
      <c r="E2534" s="157" t="s">
        <v>5377</v>
      </c>
      <c r="F2534" s="157" t="s">
        <v>80</v>
      </c>
      <c r="G2534" s="157">
        <v>1</v>
      </c>
      <c r="H2534" s="157">
        <v>1</v>
      </c>
      <c r="I2534" s="157">
        <v>0</v>
      </c>
      <c r="J2534" s="157">
        <v>2</v>
      </c>
      <c r="K2534" s="157">
        <v>0</v>
      </c>
      <c r="L2534" s="157">
        <v>2</v>
      </c>
    </row>
    <row r="2535" spans="1:12" x14ac:dyDescent="0.2">
      <c r="A2535" s="157"/>
      <c r="B2535" s="157"/>
      <c r="C2535" s="157"/>
      <c r="D2535" s="157"/>
      <c r="E2535" s="157" t="s">
        <v>944</v>
      </c>
      <c r="F2535" s="157" t="s">
        <v>80</v>
      </c>
      <c r="G2535" s="157">
        <v>1</v>
      </c>
      <c r="H2535" s="157">
        <v>1</v>
      </c>
      <c r="I2535" s="157">
        <v>0</v>
      </c>
      <c r="J2535" s="157">
        <v>2</v>
      </c>
      <c r="K2535" s="157">
        <v>0</v>
      </c>
      <c r="L2535" s="157">
        <v>2</v>
      </c>
    </row>
    <row r="2536" spans="1:12" x14ac:dyDescent="0.2">
      <c r="A2536" s="157"/>
      <c r="B2536" s="157"/>
      <c r="C2536" s="157"/>
      <c r="D2536" s="157"/>
      <c r="E2536" s="157" t="s">
        <v>5378</v>
      </c>
      <c r="F2536" s="157" t="s">
        <v>80</v>
      </c>
      <c r="G2536" s="157">
        <v>1</v>
      </c>
      <c r="H2536" s="157">
        <v>1</v>
      </c>
      <c r="I2536" s="157">
        <v>0</v>
      </c>
      <c r="J2536" s="157">
        <v>2</v>
      </c>
      <c r="K2536" s="157">
        <v>0</v>
      </c>
      <c r="L2536" s="157">
        <v>2</v>
      </c>
    </row>
    <row r="2537" spans="1:12" x14ac:dyDescent="0.2">
      <c r="A2537" s="157"/>
      <c r="B2537" s="157"/>
      <c r="C2537" s="157"/>
      <c r="D2537" s="157"/>
      <c r="E2537" s="157" t="s">
        <v>5379</v>
      </c>
      <c r="F2537" s="157" t="s">
        <v>80</v>
      </c>
      <c r="G2537" s="157">
        <v>1</v>
      </c>
      <c r="H2537" s="157">
        <v>1</v>
      </c>
      <c r="I2537" s="157">
        <v>0</v>
      </c>
      <c r="J2537" s="157">
        <v>2</v>
      </c>
      <c r="K2537" s="157">
        <v>0</v>
      </c>
      <c r="L2537" s="157">
        <v>2</v>
      </c>
    </row>
    <row r="2538" spans="1:12" x14ac:dyDescent="0.2">
      <c r="A2538" s="157"/>
      <c r="B2538" s="157"/>
      <c r="C2538" s="157"/>
      <c r="D2538" s="157"/>
      <c r="E2538" s="157" t="s">
        <v>5380</v>
      </c>
      <c r="F2538" s="157" t="s">
        <v>80</v>
      </c>
      <c r="G2538" s="157">
        <v>1</v>
      </c>
      <c r="H2538" s="157">
        <v>1</v>
      </c>
      <c r="I2538" s="157">
        <v>0</v>
      </c>
      <c r="J2538" s="157">
        <v>2</v>
      </c>
      <c r="K2538" s="157">
        <v>0</v>
      </c>
      <c r="L2538" s="157">
        <v>2</v>
      </c>
    </row>
    <row r="2539" spans="1:12" x14ac:dyDescent="0.2">
      <c r="A2539" s="157"/>
      <c r="B2539" s="157"/>
      <c r="C2539" s="157"/>
      <c r="D2539" s="157"/>
      <c r="E2539" s="157" t="s">
        <v>943</v>
      </c>
      <c r="F2539" s="157" t="s">
        <v>14</v>
      </c>
      <c r="G2539" s="157">
        <v>1</v>
      </c>
      <c r="H2539" s="157">
        <v>1</v>
      </c>
      <c r="I2539" s="157">
        <v>1</v>
      </c>
      <c r="J2539" s="157">
        <v>1</v>
      </c>
      <c r="K2539" s="157">
        <v>0</v>
      </c>
      <c r="L2539" s="157">
        <v>2</v>
      </c>
    </row>
    <row r="2540" spans="1:12" x14ac:dyDescent="0.2">
      <c r="A2540" s="157"/>
      <c r="B2540" s="157"/>
      <c r="C2540" s="157"/>
      <c r="D2540" s="157"/>
      <c r="E2540" s="157" t="s">
        <v>942</v>
      </c>
      <c r="F2540" s="157" t="s">
        <v>80</v>
      </c>
      <c r="G2540" s="157">
        <v>1</v>
      </c>
      <c r="H2540" s="157">
        <v>0</v>
      </c>
      <c r="I2540" s="157">
        <v>1</v>
      </c>
      <c r="J2540" s="157">
        <v>0</v>
      </c>
      <c r="K2540" s="157">
        <v>0</v>
      </c>
      <c r="L2540" s="157">
        <v>1</v>
      </c>
    </row>
    <row r="2541" spans="1:12" x14ac:dyDescent="0.2">
      <c r="A2541" s="157"/>
      <c r="B2541" s="157"/>
      <c r="C2541" s="157"/>
      <c r="D2541" s="157"/>
      <c r="E2541" s="157" t="s">
        <v>940</v>
      </c>
      <c r="F2541" s="157" t="s">
        <v>16</v>
      </c>
      <c r="G2541" s="157">
        <v>3</v>
      </c>
      <c r="H2541" s="157">
        <v>0</v>
      </c>
      <c r="I2541" s="157">
        <v>2</v>
      </c>
      <c r="J2541" s="157">
        <v>1</v>
      </c>
      <c r="K2541" s="157">
        <v>0</v>
      </c>
      <c r="L2541" s="157">
        <v>3</v>
      </c>
    </row>
    <row r="2542" spans="1:12" x14ac:dyDescent="0.2">
      <c r="A2542" s="157"/>
      <c r="B2542" s="157"/>
      <c r="C2542" s="157"/>
      <c r="D2542" s="157"/>
      <c r="E2542" s="157" t="s">
        <v>5381</v>
      </c>
      <c r="F2542" s="157" t="s">
        <v>16</v>
      </c>
      <c r="G2542" s="157">
        <v>0</v>
      </c>
      <c r="H2542" s="157">
        <v>1</v>
      </c>
      <c r="I2542" s="157">
        <v>0</v>
      </c>
      <c r="J2542" s="157">
        <v>1</v>
      </c>
      <c r="K2542" s="157">
        <v>0</v>
      </c>
      <c r="L2542" s="157">
        <v>1</v>
      </c>
    </row>
    <row r="2543" spans="1:12" x14ac:dyDescent="0.2">
      <c r="A2543" s="157"/>
      <c r="B2543" s="157"/>
      <c r="C2543" s="157"/>
      <c r="D2543" s="157"/>
      <c r="E2543" s="157" t="s">
        <v>5382</v>
      </c>
      <c r="F2543" s="157" t="s">
        <v>14</v>
      </c>
      <c r="G2543" s="157">
        <v>1</v>
      </c>
      <c r="H2543" s="157">
        <v>2</v>
      </c>
      <c r="I2543" s="157">
        <v>2</v>
      </c>
      <c r="J2543" s="157">
        <v>1</v>
      </c>
      <c r="K2543" s="157">
        <v>0</v>
      </c>
      <c r="L2543" s="157">
        <v>3</v>
      </c>
    </row>
    <row r="2544" spans="1:12" x14ac:dyDescent="0.2">
      <c r="A2544" s="157"/>
      <c r="B2544" s="157"/>
      <c r="C2544" s="157"/>
      <c r="D2544" s="157"/>
      <c r="E2544" s="157" t="s">
        <v>5383</v>
      </c>
      <c r="F2544" s="157" t="s">
        <v>14</v>
      </c>
      <c r="G2544" s="157">
        <v>1</v>
      </c>
      <c r="H2544" s="157">
        <v>2</v>
      </c>
      <c r="I2544" s="157">
        <v>2</v>
      </c>
      <c r="J2544" s="157">
        <v>1</v>
      </c>
      <c r="K2544" s="157">
        <v>0</v>
      </c>
      <c r="L2544" s="157">
        <v>3</v>
      </c>
    </row>
    <row r="2545" spans="1:12" x14ac:dyDescent="0.2">
      <c r="A2545" s="157"/>
      <c r="B2545" s="157"/>
      <c r="C2545" s="157"/>
      <c r="D2545" s="157"/>
      <c r="E2545" s="157" t="s">
        <v>5384</v>
      </c>
      <c r="F2545" s="157" t="s">
        <v>77</v>
      </c>
      <c r="G2545" s="157">
        <v>0</v>
      </c>
      <c r="H2545" s="157">
        <v>3</v>
      </c>
      <c r="I2545" s="157">
        <v>0</v>
      </c>
      <c r="J2545" s="157">
        <v>3</v>
      </c>
      <c r="K2545" s="157">
        <v>0</v>
      </c>
      <c r="L2545" s="157">
        <v>3</v>
      </c>
    </row>
    <row r="2546" spans="1:12" x14ac:dyDescent="0.2">
      <c r="A2546" s="157"/>
      <c r="B2546" s="157"/>
      <c r="C2546" s="157"/>
      <c r="D2546" s="157"/>
      <c r="E2546" s="157" t="s">
        <v>5385</v>
      </c>
      <c r="F2546" s="157" t="s">
        <v>77</v>
      </c>
      <c r="G2546" s="157">
        <v>0</v>
      </c>
      <c r="H2546" s="157">
        <v>3</v>
      </c>
      <c r="I2546" s="157">
        <v>0</v>
      </c>
      <c r="J2546" s="157">
        <v>3</v>
      </c>
      <c r="K2546" s="157">
        <v>0</v>
      </c>
      <c r="L2546" s="157">
        <v>3</v>
      </c>
    </row>
    <row r="2547" spans="1:12" x14ac:dyDescent="0.2">
      <c r="A2547" s="157"/>
      <c r="B2547" s="157"/>
      <c r="C2547" s="157"/>
      <c r="D2547" s="157"/>
      <c r="E2547" s="157" t="s">
        <v>5386</v>
      </c>
      <c r="F2547" s="157" t="s">
        <v>80</v>
      </c>
      <c r="G2547" s="157">
        <v>0</v>
      </c>
      <c r="H2547" s="157">
        <v>1</v>
      </c>
      <c r="I2547" s="157">
        <v>0</v>
      </c>
      <c r="J2547" s="157">
        <v>1</v>
      </c>
      <c r="K2547" s="157">
        <v>0</v>
      </c>
      <c r="L2547" s="157">
        <v>1</v>
      </c>
    </row>
    <row r="2548" spans="1:12" x14ac:dyDescent="0.2">
      <c r="A2548" s="157"/>
      <c r="B2548" s="157"/>
      <c r="C2548" s="157"/>
      <c r="D2548" s="157"/>
      <c r="E2548" s="157" t="s">
        <v>5387</v>
      </c>
      <c r="F2548" s="157" t="s">
        <v>29</v>
      </c>
      <c r="G2548" s="157">
        <v>0</v>
      </c>
      <c r="H2548" s="157">
        <v>1</v>
      </c>
      <c r="I2548" s="157">
        <v>1</v>
      </c>
      <c r="J2548" s="157">
        <v>0</v>
      </c>
      <c r="K2548" s="157">
        <v>0</v>
      </c>
      <c r="L2548" s="157">
        <v>1</v>
      </c>
    </row>
    <row r="2549" spans="1:12" x14ac:dyDescent="0.2">
      <c r="A2549" s="157"/>
      <c r="B2549" s="157"/>
      <c r="C2549" s="157"/>
      <c r="D2549" s="157"/>
      <c r="E2549" s="157" t="s">
        <v>5388</v>
      </c>
      <c r="F2549" s="157" t="s">
        <v>53</v>
      </c>
      <c r="G2549" s="157">
        <v>2</v>
      </c>
      <c r="H2549" s="157">
        <v>2</v>
      </c>
      <c r="I2549" s="157">
        <v>0</v>
      </c>
      <c r="J2549" s="157">
        <v>4</v>
      </c>
      <c r="K2549" s="157">
        <v>0</v>
      </c>
      <c r="L2549" s="157">
        <v>4</v>
      </c>
    </row>
    <row r="2550" spans="1:12" x14ac:dyDescent="0.2">
      <c r="A2550" s="157"/>
      <c r="B2550" s="157"/>
      <c r="C2550" s="157"/>
      <c r="D2550" s="157"/>
      <c r="E2550" s="157" t="s">
        <v>5389</v>
      </c>
      <c r="F2550" s="157" t="s">
        <v>20</v>
      </c>
      <c r="G2550" s="157">
        <v>0</v>
      </c>
      <c r="H2550" s="157">
        <v>1</v>
      </c>
      <c r="I2550" s="157">
        <v>0</v>
      </c>
      <c r="J2550" s="157">
        <v>1</v>
      </c>
      <c r="K2550" s="157">
        <v>0</v>
      </c>
      <c r="L2550" s="157">
        <v>1</v>
      </c>
    </row>
    <row r="2551" spans="1:12" x14ac:dyDescent="0.2">
      <c r="A2551" s="157"/>
      <c r="B2551" s="157"/>
      <c r="C2551" s="157"/>
      <c r="D2551" s="157"/>
      <c r="E2551" s="157" t="s">
        <v>5390</v>
      </c>
      <c r="F2551" s="157" t="s">
        <v>94</v>
      </c>
      <c r="G2551" s="157">
        <v>0</v>
      </c>
      <c r="H2551" s="157">
        <v>1</v>
      </c>
      <c r="I2551" s="157">
        <v>0</v>
      </c>
      <c r="J2551" s="157">
        <v>1</v>
      </c>
      <c r="K2551" s="157">
        <v>0</v>
      </c>
      <c r="L2551" s="157">
        <v>1</v>
      </c>
    </row>
    <row r="2552" spans="1:12" x14ac:dyDescent="0.2">
      <c r="A2552" s="157"/>
      <c r="B2552" s="157"/>
      <c r="C2552" s="157"/>
      <c r="D2552" s="157"/>
      <c r="E2552" s="157" t="s">
        <v>5391</v>
      </c>
      <c r="F2552" s="157" t="s">
        <v>16</v>
      </c>
      <c r="G2552" s="157">
        <v>0</v>
      </c>
      <c r="H2552" s="157">
        <v>1</v>
      </c>
      <c r="I2552" s="157">
        <v>0</v>
      </c>
      <c r="J2552" s="157">
        <v>1</v>
      </c>
      <c r="K2552" s="157">
        <v>0</v>
      </c>
      <c r="L2552" s="157">
        <v>1</v>
      </c>
    </row>
    <row r="2553" spans="1:12" x14ac:dyDescent="0.2">
      <c r="A2553" s="157"/>
      <c r="B2553" s="157"/>
      <c r="C2553" s="157"/>
      <c r="D2553" s="157"/>
      <c r="E2553" s="157" t="s">
        <v>5392</v>
      </c>
      <c r="F2553" s="157" t="s">
        <v>80</v>
      </c>
      <c r="G2553" s="157">
        <v>1</v>
      </c>
      <c r="H2553" s="157">
        <v>0</v>
      </c>
      <c r="I2553" s="157">
        <v>1</v>
      </c>
      <c r="J2553" s="157">
        <v>0</v>
      </c>
      <c r="K2553" s="157">
        <v>0</v>
      </c>
      <c r="L2553" s="157">
        <v>1</v>
      </c>
    </row>
    <row r="2554" spans="1:12" x14ac:dyDescent="0.2">
      <c r="A2554" s="157"/>
      <c r="B2554" s="157"/>
      <c r="C2554" s="157"/>
      <c r="D2554" s="157"/>
      <c r="E2554" s="157" t="s">
        <v>5393</v>
      </c>
      <c r="F2554" s="157" t="s">
        <v>131</v>
      </c>
      <c r="G2554" s="157">
        <v>0</v>
      </c>
      <c r="H2554" s="157">
        <v>1</v>
      </c>
      <c r="I2554" s="157">
        <v>0</v>
      </c>
      <c r="J2554" s="157">
        <v>1</v>
      </c>
      <c r="K2554" s="157">
        <v>0</v>
      </c>
      <c r="L2554" s="157">
        <v>1</v>
      </c>
    </row>
    <row r="2555" spans="1:12" x14ac:dyDescent="0.2">
      <c r="A2555" s="157"/>
      <c r="B2555" s="157"/>
      <c r="C2555" s="157"/>
      <c r="D2555" s="157"/>
      <c r="E2555" s="157" t="s">
        <v>5394</v>
      </c>
      <c r="F2555" s="157" t="s">
        <v>58</v>
      </c>
      <c r="G2555" s="157">
        <v>0</v>
      </c>
      <c r="H2555" s="157">
        <v>2</v>
      </c>
      <c r="I2555" s="157">
        <v>0</v>
      </c>
      <c r="J2555" s="157">
        <v>2</v>
      </c>
      <c r="K2555" s="157">
        <v>0</v>
      </c>
      <c r="L2555" s="157">
        <v>2</v>
      </c>
    </row>
    <row r="2556" spans="1:12" x14ac:dyDescent="0.2">
      <c r="A2556" s="157"/>
      <c r="B2556" s="157"/>
      <c r="C2556" s="157"/>
      <c r="D2556" s="157"/>
      <c r="E2556" s="157" t="s">
        <v>922</v>
      </c>
      <c r="F2556" s="157" t="s">
        <v>67</v>
      </c>
      <c r="G2556" s="157">
        <v>0</v>
      </c>
      <c r="H2556" s="157">
        <v>1</v>
      </c>
      <c r="I2556" s="157">
        <v>0</v>
      </c>
      <c r="J2556" s="157">
        <v>1</v>
      </c>
      <c r="K2556" s="157">
        <v>0</v>
      </c>
      <c r="L2556" s="157">
        <v>1</v>
      </c>
    </row>
    <row r="2557" spans="1:12" x14ac:dyDescent="0.2">
      <c r="A2557" s="157"/>
      <c r="B2557" s="157"/>
      <c r="C2557" s="157"/>
      <c r="D2557" s="157"/>
      <c r="E2557" s="157" t="s">
        <v>5395</v>
      </c>
      <c r="F2557" s="157" t="s">
        <v>58</v>
      </c>
      <c r="G2557" s="157">
        <v>0</v>
      </c>
      <c r="H2557" s="157">
        <v>1</v>
      </c>
      <c r="I2557" s="157">
        <v>0</v>
      </c>
      <c r="J2557" s="157">
        <v>1</v>
      </c>
      <c r="K2557" s="157">
        <v>0</v>
      </c>
      <c r="L2557" s="157">
        <v>1</v>
      </c>
    </row>
    <row r="2558" spans="1:12" x14ac:dyDescent="0.2">
      <c r="A2558" s="157"/>
      <c r="B2558" s="157"/>
      <c r="C2558" s="157"/>
      <c r="D2558" s="157"/>
      <c r="E2558" s="157" t="s">
        <v>917</v>
      </c>
      <c r="F2558" s="157" t="s">
        <v>131</v>
      </c>
      <c r="G2558" s="157">
        <v>0</v>
      </c>
      <c r="H2558" s="157">
        <v>4</v>
      </c>
      <c r="I2558" s="157">
        <v>0</v>
      </c>
      <c r="J2558" s="157">
        <v>4</v>
      </c>
      <c r="K2558" s="157">
        <v>0</v>
      </c>
      <c r="L2558" s="157">
        <v>4</v>
      </c>
    </row>
    <row r="2559" spans="1:12" x14ac:dyDescent="0.2">
      <c r="A2559" s="157"/>
      <c r="B2559" s="157"/>
      <c r="C2559" s="157"/>
      <c r="D2559" s="157"/>
      <c r="E2559" s="157" t="s">
        <v>5396</v>
      </c>
      <c r="F2559" s="157" t="s">
        <v>69</v>
      </c>
      <c r="G2559" s="157">
        <v>0</v>
      </c>
      <c r="H2559" s="157">
        <v>1</v>
      </c>
      <c r="I2559" s="157">
        <v>1</v>
      </c>
      <c r="J2559" s="157">
        <v>0</v>
      </c>
      <c r="K2559" s="157">
        <v>0</v>
      </c>
      <c r="L2559" s="157">
        <v>1</v>
      </c>
    </row>
    <row r="2560" spans="1:12" x14ac:dyDescent="0.2">
      <c r="A2560" s="157"/>
      <c r="B2560" s="157"/>
      <c r="C2560" s="157"/>
      <c r="D2560" s="157"/>
      <c r="E2560" s="157" t="s">
        <v>5397</v>
      </c>
      <c r="F2560" s="157" t="s">
        <v>69</v>
      </c>
      <c r="G2560" s="157">
        <v>1</v>
      </c>
      <c r="H2560" s="157">
        <v>1</v>
      </c>
      <c r="I2560" s="157">
        <v>1</v>
      </c>
      <c r="J2560" s="157">
        <v>1</v>
      </c>
      <c r="K2560" s="157">
        <v>0</v>
      </c>
      <c r="L2560" s="157">
        <v>2</v>
      </c>
    </row>
    <row r="2561" spans="1:12" x14ac:dyDescent="0.2">
      <c r="A2561" s="157"/>
      <c r="B2561" s="157"/>
      <c r="C2561" s="157"/>
      <c r="D2561" s="157"/>
      <c r="E2561" s="157" t="s">
        <v>916</v>
      </c>
      <c r="F2561" s="157" t="s">
        <v>69</v>
      </c>
      <c r="G2561" s="157">
        <v>0</v>
      </c>
      <c r="H2561" s="157">
        <v>8</v>
      </c>
      <c r="I2561" s="157">
        <v>1</v>
      </c>
      <c r="J2561" s="157">
        <v>7</v>
      </c>
      <c r="K2561" s="157">
        <v>0</v>
      </c>
      <c r="L2561" s="157">
        <v>8</v>
      </c>
    </row>
    <row r="2562" spans="1:12" x14ac:dyDescent="0.2">
      <c r="A2562" s="157"/>
      <c r="B2562" s="157"/>
      <c r="C2562" s="157"/>
      <c r="D2562" s="157"/>
      <c r="E2562" s="157" t="s">
        <v>913</v>
      </c>
      <c r="F2562" s="157" t="s">
        <v>131</v>
      </c>
      <c r="G2562" s="157">
        <v>0</v>
      </c>
      <c r="H2562" s="157">
        <v>1</v>
      </c>
      <c r="I2562" s="157">
        <v>0</v>
      </c>
      <c r="J2562" s="157">
        <v>1</v>
      </c>
      <c r="K2562" s="157">
        <v>0</v>
      </c>
      <c r="L2562" s="157">
        <v>1</v>
      </c>
    </row>
    <row r="2563" spans="1:12" x14ac:dyDescent="0.2">
      <c r="A2563" s="157"/>
      <c r="B2563" s="157"/>
      <c r="C2563" s="157"/>
      <c r="D2563" s="157"/>
      <c r="E2563" s="157" t="s">
        <v>912</v>
      </c>
      <c r="F2563" s="157" t="s">
        <v>48</v>
      </c>
      <c r="G2563" s="157">
        <v>6</v>
      </c>
      <c r="H2563" s="157">
        <v>98</v>
      </c>
      <c r="I2563" s="157">
        <v>1</v>
      </c>
      <c r="J2563" s="157">
        <v>101</v>
      </c>
      <c r="K2563" s="157">
        <v>2</v>
      </c>
      <c r="L2563" s="157">
        <v>104</v>
      </c>
    </row>
    <row r="2564" spans="1:12" x14ac:dyDescent="0.2">
      <c r="A2564" s="157"/>
      <c r="B2564" s="157"/>
      <c r="C2564" s="157"/>
      <c r="D2564" s="157"/>
      <c r="E2564" s="157" t="s">
        <v>5398</v>
      </c>
      <c r="F2564" s="157" t="s">
        <v>48</v>
      </c>
      <c r="G2564" s="157">
        <v>0</v>
      </c>
      <c r="H2564" s="157">
        <v>1</v>
      </c>
      <c r="I2564" s="157">
        <v>0</v>
      </c>
      <c r="J2564" s="157">
        <v>1</v>
      </c>
      <c r="K2564" s="157">
        <v>0</v>
      </c>
      <c r="L2564" s="157">
        <v>1</v>
      </c>
    </row>
    <row r="2565" spans="1:12" x14ac:dyDescent="0.2">
      <c r="A2565" s="157"/>
      <c r="B2565" s="157"/>
      <c r="C2565" s="157"/>
      <c r="D2565" s="157"/>
      <c r="E2565" s="157" t="s">
        <v>910</v>
      </c>
      <c r="F2565" s="157" t="s">
        <v>48</v>
      </c>
      <c r="G2565" s="157">
        <v>2</v>
      </c>
      <c r="H2565" s="157">
        <v>0</v>
      </c>
      <c r="I2565" s="157">
        <v>0</v>
      </c>
      <c r="J2565" s="157">
        <v>1</v>
      </c>
      <c r="K2565" s="157">
        <v>1</v>
      </c>
      <c r="L2565" s="157">
        <v>2</v>
      </c>
    </row>
    <row r="2566" spans="1:12" x14ac:dyDescent="0.2">
      <c r="A2566" s="157"/>
      <c r="B2566" s="157"/>
      <c r="C2566" s="157"/>
      <c r="D2566" s="157"/>
      <c r="E2566" s="157" t="s">
        <v>5399</v>
      </c>
      <c r="F2566" s="157" t="s">
        <v>69</v>
      </c>
      <c r="G2566" s="157">
        <v>1</v>
      </c>
      <c r="H2566" s="157">
        <v>0</v>
      </c>
      <c r="I2566" s="157">
        <v>0</v>
      </c>
      <c r="J2566" s="157">
        <v>1</v>
      </c>
      <c r="K2566" s="157">
        <v>0</v>
      </c>
      <c r="L2566" s="157">
        <v>1</v>
      </c>
    </row>
    <row r="2567" spans="1:12" x14ac:dyDescent="0.2">
      <c r="A2567" s="157"/>
      <c r="B2567" s="157"/>
      <c r="C2567" s="157"/>
      <c r="D2567" s="157"/>
      <c r="E2567" s="157" t="s">
        <v>909</v>
      </c>
      <c r="F2567" s="157" t="s">
        <v>58</v>
      </c>
      <c r="G2567" s="157">
        <v>0</v>
      </c>
      <c r="H2567" s="157">
        <v>1</v>
      </c>
      <c r="I2567" s="157">
        <v>0</v>
      </c>
      <c r="J2567" s="157">
        <v>1</v>
      </c>
      <c r="K2567" s="157">
        <v>0</v>
      </c>
      <c r="L2567" s="157">
        <v>1</v>
      </c>
    </row>
    <row r="2568" spans="1:12" x14ac:dyDescent="0.2">
      <c r="A2568" s="157"/>
      <c r="B2568" s="157"/>
      <c r="C2568" s="157"/>
      <c r="D2568" s="157"/>
      <c r="E2568" s="157" t="s">
        <v>5400</v>
      </c>
      <c r="F2568" s="157" t="s">
        <v>18</v>
      </c>
      <c r="G2568" s="157">
        <v>0</v>
      </c>
      <c r="H2568" s="157">
        <v>1</v>
      </c>
      <c r="I2568" s="157">
        <v>0</v>
      </c>
      <c r="J2568" s="157">
        <v>1</v>
      </c>
      <c r="K2568" s="157">
        <v>0</v>
      </c>
      <c r="L2568" s="157">
        <v>1</v>
      </c>
    </row>
    <row r="2569" spans="1:12" x14ac:dyDescent="0.2">
      <c r="A2569" s="157"/>
      <c r="B2569" s="157"/>
      <c r="C2569" s="157"/>
      <c r="D2569" s="157"/>
      <c r="E2569" s="157" t="s">
        <v>905</v>
      </c>
      <c r="F2569" s="157" t="s">
        <v>33</v>
      </c>
      <c r="G2569" s="157">
        <v>2</v>
      </c>
      <c r="H2569" s="157">
        <v>2</v>
      </c>
      <c r="I2569" s="157">
        <v>0</v>
      </c>
      <c r="J2569" s="157">
        <v>4</v>
      </c>
      <c r="K2569" s="157">
        <v>0</v>
      </c>
      <c r="L2569" s="157">
        <v>4</v>
      </c>
    </row>
    <row r="2570" spans="1:12" x14ac:dyDescent="0.2">
      <c r="A2570" s="157"/>
      <c r="B2570" s="157"/>
      <c r="C2570" s="157"/>
      <c r="D2570" s="157"/>
      <c r="E2570" s="157" t="s">
        <v>903</v>
      </c>
      <c r="F2570" s="157" t="s">
        <v>16</v>
      </c>
      <c r="G2570" s="157">
        <v>1</v>
      </c>
      <c r="H2570" s="157">
        <v>0</v>
      </c>
      <c r="I2570" s="157">
        <v>1</v>
      </c>
      <c r="J2570" s="157">
        <v>0</v>
      </c>
      <c r="K2570" s="157">
        <v>0</v>
      </c>
      <c r="L2570" s="157">
        <v>1</v>
      </c>
    </row>
    <row r="2571" spans="1:12" x14ac:dyDescent="0.2">
      <c r="A2571" s="157"/>
      <c r="B2571" s="157"/>
      <c r="C2571" s="157"/>
      <c r="D2571" s="157"/>
      <c r="E2571" s="157" t="s">
        <v>902</v>
      </c>
      <c r="F2571" s="157" t="s">
        <v>18</v>
      </c>
      <c r="G2571" s="157">
        <v>7</v>
      </c>
      <c r="H2571" s="157">
        <v>8</v>
      </c>
      <c r="I2571" s="157">
        <v>1</v>
      </c>
      <c r="J2571" s="157">
        <v>12</v>
      </c>
      <c r="K2571" s="157">
        <v>2</v>
      </c>
      <c r="L2571" s="157">
        <v>15</v>
      </c>
    </row>
    <row r="2572" spans="1:12" x14ac:dyDescent="0.2">
      <c r="A2572" s="157"/>
      <c r="B2572" s="157"/>
      <c r="C2572" s="157"/>
      <c r="D2572" s="157"/>
      <c r="E2572" s="157" t="s">
        <v>5401</v>
      </c>
      <c r="F2572" s="157" t="s">
        <v>67</v>
      </c>
      <c r="G2572" s="157">
        <v>0</v>
      </c>
      <c r="H2572" s="157">
        <v>1</v>
      </c>
      <c r="I2572" s="157">
        <v>0</v>
      </c>
      <c r="J2572" s="157">
        <v>1</v>
      </c>
      <c r="K2572" s="157">
        <v>0</v>
      </c>
      <c r="L2572" s="157">
        <v>1</v>
      </c>
    </row>
    <row r="2573" spans="1:12" x14ac:dyDescent="0.2">
      <c r="A2573" s="157"/>
      <c r="B2573" s="157"/>
      <c r="C2573" s="157"/>
      <c r="D2573" s="157"/>
      <c r="E2573" s="157" t="s">
        <v>5402</v>
      </c>
      <c r="F2573" s="157" t="s">
        <v>77</v>
      </c>
      <c r="G2573" s="157">
        <v>0</v>
      </c>
      <c r="H2573" s="157">
        <v>1</v>
      </c>
      <c r="I2573" s="157">
        <v>0</v>
      </c>
      <c r="J2573" s="157">
        <v>1</v>
      </c>
      <c r="K2573" s="157">
        <v>0</v>
      </c>
      <c r="L2573" s="157">
        <v>1</v>
      </c>
    </row>
    <row r="2574" spans="1:12" x14ac:dyDescent="0.2">
      <c r="A2574" s="157"/>
      <c r="B2574" s="157"/>
      <c r="C2574" s="157"/>
      <c r="D2574" s="157"/>
      <c r="E2574" s="157" t="s">
        <v>5403</v>
      </c>
      <c r="F2574" s="157" t="s">
        <v>53</v>
      </c>
      <c r="G2574" s="157">
        <v>1</v>
      </c>
      <c r="H2574" s="157">
        <v>0</v>
      </c>
      <c r="I2574" s="157">
        <v>0</v>
      </c>
      <c r="J2574" s="157">
        <v>1</v>
      </c>
      <c r="K2574" s="157">
        <v>0</v>
      </c>
      <c r="L2574" s="157">
        <v>1</v>
      </c>
    </row>
    <row r="2575" spans="1:12" x14ac:dyDescent="0.2">
      <c r="A2575" s="157"/>
      <c r="B2575" s="157"/>
      <c r="C2575" s="157"/>
      <c r="D2575" s="157"/>
      <c r="E2575" s="157" t="s">
        <v>898</v>
      </c>
      <c r="F2575" s="157" t="s">
        <v>58</v>
      </c>
      <c r="G2575" s="157">
        <v>0</v>
      </c>
      <c r="H2575" s="157">
        <v>1</v>
      </c>
      <c r="I2575" s="157">
        <v>0</v>
      </c>
      <c r="J2575" s="157">
        <v>1</v>
      </c>
      <c r="K2575" s="157">
        <v>0</v>
      </c>
      <c r="L2575" s="157">
        <v>1</v>
      </c>
    </row>
    <row r="2576" spans="1:12" x14ac:dyDescent="0.2">
      <c r="A2576" s="157"/>
      <c r="B2576" s="157"/>
      <c r="C2576" s="157"/>
      <c r="D2576" s="157"/>
      <c r="E2576" s="157" t="s">
        <v>5404</v>
      </c>
      <c r="F2576" s="157" t="s">
        <v>58</v>
      </c>
      <c r="G2576" s="157">
        <v>0</v>
      </c>
      <c r="H2576" s="157">
        <v>1</v>
      </c>
      <c r="I2576" s="157">
        <v>0</v>
      </c>
      <c r="J2576" s="157">
        <v>1</v>
      </c>
      <c r="K2576" s="157">
        <v>0</v>
      </c>
      <c r="L2576" s="157">
        <v>1</v>
      </c>
    </row>
    <row r="2577" spans="1:12" x14ac:dyDescent="0.2">
      <c r="A2577" s="157"/>
      <c r="B2577" s="157"/>
      <c r="C2577" s="157"/>
      <c r="D2577" s="157"/>
      <c r="E2577" s="157" t="s">
        <v>895</v>
      </c>
      <c r="F2577" s="157" t="s">
        <v>48</v>
      </c>
      <c r="G2577" s="157">
        <v>0</v>
      </c>
      <c r="H2577" s="157">
        <v>1</v>
      </c>
      <c r="I2577" s="157">
        <v>0</v>
      </c>
      <c r="J2577" s="157">
        <v>1</v>
      </c>
      <c r="K2577" s="157">
        <v>0</v>
      </c>
      <c r="L2577" s="157">
        <v>1</v>
      </c>
    </row>
    <row r="2578" spans="1:12" x14ac:dyDescent="0.2">
      <c r="A2578" s="157"/>
      <c r="B2578" s="157"/>
      <c r="C2578" s="157"/>
      <c r="D2578" s="157"/>
      <c r="E2578" s="157" t="s">
        <v>894</v>
      </c>
      <c r="F2578" s="157" t="s">
        <v>48</v>
      </c>
      <c r="G2578" s="157">
        <v>0</v>
      </c>
      <c r="H2578" s="157">
        <v>1</v>
      </c>
      <c r="I2578" s="157">
        <v>0</v>
      </c>
      <c r="J2578" s="157">
        <v>1</v>
      </c>
      <c r="K2578" s="157">
        <v>0</v>
      </c>
      <c r="L2578" s="157">
        <v>1</v>
      </c>
    </row>
    <row r="2579" spans="1:12" x14ac:dyDescent="0.2">
      <c r="A2579" s="157"/>
      <c r="B2579" s="157"/>
      <c r="C2579" s="157"/>
      <c r="D2579" s="157"/>
      <c r="E2579" s="157" t="s">
        <v>5405</v>
      </c>
      <c r="F2579" s="157" t="s">
        <v>29</v>
      </c>
      <c r="G2579" s="157">
        <v>0</v>
      </c>
      <c r="H2579" s="157">
        <v>1</v>
      </c>
      <c r="I2579" s="157">
        <v>1</v>
      </c>
      <c r="J2579" s="157">
        <v>0</v>
      </c>
      <c r="K2579" s="157">
        <v>0</v>
      </c>
      <c r="L2579" s="157">
        <v>1</v>
      </c>
    </row>
    <row r="2580" spans="1:12" x14ac:dyDescent="0.2">
      <c r="A2580" s="157"/>
      <c r="B2580" s="157"/>
      <c r="C2580" s="157"/>
      <c r="D2580" s="157"/>
      <c r="E2580" s="157" t="s">
        <v>5406</v>
      </c>
      <c r="F2580" s="157" t="s">
        <v>29</v>
      </c>
      <c r="G2580" s="157">
        <v>1</v>
      </c>
      <c r="H2580" s="157">
        <v>0</v>
      </c>
      <c r="I2580" s="157">
        <v>0</v>
      </c>
      <c r="J2580" s="157">
        <v>1</v>
      </c>
      <c r="K2580" s="157">
        <v>0</v>
      </c>
      <c r="L2580" s="157">
        <v>1</v>
      </c>
    </row>
    <row r="2581" spans="1:12" x14ac:dyDescent="0.2">
      <c r="A2581" s="157"/>
      <c r="B2581" s="157"/>
      <c r="C2581" s="157"/>
      <c r="D2581" s="157"/>
      <c r="E2581" s="157" t="s">
        <v>886</v>
      </c>
      <c r="F2581" s="157" t="s">
        <v>16</v>
      </c>
      <c r="G2581" s="157">
        <v>7</v>
      </c>
      <c r="H2581" s="157">
        <v>0</v>
      </c>
      <c r="I2581" s="157">
        <v>0</v>
      </c>
      <c r="J2581" s="157">
        <v>7</v>
      </c>
      <c r="K2581" s="157">
        <v>0</v>
      </c>
      <c r="L2581" s="157">
        <v>7</v>
      </c>
    </row>
    <row r="2582" spans="1:12" x14ac:dyDescent="0.2">
      <c r="A2582" s="157"/>
      <c r="B2582" s="157"/>
      <c r="C2582" s="157"/>
      <c r="D2582" s="157"/>
      <c r="E2582" s="157" t="s">
        <v>885</v>
      </c>
      <c r="F2582" s="157" t="s">
        <v>24</v>
      </c>
      <c r="G2582" s="157">
        <v>1</v>
      </c>
      <c r="H2582" s="157">
        <v>0</v>
      </c>
      <c r="I2582" s="157">
        <v>1</v>
      </c>
      <c r="J2582" s="157">
        <v>0</v>
      </c>
      <c r="K2582" s="157">
        <v>0</v>
      </c>
      <c r="L2582" s="157">
        <v>1</v>
      </c>
    </row>
    <row r="2583" spans="1:12" x14ac:dyDescent="0.2">
      <c r="A2583" s="157"/>
      <c r="B2583" s="157"/>
      <c r="C2583" s="157"/>
      <c r="D2583" s="157"/>
      <c r="E2583" s="157" t="s">
        <v>5407</v>
      </c>
      <c r="F2583" s="157" t="s">
        <v>24</v>
      </c>
      <c r="G2583" s="157">
        <v>0</v>
      </c>
      <c r="H2583" s="157">
        <v>1</v>
      </c>
      <c r="I2583" s="157">
        <v>1</v>
      </c>
      <c r="J2583" s="157">
        <v>0</v>
      </c>
      <c r="K2583" s="157">
        <v>0</v>
      </c>
      <c r="L2583" s="157">
        <v>1</v>
      </c>
    </row>
    <row r="2584" spans="1:12" x14ac:dyDescent="0.2">
      <c r="A2584" s="157"/>
      <c r="B2584" s="157"/>
      <c r="C2584" s="157"/>
      <c r="D2584" s="157"/>
      <c r="E2584" s="157" t="s">
        <v>5408</v>
      </c>
      <c r="F2584" s="157" t="s">
        <v>22</v>
      </c>
      <c r="G2584" s="157">
        <v>1</v>
      </c>
      <c r="H2584" s="157">
        <v>0</v>
      </c>
      <c r="I2584" s="157">
        <v>0</v>
      </c>
      <c r="J2584" s="157">
        <v>1</v>
      </c>
      <c r="K2584" s="157">
        <v>0</v>
      </c>
      <c r="L2584" s="157">
        <v>1</v>
      </c>
    </row>
    <row r="2585" spans="1:12" x14ac:dyDescent="0.2">
      <c r="A2585" s="157"/>
      <c r="B2585" s="157"/>
      <c r="C2585" s="157"/>
      <c r="D2585" s="157"/>
      <c r="E2585" s="157" t="s">
        <v>882</v>
      </c>
      <c r="F2585" s="157" t="s">
        <v>22</v>
      </c>
      <c r="G2585" s="157">
        <v>0</v>
      </c>
      <c r="H2585" s="157">
        <v>2</v>
      </c>
      <c r="I2585" s="157">
        <v>0</v>
      </c>
      <c r="J2585" s="157">
        <v>2</v>
      </c>
      <c r="K2585" s="157">
        <v>0</v>
      </c>
      <c r="L2585" s="157">
        <v>2</v>
      </c>
    </row>
    <row r="2586" spans="1:12" x14ac:dyDescent="0.2">
      <c r="A2586" s="157"/>
      <c r="B2586" s="157"/>
      <c r="C2586" s="157"/>
      <c r="D2586" s="157"/>
      <c r="E2586" s="157" t="s">
        <v>5409</v>
      </c>
      <c r="F2586" s="157" t="s">
        <v>16</v>
      </c>
      <c r="G2586" s="157">
        <v>0</v>
      </c>
      <c r="H2586" s="157">
        <v>1</v>
      </c>
      <c r="I2586" s="157">
        <v>1</v>
      </c>
      <c r="J2586" s="157">
        <v>0</v>
      </c>
      <c r="K2586" s="157">
        <v>0</v>
      </c>
      <c r="L2586" s="157">
        <v>1</v>
      </c>
    </row>
    <row r="2587" spans="1:12" x14ac:dyDescent="0.2">
      <c r="A2587" s="157"/>
      <c r="B2587" s="157"/>
      <c r="C2587" s="157"/>
      <c r="D2587" s="157"/>
      <c r="E2587" s="157" t="s">
        <v>5410</v>
      </c>
      <c r="F2587" s="157" t="s">
        <v>14</v>
      </c>
      <c r="G2587" s="157">
        <v>0</v>
      </c>
      <c r="H2587" s="157">
        <v>1</v>
      </c>
      <c r="I2587" s="157">
        <v>1</v>
      </c>
      <c r="J2587" s="157">
        <v>0</v>
      </c>
      <c r="K2587" s="157">
        <v>0</v>
      </c>
      <c r="L2587" s="157">
        <v>1</v>
      </c>
    </row>
    <row r="2588" spans="1:12" x14ac:dyDescent="0.2">
      <c r="A2588" s="157"/>
      <c r="B2588" s="157"/>
      <c r="C2588" s="157"/>
      <c r="D2588" s="157"/>
      <c r="E2588" s="157" t="s">
        <v>881</v>
      </c>
      <c r="F2588" s="157" t="s">
        <v>24</v>
      </c>
      <c r="G2588" s="157">
        <v>0</v>
      </c>
      <c r="H2588" s="157">
        <v>1</v>
      </c>
      <c r="I2588" s="157">
        <v>0</v>
      </c>
      <c r="J2588" s="157">
        <v>1</v>
      </c>
      <c r="K2588" s="157">
        <v>0</v>
      </c>
      <c r="L2588" s="157">
        <v>1</v>
      </c>
    </row>
    <row r="2589" spans="1:12" x14ac:dyDescent="0.2">
      <c r="A2589" s="157"/>
      <c r="B2589" s="157"/>
      <c r="C2589" s="157"/>
      <c r="D2589" s="157"/>
      <c r="E2589" s="157" t="s">
        <v>880</v>
      </c>
      <c r="F2589" s="157" t="s">
        <v>14</v>
      </c>
      <c r="G2589" s="157">
        <v>1</v>
      </c>
      <c r="H2589" s="157">
        <v>0</v>
      </c>
      <c r="I2589" s="157">
        <v>0</v>
      </c>
      <c r="J2589" s="157">
        <v>1</v>
      </c>
      <c r="K2589" s="157">
        <v>0</v>
      </c>
      <c r="L2589" s="157">
        <v>1</v>
      </c>
    </row>
    <row r="2590" spans="1:12" x14ac:dyDescent="0.2">
      <c r="A2590" s="157"/>
      <c r="B2590" s="157"/>
      <c r="C2590" s="157"/>
      <c r="D2590" s="157"/>
      <c r="E2590" s="157" t="s">
        <v>879</v>
      </c>
      <c r="F2590" s="157" t="s">
        <v>18</v>
      </c>
      <c r="G2590" s="157">
        <v>2</v>
      </c>
      <c r="H2590" s="157">
        <v>1</v>
      </c>
      <c r="I2590" s="157">
        <v>0</v>
      </c>
      <c r="J2590" s="157">
        <v>3</v>
      </c>
      <c r="K2590" s="157">
        <v>0</v>
      </c>
      <c r="L2590" s="157">
        <v>3</v>
      </c>
    </row>
    <row r="2591" spans="1:12" x14ac:dyDescent="0.2">
      <c r="A2591" s="157"/>
      <c r="B2591" s="157"/>
      <c r="C2591" s="157"/>
      <c r="D2591" s="157"/>
      <c r="E2591" s="157" t="s">
        <v>5411</v>
      </c>
      <c r="F2591" s="157" t="s">
        <v>24</v>
      </c>
      <c r="G2591" s="157">
        <v>0</v>
      </c>
      <c r="H2591" s="157">
        <v>1</v>
      </c>
      <c r="I2591" s="157">
        <v>0</v>
      </c>
      <c r="J2591" s="157">
        <v>1</v>
      </c>
      <c r="K2591" s="157">
        <v>0</v>
      </c>
      <c r="L2591" s="157">
        <v>1</v>
      </c>
    </row>
    <row r="2592" spans="1:12" x14ac:dyDescent="0.2">
      <c r="A2592" s="157"/>
      <c r="B2592" s="157"/>
      <c r="C2592" s="157"/>
      <c r="D2592" s="157"/>
      <c r="E2592" s="157" t="s">
        <v>878</v>
      </c>
      <c r="F2592" s="157" t="s">
        <v>131</v>
      </c>
      <c r="G2592" s="157">
        <v>0</v>
      </c>
      <c r="H2592" s="157">
        <v>1</v>
      </c>
      <c r="I2592" s="157">
        <v>0</v>
      </c>
      <c r="J2592" s="157">
        <v>1</v>
      </c>
      <c r="K2592" s="157">
        <v>0</v>
      </c>
      <c r="L2592" s="157">
        <v>1</v>
      </c>
    </row>
    <row r="2593" spans="1:12" x14ac:dyDescent="0.2">
      <c r="A2593" s="157"/>
      <c r="B2593" s="157"/>
      <c r="C2593" s="157"/>
      <c r="D2593" s="157"/>
      <c r="E2593" s="157" t="s">
        <v>5412</v>
      </c>
      <c r="F2593" s="157" t="s">
        <v>16</v>
      </c>
      <c r="G2593" s="157">
        <v>0</v>
      </c>
      <c r="H2593" s="157">
        <v>2</v>
      </c>
      <c r="I2593" s="157">
        <v>0</v>
      </c>
      <c r="J2593" s="157">
        <v>2</v>
      </c>
      <c r="K2593" s="157">
        <v>0</v>
      </c>
      <c r="L2593" s="157">
        <v>2</v>
      </c>
    </row>
    <row r="2594" spans="1:12" x14ac:dyDescent="0.2">
      <c r="A2594" s="157"/>
      <c r="B2594" s="157"/>
      <c r="C2594" s="157"/>
      <c r="D2594" s="157"/>
      <c r="E2594" s="157" t="s">
        <v>877</v>
      </c>
      <c r="F2594" s="157" t="s">
        <v>69</v>
      </c>
      <c r="G2594" s="157">
        <v>0</v>
      </c>
      <c r="H2594" s="157">
        <v>1</v>
      </c>
      <c r="I2594" s="157">
        <v>0</v>
      </c>
      <c r="J2594" s="157">
        <v>1</v>
      </c>
      <c r="K2594" s="157">
        <v>0</v>
      </c>
      <c r="L2594" s="157">
        <v>1</v>
      </c>
    </row>
    <row r="2595" spans="1:12" x14ac:dyDescent="0.2">
      <c r="A2595" s="157"/>
      <c r="B2595" s="157"/>
      <c r="C2595" s="157"/>
      <c r="D2595" s="157"/>
      <c r="E2595" s="157" t="s">
        <v>5413</v>
      </c>
      <c r="F2595" s="157" t="s">
        <v>77</v>
      </c>
      <c r="G2595" s="157">
        <v>2</v>
      </c>
      <c r="H2595" s="157">
        <v>0</v>
      </c>
      <c r="I2595" s="157">
        <v>2</v>
      </c>
      <c r="J2595" s="157">
        <v>0</v>
      </c>
      <c r="K2595" s="157">
        <v>0</v>
      </c>
      <c r="L2595" s="157">
        <v>2</v>
      </c>
    </row>
    <row r="2596" spans="1:12" x14ac:dyDescent="0.2">
      <c r="A2596" s="157"/>
      <c r="B2596" s="157"/>
      <c r="C2596" s="157"/>
      <c r="D2596" s="157"/>
      <c r="E2596" s="157" t="s">
        <v>5414</v>
      </c>
      <c r="F2596" s="157" t="s">
        <v>18</v>
      </c>
      <c r="G2596" s="157">
        <v>1</v>
      </c>
      <c r="H2596" s="157">
        <v>0</v>
      </c>
      <c r="I2596" s="157">
        <v>1</v>
      </c>
      <c r="J2596" s="157">
        <v>0</v>
      </c>
      <c r="K2596" s="157">
        <v>0</v>
      </c>
      <c r="L2596" s="157">
        <v>1</v>
      </c>
    </row>
    <row r="2597" spans="1:12" x14ac:dyDescent="0.2">
      <c r="A2597" s="157"/>
      <c r="B2597" s="157"/>
      <c r="C2597" s="157"/>
      <c r="D2597" s="157"/>
      <c r="E2597" s="157" t="s">
        <v>874</v>
      </c>
      <c r="F2597" s="157" t="s">
        <v>53</v>
      </c>
      <c r="G2597" s="157">
        <v>0</v>
      </c>
      <c r="H2597" s="157">
        <v>2</v>
      </c>
      <c r="I2597" s="157">
        <v>0</v>
      </c>
      <c r="J2597" s="157">
        <v>2</v>
      </c>
      <c r="K2597" s="157">
        <v>0</v>
      </c>
      <c r="L2597" s="157">
        <v>2</v>
      </c>
    </row>
    <row r="2598" spans="1:12" x14ac:dyDescent="0.2">
      <c r="A2598" s="157"/>
      <c r="B2598" s="157"/>
      <c r="C2598" s="157"/>
      <c r="D2598" s="157"/>
      <c r="E2598" s="157" t="s">
        <v>5415</v>
      </c>
      <c r="F2598" s="157" t="s">
        <v>48</v>
      </c>
      <c r="G2598" s="157">
        <v>0</v>
      </c>
      <c r="H2598" s="157">
        <v>1</v>
      </c>
      <c r="I2598" s="157">
        <v>1</v>
      </c>
      <c r="J2598" s="157">
        <v>0</v>
      </c>
      <c r="K2598" s="157">
        <v>0</v>
      </c>
      <c r="L2598" s="157">
        <v>1</v>
      </c>
    </row>
    <row r="2599" spans="1:12" x14ac:dyDescent="0.2">
      <c r="A2599" s="157"/>
      <c r="B2599" s="157"/>
      <c r="C2599" s="157"/>
      <c r="D2599" s="157"/>
      <c r="E2599" s="157" t="s">
        <v>5416</v>
      </c>
      <c r="F2599" s="157" t="s">
        <v>39</v>
      </c>
      <c r="G2599" s="157">
        <v>0</v>
      </c>
      <c r="H2599" s="157">
        <v>1</v>
      </c>
      <c r="I2599" s="157">
        <v>0</v>
      </c>
      <c r="J2599" s="157">
        <v>1</v>
      </c>
      <c r="K2599" s="157">
        <v>0</v>
      </c>
      <c r="L2599" s="157">
        <v>1</v>
      </c>
    </row>
    <row r="2600" spans="1:12" x14ac:dyDescent="0.2">
      <c r="A2600" s="157"/>
      <c r="B2600" s="157"/>
      <c r="C2600" s="157"/>
      <c r="D2600" s="157"/>
      <c r="E2600" s="157" t="s">
        <v>5417</v>
      </c>
      <c r="F2600" s="157" t="s">
        <v>39</v>
      </c>
      <c r="G2600" s="157">
        <v>0</v>
      </c>
      <c r="H2600" s="157">
        <v>1</v>
      </c>
      <c r="I2600" s="157">
        <v>0</v>
      </c>
      <c r="J2600" s="157">
        <v>1</v>
      </c>
      <c r="K2600" s="157">
        <v>0</v>
      </c>
      <c r="L2600" s="157">
        <v>1</v>
      </c>
    </row>
    <row r="2601" spans="1:12" x14ac:dyDescent="0.2">
      <c r="A2601" s="157"/>
      <c r="B2601" s="157"/>
      <c r="C2601" s="157"/>
      <c r="D2601" s="157"/>
      <c r="E2601" s="157" t="s">
        <v>5418</v>
      </c>
      <c r="F2601" s="157" t="s">
        <v>39</v>
      </c>
      <c r="G2601" s="157">
        <v>0</v>
      </c>
      <c r="H2601" s="157">
        <v>1</v>
      </c>
      <c r="I2601" s="157">
        <v>0</v>
      </c>
      <c r="J2601" s="157">
        <v>1</v>
      </c>
      <c r="K2601" s="157">
        <v>0</v>
      </c>
      <c r="L2601" s="157">
        <v>1</v>
      </c>
    </row>
    <row r="2602" spans="1:12" x14ac:dyDescent="0.2">
      <c r="A2602" s="157"/>
      <c r="B2602" s="157"/>
      <c r="C2602" s="157"/>
      <c r="D2602" s="157"/>
      <c r="E2602" s="157" t="s">
        <v>5419</v>
      </c>
      <c r="F2602" s="157" t="s">
        <v>39</v>
      </c>
      <c r="G2602" s="157">
        <v>0</v>
      </c>
      <c r="H2602" s="157">
        <v>1</v>
      </c>
      <c r="I2602" s="157">
        <v>0</v>
      </c>
      <c r="J2602" s="157">
        <v>1</v>
      </c>
      <c r="K2602" s="157">
        <v>0</v>
      </c>
      <c r="L2602" s="157">
        <v>1</v>
      </c>
    </row>
    <row r="2603" spans="1:12" x14ac:dyDescent="0.2">
      <c r="A2603" s="157"/>
      <c r="B2603" s="157"/>
      <c r="C2603" s="157"/>
      <c r="D2603" s="157"/>
      <c r="E2603" s="157" t="s">
        <v>5420</v>
      </c>
      <c r="F2603" s="157" t="s">
        <v>39</v>
      </c>
      <c r="G2603" s="157">
        <v>0</v>
      </c>
      <c r="H2603" s="157">
        <v>1</v>
      </c>
      <c r="I2603" s="157">
        <v>0</v>
      </c>
      <c r="J2603" s="157">
        <v>1</v>
      </c>
      <c r="K2603" s="157">
        <v>0</v>
      </c>
      <c r="L2603" s="157">
        <v>1</v>
      </c>
    </row>
    <row r="2604" spans="1:12" x14ac:dyDescent="0.2">
      <c r="A2604" s="157"/>
      <c r="B2604" s="157"/>
      <c r="C2604" s="157"/>
      <c r="D2604" s="157"/>
      <c r="E2604" s="157" t="s">
        <v>5421</v>
      </c>
      <c r="F2604" s="157" t="s">
        <v>39</v>
      </c>
      <c r="G2604" s="157">
        <v>0</v>
      </c>
      <c r="H2604" s="157">
        <v>1</v>
      </c>
      <c r="I2604" s="157">
        <v>0</v>
      </c>
      <c r="J2604" s="157">
        <v>1</v>
      </c>
      <c r="K2604" s="157">
        <v>0</v>
      </c>
      <c r="L2604" s="157">
        <v>1</v>
      </c>
    </row>
    <row r="2605" spans="1:12" x14ac:dyDescent="0.2">
      <c r="A2605" s="157"/>
      <c r="B2605" s="157"/>
      <c r="C2605" s="157"/>
      <c r="D2605" s="157"/>
      <c r="E2605" s="157" t="s">
        <v>5422</v>
      </c>
      <c r="F2605" s="157" t="s">
        <v>39</v>
      </c>
      <c r="G2605" s="157">
        <v>0</v>
      </c>
      <c r="H2605" s="157">
        <v>1</v>
      </c>
      <c r="I2605" s="157">
        <v>0</v>
      </c>
      <c r="J2605" s="157">
        <v>1</v>
      </c>
      <c r="K2605" s="157">
        <v>0</v>
      </c>
      <c r="L2605" s="157">
        <v>1</v>
      </c>
    </row>
    <row r="2606" spans="1:12" x14ac:dyDescent="0.2">
      <c r="A2606" s="157"/>
      <c r="B2606" s="157"/>
      <c r="C2606" s="157"/>
      <c r="D2606" s="157"/>
      <c r="E2606" s="157" t="s">
        <v>5423</v>
      </c>
      <c r="F2606" s="157" t="s">
        <v>39</v>
      </c>
      <c r="G2606" s="157">
        <v>0</v>
      </c>
      <c r="H2606" s="157">
        <v>2</v>
      </c>
      <c r="I2606" s="157">
        <v>0</v>
      </c>
      <c r="J2606" s="157">
        <v>2</v>
      </c>
      <c r="K2606" s="157">
        <v>0</v>
      </c>
      <c r="L2606" s="157">
        <v>2</v>
      </c>
    </row>
    <row r="2607" spans="1:12" x14ac:dyDescent="0.2">
      <c r="A2607" s="157"/>
      <c r="B2607" s="157"/>
      <c r="C2607" s="157"/>
      <c r="D2607" s="157"/>
      <c r="E2607" s="157" t="s">
        <v>5424</v>
      </c>
      <c r="F2607" s="157" t="s">
        <v>29</v>
      </c>
      <c r="G2607" s="157">
        <v>1</v>
      </c>
      <c r="H2607" s="157">
        <v>0</v>
      </c>
      <c r="I2607" s="157">
        <v>0</v>
      </c>
      <c r="J2607" s="157">
        <v>1</v>
      </c>
      <c r="K2607" s="157">
        <v>0</v>
      </c>
      <c r="L2607" s="157">
        <v>1</v>
      </c>
    </row>
    <row r="2608" spans="1:12" x14ac:dyDescent="0.2">
      <c r="A2608" s="157"/>
      <c r="B2608" s="157"/>
      <c r="C2608" s="157"/>
      <c r="D2608" s="157"/>
      <c r="E2608" s="157" t="s">
        <v>5425</v>
      </c>
      <c r="F2608" s="157" t="s">
        <v>58</v>
      </c>
      <c r="G2608" s="157">
        <v>1</v>
      </c>
      <c r="H2608" s="157">
        <v>0</v>
      </c>
      <c r="I2608" s="157">
        <v>0</v>
      </c>
      <c r="J2608" s="157">
        <v>1</v>
      </c>
      <c r="K2608" s="157">
        <v>0</v>
      </c>
      <c r="L2608" s="157">
        <v>1</v>
      </c>
    </row>
    <row r="2609" spans="1:12" x14ac:dyDescent="0.2">
      <c r="A2609" s="157"/>
      <c r="B2609" s="157"/>
      <c r="C2609" s="157"/>
      <c r="D2609" s="157"/>
      <c r="E2609" s="157" t="s">
        <v>867</v>
      </c>
      <c r="F2609" s="157" t="s">
        <v>29</v>
      </c>
      <c r="G2609" s="157">
        <v>0</v>
      </c>
      <c r="H2609" s="157">
        <v>1</v>
      </c>
      <c r="I2609" s="157">
        <v>1</v>
      </c>
      <c r="J2609" s="157">
        <v>0</v>
      </c>
      <c r="K2609" s="157">
        <v>0</v>
      </c>
      <c r="L2609" s="157">
        <v>1</v>
      </c>
    </row>
    <row r="2610" spans="1:12" x14ac:dyDescent="0.2">
      <c r="A2610" s="157"/>
      <c r="B2610" s="157"/>
      <c r="C2610" s="157"/>
      <c r="D2610" s="157"/>
      <c r="E2610" s="157" t="s">
        <v>5426</v>
      </c>
      <c r="F2610" s="157" t="s">
        <v>16</v>
      </c>
      <c r="G2610" s="157">
        <v>0</v>
      </c>
      <c r="H2610" s="157">
        <v>1</v>
      </c>
      <c r="I2610" s="157">
        <v>0</v>
      </c>
      <c r="J2610" s="157">
        <v>1</v>
      </c>
      <c r="K2610" s="157">
        <v>0</v>
      </c>
      <c r="L2610" s="157">
        <v>1</v>
      </c>
    </row>
    <row r="2611" spans="1:12" x14ac:dyDescent="0.2">
      <c r="A2611" s="157"/>
      <c r="B2611" s="157"/>
      <c r="C2611" s="157"/>
      <c r="D2611" s="157"/>
      <c r="E2611" s="157" t="s">
        <v>5427</v>
      </c>
      <c r="F2611" s="157" t="s">
        <v>16</v>
      </c>
      <c r="G2611" s="157">
        <v>0</v>
      </c>
      <c r="H2611" s="157">
        <v>1</v>
      </c>
      <c r="I2611" s="157">
        <v>0</v>
      </c>
      <c r="J2611" s="157">
        <v>1</v>
      </c>
      <c r="K2611" s="157">
        <v>0</v>
      </c>
      <c r="L2611" s="157">
        <v>1</v>
      </c>
    </row>
    <row r="2612" spans="1:12" x14ac:dyDescent="0.2">
      <c r="A2612" s="157"/>
      <c r="B2612" s="157"/>
      <c r="C2612" s="157"/>
      <c r="D2612" s="157"/>
      <c r="E2612" s="157" t="s">
        <v>5428</v>
      </c>
      <c r="F2612" s="157" t="s">
        <v>20</v>
      </c>
      <c r="G2612" s="157">
        <v>0</v>
      </c>
      <c r="H2612" s="157">
        <v>1</v>
      </c>
      <c r="I2612" s="157">
        <v>0</v>
      </c>
      <c r="J2612" s="157">
        <v>1</v>
      </c>
      <c r="K2612" s="157">
        <v>0</v>
      </c>
      <c r="L2612" s="157">
        <v>1</v>
      </c>
    </row>
    <row r="2613" spans="1:12" x14ac:dyDescent="0.2">
      <c r="A2613" s="157"/>
      <c r="B2613" s="157"/>
      <c r="C2613" s="157"/>
      <c r="D2613" s="157"/>
      <c r="E2613" s="157" t="s">
        <v>864</v>
      </c>
      <c r="F2613" s="157" t="s">
        <v>35</v>
      </c>
      <c r="G2613" s="157">
        <v>3</v>
      </c>
      <c r="H2613" s="157">
        <v>0</v>
      </c>
      <c r="I2613" s="157">
        <v>0</v>
      </c>
      <c r="J2613" s="157">
        <v>2</v>
      </c>
      <c r="K2613" s="157">
        <v>1</v>
      </c>
      <c r="L2613" s="157">
        <v>3</v>
      </c>
    </row>
    <row r="2614" spans="1:12" x14ac:dyDescent="0.2">
      <c r="A2614" s="157"/>
      <c r="B2614" s="157"/>
      <c r="C2614" s="157"/>
      <c r="D2614" s="157"/>
      <c r="E2614" s="157" t="s">
        <v>5429</v>
      </c>
      <c r="F2614" s="157" t="s">
        <v>94</v>
      </c>
      <c r="G2614" s="157">
        <v>0</v>
      </c>
      <c r="H2614" s="157">
        <v>1</v>
      </c>
      <c r="I2614" s="157">
        <v>0</v>
      </c>
      <c r="J2614" s="157">
        <v>1</v>
      </c>
      <c r="K2614" s="157">
        <v>0</v>
      </c>
      <c r="L2614" s="157">
        <v>1</v>
      </c>
    </row>
    <row r="2615" spans="1:12" x14ac:dyDescent="0.2">
      <c r="A2615" s="157"/>
      <c r="B2615" s="157"/>
      <c r="C2615" s="157"/>
      <c r="D2615" s="157"/>
      <c r="E2615" s="157" t="s">
        <v>5430</v>
      </c>
      <c r="F2615" s="157" t="s">
        <v>58</v>
      </c>
      <c r="G2615" s="157">
        <v>0</v>
      </c>
      <c r="H2615" s="157">
        <v>1</v>
      </c>
      <c r="I2615" s="157">
        <v>0</v>
      </c>
      <c r="J2615" s="157">
        <v>1</v>
      </c>
      <c r="K2615" s="157">
        <v>0</v>
      </c>
      <c r="L2615" s="157">
        <v>1</v>
      </c>
    </row>
    <row r="2616" spans="1:12" x14ac:dyDescent="0.2">
      <c r="A2616" s="157"/>
      <c r="B2616" s="157"/>
      <c r="C2616" s="157"/>
      <c r="D2616" s="157"/>
      <c r="E2616" s="157" t="s">
        <v>5431</v>
      </c>
      <c r="F2616" s="157" t="s">
        <v>58</v>
      </c>
      <c r="G2616" s="157">
        <v>0</v>
      </c>
      <c r="H2616" s="157">
        <v>1</v>
      </c>
      <c r="I2616" s="157">
        <v>0</v>
      </c>
      <c r="J2616" s="157">
        <v>1</v>
      </c>
      <c r="K2616" s="157">
        <v>0</v>
      </c>
      <c r="L2616" s="157">
        <v>1</v>
      </c>
    </row>
    <row r="2617" spans="1:12" x14ac:dyDescent="0.2">
      <c r="A2617" s="157"/>
      <c r="B2617" s="157"/>
      <c r="C2617" s="157"/>
      <c r="D2617" s="157"/>
      <c r="E2617" s="157" t="s">
        <v>5432</v>
      </c>
      <c r="F2617" s="157" t="s">
        <v>94</v>
      </c>
      <c r="G2617" s="157">
        <v>1</v>
      </c>
      <c r="H2617" s="157">
        <v>1</v>
      </c>
      <c r="I2617" s="157">
        <v>0</v>
      </c>
      <c r="J2617" s="157">
        <v>2</v>
      </c>
      <c r="K2617" s="157">
        <v>0</v>
      </c>
      <c r="L2617" s="157">
        <v>2</v>
      </c>
    </row>
    <row r="2618" spans="1:12" x14ac:dyDescent="0.2">
      <c r="A2618" s="157"/>
      <c r="B2618" s="157"/>
      <c r="C2618" s="157"/>
      <c r="D2618" s="157"/>
      <c r="E2618" s="157" t="s">
        <v>5433</v>
      </c>
      <c r="F2618" s="157" t="s">
        <v>53</v>
      </c>
      <c r="G2618" s="157">
        <v>1</v>
      </c>
      <c r="H2618" s="157">
        <v>0</v>
      </c>
      <c r="I2618" s="157">
        <v>1</v>
      </c>
      <c r="J2618" s="157">
        <v>0</v>
      </c>
      <c r="K2618" s="157">
        <v>0</v>
      </c>
      <c r="L2618" s="157">
        <v>1</v>
      </c>
    </row>
    <row r="2619" spans="1:12" x14ac:dyDescent="0.2">
      <c r="A2619" s="157"/>
      <c r="B2619" s="157"/>
      <c r="C2619" s="157"/>
      <c r="D2619" s="157"/>
      <c r="E2619" s="157" t="s">
        <v>859</v>
      </c>
      <c r="F2619" s="157" t="s">
        <v>77</v>
      </c>
      <c r="G2619" s="157">
        <v>0</v>
      </c>
      <c r="H2619" s="157">
        <v>3</v>
      </c>
      <c r="I2619" s="157">
        <v>2</v>
      </c>
      <c r="J2619" s="157">
        <v>1</v>
      </c>
      <c r="K2619" s="157">
        <v>0</v>
      </c>
      <c r="L2619" s="157">
        <v>3</v>
      </c>
    </row>
    <row r="2620" spans="1:12" x14ac:dyDescent="0.2">
      <c r="A2620" s="157"/>
      <c r="B2620" s="157"/>
      <c r="C2620" s="157"/>
      <c r="D2620" s="157"/>
      <c r="E2620" s="157" t="s">
        <v>858</v>
      </c>
      <c r="F2620" s="157" t="s">
        <v>16</v>
      </c>
      <c r="G2620" s="157">
        <v>0</v>
      </c>
      <c r="H2620" s="157">
        <v>1</v>
      </c>
      <c r="I2620" s="157">
        <v>1</v>
      </c>
      <c r="J2620" s="157">
        <v>0</v>
      </c>
      <c r="K2620" s="157">
        <v>0</v>
      </c>
      <c r="L2620" s="157">
        <v>1</v>
      </c>
    </row>
    <row r="2621" spans="1:12" x14ac:dyDescent="0.2">
      <c r="A2621" s="157"/>
      <c r="B2621" s="157"/>
      <c r="C2621" s="157"/>
      <c r="D2621" s="157"/>
      <c r="E2621" s="157" t="s">
        <v>857</v>
      </c>
      <c r="F2621" s="157" t="s">
        <v>14</v>
      </c>
      <c r="G2621" s="157">
        <v>1</v>
      </c>
      <c r="H2621" s="157">
        <v>1</v>
      </c>
      <c r="I2621" s="157">
        <v>1</v>
      </c>
      <c r="J2621" s="157">
        <v>0</v>
      </c>
      <c r="K2621" s="157">
        <v>1</v>
      </c>
      <c r="L2621" s="157">
        <v>2</v>
      </c>
    </row>
    <row r="2622" spans="1:12" x14ac:dyDescent="0.2">
      <c r="A2622" s="157"/>
      <c r="B2622" s="157"/>
      <c r="C2622" s="157"/>
      <c r="D2622" s="157"/>
      <c r="E2622" s="157" t="s">
        <v>5434</v>
      </c>
      <c r="F2622" s="157" t="s">
        <v>80</v>
      </c>
      <c r="G2622" s="157">
        <v>0</v>
      </c>
      <c r="H2622" s="157">
        <v>1</v>
      </c>
      <c r="I2622" s="157">
        <v>0</v>
      </c>
      <c r="J2622" s="157">
        <v>1</v>
      </c>
      <c r="K2622" s="157">
        <v>0</v>
      </c>
      <c r="L2622" s="157">
        <v>1</v>
      </c>
    </row>
    <row r="2623" spans="1:12" x14ac:dyDescent="0.2">
      <c r="A2623" s="157"/>
      <c r="B2623" s="157"/>
      <c r="C2623" s="157"/>
      <c r="D2623" s="157"/>
      <c r="E2623" s="157" t="s">
        <v>5435</v>
      </c>
      <c r="F2623" s="157" t="s">
        <v>24</v>
      </c>
      <c r="G2623" s="157">
        <v>0</v>
      </c>
      <c r="H2623" s="157">
        <v>1</v>
      </c>
      <c r="I2623" s="157">
        <v>0</v>
      </c>
      <c r="J2623" s="157">
        <v>1</v>
      </c>
      <c r="K2623" s="157">
        <v>0</v>
      </c>
      <c r="L2623" s="157">
        <v>1</v>
      </c>
    </row>
    <row r="2624" spans="1:12" x14ac:dyDescent="0.2">
      <c r="A2624" s="157"/>
      <c r="B2624" s="157"/>
      <c r="C2624" s="157"/>
      <c r="D2624" s="157"/>
      <c r="E2624" s="157" t="s">
        <v>5436</v>
      </c>
      <c r="F2624" s="157" t="s">
        <v>77</v>
      </c>
      <c r="G2624" s="157">
        <v>2</v>
      </c>
      <c r="H2624" s="157">
        <v>0</v>
      </c>
      <c r="I2624" s="157">
        <v>2</v>
      </c>
      <c r="J2624" s="157">
        <v>0</v>
      </c>
      <c r="K2624" s="157">
        <v>0</v>
      </c>
      <c r="L2624" s="157">
        <v>2</v>
      </c>
    </row>
    <row r="2625" spans="1:12" x14ac:dyDescent="0.2">
      <c r="A2625" s="157"/>
      <c r="B2625" s="157"/>
      <c r="C2625" s="157"/>
      <c r="D2625" s="157"/>
      <c r="E2625" s="157" t="s">
        <v>5437</v>
      </c>
      <c r="F2625" s="157" t="s">
        <v>29</v>
      </c>
      <c r="G2625" s="157">
        <v>1</v>
      </c>
      <c r="H2625" s="157">
        <v>0</v>
      </c>
      <c r="I2625" s="157">
        <v>0</v>
      </c>
      <c r="J2625" s="157">
        <v>1</v>
      </c>
      <c r="K2625" s="157">
        <v>0</v>
      </c>
      <c r="L2625" s="157">
        <v>1</v>
      </c>
    </row>
    <row r="2626" spans="1:12" x14ac:dyDescent="0.2">
      <c r="A2626" s="157"/>
      <c r="B2626" s="157"/>
      <c r="C2626" s="157"/>
      <c r="D2626" s="157"/>
      <c r="E2626" s="157" t="s">
        <v>5438</v>
      </c>
      <c r="F2626" s="157" t="s">
        <v>67</v>
      </c>
      <c r="G2626" s="157">
        <v>0</v>
      </c>
      <c r="H2626" s="157">
        <v>1</v>
      </c>
      <c r="I2626" s="157">
        <v>0</v>
      </c>
      <c r="J2626" s="157">
        <v>1</v>
      </c>
      <c r="K2626" s="157">
        <v>0</v>
      </c>
      <c r="L2626" s="157">
        <v>1</v>
      </c>
    </row>
    <row r="2627" spans="1:12" x14ac:dyDescent="0.2">
      <c r="A2627" s="157"/>
      <c r="B2627" s="157"/>
      <c r="C2627" s="157"/>
      <c r="D2627" s="157"/>
      <c r="E2627" s="157" t="s">
        <v>5439</v>
      </c>
      <c r="F2627" s="157" t="s">
        <v>53</v>
      </c>
      <c r="G2627" s="157">
        <v>1</v>
      </c>
      <c r="H2627" s="157">
        <v>0</v>
      </c>
      <c r="I2627" s="157">
        <v>1</v>
      </c>
      <c r="J2627" s="157">
        <v>0</v>
      </c>
      <c r="K2627" s="157">
        <v>0</v>
      </c>
      <c r="L2627" s="157">
        <v>1</v>
      </c>
    </row>
    <row r="2628" spans="1:12" x14ac:dyDescent="0.2">
      <c r="A2628" s="157"/>
      <c r="B2628" s="157"/>
      <c r="C2628" s="157"/>
      <c r="D2628" s="157"/>
      <c r="E2628" s="157" t="s">
        <v>5440</v>
      </c>
      <c r="F2628" s="157" t="s">
        <v>29</v>
      </c>
      <c r="G2628" s="157">
        <v>0</v>
      </c>
      <c r="H2628" s="157">
        <v>1</v>
      </c>
      <c r="I2628" s="157">
        <v>0</v>
      </c>
      <c r="J2628" s="157">
        <v>1</v>
      </c>
      <c r="K2628" s="157">
        <v>0</v>
      </c>
      <c r="L2628" s="157">
        <v>1</v>
      </c>
    </row>
    <row r="2629" spans="1:12" x14ac:dyDescent="0.2">
      <c r="A2629" s="157"/>
      <c r="B2629" s="157"/>
      <c r="C2629" s="157"/>
      <c r="D2629" s="157"/>
      <c r="E2629" s="157" t="s">
        <v>5441</v>
      </c>
      <c r="F2629" s="157" t="s">
        <v>67</v>
      </c>
      <c r="G2629" s="157">
        <v>1</v>
      </c>
      <c r="H2629" s="157">
        <v>0</v>
      </c>
      <c r="I2629" s="157">
        <v>0</v>
      </c>
      <c r="J2629" s="157">
        <v>1</v>
      </c>
      <c r="K2629" s="157">
        <v>0</v>
      </c>
      <c r="L2629" s="157">
        <v>1</v>
      </c>
    </row>
    <row r="2630" spans="1:12" x14ac:dyDescent="0.2">
      <c r="A2630" s="157"/>
      <c r="B2630" s="157"/>
      <c r="C2630" s="157"/>
      <c r="D2630" s="157"/>
      <c r="E2630" s="157" t="s">
        <v>5442</v>
      </c>
      <c r="F2630" s="157" t="s">
        <v>67</v>
      </c>
      <c r="G2630" s="157">
        <v>0</v>
      </c>
      <c r="H2630" s="157">
        <v>1</v>
      </c>
      <c r="I2630" s="157">
        <v>0</v>
      </c>
      <c r="J2630" s="157">
        <v>1</v>
      </c>
      <c r="K2630" s="157">
        <v>0</v>
      </c>
      <c r="L2630" s="157">
        <v>1</v>
      </c>
    </row>
    <row r="2631" spans="1:12" x14ac:dyDescent="0.2">
      <c r="A2631" s="157"/>
      <c r="B2631" s="157"/>
      <c r="C2631" s="157"/>
      <c r="D2631" s="157"/>
      <c r="E2631" s="157" t="s">
        <v>851</v>
      </c>
      <c r="F2631" s="157" t="s">
        <v>77</v>
      </c>
      <c r="G2631" s="157">
        <v>2</v>
      </c>
      <c r="H2631" s="157">
        <v>0</v>
      </c>
      <c r="I2631" s="157">
        <v>2</v>
      </c>
      <c r="J2631" s="157">
        <v>0</v>
      </c>
      <c r="K2631" s="157">
        <v>0</v>
      </c>
      <c r="L2631" s="157">
        <v>2</v>
      </c>
    </row>
    <row r="2632" spans="1:12" x14ac:dyDescent="0.2">
      <c r="A2632" s="157"/>
      <c r="B2632" s="157"/>
      <c r="C2632" s="157"/>
      <c r="D2632" s="157"/>
      <c r="E2632" s="157" t="s">
        <v>5443</v>
      </c>
      <c r="F2632" s="157" t="s">
        <v>58</v>
      </c>
      <c r="G2632" s="157">
        <v>2</v>
      </c>
      <c r="H2632" s="157">
        <v>0</v>
      </c>
      <c r="I2632" s="157">
        <v>0</v>
      </c>
      <c r="J2632" s="157">
        <v>1</v>
      </c>
      <c r="K2632" s="157">
        <v>1</v>
      </c>
      <c r="L2632" s="157">
        <v>2</v>
      </c>
    </row>
    <row r="2633" spans="1:12" x14ac:dyDescent="0.2">
      <c r="A2633" s="157"/>
      <c r="B2633" s="157"/>
      <c r="C2633" s="157"/>
      <c r="D2633" s="157"/>
      <c r="E2633" s="157" t="s">
        <v>5444</v>
      </c>
      <c r="F2633" s="157" t="s">
        <v>94</v>
      </c>
      <c r="G2633" s="157">
        <v>0</v>
      </c>
      <c r="H2633" s="157">
        <v>1</v>
      </c>
      <c r="I2633" s="157">
        <v>0</v>
      </c>
      <c r="J2633" s="157">
        <v>1</v>
      </c>
      <c r="K2633" s="157">
        <v>0</v>
      </c>
      <c r="L2633" s="157">
        <v>1</v>
      </c>
    </row>
    <row r="2634" spans="1:12" x14ac:dyDescent="0.2">
      <c r="A2634" s="157"/>
      <c r="B2634" s="157"/>
      <c r="C2634" s="157"/>
      <c r="D2634" s="157"/>
      <c r="E2634" s="157" t="s">
        <v>5445</v>
      </c>
      <c r="F2634" s="157" t="s">
        <v>94</v>
      </c>
      <c r="G2634" s="157">
        <v>1</v>
      </c>
      <c r="H2634" s="157">
        <v>0</v>
      </c>
      <c r="I2634" s="157">
        <v>1</v>
      </c>
      <c r="J2634" s="157">
        <v>0</v>
      </c>
      <c r="K2634" s="157">
        <v>0</v>
      </c>
      <c r="L2634" s="157">
        <v>1</v>
      </c>
    </row>
    <row r="2635" spans="1:12" x14ac:dyDescent="0.2">
      <c r="A2635" s="157"/>
      <c r="B2635" s="157"/>
      <c r="C2635" s="157"/>
      <c r="D2635" s="157"/>
      <c r="E2635" s="157" t="s">
        <v>5446</v>
      </c>
      <c r="F2635" s="157" t="s">
        <v>80</v>
      </c>
      <c r="G2635" s="157">
        <v>1</v>
      </c>
      <c r="H2635" s="157">
        <v>0</v>
      </c>
      <c r="I2635" s="157">
        <v>1</v>
      </c>
      <c r="J2635" s="157">
        <v>0</v>
      </c>
      <c r="K2635" s="157">
        <v>0</v>
      </c>
      <c r="L2635" s="157">
        <v>1</v>
      </c>
    </row>
    <row r="2636" spans="1:12" x14ac:dyDescent="0.2">
      <c r="A2636" s="157"/>
      <c r="B2636" s="157"/>
      <c r="C2636" s="157"/>
      <c r="D2636" s="157"/>
      <c r="E2636" s="157" t="s">
        <v>5447</v>
      </c>
      <c r="F2636" s="157" t="s">
        <v>39</v>
      </c>
      <c r="G2636" s="157">
        <v>0</v>
      </c>
      <c r="H2636" s="157">
        <v>1</v>
      </c>
      <c r="I2636" s="157">
        <v>1</v>
      </c>
      <c r="J2636" s="157">
        <v>0</v>
      </c>
      <c r="K2636" s="157">
        <v>0</v>
      </c>
      <c r="L2636" s="157">
        <v>1</v>
      </c>
    </row>
    <row r="2637" spans="1:12" x14ac:dyDescent="0.2">
      <c r="A2637" s="157"/>
      <c r="B2637" s="157"/>
      <c r="C2637" s="157"/>
      <c r="D2637" s="157"/>
      <c r="E2637" s="157" t="s">
        <v>5448</v>
      </c>
      <c r="F2637" s="157" t="s">
        <v>24</v>
      </c>
      <c r="G2637" s="157">
        <v>0</v>
      </c>
      <c r="H2637" s="157">
        <v>1</v>
      </c>
      <c r="I2637" s="157">
        <v>0</v>
      </c>
      <c r="J2637" s="157">
        <v>1</v>
      </c>
      <c r="K2637" s="157">
        <v>0</v>
      </c>
      <c r="L2637" s="157">
        <v>1</v>
      </c>
    </row>
    <row r="2638" spans="1:12" x14ac:dyDescent="0.2">
      <c r="A2638" s="157"/>
      <c r="B2638" s="157"/>
      <c r="C2638" s="157"/>
      <c r="D2638" s="157"/>
      <c r="E2638" s="157" t="s">
        <v>848</v>
      </c>
      <c r="F2638" s="157" t="s">
        <v>67</v>
      </c>
      <c r="G2638" s="157">
        <v>0</v>
      </c>
      <c r="H2638" s="157">
        <v>1</v>
      </c>
      <c r="I2638" s="157">
        <v>0</v>
      </c>
      <c r="J2638" s="157">
        <v>1</v>
      </c>
      <c r="K2638" s="157">
        <v>0</v>
      </c>
      <c r="L2638" s="157">
        <v>1</v>
      </c>
    </row>
    <row r="2639" spans="1:12" x14ac:dyDescent="0.2">
      <c r="A2639" s="157"/>
      <c r="B2639" s="157"/>
      <c r="C2639" s="157"/>
      <c r="D2639" s="157"/>
      <c r="E2639" s="157" t="s">
        <v>5449</v>
      </c>
      <c r="F2639" s="157" t="s">
        <v>80</v>
      </c>
      <c r="G2639" s="157">
        <v>0</v>
      </c>
      <c r="H2639" s="157">
        <v>1</v>
      </c>
      <c r="I2639" s="157">
        <v>0</v>
      </c>
      <c r="J2639" s="157">
        <v>1</v>
      </c>
      <c r="K2639" s="157">
        <v>0</v>
      </c>
      <c r="L2639" s="157">
        <v>1</v>
      </c>
    </row>
    <row r="2640" spans="1:12" x14ac:dyDescent="0.2">
      <c r="A2640" s="157"/>
      <c r="B2640" s="157"/>
      <c r="C2640" s="157"/>
      <c r="D2640" s="157"/>
      <c r="E2640" s="157" t="s">
        <v>842</v>
      </c>
      <c r="F2640" s="157" t="s">
        <v>69</v>
      </c>
      <c r="G2640" s="157">
        <v>0</v>
      </c>
      <c r="H2640" s="157">
        <v>1</v>
      </c>
      <c r="I2640" s="157">
        <v>1</v>
      </c>
      <c r="J2640" s="157">
        <v>0</v>
      </c>
      <c r="K2640" s="157">
        <v>0</v>
      </c>
      <c r="L2640" s="157">
        <v>1</v>
      </c>
    </row>
    <row r="2641" spans="1:12" x14ac:dyDescent="0.2">
      <c r="A2641" s="157"/>
      <c r="B2641" s="157"/>
      <c r="C2641" s="157"/>
      <c r="D2641" s="157"/>
      <c r="E2641" s="157" t="s">
        <v>841</v>
      </c>
      <c r="F2641" s="157" t="s">
        <v>39</v>
      </c>
      <c r="G2641" s="157">
        <v>0</v>
      </c>
      <c r="H2641" s="157">
        <v>1</v>
      </c>
      <c r="I2641" s="157">
        <v>1</v>
      </c>
      <c r="J2641" s="157">
        <v>0</v>
      </c>
      <c r="K2641" s="157">
        <v>0</v>
      </c>
      <c r="L2641" s="157">
        <v>1</v>
      </c>
    </row>
    <row r="2642" spans="1:12" x14ac:dyDescent="0.2">
      <c r="A2642" s="157"/>
      <c r="B2642" s="157"/>
      <c r="C2642" s="157"/>
      <c r="D2642" s="157"/>
      <c r="E2642" s="157" t="s">
        <v>5450</v>
      </c>
      <c r="F2642" s="157" t="s">
        <v>14</v>
      </c>
      <c r="G2642" s="157">
        <v>1</v>
      </c>
      <c r="H2642" s="157">
        <v>0</v>
      </c>
      <c r="I2642" s="157">
        <v>1</v>
      </c>
      <c r="J2642" s="157">
        <v>0</v>
      </c>
      <c r="K2642" s="157">
        <v>0</v>
      </c>
      <c r="L2642" s="157">
        <v>1</v>
      </c>
    </row>
    <row r="2643" spans="1:12" x14ac:dyDescent="0.2">
      <c r="A2643" s="157"/>
      <c r="B2643" s="157"/>
      <c r="C2643" s="157"/>
      <c r="D2643" s="157"/>
      <c r="E2643" s="157" t="s">
        <v>839</v>
      </c>
      <c r="F2643" s="157" t="s">
        <v>131</v>
      </c>
      <c r="G2643" s="157">
        <v>0</v>
      </c>
      <c r="H2643" s="157">
        <v>1</v>
      </c>
      <c r="I2643" s="157">
        <v>0</v>
      </c>
      <c r="J2643" s="157">
        <v>1</v>
      </c>
      <c r="K2643" s="157">
        <v>0</v>
      </c>
      <c r="L2643" s="157">
        <v>1</v>
      </c>
    </row>
    <row r="2644" spans="1:12" x14ac:dyDescent="0.2">
      <c r="A2644" s="157"/>
      <c r="B2644" s="157"/>
      <c r="C2644" s="157"/>
      <c r="D2644" s="157"/>
      <c r="E2644" s="157" t="s">
        <v>838</v>
      </c>
      <c r="F2644" s="157" t="s">
        <v>16</v>
      </c>
      <c r="G2644" s="157">
        <v>3</v>
      </c>
      <c r="H2644" s="157">
        <v>3</v>
      </c>
      <c r="I2644" s="157">
        <v>1</v>
      </c>
      <c r="J2644" s="157">
        <v>5</v>
      </c>
      <c r="K2644" s="157">
        <v>0</v>
      </c>
      <c r="L2644" s="157">
        <v>6</v>
      </c>
    </row>
    <row r="2645" spans="1:12" x14ac:dyDescent="0.2">
      <c r="A2645" s="157"/>
      <c r="B2645" s="157"/>
      <c r="C2645" s="157"/>
      <c r="D2645" s="157"/>
      <c r="E2645" s="157" t="s">
        <v>837</v>
      </c>
      <c r="F2645" s="157" t="s">
        <v>14</v>
      </c>
      <c r="G2645" s="157">
        <v>1</v>
      </c>
      <c r="H2645" s="157">
        <v>0</v>
      </c>
      <c r="I2645" s="157">
        <v>1</v>
      </c>
      <c r="J2645" s="157">
        <v>0</v>
      </c>
      <c r="K2645" s="157">
        <v>0</v>
      </c>
      <c r="L2645" s="157">
        <v>1</v>
      </c>
    </row>
    <row r="2646" spans="1:12" x14ac:dyDescent="0.2">
      <c r="A2646" s="157"/>
      <c r="B2646" s="157"/>
      <c r="C2646" s="157"/>
      <c r="D2646" s="157"/>
      <c r="E2646" s="157" t="s">
        <v>5451</v>
      </c>
      <c r="F2646" s="157" t="s">
        <v>33</v>
      </c>
      <c r="G2646" s="157">
        <v>0</v>
      </c>
      <c r="H2646" s="157">
        <v>1</v>
      </c>
      <c r="I2646" s="157">
        <v>0</v>
      </c>
      <c r="J2646" s="157">
        <v>1</v>
      </c>
      <c r="K2646" s="157">
        <v>0</v>
      </c>
      <c r="L2646" s="157">
        <v>1</v>
      </c>
    </row>
    <row r="2647" spans="1:12" x14ac:dyDescent="0.2">
      <c r="A2647" s="157"/>
      <c r="B2647" s="157"/>
      <c r="C2647" s="157"/>
      <c r="D2647" s="157"/>
      <c r="E2647" s="157" t="s">
        <v>5452</v>
      </c>
      <c r="F2647" s="157" t="s">
        <v>131</v>
      </c>
      <c r="G2647" s="157">
        <v>0</v>
      </c>
      <c r="H2647" s="157">
        <v>1</v>
      </c>
      <c r="I2647" s="157">
        <v>0</v>
      </c>
      <c r="J2647" s="157">
        <v>1</v>
      </c>
      <c r="K2647" s="157">
        <v>0</v>
      </c>
      <c r="L2647" s="157">
        <v>1</v>
      </c>
    </row>
    <row r="2648" spans="1:12" x14ac:dyDescent="0.2">
      <c r="A2648" s="157"/>
      <c r="B2648" s="157"/>
      <c r="C2648" s="157"/>
      <c r="D2648" s="157"/>
      <c r="E2648" s="157" t="s">
        <v>5453</v>
      </c>
      <c r="F2648" s="157" t="s">
        <v>33</v>
      </c>
      <c r="G2648" s="157">
        <v>0</v>
      </c>
      <c r="H2648" s="157">
        <v>1</v>
      </c>
      <c r="I2648" s="157">
        <v>1</v>
      </c>
      <c r="J2648" s="157">
        <v>0</v>
      </c>
      <c r="K2648" s="157">
        <v>0</v>
      </c>
      <c r="L2648" s="157">
        <v>1</v>
      </c>
    </row>
    <row r="2649" spans="1:12" x14ac:dyDescent="0.2">
      <c r="A2649" s="157"/>
      <c r="B2649" s="157"/>
      <c r="C2649" s="157"/>
      <c r="D2649" s="157"/>
      <c r="E2649" s="157" t="s">
        <v>5454</v>
      </c>
      <c r="F2649" s="157" t="s">
        <v>58</v>
      </c>
      <c r="G2649" s="157">
        <v>0</v>
      </c>
      <c r="H2649" s="157">
        <v>1</v>
      </c>
      <c r="I2649" s="157">
        <v>0</v>
      </c>
      <c r="J2649" s="157">
        <v>1</v>
      </c>
      <c r="K2649" s="157">
        <v>0</v>
      </c>
      <c r="L2649" s="157">
        <v>1</v>
      </c>
    </row>
    <row r="2650" spans="1:12" x14ac:dyDescent="0.2">
      <c r="A2650" s="157"/>
      <c r="B2650" s="157"/>
      <c r="C2650" s="157"/>
      <c r="D2650" s="157"/>
      <c r="E2650" s="157" t="s">
        <v>5455</v>
      </c>
      <c r="F2650" s="157" t="s">
        <v>16</v>
      </c>
      <c r="G2650" s="157">
        <v>0</v>
      </c>
      <c r="H2650" s="157">
        <v>1</v>
      </c>
      <c r="I2650" s="157">
        <v>1</v>
      </c>
      <c r="J2650" s="157">
        <v>0</v>
      </c>
      <c r="K2650" s="157">
        <v>0</v>
      </c>
      <c r="L2650" s="157">
        <v>1</v>
      </c>
    </row>
    <row r="2651" spans="1:12" x14ac:dyDescent="0.2">
      <c r="A2651" s="157"/>
      <c r="B2651" s="157"/>
      <c r="C2651" s="157"/>
      <c r="D2651" s="157"/>
      <c r="E2651" s="157" t="s">
        <v>831</v>
      </c>
      <c r="F2651" s="157" t="s">
        <v>16</v>
      </c>
      <c r="G2651" s="157">
        <v>0</v>
      </c>
      <c r="H2651" s="157">
        <v>1</v>
      </c>
      <c r="I2651" s="157">
        <v>0</v>
      </c>
      <c r="J2651" s="157">
        <v>1</v>
      </c>
      <c r="K2651" s="157">
        <v>0</v>
      </c>
      <c r="L2651" s="157">
        <v>1</v>
      </c>
    </row>
    <row r="2652" spans="1:12" x14ac:dyDescent="0.2">
      <c r="A2652" s="157"/>
      <c r="B2652" s="157"/>
      <c r="C2652" s="157"/>
      <c r="D2652" s="157"/>
      <c r="E2652" s="157" t="s">
        <v>830</v>
      </c>
      <c r="F2652" s="157" t="s">
        <v>77</v>
      </c>
      <c r="G2652" s="157">
        <v>1</v>
      </c>
      <c r="H2652" s="157">
        <v>2</v>
      </c>
      <c r="I2652" s="157">
        <v>3</v>
      </c>
      <c r="J2652" s="157">
        <v>0</v>
      </c>
      <c r="K2652" s="157">
        <v>0</v>
      </c>
      <c r="L2652" s="157">
        <v>3</v>
      </c>
    </row>
    <row r="2653" spans="1:12" x14ac:dyDescent="0.2">
      <c r="A2653" s="157"/>
      <c r="B2653" s="157"/>
      <c r="C2653" s="157"/>
      <c r="D2653" s="157"/>
      <c r="E2653" s="157" t="s">
        <v>829</v>
      </c>
      <c r="F2653" s="157" t="s">
        <v>131</v>
      </c>
      <c r="G2653" s="157">
        <v>0</v>
      </c>
      <c r="H2653" s="157">
        <v>1</v>
      </c>
      <c r="I2653" s="157">
        <v>0</v>
      </c>
      <c r="J2653" s="157">
        <v>1</v>
      </c>
      <c r="K2653" s="157">
        <v>0</v>
      </c>
      <c r="L2653" s="157">
        <v>1</v>
      </c>
    </row>
    <row r="2654" spans="1:12" x14ac:dyDescent="0.2">
      <c r="A2654" s="157"/>
      <c r="B2654" s="157"/>
      <c r="C2654" s="157"/>
      <c r="D2654" s="157"/>
      <c r="E2654" s="157" t="s">
        <v>5456</v>
      </c>
      <c r="F2654" s="157" t="s">
        <v>39</v>
      </c>
      <c r="G2654" s="157">
        <v>0</v>
      </c>
      <c r="H2654" s="157">
        <v>1</v>
      </c>
      <c r="I2654" s="157">
        <v>1</v>
      </c>
      <c r="J2654" s="157">
        <v>0</v>
      </c>
      <c r="K2654" s="157">
        <v>0</v>
      </c>
      <c r="L2654" s="157">
        <v>1</v>
      </c>
    </row>
    <row r="2655" spans="1:12" x14ac:dyDescent="0.2">
      <c r="A2655" s="157"/>
      <c r="B2655" s="157"/>
      <c r="C2655" s="157"/>
      <c r="D2655" s="157"/>
      <c r="E2655" s="157" t="s">
        <v>828</v>
      </c>
      <c r="F2655" s="157" t="s">
        <v>80</v>
      </c>
      <c r="G2655" s="157">
        <v>0</v>
      </c>
      <c r="H2655" s="157">
        <v>1</v>
      </c>
      <c r="I2655" s="157">
        <v>0</v>
      </c>
      <c r="J2655" s="157">
        <v>1</v>
      </c>
      <c r="K2655" s="157">
        <v>0</v>
      </c>
      <c r="L2655" s="157">
        <v>1</v>
      </c>
    </row>
    <row r="2656" spans="1:12" x14ac:dyDescent="0.2">
      <c r="A2656" s="157"/>
      <c r="B2656" s="157"/>
      <c r="C2656" s="157"/>
      <c r="D2656" s="157"/>
      <c r="E2656" s="157" t="s">
        <v>5457</v>
      </c>
      <c r="F2656" s="157" t="s">
        <v>24</v>
      </c>
      <c r="G2656" s="157">
        <v>0</v>
      </c>
      <c r="H2656" s="157">
        <v>1</v>
      </c>
      <c r="I2656" s="157">
        <v>0</v>
      </c>
      <c r="J2656" s="157">
        <v>1</v>
      </c>
      <c r="K2656" s="157">
        <v>0</v>
      </c>
      <c r="L2656" s="157">
        <v>1</v>
      </c>
    </row>
    <row r="2657" spans="1:12" x14ac:dyDescent="0.2">
      <c r="A2657" s="157"/>
      <c r="B2657" s="157"/>
      <c r="C2657" s="157"/>
      <c r="D2657" s="157"/>
      <c r="E2657" s="157" t="s">
        <v>5458</v>
      </c>
      <c r="F2657" s="157" t="s">
        <v>58</v>
      </c>
      <c r="G2657" s="157">
        <v>0</v>
      </c>
      <c r="H2657" s="157">
        <v>1</v>
      </c>
      <c r="I2657" s="157">
        <v>0</v>
      </c>
      <c r="J2657" s="157">
        <v>1</v>
      </c>
      <c r="K2657" s="157">
        <v>0</v>
      </c>
      <c r="L2657" s="157">
        <v>1</v>
      </c>
    </row>
    <row r="2658" spans="1:12" x14ac:dyDescent="0.2">
      <c r="A2658" s="157"/>
      <c r="B2658" s="157"/>
      <c r="C2658" s="157"/>
      <c r="D2658" s="157"/>
      <c r="E2658" s="157" t="s">
        <v>825</v>
      </c>
      <c r="F2658" s="157" t="s">
        <v>22</v>
      </c>
      <c r="G2658" s="157">
        <v>0</v>
      </c>
      <c r="H2658" s="157">
        <v>4</v>
      </c>
      <c r="I2658" s="157">
        <v>0</v>
      </c>
      <c r="J2658" s="157">
        <v>4</v>
      </c>
      <c r="K2658" s="157">
        <v>0</v>
      </c>
      <c r="L2658" s="157">
        <v>4</v>
      </c>
    </row>
    <row r="2659" spans="1:12" x14ac:dyDescent="0.2">
      <c r="A2659" s="157"/>
      <c r="B2659" s="157"/>
      <c r="C2659" s="157"/>
      <c r="D2659" s="157"/>
      <c r="E2659" s="157" t="s">
        <v>5459</v>
      </c>
      <c r="F2659" s="157" t="s">
        <v>94</v>
      </c>
      <c r="G2659" s="157">
        <v>0</v>
      </c>
      <c r="H2659" s="157">
        <v>1</v>
      </c>
      <c r="I2659" s="157">
        <v>0</v>
      </c>
      <c r="J2659" s="157">
        <v>1</v>
      </c>
      <c r="K2659" s="157">
        <v>0</v>
      </c>
      <c r="L2659" s="157">
        <v>1</v>
      </c>
    </row>
    <row r="2660" spans="1:12" x14ac:dyDescent="0.2">
      <c r="A2660" s="157"/>
      <c r="B2660" s="157"/>
      <c r="C2660" s="157"/>
      <c r="D2660" s="157"/>
      <c r="E2660" s="157" t="s">
        <v>5460</v>
      </c>
      <c r="F2660" s="157" t="s">
        <v>58</v>
      </c>
      <c r="G2660" s="157">
        <v>0</v>
      </c>
      <c r="H2660" s="157">
        <v>1</v>
      </c>
      <c r="I2660" s="157">
        <v>0</v>
      </c>
      <c r="J2660" s="157">
        <v>1</v>
      </c>
      <c r="K2660" s="157">
        <v>0</v>
      </c>
      <c r="L2660" s="157">
        <v>1</v>
      </c>
    </row>
    <row r="2661" spans="1:12" x14ac:dyDescent="0.2">
      <c r="A2661" s="157"/>
      <c r="B2661" s="157"/>
      <c r="C2661" s="157"/>
      <c r="D2661" s="157"/>
      <c r="E2661" s="157" t="s">
        <v>5461</v>
      </c>
      <c r="F2661" s="157" t="s">
        <v>35</v>
      </c>
      <c r="G2661" s="157">
        <v>0</v>
      </c>
      <c r="H2661" s="157">
        <v>1</v>
      </c>
      <c r="I2661" s="157">
        <v>0</v>
      </c>
      <c r="J2661" s="157">
        <v>1</v>
      </c>
      <c r="K2661" s="157">
        <v>0</v>
      </c>
      <c r="L2661" s="157">
        <v>1</v>
      </c>
    </row>
    <row r="2662" spans="1:12" x14ac:dyDescent="0.2">
      <c r="A2662" s="157"/>
      <c r="B2662" s="157"/>
      <c r="C2662" s="157"/>
      <c r="D2662" s="157"/>
      <c r="E2662" s="157" t="s">
        <v>5462</v>
      </c>
      <c r="F2662" s="157" t="s">
        <v>35</v>
      </c>
      <c r="G2662" s="157">
        <v>0</v>
      </c>
      <c r="H2662" s="157">
        <v>1</v>
      </c>
      <c r="I2662" s="157">
        <v>0</v>
      </c>
      <c r="J2662" s="157">
        <v>1</v>
      </c>
      <c r="K2662" s="157">
        <v>0</v>
      </c>
      <c r="L2662" s="157">
        <v>1</v>
      </c>
    </row>
    <row r="2663" spans="1:12" x14ac:dyDescent="0.2">
      <c r="A2663" s="157"/>
      <c r="B2663" s="157"/>
      <c r="C2663" s="157"/>
      <c r="D2663" s="157"/>
      <c r="E2663" s="157" t="s">
        <v>821</v>
      </c>
      <c r="F2663" s="157" t="s">
        <v>67</v>
      </c>
      <c r="G2663" s="157">
        <v>1</v>
      </c>
      <c r="H2663" s="157">
        <v>0</v>
      </c>
      <c r="I2663" s="157">
        <v>0</v>
      </c>
      <c r="J2663" s="157">
        <v>1</v>
      </c>
      <c r="K2663" s="157">
        <v>0</v>
      </c>
      <c r="L2663" s="157">
        <v>1</v>
      </c>
    </row>
    <row r="2664" spans="1:12" x14ac:dyDescent="0.2">
      <c r="A2664" s="157"/>
      <c r="B2664" s="157"/>
      <c r="C2664" s="157"/>
      <c r="D2664" s="157"/>
      <c r="E2664" s="157" t="s">
        <v>820</v>
      </c>
      <c r="F2664" s="157" t="s">
        <v>33</v>
      </c>
      <c r="G2664" s="157">
        <v>0</v>
      </c>
      <c r="H2664" s="157">
        <v>2</v>
      </c>
      <c r="I2664" s="157">
        <v>0</v>
      </c>
      <c r="J2664" s="157">
        <v>1</v>
      </c>
      <c r="K2664" s="157">
        <v>1</v>
      </c>
      <c r="L2664" s="157">
        <v>2</v>
      </c>
    </row>
    <row r="2665" spans="1:12" x14ac:dyDescent="0.2">
      <c r="A2665" s="157"/>
      <c r="B2665" s="157"/>
      <c r="C2665" s="157"/>
      <c r="D2665" s="157"/>
      <c r="E2665" s="157" t="s">
        <v>5463</v>
      </c>
      <c r="F2665" s="157" t="s">
        <v>29</v>
      </c>
      <c r="G2665" s="157">
        <v>0</v>
      </c>
      <c r="H2665" s="157">
        <v>3</v>
      </c>
      <c r="I2665" s="157">
        <v>1</v>
      </c>
      <c r="J2665" s="157">
        <v>2</v>
      </c>
      <c r="K2665" s="157">
        <v>0</v>
      </c>
      <c r="L2665" s="157">
        <v>3</v>
      </c>
    </row>
    <row r="2666" spans="1:12" x14ac:dyDescent="0.2">
      <c r="A2666" s="157"/>
      <c r="B2666" s="157"/>
      <c r="C2666" s="157"/>
      <c r="D2666" s="157"/>
      <c r="E2666" s="157" t="s">
        <v>5464</v>
      </c>
      <c r="F2666" s="157" t="s">
        <v>14</v>
      </c>
      <c r="G2666" s="157">
        <v>1</v>
      </c>
      <c r="H2666" s="157">
        <v>2</v>
      </c>
      <c r="I2666" s="157">
        <v>2</v>
      </c>
      <c r="J2666" s="157">
        <v>1</v>
      </c>
      <c r="K2666" s="157">
        <v>0</v>
      </c>
      <c r="L2666" s="157">
        <v>3</v>
      </c>
    </row>
    <row r="2667" spans="1:12" x14ac:dyDescent="0.2">
      <c r="A2667" s="157"/>
      <c r="B2667" s="157"/>
      <c r="C2667" s="157"/>
      <c r="D2667" s="157"/>
      <c r="E2667" s="157" t="s">
        <v>5465</v>
      </c>
      <c r="F2667" s="157" t="s">
        <v>29</v>
      </c>
      <c r="G2667" s="157">
        <v>1</v>
      </c>
      <c r="H2667" s="157">
        <v>0</v>
      </c>
      <c r="I2667" s="157">
        <v>0</v>
      </c>
      <c r="J2667" s="157">
        <v>1</v>
      </c>
      <c r="K2667" s="157">
        <v>0</v>
      </c>
      <c r="L2667" s="157">
        <v>1</v>
      </c>
    </row>
    <row r="2668" spans="1:12" x14ac:dyDescent="0.2">
      <c r="A2668" s="157"/>
      <c r="B2668" s="157"/>
      <c r="C2668" s="157"/>
      <c r="D2668" s="157"/>
      <c r="E2668" s="157" t="s">
        <v>814</v>
      </c>
      <c r="F2668" s="157" t="s">
        <v>58</v>
      </c>
      <c r="G2668" s="157">
        <v>0</v>
      </c>
      <c r="H2668" s="157">
        <v>1</v>
      </c>
      <c r="I2668" s="157">
        <v>0</v>
      </c>
      <c r="J2668" s="157">
        <v>1</v>
      </c>
      <c r="K2668" s="157">
        <v>0</v>
      </c>
      <c r="L2668" s="157">
        <v>1</v>
      </c>
    </row>
    <row r="2669" spans="1:12" x14ac:dyDescent="0.2">
      <c r="A2669" s="157"/>
      <c r="B2669" s="157"/>
      <c r="C2669" s="157"/>
      <c r="D2669" s="157"/>
      <c r="E2669" s="157" t="s">
        <v>810</v>
      </c>
      <c r="F2669" s="157" t="s">
        <v>14</v>
      </c>
      <c r="G2669" s="157">
        <v>1</v>
      </c>
      <c r="H2669" s="157">
        <v>2</v>
      </c>
      <c r="I2669" s="157">
        <v>1</v>
      </c>
      <c r="J2669" s="157">
        <v>2</v>
      </c>
      <c r="K2669" s="157">
        <v>0</v>
      </c>
      <c r="L2669" s="157">
        <v>3</v>
      </c>
    </row>
    <row r="2670" spans="1:12" x14ac:dyDescent="0.2">
      <c r="A2670" s="157"/>
      <c r="B2670" s="157"/>
      <c r="C2670" s="157"/>
      <c r="D2670" s="157"/>
      <c r="E2670" s="157" t="s">
        <v>809</v>
      </c>
      <c r="F2670" s="157" t="s">
        <v>67</v>
      </c>
      <c r="G2670" s="157">
        <v>0</v>
      </c>
      <c r="H2670" s="157">
        <v>1</v>
      </c>
      <c r="I2670" s="157">
        <v>0</v>
      </c>
      <c r="J2670" s="157">
        <v>1</v>
      </c>
      <c r="K2670" s="157">
        <v>0</v>
      </c>
      <c r="L2670" s="157">
        <v>1</v>
      </c>
    </row>
    <row r="2671" spans="1:12" x14ac:dyDescent="0.2">
      <c r="A2671" s="157"/>
      <c r="B2671" s="157"/>
      <c r="C2671" s="157"/>
      <c r="D2671" s="157"/>
      <c r="E2671" s="157" t="s">
        <v>807</v>
      </c>
      <c r="F2671" s="157" t="s">
        <v>94</v>
      </c>
      <c r="G2671" s="157">
        <v>1</v>
      </c>
      <c r="H2671" s="157">
        <v>9</v>
      </c>
      <c r="I2671" s="157">
        <v>0</v>
      </c>
      <c r="J2671" s="157">
        <v>10</v>
      </c>
      <c r="K2671" s="157">
        <v>0</v>
      </c>
      <c r="L2671" s="157">
        <v>10</v>
      </c>
    </row>
    <row r="2672" spans="1:12" x14ac:dyDescent="0.2">
      <c r="A2672" s="157"/>
      <c r="B2672" s="157"/>
      <c r="C2672" s="157"/>
      <c r="D2672" s="157"/>
      <c r="E2672" s="157" t="s">
        <v>806</v>
      </c>
      <c r="F2672" s="157" t="s">
        <v>94</v>
      </c>
      <c r="G2672" s="157">
        <v>1</v>
      </c>
      <c r="H2672" s="157">
        <v>7</v>
      </c>
      <c r="I2672" s="157">
        <v>0</v>
      </c>
      <c r="J2672" s="157">
        <v>8</v>
      </c>
      <c r="K2672" s="157">
        <v>0</v>
      </c>
      <c r="L2672" s="157">
        <v>8</v>
      </c>
    </row>
    <row r="2673" spans="1:12" x14ac:dyDescent="0.2">
      <c r="A2673" s="157"/>
      <c r="B2673" s="157"/>
      <c r="C2673" s="157"/>
      <c r="D2673" s="157"/>
      <c r="E2673" s="157" t="s">
        <v>5466</v>
      </c>
      <c r="F2673" s="157" t="s">
        <v>53</v>
      </c>
      <c r="G2673" s="157">
        <v>1</v>
      </c>
      <c r="H2673" s="157">
        <v>0</v>
      </c>
      <c r="I2673" s="157">
        <v>1</v>
      </c>
      <c r="J2673" s="157">
        <v>0</v>
      </c>
      <c r="K2673" s="157">
        <v>0</v>
      </c>
      <c r="L2673" s="157">
        <v>1</v>
      </c>
    </row>
    <row r="2674" spans="1:12" x14ac:dyDescent="0.2">
      <c r="A2674" s="157"/>
      <c r="B2674" s="157"/>
      <c r="C2674" s="157"/>
      <c r="D2674" s="157"/>
      <c r="E2674" s="157" t="s">
        <v>5467</v>
      </c>
      <c r="F2674" s="157" t="s">
        <v>20</v>
      </c>
      <c r="G2674" s="157">
        <v>0</v>
      </c>
      <c r="H2674" s="157">
        <v>1</v>
      </c>
      <c r="I2674" s="157">
        <v>0</v>
      </c>
      <c r="J2674" s="157">
        <v>1</v>
      </c>
      <c r="K2674" s="157">
        <v>0</v>
      </c>
      <c r="L2674" s="157">
        <v>1</v>
      </c>
    </row>
    <row r="2675" spans="1:12" x14ac:dyDescent="0.2">
      <c r="A2675" s="157"/>
      <c r="B2675" s="157"/>
      <c r="C2675" s="157"/>
      <c r="D2675" s="157"/>
      <c r="E2675" s="157" t="s">
        <v>801</v>
      </c>
      <c r="F2675" s="157" t="s">
        <v>67</v>
      </c>
      <c r="G2675" s="157">
        <v>0</v>
      </c>
      <c r="H2675" s="157">
        <v>1</v>
      </c>
      <c r="I2675" s="157">
        <v>0</v>
      </c>
      <c r="J2675" s="157">
        <v>1</v>
      </c>
      <c r="K2675" s="157">
        <v>0</v>
      </c>
      <c r="L2675" s="157">
        <v>1</v>
      </c>
    </row>
    <row r="2676" spans="1:12" x14ac:dyDescent="0.2">
      <c r="A2676" s="157"/>
      <c r="B2676" s="157"/>
      <c r="C2676" s="157"/>
      <c r="D2676" s="157"/>
      <c r="E2676" s="157" t="s">
        <v>5468</v>
      </c>
      <c r="F2676" s="157" t="s">
        <v>67</v>
      </c>
      <c r="G2676" s="157">
        <v>0</v>
      </c>
      <c r="H2676" s="157">
        <v>1</v>
      </c>
      <c r="I2676" s="157">
        <v>0</v>
      </c>
      <c r="J2676" s="157">
        <v>1</v>
      </c>
      <c r="K2676" s="157">
        <v>0</v>
      </c>
      <c r="L2676" s="157">
        <v>1</v>
      </c>
    </row>
    <row r="2677" spans="1:12" x14ac:dyDescent="0.2">
      <c r="A2677" s="157"/>
      <c r="B2677" s="157"/>
      <c r="C2677" s="157"/>
      <c r="D2677" s="157" t="s">
        <v>3942</v>
      </c>
      <c r="E2677" s="157" t="s">
        <v>3942</v>
      </c>
      <c r="F2677" s="157" t="s">
        <v>69</v>
      </c>
      <c r="G2677" s="157">
        <v>0</v>
      </c>
      <c r="H2677" s="157">
        <v>1</v>
      </c>
      <c r="I2677" s="157">
        <v>0</v>
      </c>
      <c r="J2677" s="157">
        <v>1</v>
      </c>
      <c r="K2677" s="157">
        <v>0</v>
      </c>
      <c r="L2677" s="157">
        <v>1</v>
      </c>
    </row>
    <row r="2678" spans="1:12" x14ac:dyDescent="0.2">
      <c r="A2678" s="157"/>
      <c r="B2678" s="157"/>
      <c r="C2678" s="157"/>
      <c r="D2678" s="157"/>
      <c r="E2678" s="157" t="s">
        <v>5469</v>
      </c>
      <c r="F2678" s="157" t="s">
        <v>58</v>
      </c>
      <c r="G2678" s="157">
        <v>2</v>
      </c>
      <c r="H2678" s="157">
        <v>0</v>
      </c>
      <c r="I2678" s="157">
        <v>0</v>
      </c>
      <c r="J2678" s="157">
        <v>2</v>
      </c>
      <c r="K2678" s="157">
        <v>0</v>
      </c>
      <c r="L2678" s="157">
        <v>2</v>
      </c>
    </row>
    <row r="2679" spans="1:12" x14ac:dyDescent="0.2">
      <c r="A2679" s="157"/>
      <c r="B2679" s="157"/>
      <c r="C2679" s="157"/>
      <c r="D2679" s="157"/>
      <c r="E2679" s="157" t="s">
        <v>5470</v>
      </c>
      <c r="F2679" s="157" t="s">
        <v>58</v>
      </c>
      <c r="G2679" s="157">
        <v>2</v>
      </c>
      <c r="H2679" s="157">
        <v>0</v>
      </c>
      <c r="I2679" s="157">
        <v>0</v>
      </c>
      <c r="J2679" s="157">
        <v>2</v>
      </c>
      <c r="K2679" s="157">
        <v>0</v>
      </c>
      <c r="L2679" s="157">
        <v>2</v>
      </c>
    </row>
    <row r="2680" spans="1:12" x14ac:dyDescent="0.2">
      <c r="A2680" s="157"/>
      <c r="B2680" s="157"/>
      <c r="C2680" s="157"/>
      <c r="D2680" s="157"/>
      <c r="E2680" s="157" t="s">
        <v>5471</v>
      </c>
      <c r="F2680" s="157" t="s">
        <v>80</v>
      </c>
      <c r="G2680" s="157">
        <v>1</v>
      </c>
      <c r="H2680" s="157">
        <v>0</v>
      </c>
      <c r="I2680" s="157">
        <v>1</v>
      </c>
      <c r="J2680" s="157">
        <v>0</v>
      </c>
      <c r="K2680" s="157">
        <v>0</v>
      </c>
      <c r="L2680" s="157">
        <v>1</v>
      </c>
    </row>
    <row r="2681" spans="1:12" x14ac:dyDescent="0.2">
      <c r="A2681" s="157"/>
      <c r="B2681" s="157"/>
      <c r="C2681" s="157"/>
      <c r="D2681" s="157"/>
      <c r="E2681" s="157" t="s">
        <v>5472</v>
      </c>
      <c r="F2681" s="157" t="s">
        <v>39</v>
      </c>
      <c r="G2681" s="157">
        <v>0</v>
      </c>
      <c r="H2681" s="157">
        <v>1</v>
      </c>
      <c r="I2681" s="157">
        <v>1</v>
      </c>
      <c r="J2681" s="157">
        <v>0</v>
      </c>
      <c r="K2681" s="157">
        <v>0</v>
      </c>
      <c r="L2681" s="157">
        <v>1</v>
      </c>
    </row>
    <row r="2682" spans="1:12" x14ac:dyDescent="0.2">
      <c r="A2682" s="157"/>
      <c r="B2682" s="157"/>
      <c r="C2682" s="157"/>
      <c r="D2682" s="157"/>
      <c r="E2682" s="157" t="s">
        <v>5473</v>
      </c>
      <c r="F2682" s="157" t="s">
        <v>80</v>
      </c>
      <c r="G2682" s="157">
        <v>1</v>
      </c>
      <c r="H2682" s="157">
        <v>2</v>
      </c>
      <c r="I2682" s="157">
        <v>1</v>
      </c>
      <c r="J2682" s="157">
        <v>2</v>
      </c>
      <c r="K2682" s="157">
        <v>0</v>
      </c>
      <c r="L2682" s="157">
        <v>3</v>
      </c>
    </row>
    <row r="2683" spans="1:12" x14ac:dyDescent="0.2">
      <c r="A2683" s="157"/>
      <c r="B2683" s="157"/>
      <c r="C2683" s="157"/>
      <c r="D2683" s="157"/>
      <c r="E2683" s="157" t="s">
        <v>5474</v>
      </c>
      <c r="F2683" s="157" t="s">
        <v>14</v>
      </c>
      <c r="G2683" s="157">
        <v>1</v>
      </c>
      <c r="H2683" s="157">
        <v>0</v>
      </c>
      <c r="I2683" s="157">
        <v>1</v>
      </c>
      <c r="J2683" s="157">
        <v>0</v>
      </c>
      <c r="K2683" s="157">
        <v>0</v>
      </c>
      <c r="L2683" s="157">
        <v>1</v>
      </c>
    </row>
    <row r="2684" spans="1:12" x14ac:dyDescent="0.2">
      <c r="A2684" s="157"/>
      <c r="B2684" s="157"/>
      <c r="C2684" s="157"/>
      <c r="D2684" s="157"/>
      <c r="E2684" s="157" t="s">
        <v>5475</v>
      </c>
      <c r="F2684" s="157" t="s">
        <v>94</v>
      </c>
      <c r="G2684" s="157">
        <v>0</v>
      </c>
      <c r="H2684" s="157">
        <v>1</v>
      </c>
      <c r="I2684" s="157">
        <v>0</v>
      </c>
      <c r="J2684" s="157">
        <v>1</v>
      </c>
      <c r="K2684" s="157">
        <v>0</v>
      </c>
      <c r="L2684" s="157">
        <v>1</v>
      </c>
    </row>
    <row r="2685" spans="1:12" x14ac:dyDescent="0.2">
      <c r="A2685" s="157"/>
      <c r="B2685" s="157"/>
      <c r="C2685" s="157"/>
      <c r="D2685" s="157"/>
      <c r="E2685" s="157" t="s">
        <v>5476</v>
      </c>
      <c r="F2685" s="157" t="s">
        <v>94</v>
      </c>
      <c r="G2685" s="157">
        <v>0</v>
      </c>
      <c r="H2685" s="157">
        <v>1</v>
      </c>
      <c r="I2685" s="157">
        <v>0</v>
      </c>
      <c r="J2685" s="157">
        <v>1</v>
      </c>
      <c r="K2685" s="157">
        <v>0</v>
      </c>
      <c r="L2685" s="157">
        <v>1</v>
      </c>
    </row>
    <row r="2686" spans="1:12" x14ac:dyDescent="0.2">
      <c r="A2686" s="157"/>
      <c r="B2686" s="157"/>
      <c r="C2686" s="157"/>
      <c r="D2686" s="157"/>
      <c r="E2686" s="157" t="s">
        <v>796</v>
      </c>
      <c r="F2686" s="157" t="s">
        <v>14</v>
      </c>
      <c r="G2686" s="157">
        <v>1</v>
      </c>
      <c r="H2686" s="157">
        <v>0</v>
      </c>
      <c r="I2686" s="157">
        <v>1</v>
      </c>
      <c r="J2686" s="157">
        <v>0</v>
      </c>
      <c r="K2686" s="157">
        <v>0</v>
      </c>
      <c r="L2686" s="157">
        <v>1</v>
      </c>
    </row>
    <row r="2687" spans="1:12" x14ac:dyDescent="0.2">
      <c r="A2687" s="157"/>
      <c r="B2687" s="157"/>
      <c r="C2687" s="157"/>
      <c r="D2687" s="157"/>
      <c r="E2687" s="157" t="s">
        <v>5477</v>
      </c>
      <c r="F2687" s="157" t="s">
        <v>20</v>
      </c>
      <c r="G2687" s="157">
        <v>1</v>
      </c>
      <c r="H2687" s="157">
        <v>0</v>
      </c>
      <c r="I2687" s="157">
        <v>1</v>
      </c>
      <c r="J2687" s="157">
        <v>0</v>
      </c>
      <c r="K2687" s="157">
        <v>0</v>
      </c>
      <c r="L2687" s="157">
        <v>1</v>
      </c>
    </row>
    <row r="2688" spans="1:12" x14ac:dyDescent="0.2">
      <c r="A2688" s="157"/>
      <c r="B2688" s="157"/>
      <c r="C2688" s="157"/>
      <c r="D2688" s="157"/>
      <c r="E2688" s="157" t="s">
        <v>5478</v>
      </c>
      <c r="F2688" s="157" t="s">
        <v>80</v>
      </c>
      <c r="G2688" s="157">
        <v>0</v>
      </c>
      <c r="H2688" s="157">
        <v>1</v>
      </c>
      <c r="I2688" s="157">
        <v>0</v>
      </c>
      <c r="J2688" s="157">
        <v>1</v>
      </c>
      <c r="K2688" s="157">
        <v>0</v>
      </c>
      <c r="L2688" s="157">
        <v>1</v>
      </c>
    </row>
    <row r="2689" spans="1:12" x14ac:dyDescent="0.2">
      <c r="A2689" s="157"/>
      <c r="B2689" s="157"/>
      <c r="C2689" s="157"/>
      <c r="D2689" s="157"/>
      <c r="E2689" s="157" t="s">
        <v>791</v>
      </c>
      <c r="F2689" s="157" t="s">
        <v>22</v>
      </c>
      <c r="G2689" s="157">
        <v>0</v>
      </c>
      <c r="H2689" s="157">
        <v>1</v>
      </c>
      <c r="I2689" s="157">
        <v>0</v>
      </c>
      <c r="J2689" s="157">
        <v>1</v>
      </c>
      <c r="K2689" s="157">
        <v>0</v>
      </c>
      <c r="L2689" s="157">
        <v>1</v>
      </c>
    </row>
    <row r="2690" spans="1:12" x14ac:dyDescent="0.2">
      <c r="A2690" s="157"/>
      <c r="B2690" s="157"/>
      <c r="C2690" s="157"/>
      <c r="D2690" s="157"/>
      <c r="E2690" s="157" t="s">
        <v>789</v>
      </c>
      <c r="F2690" s="157" t="s">
        <v>77</v>
      </c>
      <c r="G2690" s="157">
        <v>1</v>
      </c>
      <c r="H2690" s="157">
        <v>3</v>
      </c>
      <c r="I2690" s="157">
        <v>3</v>
      </c>
      <c r="J2690" s="157">
        <v>1</v>
      </c>
      <c r="K2690" s="157">
        <v>0</v>
      </c>
      <c r="L2690" s="157">
        <v>4</v>
      </c>
    </row>
    <row r="2691" spans="1:12" x14ac:dyDescent="0.2">
      <c r="A2691" s="157"/>
      <c r="B2691" s="157"/>
      <c r="C2691" s="157"/>
      <c r="D2691" s="157"/>
      <c r="E2691" s="157" t="s">
        <v>5479</v>
      </c>
      <c r="F2691" s="157" t="s">
        <v>24</v>
      </c>
      <c r="G2691" s="157">
        <v>0</v>
      </c>
      <c r="H2691" s="157">
        <v>1</v>
      </c>
      <c r="I2691" s="157">
        <v>0</v>
      </c>
      <c r="J2691" s="157">
        <v>1</v>
      </c>
      <c r="K2691" s="157">
        <v>0</v>
      </c>
      <c r="L2691" s="157">
        <v>1</v>
      </c>
    </row>
    <row r="2692" spans="1:12" x14ac:dyDescent="0.2">
      <c r="A2692" s="157"/>
      <c r="B2692" s="157"/>
      <c r="C2692" s="157"/>
      <c r="D2692" s="157"/>
      <c r="E2692" s="157" t="s">
        <v>5480</v>
      </c>
      <c r="F2692" s="157" t="s">
        <v>29</v>
      </c>
      <c r="G2692" s="157">
        <v>0</v>
      </c>
      <c r="H2692" s="157">
        <v>1</v>
      </c>
      <c r="I2692" s="157">
        <v>1</v>
      </c>
      <c r="J2692" s="157">
        <v>0</v>
      </c>
      <c r="K2692" s="157">
        <v>0</v>
      </c>
      <c r="L2692" s="157">
        <v>1</v>
      </c>
    </row>
    <row r="2693" spans="1:12" x14ac:dyDescent="0.2">
      <c r="A2693" s="157"/>
      <c r="B2693" s="157"/>
      <c r="C2693" s="157"/>
      <c r="D2693" s="157"/>
      <c r="E2693" s="157" t="s">
        <v>5481</v>
      </c>
      <c r="F2693" s="157" t="s">
        <v>48</v>
      </c>
      <c r="G2693" s="157">
        <v>1</v>
      </c>
      <c r="H2693" s="157">
        <v>0</v>
      </c>
      <c r="I2693" s="157">
        <v>1</v>
      </c>
      <c r="J2693" s="157">
        <v>0</v>
      </c>
      <c r="K2693" s="157">
        <v>0</v>
      </c>
      <c r="L2693" s="157">
        <v>1</v>
      </c>
    </row>
    <row r="2694" spans="1:12" x14ac:dyDescent="0.2">
      <c r="A2694" s="157"/>
      <c r="B2694" s="157"/>
      <c r="C2694" s="157"/>
      <c r="D2694" s="157"/>
      <c r="E2694" s="157" t="s">
        <v>787</v>
      </c>
      <c r="F2694" s="157" t="s">
        <v>80</v>
      </c>
      <c r="G2694" s="157">
        <v>1</v>
      </c>
      <c r="H2694" s="157">
        <v>0</v>
      </c>
      <c r="I2694" s="157">
        <v>0</v>
      </c>
      <c r="J2694" s="157">
        <v>1</v>
      </c>
      <c r="K2694" s="157">
        <v>0</v>
      </c>
      <c r="L2694" s="157">
        <v>1</v>
      </c>
    </row>
    <row r="2695" spans="1:12" x14ac:dyDescent="0.2">
      <c r="A2695" s="157"/>
      <c r="B2695" s="157"/>
      <c r="C2695" s="157"/>
      <c r="D2695" s="157"/>
      <c r="E2695" s="157" t="s">
        <v>785</v>
      </c>
      <c r="F2695" s="157" t="s">
        <v>67</v>
      </c>
      <c r="G2695" s="157">
        <v>0</v>
      </c>
      <c r="H2695" s="157">
        <v>4</v>
      </c>
      <c r="I2695" s="157">
        <v>4</v>
      </c>
      <c r="J2695" s="157">
        <v>0</v>
      </c>
      <c r="K2695" s="157">
        <v>0</v>
      </c>
      <c r="L2695" s="157">
        <v>4</v>
      </c>
    </row>
    <row r="2696" spans="1:12" x14ac:dyDescent="0.2">
      <c r="A2696" s="157"/>
      <c r="B2696" s="157"/>
      <c r="C2696" s="157"/>
      <c r="D2696" s="157"/>
      <c r="E2696" s="157" t="s">
        <v>5482</v>
      </c>
      <c r="F2696" s="157" t="s">
        <v>20</v>
      </c>
      <c r="G2696" s="157">
        <v>0</v>
      </c>
      <c r="H2696" s="157">
        <v>1</v>
      </c>
      <c r="I2696" s="157">
        <v>0</v>
      </c>
      <c r="J2696" s="157">
        <v>1</v>
      </c>
      <c r="K2696" s="157">
        <v>0</v>
      </c>
      <c r="L2696" s="157">
        <v>1</v>
      </c>
    </row>
    <row r="2697" spans="1:12" x14ac:dyDescent="0.2">
      <c r="A2697" s="157"/>
      <c r="B2697" s="157"/>
      <c r="C2697" s="157"/>
      <c r="D2697" s="157"/>
      <c r="E2697" s="157" t="s">
        <v>778</v>
      </c>
      <c r="F2697" s="157" t="s">
        <v>14</v>
      </c>
      <c r="G2697" s="157">
        <v>2</v>
      </c>
      <c r="H2697" s="157">
        <v>2</v>
      </c>
      <c r="I2697" s="157">
        <v>0</v>
      </c>
      <c r="J2697" s="157">
        <v>4</v>
      </c>
      <c r="K2697" s="157">
        <v>0</v>
      </c>
      <c r="L2697" s="157">
        <v>4</v>
      </c>
    </row>
    <row r="2698" spans="1:12" x14ac:dyDescent="0.2">
      <c r="A2698" s="157"/>
      <c r="B2698" s="157"/>
      <c r="C2698" s="157"/>
      <c r="D2698" s="157"/>
      <c r="E2698" s="157" t="s">
        <v>5483</v>
      </c>
      <c r="F2698" s="157" t="s">
        <v>14</v>
      </c>
      <c r="G2698" s="157">
        <v>1</v>
      </c>
      <c r="H2698" s="157">
        <v>1</v>
      </c>
      <c r="I2698" s="157">
        <v>1</v>
      </c>
      <c r="J2698" s="157">
        <v>1</v>
      </c>
      <c r="K2698" s="157">
        <v>0</v>
      </c>
      <c r="L2698" s="157">
        <v>2</v>
      </c>
    </row>
    <row r="2699" spans="1:12" x14ac:dyDescent="0.2">
      <c r="A2699" s="157"/>
      <c r="B2699" s="157"/>
      <c r="C2699" s="157"/>
      <c r="D2699" s="157"/>
      <c r="E2699" s="157" t="s">
        <v>5484</v>
      </c>
      <c r="F2699" s="157" t="s">
        <v>14</v>
      </c>
      <c r="G2699" s="157">
        <v>0</v>
      </c>
      <c r="H2699" s="157">
        <v>1</v>
      </c>
      <c r="I2699" s="157">
        <v>0</v>
      </c>
      <c r="J2699" s="157">
        <v>1</v>
      </c>
      <c r="K2699" s="157">
        <v>0</v>
      </c>
      <c r="L2699" s="157">
        <v>1</v>
      </c>
    </row>
    <row r="2700" spans="1:12" x14ac:dyDescent="0.2">
      <c r="A2700" s="157"/>
      <c r="B2700" s="157"/>
      <c r="C2700" s="157"/>
      <c r="D2700" s="157"/>
      <c r="E2700" s="157" t="s">
        <v>5485</v>
      </c>
      <c r="F2700" s="157" t="s">
        <v>16</v>
      </c>
      <c r="G2700" s="157">
        <v>0</v>
      </c>
      <c r="H2700" s="157">
        <v>1</v>
      </c>
      <c r="I2700" s="157">
        <v>1</v>
      </c>
      <c r="J2700" s="157">
        <v>0</v>
      </c>
      <c r="K2700" s="157">
        <v>0</v>
      </c>
      <c r="L2700" s="157">
        <v>1</v>
      </c>
    </row>
    <row r="2701" spans="1:12" x14ac:dyDescent="0.2">
      <c r="A2701" s="157"/>
      <c r="B2701" s="157"/>
      <c r="C2701" s="157"/>
      <c r="D2701" s="157"/>
      <c r="E2701" s="157" t="s">
        <v>5486</v>
      </c>
      <c r="F2701" s="157" t="s">
        <v>94</v>
      </c>
      <c r="G2701" s="157">
        <v>0</v>
      </c>
      <c r="H2701" s="157">
        <v>1</v>
      </c>
      <c r="I2701" s="157">
        <v>0</v>
      </c>
      <c r="J2701" s="157">
        <v>1</v>
      </c>
      <c r="K2701" s="157">
        <v>0</v>
      </c>
      <c r="L2701" s="157">
        <v>1</v>
      </c>
    </row>
    <row r="2702" spans="1:12" x14ac:dyDescent="0.2">
      <c r="A2702" s="157"/>
      <c r="B2702" s="157"/>
      <c r="C2702" s="157"/>
      <c r="D2702" s="157"/>
      <c r="E2702" s="157" t="s">
        <v>5487</v>
      </c>
      <c r="F2702" s="157" t="s">
        <v>14</v>
      </c>
      <c r="G2702" s="157">
        <v>0</v>
      </c>
      <c r="H2702" s="157">
        <v>2</v>
      </c>
      <c r="I2702" s="157">
        <v>0</v>
      </c>
      <c r="J2702" s="157">
        <v>2</v>
      </c>
      <c r="K2702" s="157">
        <v>0</v>
      </c>
      <c r="L2702" s="157">
        <v>2</v>
      </c>
    </row>
    <row r="2703" spans="1:12" x14ac:dyDescent="0.2">
      <c r="A2703" s="157"/>
      <c r="B2703" s="157"/>
      <c r="C2703" s="157"/>
      <c r="D2703" s="157"/>
      <c r="E2703" s="157" t="s">
        <v>5488</v>
      </c>
      <c r="F2703" s="157" t="s">
        <v>16</v>
      </c>
      <c r="G2703" s="157">
        <v>0</v>
      </c>
      <c r="H2703" s="157">
        <v>1</v>
      </c>
      <c r="I2703" s="157">
        <v>1</v>
      </c>
      <c r="J2703" s="157">
        <v>0</v>
      </c>
      <c r="K2703" s="157">
        <v>0</v>
      </c>
      <c r="L2703" s="157">
        <v>1</v>
      </c>
    </row>
    <row r="2704" spans="1:12" x14ac:dyDescent="0.2">
      <c r="A2704" s="157"/>
      <c r="B2704" s="157"/>
      <c r="C2704" s="157"/>
      <c r="D2704" s="157"/>
      <c r="E2704" s="157" t="s">
        <v>5489</v>
      </c>
      <c r="F2704" s="157" t="s">
        <v>14</v>
      </c>
      <c r="G2704" s="157">
        <v>0</v>
      </c>
      <c r="H2704" s="157">
        <v>2</v>
      </c>
      <c r="I2704" s="157">
        <v>0</v>
      </c>
      <c r="J2704" s="157">
        <v>2</v>
      </c>
      <c r="K2704" s="157">
        <v>0</v>
      </c>
      <c r="L2704" s="157">
        <v>2</v>
      </c>
    </row>
    <row r="2705" spans="1:12" x14ac:dyDescent="0.2">
      <c r="A2705" s="157"/>
      <c r="B2705" s="157"/>
      <c r="C2705" s="157"/>
      <c r="D2705" s="157"/>
      <c r="E2705" s="157" t="s">
        <v>775</v>
      </c>
      <c r="F2705" s="157" t="s">
        <v>77</v>
      </c>
      <c r="G2705" s="157">
        <v>1</v>
      </c>
      <c r="H2705" s="157">
        <v>2</v>
      </c>
      <c r="I2705" s="157">
        <v>3</v>
      </c>
      <c r="J2705" s="157">
        <v>0</v>
      </c>
      <c r="K2705" s="157">
        <v>0</v>
      </c>
      <c r="L2705" s="157">
        <v>3</v>
      </c>
    </row>
    <row r="2706" spans="1:12" x14ac:dyDescent="0.2">
      <c r="A2706" s="157"/>
      <c r="B2706" s="157"/>
      <c r="C2706" s="157"/>
      <c r="D2706" s="157"/>
      <c r="E2706" s="157" t="s">
        <v>774</v>
      </c>
      <c r="F2706" s="157" t="s">
        <v>67</v>
      </c>
      <c r="G2706" s="157">
        <v>0</v>
      </c>
      <c r="H2706" s="157">
        <v>4</v>
      </c>
      <c r="I2706" s="157">
        <v>4</v>
      </c>
      <c r="J2706" s="157">
        <v>0</v>
      </c>
      <c r="K2706" s="157">
        <v>0</v>
      </c>
      <c r="L2706" s="157">
        <v>4</v>
      </c>
    </row>
    <row r="2707" spans="1:12" x14ac:dyDescent="0.2">
      <c r="A2707" s="157"/>
      <c r="B2707" s="157"/>
      <c r="C2707" s="157"/>
      <c r="D2707" s="157"/>
      <c r="E2707" s="157" t="s">
        <v>5490</v>
      </c>
      <c r="F2707" s="157" t="s">
        <v>24</v>
      </c>
      <c r="G2707" s="157">
        <v>0</v>
      </c>
      <c r="H2707" s="157">
        <v>1</v>
      </c>
      <c r="I2707" s="157">
        <v>0</v>
      </c>
      <c r="J2707" s="157">
        <v>1</v>
      </c>
      <c r="K2707" s="157">
        <v>0</v>
      </c>
      <c r="L2707" s="157">
        <v>1</v>
      </c>
    </row>
    <row r="2708" spans="1:12" x14ac:dyDescent="0.2">
      <c r="A2708" s="157"/>
      <c r="B2708" s="157"/>
      <c r="C2708" s="157"/>
      <c r="D2708" s="157"/>
      <c r="E2708" s="157" t="s">
        <v>5491</v>
      </c>
      <c r="F2708" s="157" t="s">
        <v>53</v>
      </c>
      <c r="G2708" s="157">
        <v>1</v>
      </c>
      <c r="H2708" s="157">
        <v>0</v>
      </c>
      <c r="I2708" s="157">
        <v>1</v>
      </c>
      <c r="J2708" s="157">
        <v>0</v>
      </c>
      <c r="K2708" s="157">
        <v>0</v>
      </c>
      <c r="L2708" s="157">
        <v>1</v>
      </c>
    </row>
    <row r="2709" spans="1:12" x14ac:dyDescent="0.2">
      <c r="A2709" s="157"/>
      <c r="B2709" s="157"/>
      <c r="C2709" s="157"/>
      <c r="D2709" s="157"/>
      <c r="E2709" s="157" t="s">
        <v>5492</v>
      </c>
      <c r="F2709" s="157" t="s">
        <v>33</v>
      </c>
      <c r="G2709" s="157">
        <v>0</v>
      </c>
      <c r="H2709" s="157">
        <v>1</v>
      </c>
      <c r="I2709" s="157">
        <v>1</v>
      </c>
      <c r="J2709" s="157">
        <v>0</v>
      </c>
      <c r="K2709" s="157">
        <v>0</v>
      </c>
      <c r="L2709" s="157">
        <v>1</v>
      </c>
    </row>
    <row r="2710" spans="1:12" x14ac:dyDescent="0.2">
      <c r="A2710" s="157"/>
      <c r="B2710" s="157"/>
      <c r="C2710" s="157"/>
      <c r="D2710" s="157"/>
      <c r="E2710" s="157" t="s">
        <v>5493</v>
      </c>
      <c r="F2710" s="157" t="s">
        <v>58</v>
      </c>
      <c r="G2710" s="157">
        <v>2</v>
      </c>
      <c r="H2710" s="157">
        <v>0</v>
      </c>
      <c r="I2710" s="157">
        <v>0</v>
      </c>
      <c r="J2710" s="157">
        <v>2</v>
      </c>
      <c r="K2710" s="157">
        <v>0</v>
      </c>
      <c r="L2710" s="157">
        <v>2</v>
      </c>
    </row>
    <row r="2711" spans="1:12" x14ac:dyDescent="0.2">
      <c r="A2711" s="157"/>
      <c r="B2711" s="157"/>
      <c r="C2711" s="157"/>
      <c r="D2711" s="157"/>
      <c r="E2711" s="157" t="s">
        <v>5494</v>
      </c>
      <c r="F2711" s="157" t="s">
        <v>29</v>
      </c>
      <c r="G2711" s="157">
        <v>0</v>
      </c>
      <c r="H2711" s="157">
        <v>1</v>
      </c>
      <c r="I2711" s="157">
        <v>0</v>
      </c>
      <c r="J2711" s="157">
        <v>1</v>
      </c>
      <c r="K2711" s="157">
        <v>0</v>
      </c>
      <c r="L2711" s="157">
        <v>1</v>
      </c>
    </row>
    <row r="2712" spans="1:12" x14ac:dyDescent="0.2">
      <c r="A2712" s="157"/>
      <c r="B2712" s="157"/>
      <c r="C2712" s="157"/>
      <c r="D2712" s="157"/>
      <c r="E2712" s="157" t="s">
        <v>761</v>
      </c>
      <c r="F2712" s="157" t="s">
        <v>14</v>
      </c>
      <c r="G2712" s="157">
        <v>2</v>
      </c>
      <c r="H2712" s="157">
        <v>3</v>
      </c>
      <c r="I2712" s="157">
        <v>1</v>
      </c>
      <c r="J2712" s="157">
        <v>4</v>
      </c>
      <c r="K2712" s="157">
        <v>0</v>
      </c>
      <c r="L2712" s="157">
        <v>5</v>
      </c>
    </row>
    <row r="2713" spans="1:12" x14ac:dyDescent="0.2">
      <c r="A2713" s="157"/>
      <c r="B2713" s="157"/>
      <c r="C2713" s="157"/>
      <c r="D2713" s="157"/>
      <c r="E2713" s="157" t="s">
        <v>5495</v>
      </c>
      <c r="F2713" s="157" t="s">
        <v>22</v>
      </c>
      <c r="G2713" s="157">
        <v>1</v>
      </c>
      <c r="H2713" s="157">
        <v>1</v>
      </c>
      <c r="I2713" s="157">
        <v>0</v>
      </c>
      <c r="J2713" s="157">
        <v>1</v>
      </c>
      <c r="K2713" s="157">
        <v>1</v>
      </c>
      <c r="L2713" s="157">
        <v>2</v>
      </c>
    </row>
    <row r="2714" spans="1:12" x14ac:dyDescent="0.2">
      <c r="A2714" s="157"/>
      <c r="B2714" s="157"/>
      <c r="C2714" s="157"/>
      <c r="D2714" s="157"/>
      <c r="E2714" s="157" t="s">
        <v>5496</v>
      </c>
      <c r="F2714" s="157" t="s">
        <v>14</v>
      </c>
      <c r="G2714" s="157">
        <v>0</v>
      </c>
      <c r="H2714" s="157">
        <v>1</v>
      </c>
      <c r="I2714" s="157">
        <v>0</v>
      </c>
      <c r="J2714" s="157">
        <v>1</v>
      </c>
      <c r="K2714" s="157">
        <v>0</v>
      </c>
      <c r="L2714" s="157">
        <v>1</v>
      </c>
    </row>
    <row r="2715" spans="1:12" x14ac:dyDescent="0.2">
      <c r="A2715" s="157"/>
      <c r="B2715" s="157"/>
      <c r="C2715" s="157"/>
      <c r="D2715" s="157"/>
      <c r="E2715" s="157" t="s">
        <v>5497</v>
      </c>
      <c r="F2715" s="157" t="s">
        <v>14</v>
      </c>
      <c r="G2715" s="157">
        <v>1</v>
      </c>
      <c r="H2715" s="157">
        <v>0</v>
      </c>
      <c r="I2715" s="157">
        <v>1</v>
      </c>
      <c r="J2715" s="157">
        <v>0</v>
      </c>
      <c r="K2715" s="157">
        <v>0</v>
      </c>
      <c r="L2715" s="157">
        <v>1</v>
      </c>
    </row>
    <row r="2716" spans="1:12" x14ac:dyDescent="0.2">
      <c r="A2716" s="157"/>
      <c r="B2716" s="157"/>
      <c r="C2716" s="157"/>
      <c r="D2716" s="157"/>
      <c r="E2716" s="157" t="s">
        <v>5498</v>
      </c>
      <c r="F2716" s="157" t="s">
        <v>16</v>
      </c>
      <c r="G2716" s="157">
        <v>0</v>
      </c>
      <c r="H2716" s="157">
        <v>1</v>
      </c>
      <c r="I2716" s="157">
        <v>1</v>
      </c>
      <c r="J2716" s="157">
        <v>0</v>
      </c>
      <c r="K2716" s="157">
        <v>0</v>
      </c>
      <c r="L2716" s="157">
        <v>1</v>
      </c>
    </row>
    <row r="2717" spans="1:12" x14ac:dyDescent="0.2">
      <c r="A2717" s="157"/>
      <c r="B2717" s="157"/>
      <c r="C2717" s="157"/>
      <c r="D2717" s="157"/>
      <c r="E2717" s="157" t="s">
        <v>756</v>
      </c>
      <c r="F2717" s="157" t="s">
        <v>18</v>
      </c>
      <c r="G2717" s="157">
        <v>3</v>
      </c>
      <c r="H2717" s="157">
        <v>14</v>
      </c>
      <c r="I2717" s="157">
        <v>3</v>
      </c>
      <c r="J2717" s="157">
        <v>14</v>
      </c>
      <c r="K2717" s="157">
        <v>0</v>
      </c>
      <c r="L2717" s="157">
        <v>17</v>
      </c>
    </row>
    <row r="2718" spans="1:12" x14ac:dyDescent="0.2">
      <c r="A2718" s="157"/>
      <c r="B2718" s="157"/>
      <c r="C2718" s="157"/>
      <c r="D2718" s="157"/>
      <c r="E2718" s="157" t="s">
        <v>5499</v>
      </c>
      <c r="F2718" s="157" t="s">
        <v>53</v>
      </c>
      <c r="G2718" s="157">
        <v>0</v>
      </c>
      <c r="H2718" s="157">
        <v>2</v>
      </c>
      <c r="I2718" s="157">
        <v>0</v>
      </c>
      <c r="J2718" s="157">
        <v>2</v>
      </c>
      <c r="K2718" s="157">
        <v>0</v>
      </c>
      <c r="L2718" s="157">
        <v>2</v>
      </c>
    </row>
    <row r="2719" spans="1:12" x14ac:dyDescent="0.2">
      <c r="A2719" s="157"/>
      <c r="B2719" s="157"/>
      <c r="C2719" s="157"/>
      <c r="D2719" s="157"/>
      <c r="E2719" s="157" t="s">
        <v>752</v>
      </c>
      <c r="F2719" s="157" t="s">
        <v>18</v>
      </c>
      <c r="G2719" s="157">
        <v>0</v>
      </c>
      <c r="H2719" s="157">
        <v>2</v>
      </c>
      <c r="I2719" s="157">
        <v>0</v>
      </c>
      <c r="J2719" s="157">
        <v>1</v>
      </c>
      <c r="K2719" s="157">
        <v>1</v>
      </c>
      <c r="L2719" s="157">
        <v>2</v>
      </c>
    </row>
    <row r="2720" spans="1:12" x14ac:dyDescent="0.2">
      <c r="A2720" s="157"/>
      <c r="B2720" s="157"/>
      <c r="C2720" s="157"/>
      <c r="D2720" s="157"/>
      <c r="E2720" s="157" t="s">
        <v>5500</v>
      </c>
      <c r="F2720" s="157" t="s">
        <v>53</v>
      </c>
      <c r="G2720" s="157">
        <v>1</v>
      </c>
      <c r="H2720" s="157">
        <v>0</v>
      </c>
      <c r="I2720" s="157">
        <v>1</v>
      </c>
      <c r="J2720" s="157">
        <v>0</v>
      </c>
      <c r="K2720" s="157">
        <v>0</v>
      </c>
      <c r="L2720" s="157">
        <v>1</v>
      </c>
    </row>
    <row r="2721" spans="1:12" x14ac:dyDescent="0.2">
      <c r="A2721" s="157"/>
      <c r="B2721" s="157"/>
      <c r="C2721" s="157"/>
      <c r="D2721" s="157"/>
      <c r="E2721" s="157" t="s">
        <v>751</v>
      </c>
      <c r="F2721" s="157" t="s">
        <v>18</v>
      </c>
      <c r="G2721" s="157">
        <v>1</v>
      </c>
      <c r="H2721" s="157">
        <v>0</v>
      </c>
      <c r="I2721" s="157">
        <v>0</v>
      </c>
      <c r="J2721" s="157">
        <v>1</v>
      </c>
      <c r="K2721" s="157">
        <v>0</v>
      </c>
      <c r="L2721" s="157">
        <v>1</v>
      </c>
    </row>
    <row r="2722" spans="1:12" x14ac:dyDescent="0.2">
      <c r="A2722" s="157"/>
      <c r="B2722" s="157"/>
      <c r="C2722" s="157"/>
      <c r="D2722" s="157"/>
      <c r="E2722" s="157" t="s">
        <v>5501</v>
      </c>
      <c r="F2722" s="157" t="s">
        <v>18</v>
      </c>
      <c r="G2722" s="157">
        <v>0</v>
      </c>
      <c r="H2722" s="157">
        <v>1</v>
      </c>
      <c r="I2722" s="157">
        <v>0</v>
      </c>
      <c r="J2722" s="157">
        <v>1</v>
      </c>
      <c r="K2722" s="157">
        <v>0</v>
      </c>
      <c r="L2722" s="157">
        <v>1</v>
      </c>
    </row>
    <row r="2723" spans="1:12" x14ac:dyDescent="0.2">
      <c r="A2723" s="157"/>
      <c r="B2723" s="157"/>
      <c r="C2723" s="157"/>
      <c r="D2723" s="157"/>
      <c r="E2723" s="157" t="s">
        <v>5502</v>
      </c>
      <c r="F2723" s="157" t="s">
        <v>125</v>
      </c>
      <c r="G2723" s="157">
        <v>1</v>
      </c>
      <c r="H2723" s="157">
        <v>0</v>
      </c>
      <c r="I2723" s="157">
        <v>0</v>
      </c>
      <c r="J2723" s="157">
        <v>1</v>
      </c>
      <c r="K2723" s="157">
        <v>0</v>
      </c>
      <c r="L2723" s="157">
        <v>1</v>
      </c>
    </row>
    <row r="2724" spans="1:12" x14ac:dyDescent="0.2">
      <c r="A2724" s="157"/>
      <c r="B2724" s="157"/>
      <c r="C2724" s="157"/>
      <c r="D2724" s="157"/>
      <c r="E2724" s="157" t="s">
        <v>5503</v>
      </c>
      <c r="F2724" s="157" t="s">
        <v>67</v>
      </c>
      <c r="G2724" s="157">
        <v>0</v>
      </c>
      <c r="H2724" s="157">
        <v>1</v>
      </c>
      <c r="I2724" s="157">
        <v>0</v>
      </c>
      <c r="J2724" s="157">
        <v>1</v>
      </c>
      <c r="K2724" s="157">
        <v>0</v>
      </c>
      <c r="L2724" s="157">
        <v>1</v>
      </c>
    </row>
    <row r="2725" spans="1:12" x14ac:dyDescent="0.2">
      <c r="A2725" s="157"/>
      <c r="B2725" s="157"/>
      <c r="C2725" s="157"/>
      <c r="D2725" s="157"/>
      <c r="E2725" s="157" t="s">
        <v>5504</v>
      </c>
      <c r="F2725" s="157" t="s">
        <v>80</v>
      </c>
      <c r="G2725" s="157">
        <v>0</v>
      </c>
      <c r="H2725" s="157">
        <v>1</v>
      </c>
      <c r="I2725" s="157">
        <v>0</v>
      </c>
      <c r="J2725" s="157">
        <v>1</v>
      </c>
      <c r="K2725" s="157">
        <v>0</v>
      </c>
      <c r="L2725" s="157">
        <v>1</v>
      </c>
    </row>
    <row r="2726" spans="1:12" x14ac:dyDescent="0.2">
      <c r="A2726" s="157"/>
      <c r="B2726" s="157"/>
      <c r="C2726" s="157"/>
      <c r="D2726" s="157"/>
      <c r="E2726" s="157" t="s">
        <v>5505</v>
      </c>
      <c r="F2726" s="157" t="s">
        <v>39</v>
      </c>
      <c r="G2726" s="157">
        <v>0</v>
      </c>
      <c r="H2726" s="157">
        <v>1</v>
      </c>
      <c r="I2726" s="157">
        <v>1</v>
      </c>
      <c r="J2726" s="157">
        <v>0</v>
      </c>
      <c r="K2726" s="157">
        <v>0</v>
      </c>
      <c r="L2726" s="157">
        <v>1</v>
      </c>
    </row>
    <row r="2727" spans="1:12" x14ac:dyDescent="0.2">
      <c r="A2727" s="157"/>
      <c r="B2727" s="157"/>
      <c r="C2727" s="157"/>
      <c r="D2727" s="157"/>
      <c r="E2727" s="157" t="s">
        <v>5506</v>
      </c>
      <c r="F2727" s="157" t="s">
        <v>29</v>
      </c>
      <c r="G2727" s="157">
        <v>0</v>
      </c>
      <c r="H2727" s="157">
        <v>1</v>
      </c>
      <c r="I2727" s="157">
        <v>0</v>
      </c>
      <c r="J2727" s="157">
        <v>1</v>
      </c>
      <c r="K2727" s="157">
        <v>0</v>
      </c>
      <c r="L2727" s="157">
        <v>1</v>
      </c>
    </row>
    <row r="2728" spans="1:12" x14ac:dyDescent="0.2">
      <c r="A2728" s="157"/>
      <c r="B2728" s="157"/>
      <c r="C2728" s="157"/>
      <c r="D2728" s="157"/>
      <c r="E2728" s="157" t="s">
        <v>746</v>
      </c>
      <c r="F2728" s="157" t="s">
        <v>94</v>
      </c>
      <c r="G2728" s="157">
        <v>0</v>
      </c>
      <c r="H2728" s="157">
        <v>4</v>
      </c>
      <c r="I2728" s="157">
        <v>0</v>
      </c>
      <c r="J2728" s="157">
        <v>4</v>
      </c>
      <c r="K2728" s="157">
        <v>0</v>
      </c>
      <c r="L2728" s="157">
        <v>4</v>
      </c>
    </row>
    <row r="2729" spans="1:12" x14ac:dyDescent="0.2">
      <c r="A2729" s="157"/>
      <c r="B2729" s="157"/>
      <c r="C2729" s="157"/>
      <c r="D2729" s="157"/>
      <c r="E2729" s="157" t="s">
        <v>745</v>
      </c>
      <c r="F2729" s="157" t="s">
        <v>77</v>
      </c>
      <c r="G2729" s="157">
        <v>2</v>
      </c>
      <c r="H2729" s="157">
        <v>0</v>
      </c>
      <c r="I2729" s="157">
        <v>2</v>
      </c>
      <c r="J2729" s="157">
        <v>0</v>
      </c>
      <c r="K2729" s="157">
        <v>0</v>
      </c>
      <c r="L2729" s="157">
        <v>2</v>
      </c>
    </row>
    <row r="2730" spans="1:12" x14ac:dyDescent="0.2">
      <c r="A2730" s="157"/>
      <c r="B2730" s="157"/>
      <c r="C2730" s="157"/>
      <c r="D2730" s="157"/>
      <c r="E2730" s="157" t="s">
        <v>5507</v>
      </c>
      <c r="F2730" s="157" t="s">
        <v>29</v>
      </c>
      <c r="G2730" s="157">
        <v>0</v>
      </c>
      <c r="H2730" s="157">
        <v>1</v>
      </c>
      <c r="I2730" s="157">
        <v>0</v>
      </c>
      <c r="J2730" s="157">
        <v>1</v>
      </c>
      <c r="K2730" s="157">
        <v>0</v>
      </c>
      <c r="L2730" s="157">
        <v>1</v>
      </c>
    </row>
    <row r="2731" spans="1:12" x14ac:dyDescent="0.2">
      <c r="A2731" s="157"/>
      <c r="B2731" s="157"/>
      <c r="C2731" s="157"/>
      <c r="D2731" s="157"/>
      <c r="E2731" s="157" t="s">
        <v>5508</v>
      </c>
      <c r="F2731" s="157" t="s">
        <v>29</v>
      </c>
      <c r="G2731" s="157">
        <v>0</v>
      </c>
      <c r="H2731" s="157">
        <v>1</v>
      </c>
      <c r="I2731" s="157">
        <v>0</v>
      </c>
      <c r="J2731" s="157">
        <v>1</v>
      </c>
      <c r="K2731" s="157">
        <v>0</v>
      </c>
      <c r="L2731" s="157">
        <v>1</v>
      </c>
    </row>
    <row r="2732" spans="1:12" x14ac:dyDescent="0.2">
      <c r="A2732" s="157"/>
      <c r="B2732" s="157"/>
      <c r="C2732" s="157"/>
      <c r="D2732" s="157"/>
      <c r="E2732" s="157" t="s">
        <v>5509</v>
      </c>
      <c r="F2732" s="157" t="s">
        <v>39</v>
      </c>
      <c r="G2732" s="157">
        <v>0</v>
      </c>
      <c r="H2732" s="157">
        <v>1</v>
      </c>
      <c r="I2732" s="157">
        <v>0</v>
      </c>
      <c r="J2732" s="157">
        <v>1</v>
      </c>
      <c r="K2732" s="157">
        <v>0</v>
      </c>
      <c r="L2732" s="157">
        <v>1</v>
      </c>
    </row>
    <row r="2733" spans="1:12" x14ac:dyDescent="0.2">
      <c r="A2733" s="157"/>
      <c r="B2733" s="157"/>
      <c r="C2733" s="157"/>
      <c r="D2733" s="157"/>
      <c r="E2733" s="157" t="s">
        <v>743</v>
      </c>
      <c r="F2733" s="157" t="s">
        <v>29</v>
      </c>
      <c r="G2733" s="157">
        <v>2</v>
      </c>
      <c r="H2733" s="157">
        <v>5</v>
      </c>
      <c r="I2733" s="157">
        <v>2</v>
      </c>
      <c r="J2733" s="157">
        <v>4</v>
      </c>
      <c r="K2733" s="157">
        <v>1</v>
      </c>
      <c r="L2733" s="157">
        <v>7</v>
      </c>
    </row>
    <row r="2734" spans="1:12" x14ac:dyDescent="0.2">
      <c r="A2734" s="157"/>
      <c r="B2734" s="157"/>
      <c r="C2734" s="157"/>
      <c r="D2734" s="157"/>
      <c r="E2734" s="157" t="s">
        <v>5510</v>
      </c>
      <c r="F2734" s="157" t="s">
        <v>24</v>
      </c>
      <c r="G2734" s="157">
        <v>0</v>
      </c>
      <c r="H2734" s="157">
        <v>1</v>
      </c>
      <c r="I2734" s="157">
        <v>0</v>
      </c>
      <c r="J2734" s="157">
        <v>1</v>
      </c>
      <c r="K2734" s="157">
        <v>0</v>
      </c>
      <c r="L2734" s="157">
        <v>1</v>
      </c>
    </row>
    <row r="2735" spans="1:12" x14ac:dyDescent="0.2">
      <c r="A2735" s="157"/>
      <c r="B2735" s="157"/>
      <c r="C2735" s="157"/>
      <c r="D2735" s="157"/>
      <c r="E2735" s="157" t="s">
        <v>5511</v>
      </c>
      <c r="F2735" s="157" t="s">
        <v>77</v>
      </c>
      <c r="G2735" s="157">
        <v>0</v>
      </c>
      <c r="H2735" s="157">
        <v>3</v>
      </c>
      <c r="I2735" s="157">
        <v>0</v>
      </c>
      <c r="J2735" s="157">
        <v>3</v>
      </c>
      <c r="K2735" s="157">
        <v>0</v>
      </c>
      <c r="L2735" s="157">
        <v>3</v>
      </c>
    </row>
    <row r="2736" spans="1:12" x14ac:dyDescent="0.2">
      <c r="A2736" s="157"/>
      <c r="B2736" s="157"/>
      <c r="C2736" s="157"/>
      <c r="D2736" s="157"/>
      <c r="E2736" s="157" t="s">
        <v>742</v>
      </c>
      <c r="F2736" s="157" t="s">
        <v>48</v>
      </c>
      <c r="G2736" s="157">
        <v>0</v>
      </c>
      <c r="H2736" s="157">
        <v>1</v>
      </c>
      <c r="I2736" s="157">
        <v>0</v>
      </c>
      <c r="J2736" s="157">
        <v>1</v>
      </c>
      <c r="K2736" s="157">
        <v>0</v>
      </c>
      <c r="L2736" s="157">
        <v>1</v>
      </c>
    </row>
    <row r="2737" spans="1:12" x14ac:dyDescent="0.2">
      <c r="A2737" s="157"/>
      <c r="B2737" s="157"/>
      <c r="C2737" s="157"/>
      <c r="D2737" s="157" t="s">
        <v>127</v>
      </c>
      <c r="E2737" s="157" t="s">
        <v>127</v>
      </c>
      <c r="F2737" s="157" t="s">
        <v>35</v>
      </c>
      <c r="G2737" s="157">
        <v>0</v>
      </c>
      <c r="H2737" s="157">
        <v>1</v>
      </c>
      <c r="I2737" s="157">
        <v>0</v>
      </c>
      <c r="J2737" s="157">
        <v>1</v>
      </c>
      <c r="K2737" s="157">
        <v>0</v>
      </c>
      <c r="L2737" s="157">
        <v>1</v>
      </c>
    </row>
    <row r="2738" spans="1:12" x14ac:dyDescent="0.2">
      <c r="A2738" s="157"/>
      <c r="B2738" s="157"/>
      <c r="C2738" s="157"/>
      <c r="D2738" s="157"/>
      <c r="E2738" s="157" t="s">
        <v>738</v>
      </c>
      <c r="F2738" s="157" t="s">
        <v>29</v>
      </c>
      <c r="G2738" s="157">
        <v>14</v>
      </c>
      <c r="H2738" s="157">
        <v>4</v>
      </c>
      <c r="I2738" s="157">
        <v>0</v>
      </c>
      <c r="J2738" s="157">
        <v>11</v>
      </c>
      <c r="K2738" s="157">
        <v>7</v>
      </c>
      <c r="L2738" s="157">
        <v>18</v>
      </c>
    </row>
    <row r="2739" spans="1:12" x14ac:dyDescent="0.2">
      <c r="A2739" s="157"/>
      <c r="B2739" s="157"/>
      <c r="C2739" s="157"/>
      <c r="D2739" s="157"/>
      <c r="E2739" s="157" t="s">
        <v>734</v>
      </c>
      <c r="F2739" s="157" t="s">
        <v>22</v>
      </c>
      <c r="G2739" s="157">
        <v>0</v>
      </c>
      <c r="H2739" s="157">
        <v>1</v>
      </c>
      <c r="I2739" s="157">
        <v>0</v>
      </c>
      <c r="J2739" s="157">
        <v>1</v>
      </c>
      <c r="K2739" s="157">
        <v>0</v>
      </c>
      <c r="L2739" s="157">
        <v>1</v>
      </c>
    </row>
    <row r="2740" spans="1:12" x14ac:dyDescent="0.2">
      <c r="A2740" s="157"/>
      <c r="B2740" s="157"/>
      <c r="C2740" s="157"/>
      <c r="D2740" s="157"/>
      <c r="E2740" s="157" t="s">
        <v>5512</v>
      </c>
      <c r="F2740" s="157" t="s">
        <v>33</v>
      </c>
      <c r="G2740" s="157">
        <v>0</v>
      </c>
      <c r="H2740" s="157">
        <v>1</v>
      </c>
      <c r="I2740" s="157">
        <v>1</v>
      </c>
      <c r="J2740" s="157">
        <v>0</v>
      </c>
      <c r="K2740" s="157">
        <v>0</v>
      </c>
      <c r="L2740" s="157">
        <v>1</v>
      </c>
    </row>
    <row r="2741" spans="1:12" x14ac:dyDescent="0.2">
      <c r="A2741" s="157"/>
      <c r="B2741" s="157"/>
      <c r="C2741" s="157"/>
      <c r="D2741" s="157"/>
      <c r="E2741" s="157" t="s">
        <v>5513</v>
      </c>
      <c r="F2741" s="157" t="s">
        <v>29</v>
      </c>
      <c r="G2741" s="157">
        <v>0</v>
      </c>
      <c r="H2741" s="157">
        <v>1</v>
      </c>
      <c r="I2741" s="157">
        <v>0</v>
      </c>
      <c r="J2741" s="157">
        <v>1</v>
      </c>
      <c r="K2741" s="157">
        <v>0</v>
      </c>
      <c r="L2741" s="157">
        <v>1</v>
      </c>
    </row>
    <row r="2742" spans="1:12" x14ac:dyDescent="0.2">
      <c r="A2742" s="157"/>
      <c r="B2742" s="157"/>
      <c r="C2742" s="157"/>
      <c r="D2742" s="157"/>
      <c r="E2742" s="157" t="s">
        <v>732</v>
      </c>
      <c r="F2742" s="157" t="s">
        <v>87</v>
      </c>
      <c r="G2742" s="157">
        <v>0</v>
      </c>
      <c r="H2742" s="157">
        <v>6</v>
      </c>
      <c r="I2742" s="157">
        <v>0</v>
      </c>
      <c r="J2742" s="157">
        <v>5</v>
      </c>
      <c r="K2742" s="157">
        <v>1</v>
      </c>
      <c r="L2742" s="157">
        <v>6</v>
      </c>
    </row>
    <row r="2743" spans="1:12" x14ac:dyDescent="0.2">
      <c r="A2743" s="157"/>
      <c r="B2743" s="157"/>
      <c r="C2743" s="157"/>
      <c r="D2743" s="157"/>
      <c r="E2743" s="157" t="s">
        <v>5514</v>
      </c>
      <c r="F2743" s="157" t="s">
        <v>33</v>
      </c>
      <c r="G2743" s="157">
        <v>1</v>
      </c>
      <c r="H2743" s="157">
        <v>0</v>
      </c>
      <c r="I2743" s="157">
        <v>0</v>
      </c>
      <c r="J2743" s="157">
        <v>1</v>
      </c>
      <c r="K2743" s="157">
        <v>0</v>
      </c>
      <c r="L2743" s="157">
        <v>1</v>
      </c>
    </row>
    <row r="2744" spans="1:12" x14ac:dyDescent="0.2">
      <c r="A2744" s="157"/>
      <c r="B2744" s="157"/>
      <c r="C2744" s="157"/>
      <c r="D2744" s="157"/>
      <c r="E2744" s="157" t="s">
        <v>731</v>
      </c>
      <c r="F2744" s="157" t="s">
        <v>24</v>
      </c>
      <c r="G2744" s="157">
        <v>0</v>
      </c>
      <c r="H2744" s="157">
        <v>3</v>
      </c>
      <c r="I2744" s="157">
        <v>0</v>
      </c>
      <c r="J2744" s="157">
        <v>3</v>
      </c>
      <c r="K2744" s="157">
        <v>0</v>
      </c>
      <c r="L2744" s="157">
        <v>3</v>
      </c>
    </row>
    <row r="2745" spans="1:12" x14ac:dyDescent="0.2">
      <c r="A2745" s="157"/>
      <c r="B2745" s="157"/>
      <c r="C2745" s="157"/>
      <c r="D2745" s="157"/>
      <c r="E2745" s="157" t="s">
        <v>5515</v>
      </c>
      <c r="F2745" s="157" t="s">
        <v>39</v>
      </c>
      <c r="G2745" s="157">
        <v>0</v>
      </c>
      <c r="H2745" s="157">
        <v>1</v>
      </c>
      <c r="I2745" s="157">
        <v>1</v>
      </c>
      <c r="J2745" s="157">
        <v>0</v>
      </c>
      <c r="K2745" s="157">
        <v>0</v>
      </c>
      <c r="L2745" s="157">
        <v>1</v>
      </c>
    </row>
    <row r="2746" spans="1:12" x14ac:dyDescent="0.2">
      <c r="A2746" s="157"/>
      <c r="B2746" s="157"/>
      <c r="C2746" s="157"/>
      <c r="D2746" s="157"/>
      <c r="E2746" s="157" t="s">
        <v>5516</v>
      </c>
      <c r="F2746" s="157" t="s">
        <v>22</v>
      </c>
      <c r="G2746" s="157">
        <v>0</v>
      </c>
      <c r="H2746" s="157">
        <v>1</v>
      </c>
      <c r="I2746" s="157">
        <v>0</v>
      </c>
      <c r="J2746" s="157">
        <v>1</v>
      </c>
      <c r="K2746" s="157">
        <v>0</v>
      </c>
      <c r="L2746" s="157">
        <v>1</v>
      </c>
    </row>
    <row r="2747" spans="1:12" x14ac:dyDescent="0.2">
      <c r="A2747" s="157"/>
      <c r="B2747" s="157"/>
      <c r="C2747" s="157"/>
      <c r="D2747" s="157"/>
      <c r="E2747" s="157" t="s">
        <v>728</v>
      </c>
      <c r="F2747" s="157" t="s">
        <v>94</v>
      </c>
      <c r="G2747" s="157">
        <v>3</v>
      </c>
      <c r="H2747" s="157">
        <v>0</v>
      </c>
      <c r="I2747" s="157">
        <v>3</v>
      </c>
      <c r="J2747" s="157">
        <v>0</v>
      </c>
      <c r="K2747" s="157">
        <v>0</v>
      </c>
      <c r="L2747" s="157">
        <v>3</v>
      </c>
    </row>
    <row r="2748" spans="1:12" x14ac:dyDescent="0.2">
      <c r="A2748" s="157"/>
      <c r="B2748" s="157"/>
      <c r="C2748" s="157"/>
      <c r="D2748" s="157"/>
      <c r="E2748" s="157" t="s">
        <v>5517</v>
      </c>
      <c r="F2748" s="157" t="s">
        <v>55</v>
      </c>
      <c r="G2748" s="157">
        <v>1</v>
      </c>
      <c r="H2748" s="157">
        <v>0</v>
      </c>
      <c r="I2748" s="157">
        <v>0</v>
      </c>
      <c r="J2748" s="157">
        <v>1</v>
      </c>
      <c r="K2748" s="157">
        <v>0</v>
      </c>
      <c r="L2748" s="157">
        <v>1</v>
      </c>
    </row>
    <row r="2749" spans="1:12" x14ac:dyDescent="0.2">
      <c r="A2749" s="157"/>
      <c r="B2749" s="157"/>
      <c r="C2749" s="157"/>
      <c r="D2749" s="157"/>
      <c r="E2749" s="157" t="s">
        <v>5518</v>
      </c>
      <c r="F2749" s="157" t="s">
        <v>16</v>
      </c>
      <c r="G2749" s="157">
        <v>0</v>
      </c>
      <c r="H2749" s="157">
        <v>3</v>
      </c>
      <c r="I2749" s="157">
        <v>1</v>
      </c>
      <c r="J2749" s="157">
        <v>2</v>
      </c>
      <c r="K2749" s="157">
        <v>0</v>
      </c>
      <c r="L2749" s="157">
        <v>3</v>
      </c>
    </row>
    <row r="2750" spans="1:12" x14ac:dyDescent="0.2">
      <c r="A2750" s="157"/>
      <c r="B2750" s="157"/>
      <c r="C2750" s="157"/>
      <c r="D2750" s="157"/>
      <c r="E2750" s="157" t="s">
        <v>5519</v>
      </c>
      <c r="F2750" s="157" t="s">
        <v>33</v>
      </c>
      <c r="G2750" s="157">
        <v>0</v>
      </c>
      <c r="H2750" s="157">
        <v>1</v>
      </c>
      <c r="I2750" s="157">
        <v>1</v>
      </c>
      <c r="J2750" s="157">
        <v>0</v>
      </c>
      <c r="K2750" s="157">
        <v>0</v>
      </c>
      <c r="L2750" s="157">
        <v>1</v>
      </c>
    </row>
    <row r="2751" spans="1:12" x14ac:dyDescent="0.2">
      <c r="A2751" s="157"/>
      <c r="B2751" s="157"/>
      <c r="C2751" s="157"/>
      <c r="D2751" s="157"/>
      <c r="E2751" s="157" t="s">
        <v>725</v>
      </c>
      <c r="F2751" s="157" t="s">
        <v>14</v>
      </c>
      <c r="G2751" s="157">
        <v>1</v>
      </c>
      <c r="H2751" s="157">
        <v>0</v>
      </c>
      <c r="I2751" s="157">
        <v>1</v>
      </c>
      <c r="J2751" s="157">
        <v>0</v>
      </c>
      <c r="K2751" s="157">
        <v>0</v>
      </c>
      <c r="L2751" s="157">
        <v>1</v>
      </c>
    </row>
    <row r="2752" spans="1:12" x14ac:dyDescent="0.2">
      <c r="A2752" s="157"/>
      <c r="B2752" s="157"/>
      <c r="C2752" s="157"/>
      <c r="D2752" s="157"/>
      <c r="E2752" s="157" t="s">
        <v>5520</v>
      </c>
      <c r="F2752" s="157" t="s">
        <v>77</v>
      </c>
      <c r="G2752" s="157">
        <v>1</v>
      </c>
      <c r="H2752" s="157">
        <v>0</v>
      </c>
      <c r="I2752" s="157">
        <v>0</v>
      </c>
      <c r="J2752" s="157">
        <v>1</v>
      </c>
      <c r="K2752" s="157">
        <v>0</v>
      </c>
      <c r="L2752" s="157">
        <v>1</v>
      </c>
    </row>
    <row r="2753" spans="1:12" x14ac:dyDescent="0.2">
      <c r="A2753" s="157"/>
      <c r="B2753" s="157"/>
      <c r="C2753" s="157"/>
      <c r="D2753" s="157"/>
      <c r="E2753" s="157" t="s">
        <v>5521</v>
      </c>
      <c r="F2753" s="157" t="s">
        <v>18</v>
      </c>
      <c r="G2753" s="157">
        <v>1</v>
      </c>
      <c r="H2753" s="157">
        <v>0</v>
      </c>
      <c r="I2753" s="157">
        <v>1</v>
      </c>
      <c r="J2753" s="157">
        <v>0</v>
      </c>
      <c r="K2753" s="157">
        <v>0</v>
      </c>
      <c r="L2753" s="157">
        <v>1</v>
      </c>
    </row>
    <row r="2754" spans="1:12" x14ac:dyDescent="0.2">
      <c r="A2754" s="157"/>
      <c r="B2754" s="157"/>
      <c r="C2754" s="157"/>
      <c r="D2754" s="157"/>
      <c r="E2754" s="157" t="s">
        <v>5522</v>
      </c>
      <c r="F2754" s="157" t="s">
        <v>29</v>
      </c>
      <c r="G2754" s="157">
        <v>1</v>
      </c>
      <c r="H2754" s="157">
        <v>0</v>
      </c>
      <c r="I2754" s="157">
        <v>0</v>
      </c>
      <c r="J2754" s="157">
        <v>1</v>
      </c>
      <c r="K2754" s="157">
        <v>0</v>
      </c>
      <c r="L2754" s="157">
        <v>1</v>
      </c>
    </row>
    <row r="2755" spans="1:12" x14ac:dyDescent="0.2">
      <c r="A2755" s="157"/>
      <c r="B2755" s="157"/>
      <c r="C2755" s="157"/>
      <c r="D2755" s="157"/>
      <c r="E2755" s="157" t="s">
        <v>5523</v>
      </c>
      <c r="F2755" s="157" t="s">
        <v>29</v>
      </c>
      <c r="G2755" s="157">
        <v>1</v>
      </c>
      <c r="H2755" s="157">
        <v>0</v>
      </c>
      <c r="I2755" s="157">
        <v>0</v>
      </c>
      <c r="J2755" s="157">
        <v>1</v>
      </c>
      <c r="K2755" s="157">
        <v>0</v>
      </c>
      <c r="L2755" s="157">
        <v>1</v>
      </c>
    </row>
    <row r="2756" spans="1:12" x14ac:dyDescent="0.2">
      <c r="A2756" s="157"/>
      <c r="B2756" s="157"/>
      <c r="C2756" s="157"/>
      <c r="D2756" s="157"/>
      <c r="E2756" s="157" t="s">
        <v>5524</v>
      </c>
      <c r="F2756" s="157" t="s">
        <v>77</v>
      </c>
      <c r="G2756" s="157">
        <v>0</v>
      </c>
      <c r="H2756" s="157">
        <v>1</v>
      </c>
      <c r="I2756" s="157">
        <v>0</v>
      </c>
      <c r="J2756" s="157">
        <v>1</v>
      </c>
      <c r="K2756" s="157">
        <v>0</v>
      </c>
      <c r="L2756" s="157">
        <v>1</v>
      </c>
    </row>
    <row r="2757" spans="1:12" x14ac:dyDescent="0.2">
      <c r="A2757" s="157"/>
      <c r="B2757" s="157"/>
      <c r="C2757" s="157"/>
      <c r="D2757" s="157"/>
      <c r="E2757" s="157" t="s">
        <v>5525</v>
      </c>
      <c r="F2757" s="157" t="s">
        <v>77</v>
      </c>
      <c r="G2757" s="157">
        <v>0</v>
      </c>
      <c r="H2757" s="157">
        <v>1</v>
      </c>
      <c r="I2757" s="157">
        <v>0</v>
      </c>
      <c r="J2757" s="157">
        <v>1</v>
      </c>
      <c r="K2757" s="157">
        <v>0</v>
      </c>
      <c r="L2757" s="157">
        <v>1</v>
      </c>
    </row>
    <row r="2758" spans="1:12" x14ac:dyDescent="0.2">
      <c r="A2758" s="157"/>
      <c r="B2758" s="157"/>
      <c r="C2758" s="157"/>
      <c r="D2758" s="157"/>
      <c r="E2758" s="157" t="s">
        <v>720</v>
      </c>
      <c r="F2758" s="157" t="s">
        <v>14</v>
      </c>
      <c r="G2758" s="157">
        <v>0</v>
      </c>
      <c r="H2758" s="157">
        <v>1</v>
      </c>
      <c r="I2758" s="157">
        <v>0</v>
      </c>
      <c r="J2758" s="157">
        <v>1</v>
      </c>
      <c r="K2758" s="157">
        <v>0</v>
      </c>
      <c r="L2758" s="157">
        <v>1</v>
      </c>
    </row>
    <row r="2759" spans="1:12" x14ac:dyDescent="0.2">
      <c r="A2759" s="157"/>
      <c r="B2759" s="157"/>
      <c r="C2759" s="157"/>
      <c r="D2759" s="157"/>
      <c r="E2759" s="157" t="s">
        <v>718</v>
      </c>
      <c r="F2759" s="157" t="s">
        <v>16</v>
      </c>
      <c r="G2759" s="157">
        <v>3</v>
      </c>
      <c r="H2759" s="157">
        <v>3</v>
      </c>
      <c r="I2759" s="157">
        <v>1</v>
      </c>
      <c r="J2759" s="157">
        <v>5</v>
      </c>
      <c r="K2759" s="157">
        <v>0</v>
      </c>
      <c r="L2759" s="157">
        <v>6</v>
      </c>
    </row>
    <row r="2760" spans="1:12" x14ac:dyDescent="0.2">
      <c r="A2760" s="157"/>
      <c r="B2760" s="157"/>
      <c r="C2760" s="157"/>
      <c r="D2760" s="157"/>
      <c r="E2760" s="157" t="s">
        <v>717</v>
      </c>
      <c r="F2760" s="157" t="s">
        <v>16</v>
      </c>
      <c r="G2760" s="157">
        <v>3</v>
      </c>
      <c r="H2760" s="157">
        <v>3</v>
      </c>
      <c r="I2760" s="157">
        <v>1</v>
      </c>
      <c r="J2760" s="157">
        <v>5</v>
      </c>
      <c r="K2760" s="157">
        <v>0</v>
      </c>
      <c r="L2760" s="157">
        <v>6</v>
      </c>
    </row>
    <row r="2761" spans="1:12" x14ac:dyDescent="0.2">
      <c r="A2761" s="157"/>
      <c r="B2761" s="157"/>
      <c r="C2761" s="157"/>
      <c r="D2761" s="157"/>
      <c r="E2761" s="157" t="s">
        <v>5526</v>
      </c>
      <c r="F2761" s="157" t="s">
        <v>16</v>
      </c>
      <c r="G2761" s="157">
        <v>0</v>
      </c>
      <c r="H2761" s="157">
        <v>1</v>
      </c>
      <c r="I2761" s="157">
        <v>0</v>
      </c>
      <c r="J2761" s="157">
        <v>1</v>
      </c>
      <c r="K2761" s="157">
        <v>0</v>
      </c>
      <c r="L2761" s="157">
        <v>1</v>
      </c>
    </row>
    <row r="2762" spans="1:12" x14ac:dyDescent="0.2">
      <c r="A2762" s="157"/>
      <c r="B2762" s="157"/>
      <c r="C2762" s="157"/>
      <c r="D2762" s="157"/>
      <c r="E2762" s="157" t="s">
        <v>716</v>
      </c>
      <c r="F2762" s="157" t="s">
        <v>14</v>
      </c>
      <c r="G2762" s="157">
        <v>1</v>
      </c>
      <c r="H2762" s="157">
        <v>3</v>
      </c>
      <c r="I2762" s="157">
        <v>0</v>
      </c>
      <c r="J2762" s="157">
        <v>4</v>
      </c>
      <c r="K2762" s="157">
        <v>0</v>
      </c>
      <c r="L2762" s="157">
        <v>4</v>
      </c>
    </row>
    <row r="2763" spans="1:12" x14ac:dyDescent="0.2">
      <c r="A2763" s="157"/>
      <c r="B2763" s="157"/>
      <c r="C2763" s="157"/>
      <c r="D2763" s="157"/>
      <c r="E2763" s="157" t="s">
        <v>5527</v>
      </c>
      <c r="F2763" s="157" t="s">
        <v>39</v>
      </c>
      <c r="G2763" s="157">
        <v>0</v>
      </c>
      <c r="H2763" s="157">
        <v>1</v>
      </c>
      <c r="I2763" s="157">
        <v>1</v>
      </c>
      <c r="J2763" s="157">
        <v>0</v>
      </c>
      <c r="K2763" s="157">
        <v>0</v>
      </c>
      <c r="L2763" s="157">
        <v>1</v>
      </c>
    </row>
    <row r="2764" spans="1:12" x14ac:dyDescent="0.2">
      <c r="A2764" s="157"/>
      <c r="B2764" s="157"/>
      <c r="C2764" s="157"/>
      <c r="D2764" s="157"/>
      <c r="E2764" s="157" t="s">
        <v>5528</v>
      </c>
      <c r="F2764" s="157" t="s">
        <v>16</v>
      </c>
      <c r="G2764" s="157">
        <v>1</v>
      </c>
      <c r="H2764" s="157">
        <v>0</v>
      </c>
      <c r="I2764" s="157">
        <v>1</v>
      </c>
      <c r="J2764" s="157">
        <v>0</v>
      </c>
      <c r="K2764" s="157">
        <v>0</v>
      </c>
      <c r="L2764" s="157">
        <v>1</v>
      </c>
    </row>
    <row r="2765" spans="1:12" x14ac:dyDescent="0.2">
      <c r="A2765" s="157"/>
      <c r="B2765" s="157"/>
      <c r="C2765" s="157"/>
      <c r="D2765" s="157"/>
      <c r="E2765" s="157" t="s">
        <v>710</v>
      </c>
      <c r="F2765" s="157" t="s">
        <v>14</v>
      </c>
      <c r="G2765" s="157">
        <v>1</v>
      </c>
      <c r="H2765" s="157">
        <v>0</v>
      </c>
      <c r="I2765" s="157">
        <v>0</v>
      </c>
      <c r="J2765" s="157">
        <v>1</v>
      </c>
      <c r="K2765" s="157">
        <v>0</v>
      </c>
      <c r="L2765" s="157">
        <v>1</v>
      </c>
    </row>
    <row r="2766" spans="1:12" x14ac:dyDescent="0.2">
      <c r="A2766" s="157"/>
      <c r="B2766" s="157"/>
      <c r="C2766" s="157"/>
      <c r="D2766" s="157"/>
      <c r="E2766" s="157" t="s">
        <v>5529</v>
      </c>
      <c r="F2766" s="157" t="s">
        <v>24</v>
      </c>
      <c r="G2766" s="157">
        <v>0</v>
      </c>
      <c r="H2766" s="157">
        <v>1</v>
      </c>
      <c r="I2766" s="157">
        <v>0</v>
      </c>
      <c r="J2766" s="157">
        <v>1</v>
      </c>
      <c r="K2766" s="157">
        <v>0</v>
      </c>
      <c r="L2766" s="157">
        <v>1</v>
      </c>
    </row>
    <row r="2767" spans="1:12" x14ac:dyDescent="0.2">
      <c r="A2767" s="157"/>
      <c r="B2767" s="157"/>
      <c r="C2767" s="157"/>
      <c r="D2767" s="157"/>
      <c r="E2767" s="157" t="s">
        <v>703</v>
      </c>
      <c r="F2767" s="157" t="s">
        <v>22</v>
      </c>
      <c r="G2767" s="157">
        <v>0</v>
      </c>
      <c r="H2767" s="157">
        <v>1</v>
      </c>
      <c r="I2767" s="157">
        <v>0</v>
      </c>
      <c r="J2767" s="157">
        <v>1</v>
      </c>
      <c r="K2767" s="157">
        <v>0</v>
      </c>
      <c r="L2767" s="157">
        <v>1</v>
      </c>
    </row>
    <row r="2768" spans="1:12" x14ac:dyDescent="0.2">
      <c r="A2768" s="157"/>
      <c r="B2768" s="157"/>
      <c r="C2768" s="157"/>
      <c r="D2768" s="157"/>
      <c r="E2768" s="157" t="s">
        <v>694</v>
      </c>
      <c r="F2768" s="157" t="s">
        <v>77</v>
      </c>
      <c r="G2768" s="157">
        <v>1</v>
      </c>
      <c r="H2768" s="157">
        <v>2</v>
      </c>
      <c r="I2768" s="157">
        <v>3</v>
      </c>
      <c r="J2768" s="157">
        <v>0</v>
      </c>
      <c r="K2768" s="157">
        <v>0</v>
      </c>
      <c r="L2768" s="157">
        <v>3</v>
      </c>
    </row>
    <row r="2769" spans="1:12" x14ac:dyDescent="0.2">
      <c r="A2769" s="157"/>
      <c r="B2769" s="157"/>
      <c r="C2769" s="157"/>
      <c r="D2769" s="157"/>
      <c r="E2769" s="157" t="s">
        <v>5530</v>
      </c>
      <c r="F2769" s="157" t="s">
        <v>24</v>
      </c>
      <c r="G2769" s="157">
        <v>0</v>
      </c>
      <c r="H2769" s="157">
        <v>1</v>
      </c>
      <c r="I2769" s="157">
        <v>0</v>
      </c>
      <c r="J2769" s="157">
        <v>1</v>
      </c>
      <c r="K2769" s="157">
        <v>0</v>
      </c>
      <c r="L2769" s="157">
        <v>1</v>
      </c>
    </row>
    <row r="2770" spans="1:12" x14ac:dyDescent="0.2">
      <c r="A2770" s="157"/>
      <c r="B2770" s="157"/>
      <c r="C2770" s="157"/>
      <c r="D2770" s="157"/>
      <c r="E2770" s="157" t="s">
        <v>5531</v>
      </c>
      <c r="F2770" s="157" t="s">
        <v>77</v>
      </c>
      <c r="G2770" s="157">
        <v>0</v>
      </c>
      <c r="H2770" s="157">
        <v>1</v>
      </c>
      <c r="I2770" s="157">
        <v>0</v>
      </c>
      <c r="J2770" s="157">
        <v>1</v>
      </c>
      <c r="K2770" s="157">
        <v>0</v>
      </c>
      <c r="L2770" s="157">
        <v>1</v>
      </c>
    </row>
    <row r="2771" spans="1:12" x14ac:dyDescent="0.2">
      <c r="A2771" s="157"/>
      <c r="B2771" s="157"/>
      <c r="C2771" s="157"/>
      <c r="D2771" s="157"/>
      <c r="E2771" s="157" t="s">
        <v>5532</v>
      </c>
      <c r="F2771" s="157" t="s">
        <v>29</v>
      </c>
      <c r="G2771" s="157">
        <v>1</v>
      </c>
      <c r="H2771" s="157">
        <v>0</v>
      </c>
      <c r="I2771" s="157">
        <v>0</v>
      </c>
      <c r="J2771" s="157">
        <v>1</v>
      </c>
      <c r="K2771" s="157">
        <v>0</v>
      </c>
      <c r="L2771" s="157">
        <v>1</v>
      </c>
    </row>
    <row r="2772" spans="1:12" x14ac:dyDescent="0.2">
      <c r="A2772" s="157"/>
      <c r="B2772" s="157"/>
      <c r="C2772" s="157"/>
      <c r="D2772" s="157"/>
      <c r="E2772" s="157" t="s">
        <v>692</v>
      </c>
      <c r="F2772" s="157" t="s">
        <v>33</v>
      </c>
      <c r="G2772" s="157">
        <v>0</v>
      </c>
      <c r="H2772" s="157">
        <v>2</v>
      </c>
      <c r="I2772" s="157">
        <v>0</v>
      </c>
      <c r="J2772" s="157">
        <v>2</v>
      </c>
      <c r="K2772" s="157">
        <v>0</v>
      </c>
      <c r="L2772" s="157">
        <v>2</v>
      </c>
    </row>
    <row r="2773" spans="1:12" x14ac:dyDescent="0.2">
      <c r="A2773" s="157"/>
      <c r="B2773" s="157"/>
      <c r="C2773" s="157"/>
      <c r="D2773" s="157"/>
      <c r="E2773" s="157" t="s">
        <v>5533</v>
      </c>
      <c r="F2773" s="157" t="s">
        <v>24</v>
      </c>
      <c r="G2773" s="157">
        <v>0</v>
      </c>
      <c r="H2773" s="157">
        <v>1</v>
      </c>
      <c r="I2773" s="157">
        <v>1</v>
      </c>
      <c r="J2773" s="157">
        <v>0</v>
      </c>
      <c r="K2773" s="157">
        <v>0</v>
      </c>
      <c r="L2773" s="157">
        <v>1</v>
      </c>
    </row>
    <row r="2774" spans="1:12" x14ac:dyDescent="0.2">
      <c r="A2774" s="157"/>
      <c r="B2774" s="157"/>
      <c r="C2774" s="157"/>
      <c r="D2774" s="157"/>
      <c r="E2774" s="157" t="s">
        <v>5534</v>
      </c>
      <c r="F2774" s="157" t="s">
        <v>24</v>
      </c>
      <c r="G2774" s="157">
        <v>0</v>
      </c>
      <c r="H2774" s="157">
        <v>1</v>
      </c>
      <c r="I2774" s="157">
        <v>1</v>
      </c>
      <c r="J2774" s="157">
        <v>0</v>
      </c>
      <c r="K2774" s="157">
        <v>0</v>
      </c>
      <c r="L2774" s="157">
        <v>1</v>
      </c>
    </row>
    <row r="2775" spans="1:12" x14ac:dyDescent="0.2">
      <c r="A2775" s="157"/>
      <c r="B2775" s="157"/>
      <c r="C2775" s="157"/>
      <c r="D2775" s="157"/>
      <c r="E2775" s="157" t="s">
        <v>5535</v>
      </c>
      <c r="F2775" s="157" t="s">
        <v>24</v>
      </c>
      <c r="G2775" s="157">
        <v>1</v>
      </c>
      <c r="H2775" s="157">
        <v>0</v>
      </c>
      <c r="I2775" s="157">
        <v>0</v>
      </c>
      <c r="J2775" s="157">
        <v>1</v>
      </c>
      <c r="K2775" s="157">
        <v>0</v>
      </c>
      <c r="L2775" s="157">
        <v>1</v>
      </c>
    </row>
    <row r="2776" spans="1:12" x14ac:dyDescent="0.2">
      <c r="A2776" s="157"/>
      <c r="B2776" s="157"/>
      <c r="C2776" s="157"/>
      <c r="D2776" s="157"/>
      <c r="E2776" s="157" t="s">
        <v>691</v>
      </c>
      <c r="F2776" s="157" t="s">
        <v>35</v>
      </c>
      <c r="G2776" s="157">
        <v>0</v>
      </c>
      <c r="H2776" s="157">
        <v>1</v>
      </c>
      <c r="I2776" s="157">
        <v>0</v>
      </c>
      <c r="J2776" s="157">
        <v>1</v>
      </c>
      <c r="K2776" s="157">
        <v>0</v>
      </c>
      <c r="L2776" s="157">
        <v>1</v>
      </c>
    </row>
    <row r="2777" spans="1:12" x14ac:dyDescent="0.2">
      <c r="A2777" s="157"/>
      <c r="B2777" s="157"/>
      <c r="C2777" s="157"/>
      <c r="D2777" s="157"/>
      <c r="E2777" s="157" t="s">
        <v>5536</v>
      </c>
      <c r="F2777" s="157" t="s">
        <v>35</v>
      </c>
      <c r="G2777" s="157">
        <v>0</v>
      </c>
      <c r="H2777" s="157">
        <v>1</v>
      </c>
      <c r="I2777" s="157">
        <v>0</v>
      </c>
      <c r="J2777" s="157">
        <v>1</v>
      </c>
      <c r="K2777" s="157">
        <v>0</v>
      </c>
      <c r="L2777" s="157">
        <v>1</v>
      </c>
    </row>
    <row r="2778" spans="1:12" x14ac:dyDescent="0.2">
      <c r="A2778" s="157"/>
      <c r="B2778" s="157"/>
      <c r="C2778" s="157"/>
      <c r="D2778" s="157"/>
      <c r="E2778" s="157" t="s">
        <v>5537</v>
      </c>
      <c r="F2778" s="157" t="s">
        <v>58</v>
      </c>
      <c r="G2778" s="157">
        <v>0</v>
      </c>
      <c r="H2778" s="157">
        <v>1</v>
      </c>
      <c r="I2778" s="157">
        <v>0</v>
      </c>
      <c r="J2778" s="157">
        <v>1</v>
      </c>
      <c r="K2778" s="157">
        <v>0</v>
      </c>
      <c r="L2778" s="157">
        <v>1</v>
      </c>
    </row>
    <row r="2779" spans="1:12" x14ac:dyDescent="0.2">
      <c r="A2779" s="157"/>
      <c r="B2779" s="157"/>
      <c r="C2779" s="157"/>
      <c r="D2779" s="157"/>
      <c r="E2779" s="157" t="s">
        <v>5538</v>
      </c>
      <c r="F2779" s="157" t="s">
        <v>58</v>
      </c>
      <c r="G2779" s="157">
        <v>0</v>
      </c>
      <c r="H2779" s="157">
        <v>1</v>
      </c>
      <c r="I2779" s="157">
        <v>0</v>
      </c>
      <c r="J2779" s="157">
        <v>1</v>
      </c>
      <c r="K2779" s="157">
        <v>0</v>
      </c>
      <c r="L2779" s="157">
        <v>1</v>
      </c>
    </row>
    <row r="2780" spans="1:12" x14ac:dyDescent="0.2">
      <c r="A2780" s="157"/>
      <c r="B2780" s="157"/>
      <c r="C2780" s="157"/>
      <c r="D2780" s="157"/>
      <c r="E2780" s="157" t="s">
        <v>5539</v>
      </c>
      <c r="F2780" s="157" t="s">
        <v>53</v>
      </c>
      <c r="G2780" s="157">
        <v>0</v>
      </c>
      <c r="H2780" s="157">
        <v>1</v>
      </c>
      <c r="I2780" s="157">
        <v>0</v>
      </c>
      <c r="J2780" s="157">
        <v>1</v>
      </c>
      <c r="K2780" s="157">
        <v>0</v>
      </c>
      <c r="L2780" s="157">
        <v>1</v>
      </c>
    </row>
    <row r="2781" spans="1:12" x14ac:dyDescent="0.2">
      <c r="A2781" s="157"/>
      <c r="B2781" s="157"/>
      <c r="C2781" s="157"/>
      <c r="D2781" s="157"/>
      <c r="E2781" s="157" t="s">
        <v>5540</v>
      </c>
      <c r="F2781" s="157" t="s">
        <v>16</v>
      </c>
      <c r="G2781" s="157">
        <v>0</v>
      </c>
      <c r="H2781" s="157">
        <v>1</v>
      </c>
      <c r="I2781" s="157">
        <v>0</v>
      </c>
      <c r="J2781" s="157">
        <v>1</v>
      </c>
      <c r="K2781" s="157">
        <v>0</v>
      </c>
      <c r="L2781" s="157">
        <v>1</v>
      </c>
    </row>
    <row r="2782" spans="1:12" x14ac:dyDescent="0.2">
      <c r="A2782" s="157"/>
      <c r="B2782" s="157"/>
      <c r="C2782" s="157"/>
      <c r="D2782" s="157"/>
      <c r="E2782" s="157" t="s">
        <v>5541</v>
      </c>
      <c r="F2782" s="157" t="s">
        <v>53</v>
      </c>
      <c r="G2782" s="157">
        <v>0</v>
      </c>
      <c r="H2782" s="157">
        <v>1</v>
      </c>
      <c r="I2782" s="157">
        <v>0</v>
      </c>
      <c r="J2782" s="157">
        <v>1</v>
      </c>
      <c r="K2782" s="157">
        <v>0</v>
      </c>
      <c r="L2782" s="157">
        <v>1</v>
      </c>
    </row>
    <row r="2783" spans="1:12" x14ac:dyDescent="0.2">
      <c r="A2783" s="157"/>
      <c r="B2783" s="157"/>
      <c r="C2783" s="157"/>
      <c r="D2783" s="157"/>
      <c r="E2783" s="157" t="s">
        <v>5542</v>
      </c>
      <c r="F2783" s="157" t="s">
        <v>53</v>
      </c>
      <c r="G2783" s="157">
        <v>0</v>
      </c>
      <c r="H2783" s="157">
        <v>1</v>
      </c>
      <c r="I2783" s="157">
        <v>0</v>
      </c>
      <c r="J2783" s="157">
        <v>1</v>
      </c>
      <c r="K2783" s="157">
        <v>0</v>
      </c>
      <c r="L2783" s="157">
        <v>1</v>
      </c>
    </row>
    <row r="2784" spans="1:12" x14ac:dyDescent="0.2">
      <c r="A2784" s="157"/>
      <c r="B2784" s="157"/>
      <c r="C2784" s="157"/>
      <c r="D2784" s="157"/>
      <c r="E2784" s="157" t="s">
        <v>689</v>
      </c>
      <c r="F2784" s="157" t="s">
        <v>131</v>
      </c>
      <c r="G2784" s="157">
        <v>0</v>
      </c>
      <c r="H2784" s="157">
        <v>1</v>
      </c>
      <c r="I2784" s="157">
        <v>0</v>
      </c>
      <c r="J2784" s="157">
        <v>1</v>
      </c>
      <c r="K2784" s="157">
        <v>0</v>
      </c>
      <c r="L2784" s="157">
        <v>1</v>
      </c>
    </row>
    <row r="2785" spans="1:12" x14ac:dyDescent="0.2">
      <c r="A2785" s="157"/>
      <c r="B2785" s="157"/>
      <c r="C2785" s="157"/>
      <c r="D2785" s="157"/>
      <c r="E2785" s="157" t="s">
        <v>686</v>
      </c>
      <c r="F2785" s="157" t="s">
        <v>16</v>
      </c>
      <c r="G2785" s="157">
        <v>0</v>
      </c>
      <c r="H2785" s="157">
        <v>2</v>
      </c>
      <c r="I2785" s="157">
        <v>0</v>
      </c>
      <c r="J2785" s="157">
        <v>2</v>
      </c>
      <c r="K2785" s="157">
        <v>0</v>
      </c>
      <c r="L2785" s="157">
        <v>2</v>
      </c>
    </row>
    <row r="2786" spans="1:12" x14ac:dyDescent="0.2">
      <c r="A2786" s="157"/>
      <c r="B2786" s="157"/>
      <c r="C2786" s="157"/>
      <c r="D2786" s="157"/>
      <c r="E2786" s="157" t="s">
        <v>685</v>
      </c>
      <c r="F2786" s="157" t="s">
        <v>16</v>
      </c>
      <c r="G2786" s="157">
        <v>0</v>
      </c>
      <c r="H2786" s="157">
        <v>2</v>
      </c>
      <c r="I2786" s="157">
        <v>0</v>
      </c>
      <c r="J2786" s="157">
        <v>2</v>
      </c>
      <c r="K2786" s="157">
        <v>0</v>
      </c>
      <c r="L2786" s="157">
        <v>2</v>
      </c>
    </row>
    <row r="2787" spans="1:12" x14ac:dyDescent="0.2">
      <c r="A2787" s="157"/>
      <c r="B2787" s="157"/>
      <c r="C2787" s="157"/>
      <c r="D2787" s="157"/>
      <c r="E2787" s="157" t="s">
        <v>684</v>
      </c>
      <c r="F2787" s="157" t="s">
        <v>16</v>
      </c>
      <c r="G2787" s="157">
        <v>0</v>
      </c>
      <c r="H2787" s="157">
        <v>2</v>
      </c>
      <c r="I2787" s="157">
        <v>0</v>
      </c>
      <c r="J2787" s="157">
        <v>2</v>
      </c>
      <c r="K2787" s="157">
        <v>0</v>
      </c>
      <c r="L2787" s="157">
        <v>2</v>
      </c>
    </row>
    <row r="2788" spans="1:12" x14ac:dyDescent="0.2">
      <c r="A2788" s="157"/>
      <c r="B2788" s="157"/>
      <c r="C2788" s="157"/>
      <c r="D2788" s="157"/>
      <c r="E2788" s="157" t="s">
        <v>683</v>
      </c>
      <c r="F2788" s="157" t="s">
        <v>16</v>
      </c>
      <c r="G2788" s="157">
        <v>0</v>
      </c>
      <c r="H2788" s="157">
        <v>2</v>
      </c>
      <c r="I2788" s="157">
        <v>0</v>
      </c>
      <c r="J2788" s="157">
        <v>2</v>
      </c>
      <c r="K2788" s="157">
        <v>0</v>
      </c>
      <c r="L2788" s="157">
        <v>2</v>
      </c>
    </row>
    <row r="2789" spans="1:12" x14ac:dyDescent="0.2">
      <c r="A2789" s="157"/>
      <c r="B2789" s="157"/>
      <c r="C2789" s="157"/>
      <c r="D2789" s="157"/>
      <c r="E2789" s="157" t="s">
        <v>682</v>
      </c>
      <c r="F2789" s="157" t="s">
        <v>16</v>
      </c>
      <c r="G2789" s="157">
        <v>0</v>
      </c>
      <c r="H2789" s="157">
        <v>2</v>
      </c>
      <c r="I2789" s="157">
        <v>0</v>
      </c>
      <c r="J2789" s="157">
        <v>2</v>
      </c>
      <c r="K2789" s="157">
        <v>0</v>
      </c>
      <c r="L2789" s="157">
        <v>2</v>
      </c>
    </row>
    <row r="2790" spans="1:12" x14ac:dyDescent="0.2">
      <c r="A2790" s="157"/>
      <c r="B2790" s="157"/>
      <c r="C2790" s="157"/>
      <c r="D2790" s="157"/>
      <c r="E2790" s="157" t="s">
        <v>681</v>
      </c>
      <c r="F2790" s="157" t="s">
        <v>16</v>
      </c>
      <c r="G2790" s="157">
        <v>0</v>
      </c>
      <c r="H2790" s="157">
        <v>2</v>
      </c>
      <c r="I2790" s="157">
        <v>0</v>
      </c>
      <c r="J2790" s="157">
        <v>2</v>
      </c>
      <c r="K2790" s="157">
        <v>0</v>
      </c>
      <c r="L2790" s="157">
        <v>2</v>
      </c>
    </row>
    <row r="2791" spans="1:12" x14ac:dyDescent="0.2">
      <c r="A2791" s="157"/>
      <c r="B2791" s="157"/>
      <c r="C2791" s="157"/>
      <c r="D2791" s="157"/>
      <c r="E2791" s="157" t="s">
        <v>5543</v>
      </c>
      <c r="F2791" s="157" t="s">
        <v>18</v>
      </c>
      <c r="G2791" s="157">
        <v>1</v>
      </c>
      <c r="H2791" s="157">
        <v>0</v>
      </c>
      <c r="I2791" s="157">
        <v>1</v>
      </c>
      <c r="J2791" s="157">
        <v>0</v>
      </c>
      <c r="K2791" s="157">
        <v>0</v>
      </c>
      <c r="L2791" s="157">
        <v>1</v>
      </c>
    </row>
    <row r="2792" spans="1:12" x14ac:dyDescent="0.2">
      <c r="A2792" s="157"/>
      <c r="B2792" s="157"/>
      <c r="C2792" s="157"/>
      <c r="D2792" s="157"/>
      <c r="E2792" s="157" t="s">
        <v>5544</v>
      </c>
      <c r="F2792" s="157" t="s">
        <v>20</v>
      </c>
      <c r="G2792" s="157">
        <v>0</v>
      </c>
      <c r="H2792" s="157">
        <v>1</v>
      </c>
      <c r="I2792" s="157">
        <v>0</v>
      </c>
      <c r="J2792" s="157">
        <v>1</v>
      </c>
      <c r="K2792" s="157">
        <v>0</v>
      </c>
      <c r="L2792" s="157">
        <v>1</v>
      </c>
    </row>
    <row r="2793" spans="1:12" x14ac:dyDescent="0.2">
      <c r="A2793" s="157"/>
      <c r="B2793" s="157"/>
      <c r="C2793" s="157"/>
      <c r="D2793" s="157"/>
      <c r="E2793" s="157" t="s">
        <v>5545</v>
      </c>
      <c r="F2793" s="157" t="s">
        <v>94</v>
      </c>
      <c r="G2793" s="157">
        <v>1</v>
      </c>
      <c r="H2793" s="157">
        <v>0</v>
      </c>
      <c r="I2793" s="157">
        <v>1</v>
      </c>
      <c r="J2793" s="157">
        <v>0</v>
      </c>
      <c r="K2793" s="157">
        <v>0</v>
      </c>
      <c r="L2793" s="157">
        <v>1</v>
      </c>
    </row>
    <row r="2794" spans="1:12" x14ac:dyDescent="0.2">
      <c r="A2794" s="157"/>
      <c r="B2794" s="157"/>
      <c r="C2794" s="157"/>
      <c r="D2794" s="157"/>
      <c r="E2794" s="157" t="s">
        <v>678</v>
      </c>
      <c r="F2794" s="157" t="s">
        <v>14</v>
      </c>
      <c r="G2794" s="157">
        <v>1</v>
      </c>
      <c r="H2794" s="157">
        <v>0</v>
      </c>
      <c r="I2794" s="157">
        <v>1</v>
      </c>
      <c r="J2794" s="157">
        <v>0</v>
      </c>
      <c r="K2794" s="157">
        <v>0</v>
      </c>
      <c r="L2794" s="157">
        <v>1</v>
      </c>
    </row>
    <row r="2795" spans="1:12" x14ac:dyDescent="0.2">
      <c r="A2795" s="157"/>
      <c r="B2795" s="157"/>
      <c r="C2795" s="157"/>
      <c r="D2795" s="157"/>
      <c r="E2795" s="157" t="s">
        <v>5546</v>
      </c>
      <c r="F2795" s="157" t="s">
        <v>20</v>
      </c>
      <c r="G2795" s="157">
        <v>0</v>
      </c>
      <c r="H2795" s="157">
        <v>1</v>
      </c>
      <c r="I2795" s="157">
        <v>0</v>
      </c>
      <c r="J2795" s="157">
        <v>1</v>
      </c>
      <c r="K2795" s="157">
        <v>0</v>
      </c>
      <c r="L2795" s="157">
        <v>1</v>
      </c>
    </row>
    <row r="2796" spans="1:12" x14ac:dyDescent="0.2">
      <c r="A2796" s="157"/>
      <c r="B2796" s="157"/>
      <c r="C2796" s="157"/>
      <c r="D2796" s="157"/>
      <c r="E2796" s="157" t="s">
        <v>5547</v>
      </c>
      <c r="F2796" s="157" t="s">
        <v>20</v>
      </c>
      <c r="G2796" s="157">
        <v>0</v>
      </c>
      <c r="H2796" s="157">
        <v>1</v>
      </c>
      <c r="I2796" s="157">
        <v>0</v>
      </c>
      <c r="J2796" s="157">
        <v>1</v>
      </c>
      <c r="K2796" s="157">
        <v>0</v>
      </c>
      <c r="L2796" s="157">
        <v>1</v>
      </c>
    </row>
    <row r="2797" spans="1:12" x14ac:dyDescent="0.2">
      <c r="A2797" s="157"/>
      <c r="B2797" s="157"/>
      <c r="C2797" s="157"/>
      <c r="D2797" s="157"/>
      <c r="E2797" s="157" t="s">
        <v>676</v>
      </c>
      <c r="F2797" s="157" t="s">
        <v>29</v>
      </c>
      <c r="G2797" s="157">
        <v>1</v>
      </c>
      <c r="H2797" s="157">
        <v>9</v>
      </c>
      <c r="I2797" s="157">
        <v>0</v>
      </c>
      <c r="J2797" s="157">
        <v>8</v>
      </c>
      <c r="K2797" s="157">
        <v>2</v>
      </c>
      <c r="L2797" s="157">
        <v>10</v>
      </c>
    </row>
    <row r="2798" spans="1:12" x14ac:dyDescent="0.2">
      <c r="A2798" s="157"/>
      <c r="B2798" s="157"/>
      <c r="C2798" s="157"/>
      <c r="D2798" s="157"/>
      <c r="E2798" s="157" t="s">
        <v>674</v>
      </c>
      <c r="F2798" s="157" t="s">
        <v>67</v>
      </c>
      <c r="G2798" s="157">
        <v>0</v>
      </c>
      <c r="H2798" s="157">
        <v>1</v>
      </c>
      <c r="I2798" s="157">
        <v>0</v>
      </c>
      <c r="J2798" s="157">
        <v>1</v>
      </c>
      <c r="K2798" s="157">
        <v>0</v>
      </c>
      <c r="L2798" s="157">
        <v>1</v>
      </c>
    </row>
    <row r="2799" spans="1:12" x14ac:dyDescent="0.2">
      <c r="A2799" s="157"/>
      <c r="B2799" s="157"/>
      <c r="C2799" s="157"/>
      <c r="D2799" s="157"/>
      <c r="E2799" s="157" t="s">
        <v>5548</v>
      </c>
      <c r="F2799" s="157" t="s">
        <v>58</v>
      </c>
      <c r="G2799" s="157">
        <v>0</v>
      </c>
      <c r="H2799" s="157">
        <v>2</v>
      </c>
      <c r="I2799" s="157">
        <v>0</v>
      </c>
      <c r="J2799" s="157">
        <v>2</v>
      </c>
      <c r="K2799" s="157">
        <v>0</v>
      </c>
      <c r="L2799" s="157">
        <v>2</v>
      </c>
    </row>
    <row r="2800" spans="1:12" x14ac:dyDescent="0.2">
      <c r="A2800" s="157"/>
      <c r="B2800" s="157"/>
      <c r="C2800" s="157"/>
      <c r="D2800" s="157"/>
      <c r="E2800" s="157" t="s">
        <v>5549</v>
      </c>
      <c r="F2800" s="157" t="s">
        <v>39</v>
      </c>
      <c r="G2800" s="157">
        <v>0</v>
      </c>
      <c r="H2800" s="157">
        <v>1</v>
      </c>
      <c r="I2800" s="157">
        <v>1</v>
      </c>
      <c r="J2800" s="157">
        <v>0</v>
      </c>
      <c r="K2800" s="157">
        <v>0</v>
      </c>
      <c r="L2800" s="157">
        <v>1</v>
      </c>
    </row>
    <row r="2801" spans="1:12" x14ac:dyDescent="0.2">
      <c r="A2801" s="157"/>
      <c r="B2801" s="157"/>
      <c r="C2801" s="157"/>
      <c r="D2801" s="157"/>
      <c r="E2801" s="157" t="s">
        <v>661</v>
      </c>
      <c r="F2801" s="157" t="s">
        <v>16</v>
      </c>
      <c r="G2801" s="157">
        <v>0</v>
      </c>
      <c r="H2801" s="157">
        <v>2</v>
      </c>
      <c r="I2801" s="157">
        <v>0</v>
      </c>
      <c r="J2801" s="157">
        <v>2</v>
      </c>
      <c r="K2801" s="157">
        <v>0</v>
      </c>
      <c r="L2801" s="157">
        <v>2</v>
      </c>
    </row>
    <row r="2802" spans="1:12" x14ac:dyDescent="0.2">
      <c r="A2802" s="157"/>
      <c r="B2802" s="157"/>
      <c r="C2802" s="157"/>
      <c r="D2802" s="157"/>
      <c r="E2802" s="157" t="s">
        <v>660</v>
      </c>
      <c r="F2802" s="157" t="s">
        <v>16</v>
      </c>
      <c r="G2802" s="157">
        <v>0</v>
      </c>
      <c r="H2802" s="157">
        <v>2</v>
      </c>
      <c r="I2802" s="157">
        <v>0</v>
      </c>
      <c r="J2802" s="157">
        <v>2</v>
      </c>
      <c r="K2802" s="157">
        <v>0</v>
      </c>
      <c r="L2802" s="157">
        <v>2</v>
      </c>
    </row>
    <row r="2803" spans="1:12" x14ac:dyDescent="0.2">
      <c r="A2803" s="157"/>
      <c r="B2803" s="157"/>
      <c r="C2803" s="157"/>
      <c r="D2803" s="157"/>
      <c r="E2803" s="157" t="s">
        <v>5550</v>
      </c>
      <c r="F2803" s="157" t="s">
        <v>16</v>
      </c>
      <c r="G2803" s="157">
        <v>0</v>
      </c>
      <c r="H2803" s="157">
        <v>1</v>
      </c>
      <c r="I2803" s="157">
        <v>0</v>
      </c>
      <c r="J2803" s="157">
        <v>1</v>
      </c>
      <c r="K2803" s="157">
        <v>0</v>
      </c>
      <c r="L2803" s="157">
        <v>1</v>
      </c>
    </row>
    <row r="2804" spans="1:12" x14ac:dyDescent="0.2">
      <c r="A2804" s="157"/>
      <c r="B2804" s="157"/>
      <c r="C2804" s="157"/>
      <c r="D2804" s="157"/>
      <c r="E2804" s="157" t="s">
        <v>5551</v>
      </c>
      <c r="F2804" s="157" t="s">
        <v>16</v>
      </c>
      <c r="G2804" s="157">
        <v>0</v>
      </c>
      <c r="H2804" s="157">
        <v>1</v>
      </c>
      <c r="I2804" s="157">
        <v>0</v>
      </c>
      <c r="J2804" s="157">
        <v>1</v>
      </c>
      <c r="K2804" s="157">
        <v>0</v>
      </c>
      <c r="L2804" s="157">
        <v>1</v>
      </c>
    </row>
    <row r="2805" spans="1:12" x14ac:dyDescent="0.2">
      <c r="A2805" s="157"/>
      <c r="B2805" s="157"/>
      <c r="C2805" s="157"/>
      <c r="D2805" s="157"/>
      <c r="E2805" s="157" t="s">
        <v>5552</v>
      </c>
      <c r="F2805" s="157" t="s">
        <v>16</v>
      </c>
      <c r="G2805" s="157">
        <v>0</v>
      </c>
      <c r="H2805" s="157">
        <v>1</v>
      </c>
      <c r="I2805" s="157">
        <v>0</v>
      </c>
      <c r="J2805" s="157">
        <v>1</v>
      </c>
      <c r="K2805" s="157">
        <v>0</v>
      </c>
      <c r="L2805" s="157">
        <v>1</v>
      </c>
    </row>
    <row r="2806" spans="1:12" x14ac:dyDescent="0.2">
      <c r="A2806" s="157"/>
      <c r="B2806" s="157"/>
      <c r="C2806" s="157"/>
      <c r="D2806" s="157"/>
      <c r="E2806" s="157" t="s">
        <v>5553</v>
      </c>
      <c r="F2806" s="157" t="s">
        <v>16</v>
      </c>
      <c r="G2806" s="157">
        <v>0</v>
      </c>
      <c r="H2806" s="157">
        <v>1</v>
      </c>
      <c r="I2806" s="157">
        <v>0</v>
      </c>
      <c r="J2806" s="157">
        <v>1</v>
      </c>
      <c r="K2806" s="157">
        <v>0</v>
      </c>
      <c r="L2806" s="157">
        <v>1</v>
      </c>
    </row>
    <row r="2807" spans="1:12" x14ac:dyDescent="0.2">
      <c r="A2807" s="157"/>
      <c r="B2807" s="157"/>
      <c r="C2807" s="157"/>
      <c r="D2807" s="157"/>
      <c r="E2807" s="157" t="s">
        <v>5554</v>
      </c>
      <c r="F2807" s="157" t="s">
        <v>67</v>
      </c>
      <c r="G2807" s="157">
        <v>1</v>
      </c>
      <c r="H2807" s="157">
        <v>0</v>
      </c>
      <c r="I2807" s="157">
        <v>1</v>
      </c>
      <c r="J2807" s="157">
        <v>0</v>
      </c>
      <c r="K2807" s="157">
        <v>0</v>
      </c>
      <c r="L2807" s="157">
        <v>1</v>
      </c>
    </row>
    <row r="2808" spans="1:12" x14ac:dyDescent="0.2">
      <c r="A2808" s="157"/>
      <c r="B2808" s="157"/>
      <c r="C2808" s="157"/>
      <c r="D2808" s="157"/>
      <c r="E2808" s="157" t="s">
        <v>5555</v>
      </c>
      <c r="F2808" s="157" t="s">
        <v>67</v>
      </c>
      <c r="G2808" s="157">
        <v>1</v>
      </c>
      <c r="H2808" s="157">
        <v>0</v>
      </c>
      <c r="I2808" s="157">
        <v>1</v>
      </c>
      <c r="J2808" s="157">
        <v>0</v>
      </c>
      <c r="K2808" s="157">
        <v>0</v>
      </c>
      <c r="L2808" s="157">
        <v>1</v>
      </c>
    </row>
    <row r="2809" spans="1:12" x14ac:dyDescent="0.2">
      <c r="A2809" s="157"/>
      <c r="B2809" s="157"/>
      <c r="C2809" s="157"/>
      <c r="D2809" s="157"/>
      <c r="E2809" s="157" t="s">
        <v>5556</v>
      </c>
      <c r="F2809" s="157" t="s">
        <v>16</v>
      </c>
      <c r="G2809" s="157">
        <v>0</v>
      </c>
      <c r="H2809" s="157">
        <v>2</v>
      </c>
      <c r="I2809" s="157">
        <v>0</v>
      </c>
      <c r="J2809" s="157">
        <v>2</v>
      </c>
      <c r="K2809" s="157">
        <v>0</v>
      </c>
      <c r="L2809" s="157">
        <v>2</v>
      </c>
    </row>
    <row r="2810" spans="1:12" x14ac:dyDescent="0.2">
      <c r="A2810" s="157"/>
      <c r="B2810" s="157"/>
      <c r="C2810" s="157"/>
      <c r="D2810" s="157"/>
      <c r="E2810" s="157" t="s">
        <v>659</v>
      </c>
      <c r="F2810" s="157" t="s">
        <v>16</v>
      </c>
      <c r="G2810" s="157">
        <v>0</v>
      </c>
      <c r="H2810" s="157">
        <v>2</v>
      </c>
      <c r="I2810" s="157">
        <v>0</v>
      </c>
      <c r="J2810" s="157">
        <v>2</v>
      </c>
      <c r="K2810" s="157">
        <v>0</v>
      </c>
      <c r="L2810" s="157">
        <v>2</v>
      </c>
    </row>
    <row r="2811" spans="1:12" x14ac:dyDescent="0.2">
      <c r="A2811" s="157"/>
      <c r="B2811" s="157"/>
      <c r="C2811" s="157"/>
      <c r="D2811" s="157"/>
      <c r="E2811" s="157" t="s">
        <v>5557</v>
      </c>
      <c r="F2811" s="157" t="s">
        <v>16</v>
      </c>
      <c r="G2811" s="157">
        <v>0</v>
      </c>
      <c r="H2811" s="157">
        <v>1</v>
      </c>
      <c r="I2811" s="157">
        <v>0</v>
      </c>
      <c r="J2811" s="157">
        <v>1</v>
      </c>
      <c r="K2811" s="157">
        <v>0</v>
      </c>
      <c r="L2811" s="157">
        <v>1</v>
      </c>
    </row>
    <row r="2812" spans="1:12" x14ac:dyDescent="0.2">
      <c r="A2812" s="157"/>
      <c r="B2812" s="157"/>
      <c r="C2812" s="157"/>
      <c r="D2812" s="157"/>
      <c r="E2812" s="157" t="s">
        <v>5558</v>
      </c>
      <c r="F2812" s="157" t="s">
        <v>16</v>
      </c>
      <c r="G2812" s="157">
        <v>0</v>
      </c>
      <c r="H2812" s="157">
        <v>2</v>
      </c>
      <c r="I2812" s="157">
        <v>0</v>
      </c>
      <c r="J2812" s="157">
        <v>2</v>
      </c>
      <c r="K2812" s="157">
        <v>0</v>
      </c>
      <c r="L2812" s="157">
        <v>2</v>
      </c>
    </row>
    <row r="2813" spans="1:12" x14ac:dyDescent="0.2">
      <c r="A2813" s="157"/>
      <c r="B2813" s="157"/>
      <c r="C2813" s="157"/>
      <c r="D2813" s="157"/>
      <c r="E2813" s="157" t="s">
        <v>5559</v>
      </c>
      <c r="F2813" s="157" t="s">
        <v>16</v>
      </c>
      <c r="G2813" s="157">
        <v>0</v>
      </c>
      <c r="H2813" s="157">
        <v>2</v>
      </c>
      <c r="I2813" s="157">
        <v>0</v>
      </c>
      <c r="J2813" s="157">
        <v>2</v>
      </c>
      <c r="K2813" s="157">
        <v>0</v>
      </c>
      <c r="L2813" s="157">
        <v>2</v>
      </c>
    </row>
    <row r="2814" spans="1:12" x14ac:dyDescent="0.2">
      <c r="A2814" s="157"/>
      <c r="B2814" s="157"/>
      <c r="C2814" s="157"/>
      <c r="D2814" s="157"/>
      <c r="E2814" s="157" t="s">
        <v>5560</v>
      </c>
      <c r="F2814" s="157" t="s">
        <v>16</v>
      </c>
      <c r="G2814" s="157">
        <v>0</v>
      </c>
      <c r="H2814" s="157">
        <v>2</v>
      </c>
      <c r="I2814" s="157">
        <v>0</v>
      </c>
      <c r="J2814" s="157">
        <v>2</v>
      </c>
      <c r="K2814" s="157">
        <v>0</v>
      </c>
      <c r="L2814" s="157">
        <v>2</v>
      </c>
    </row>
    <row r="2815" spans="1:12" x14ac:dyDescent="0.2">
      <c r="A2815" s="157"/>
      <c r="B2815" s="157"/>
      <c r="C2815" s="157"/>
      <c r="D2815" s="157"/>
      <c r="E2815" s="157" t="s">
        <v>658</v>
      </c>
      <c r="F2815" s="157" t="s">
        <v>16</v>
      </c>
      <c r="G2815" s="157">
        <v>0</v>
      </c>
      <c r="H2815" s="157">
        <v>2</v>
      </c>
      <c r="I2815" s="157">
        <v>0</v>
      </c>
      <c r="J2815" s="157">
        <v>2</v>
      </c>
      <c r="K2815" s="157">
        <v>0</v>
      </c>
      <c r="L2815" s="157">
        <v>2</v>
      </c>
    </row>
    <row r="2816" spans="1:12" x14ac:dyDescent="0.2">
      <c r="A2816" s="157"/>
      <c r="B2816" s="157"/>
      <c r="C2816" s="157"/>
      <c r="D2816" s="157"/>
      <c r="E2816" s="157" t="s">
        <v>657</v>
      </c>
      <c r="F2816" s="157" t="s">
        <v>16</v>
      </c>
      <c r="G2816" s="157">
        <v>0</v>
      </c>
      <c r="H2816" s="157">
        <v>2</v>
      </c>
      <c r="I2816" s="157">
        <v>0</v>
      </c>
      <c r="J2816" s="157">
        <v>2</v>
      </c>
      <c r="K2816" s="157">
        <v>0</v>
      </c>
      <c r="L2816" s="157">
        <v>2</v>
      </c>
    </row>
    <row r="2817" spans="1:12" x14ac:dyDescent="0.2">
      <c r="A2817" s="157"/>
      <c r="B2817" s="157"/>
      <c r="C2817" s="157"/>
      <c r="D2817" s="157"/>
      <c r="E2817" s="157" t="s">
        <v>656</v>
      </c>
      <c r="F2817" s="157" t="s">
        <v>16</v>
      </c>
      <c r="G2817" s="157">
        <v>0</v>
      </c>
      <c r="H2817" s="157">
        <v>2</v>
      </c>
      <c r="I2817" s="157">
        <v>0</v>
      </c>
      <c r="J2817" s="157">
        <v>2</v>
      </c>
      <c r="K2817" s="157">
        <v>0</v>
      </c>
      <c r="L2817" s="157">
        <v>2</v>
      </c>
    </row>
    <row r="2818" spans="1:12" x14ac:dyDescent="0.2">
      <c r="A2818" s="157"/>
      <c r="B2818" s="157"/>
      <c r="C2818" s="157"/>
      <c r="D2818" s="157"/>
      <c r="E2818" s="157" t="s">
        <v>655</v>
      </c>
      <c r="F2818" s="157" t="s">
        <v>20</v>
      </c>
      <c r="G2818" s="157">
        <v>1</v>
      </c>
      <c r="H2818" s="157">
        <v>0</v>
      </c>
      <c r="I2818" s="157">
        <v>1</v>
      </c>
      <c r="J2818" s="157">
        <v>0</v>
      </c>
      <c r="K2818" s="157">
        <v>0</v>
      </c>
      <c r="L2818" s="157">
        <v>1</v>
      </c>
    </row>
    <row r="2819" spans="1:12" x14ac:dyDescent="0.2">
      <c r="A2819" s="157"/>
      <c r="B2819" s="157"/>
      <c r="C2819" s="157"/>
      <c r="D2819" s="157"/>
      <c r="E2819" s="157" t="s">
        <v>5561</v>
      </c>
      <c r="F2819" s="157" t="s">
        <v>53</v>
      </c>
      <c r="G2819" s="157">
        <v>1</v>
      </c>
      <c r="H2819" s="157">
        <v>0</v>
      </c>
      <c r="I2819" s="157">
        <v>0</v>
      </c>
      <c r="J2819" s="157">
        <v>1</v>
      </c>
      <c r="K2819" s="157">
        <v>0</v>
      </c>
      <c r="L2819" s="157">
        <v>1</v>
      </c>
    </row>
    <row r="2820" spans="1:12" x14ac:dyDescent="0.2">
      <c r="A2820" s="157"/>
      <c r="B2820" s="157"/>
      <c r="C2820" s="157"/>
      <c r="D2820" s="157"/>
      <c r="E2820" s="157" t="s">
        <v>5562</v>
      </c>
      <c r="F2820" s="157" t="s">
        <v>53</v>
      </c>
      <c r="G2820" s="157">
        <v>0</v>
      </c>
      <c r="H2820" s="157">
        <v>1</v>
      </c>
      <c r="I2820" s="157">
        <v>0</v>
      </c>
      <c r="J2820" s="157">
        <v>1</v>
      </c>
      <c r="K2820" s="157">
        <v>0</v>
      </c>
      <c r="L2820" s="157">
        <v>1</v>
      </c>
    </row>
    <row r="2821" spans="1:12" x14ac:dyDescent="0.2">
      <c r="A2821" s="157"/>
      <c r="B2821" s="157"/>
      <c r="C2821" s="157"/>
      <c r="D2821" s="157"/>
      <c r="E2821" s="157" t="s">
        <v>5563</v>
      </c>
      <c r="F2821" s="157" t="s">
        <v>14</v>
      </c>
      <c r="G2821" s="157">
        <v>0</v>
      </c>
      <c r="H2821" s="157">
        <v>2</v>
      </c>
      <c r="I2821" s="157">
        <v>0</v>
      </c>
      <c r="J2821" s="157">
        <v>2</v>
      </c>
      <c r="K2821" s="157">
        <v>0</v>
      </c>
      <c r="L2821" s="157">
        <v>2</v>
      </c>
    </row>
    <row r="2822" spans="1:12" x14ac:dyDescent="0.2">
      <c r="A2822" s="157"/>
      <c r="B2822" s="157"/>
      <c r="C2822" s="157"/>
      <c r="D2822" s="157"/>
      <c r="E2822" s="157" t="s">
        <v>5564</v>
      </c>
      <c r="F2822" s="157" t="s">
        <v>94</v>
      </c>
      <c r="G2822" s="157">
        <v>0</v>
      </c>
      <c r="H2822" s="157">
        <v>1</v>
      </c>
      <c r="I2822" s="157">
        <v>0</v>
      </c>
      <c r="J2822" s="157">
        <v>1</v>
      </c>
      <c r="K2822" s="157">
        <v>0</v>
      </c>
      <c r="L2822" s="157">
        <v>1</v>
      </c>
    </row>
    <row r="2823" spans="1:12" x14ac:dyDescent="0.2">
      <c r="A2823" s="157"/>
      <c r="B2823" s="157"/>
      <c r="C2823" s="157"/>
      <c r="D2823" s="157"/>
      <c r="E2823" s="157" t="s">
        <v>5565</v>
      </c>
      <c r="F2823" s="157" t="s">
        <v>16</v>
      </c>
      <c r="G2823" s="157">
        <v>0</v>
      </c>
      <c r="H2823" s="157">
        <v>1</v>
      </c>
      <c r="I2823" s="157">
        <v>0</v>
      </c>
      <c r="J2823" s="157">
        <v>1</v>
      </c>
      <c r="K2823" s="157">
        <v>0</v>
      </c>
      <c r="L2823" s="157">
        <v>1</v>
      </c>
    </row>
    <row r="2824" spans="1:12" x14ac:dyDescent="0.2">
      <c r="A2824" s="157"/>
      <c r="B2824" s="157"/>
      <c r="C2824" s="157"/>
      <c r="D2824" s="157"/>
      <c r="E2824" s="157" t="s">
        <v>5566</v>
      </c>
      <c r="F2824" s="157" t="s">
        <v>18</v>
      </c>
      <c r="G2824" s="157">
        <v>0</v>
      </c>
      <c r="H2824" s="157">
        <v>1</v>
      </c>
      <c r="I2824" s="157">
        <v>0</v>
      </c>
      <c r="J2824" s="157">
        <v>1</v>
      </c>
      <c r="K2824" s="157">
        <v>0</v>
      </c>
      <c r="L2824" s="157">
        <v>1</v>
      </c>
    </row>
    <row r="2825" spans="1:12" x14ac:dyDescent="0.2">
      <c r="A2825" s="157"/>
      <c r="B2825" s="157"/>
      <c r="C2825" s="157"/>
      <c r="D2825" s="157"/>
      <c r="E2825" s="157" t="s">
        <v>5567</v>
      </c>
      <c r="F2825" s="157" t="s">
        <v>29</v>
      </c>
      <c r="G2825" s="157">
        <v>0</v>
      </c>
      <c r="H2825" s="157">
        <v>1</v>
      </c>
      <c r="I2825" s="157">
        <v>1</v>
      </c>
      <c r="J2825" s="157">
        <v>0</v>
      </c>
      <c r="K2825" s="157">
        <v>0</v>
      </c>
      <c r="L2825" s="157">
        <v>1</v>
      </c>
    </row>
    <row r="2826" spans="1:12" x14ac:dyDescent="0.2">
      <c r="A2826" s="157"/>
      <c r="B2826" s="157"/>
      <c r="C2826" s="157"/>
      <c r="D2826" s="157"/>
      <c r="E2826" s="157" t="s">
        <v>5568</v>
      </c>
      <c r="F2826" s="157" t="s">
        <v>53</v>
      </c>
      <c r="G2826" s="157">
        <v>1</v>
      </c>
      <c r="H2826" s="157">
        <v>1</v>
      </c>
      <c r="I2826" s="157">
        <v>0</v>
      </c>
      <c r="J2826" s="157">
        <v>2</v>
      </c>
      <c r="K2826" s="157">
        <v>0</v>
      </c>
      <c r="L2826" s="157">
        <v>2</v>
      </c>
    </row>
    <row r="2827" spans="1:12" x14ac:dyDescent="0.2">
      <c r="A2827" s="157"/>
      <c r="B2827" s="157"/>
      <c r="C2827" s="157"/>
      <c r="D2827" s="157"/>
      <c r="E2827" s="157" t="s">
        <v>5569</v>
      </c>
      <c r="F2827" s="157" t="s">
        <v>58</v>
      </c>
      <c r="G2827" s="157">
        <v>0</v>
      </c>
      <c r="H2827" s="157">
        <v>1</v>
      </c>
      <c r="I2827" s="157">
        <v>0</v>
      </c>
      <c r="J2827" s="157">
        <v>1</v>
      </c>
      <c r="K2827" s="157">
        <v>0</v>
      </c>
      <c r="L2827" s="157">
        <v>1</v>
      </c>
    </row>
    <row r="2828" spans="1:12" x14ac:dyDescent="0.2">
      <c r="A2828" s="157"/>
      <c r="B2828" s="157"/>
      <c r="C2828" s="157"/>
      <c r="D2828" s="157"/>
      <c r="E2828" s="157" t="s">
        <v>5570</v>
      </c>
      <c r="F2828" s="157" t="s">
        <v>58</v>
      </c>
      <c r="G2828" s="157">
        <v>0</v>
      </c>
      <c r="H2828" s="157">
        <v>1</v>
      </c>
      <c r="I2828" s="157">
        <v>0</v>
      </c>
      <c r="J2828" s="157">
        <v>1</v>
      </c>
      <c r="K2828" s="157">
        <v>0</v>
      </c>
      <c r="L2828" s="157">
        <v>1</v>
      </c>
    </row>
    <row r="2829" spans="1:12" x14ac:dyDescent="0.2">
      <c r="A2829" s="157"/>
      <c r="B2829" s="157"/>
      <c r="C2829" s="157"/>
      <c r="D2829" s="157"/>
      <c r="E2829" s="157" t="s">
        <v>5571</v>
      </c>
      <c r="F2829" s="157" t="s">
        <v>48</v>
      </c>
      <c r="G2829" s="157">
        <v>0</v>
      </c>
      <c r="H2829" s="157">
        <v>2</v>
      </c>
      <c r="I2829" s="157">
        <v>0</v>
      </c>
      <c r="J2829" s="157">
        <v>2</v>
      </c>
      <c r="K2829" s="157">
        <v>0</v>
      </c>
      <c r="L2829" s="157">
        <v>2</v>
      </c>
    </row>
    <row r="2830" spans="1:12" x14ac:dyDescent="0.2">
      <c r="A2830" s="157"/>
      <c r="B2830" s="157"/>
      <c r="C2830" s="157"/>
      <c r="D2830" s="157"/>
      <c r="E2830" s="157" t="s">
        <v>5572</v>
      </c>
      <c r="F2830" s="157" t="s">
        <v>16</v>
      </c>
      <c r="G2830" s="157">
        <v>1</v>
      </c>
      <c r="H2830" s="157">
        <v>0</v>
      </c>
      <c r="I2830" s="157">
        <v>0</v>
      </c>
      <c r="J2830" s="157">
        <v>1</v>
      </c>
      <c r="K2830" s="157">
        <v>0</v>
      </c>
      <c r="L2830" s="157">
        <v>1</v>
      </c>
    </row>
    <row r="2831" spans="1:12" x14ac:dyDescent="0.2">
      <c r="A2831" s="157"/>
      <c r="B2831" s="157"/>
      <c r="C2831" s="157"/>
      <c r="D2831" s="157"/>
      <c r="E2831" s="157" t="s">
        <v>5573</v>
      </c>
      <c r="F2831" s="157" t="s">
        <v>16</v>
      </c>
      <c r="G2831" s="157">
        <v>0</v>
      </c>
      <c r="H2831" s="157">
        <v>1</v>
      </c>
      <c r="I2831" s="157">
        <v>1</v>
      </c>
      <c r="J2831" s="157">
        <v>0</v>
      </c>
      <c r="K2831" s="157">
        <v>0</v>
      </c>
      <c r="L2831" s="157">
        <v>1</v>
      </c>
    </row>
    <row r="2832" spans="1:12" x14ac:dyDescent="0.2">
      <c r="A2832" s="157"/>
      <c r="B2832" s="157"/>
      <c r="C2832" s="157"/>
      <c r="D2832" s="157"/>
      <c r="E2832" s="157" t="s">
        <v>5574</v>
      </c>
      <c r="F2832" s="157" t="s">
        <v>58</v>
      </c>
      <c r="G2832" s="157">
        <v>0</v>
      </c>
      <c r="H2832" s="157">
        <v>1</v>
      </c>
      <c r="I2832" s="157">
        <v>0</v>
      </c>
      <c r="J2832" s="157">
        <v>1</v>
      </c>
      <c r="K2832" s="157">
        <v>0</v>
      </c>
      <c r="L2832" s="157">
        <v>1</v>
      </c>
    </row>
    <row r="2833" spans="1:12" x14ac:dyDescent="0.2">
      <c r="A2833" s="157"/>
      <c r="B2833" s="157"/>
      <c r="C2833" s="157"/>
      <c r="D2833" s="157"/>
      <c r="E2833" s="157" t="s">
        <v>643</v>
      </c>
      <c r="F2833" s="157" t="s">
        <v>67</v>
      </c>
      <c r="G2833" s="157">
        <v>0</v>
      </c>
      <c r="H2833" s="157">
        <v>1</v>
      </c>
      <c r="I2833" s="157">
        <v>0</v>
      </c>
      <c r="J2833" s="157">
        <v>1</v>
      </c>
      <c r="K2833" s="157">
        <v>0</v>
      </c>
      <c r="L2833" s="157">
        <v>1</v>
      </c>
    </row>
    <row r="2834" spans="1:12" x14ac:dyDescent="0.2">
      <c r="A2834" s="157"/>
      <c r="B2834" s="157"/>
      <c r="C2834" s="157"/>
      <c r="D2834" s="157"/>
      <c r="E2834" s="157" t="s">
        <v>642</v>
      </c>
      <c r="F2834" s="157" t="s">
        <v>24</v>
      </c>
      <c r="G2834" s="157">
        <v>0</v>
      </c>
      <c r="H2834" s="157">
        <v>1</v>
      </c>
      <c r="I2834" s="157">
        <v>0</v>
      </c>
      <c r="J2834" s="157">
        <v>1</v>
      </c>
      <c r="K2834" s="157">
        <v>0</v>
      </c>
      <c r="L2834" s="157">
        <v>1</v>
      </c>
    </row>
    <row r="2835" spans="1:12" x14ac:dyDescent="0.2">
      <c r="A2835" s="157"/>
      <c r="B2835" s="157"/>
      <c r="C2835" s="157"/>
      <c r="D2835" s="157"/>
      <c r="E2835" s="157" t="s">
        <v>638</v>
      </c>
      <c r="F2835" s="157" t="s">
        <v>69</v>
      </c>
      <c r="G2835" s="157">
        <v>1</v>
      </c>
      <c r="H2835" s="157">
        <v>1</v>
      </c>
      <c r="I2835" s="157">
        <v>1</v>
      </c>
      <c r="J2835" s="157">
        <v>1</v>
      </c>
      <c r="K2835" s="157">
        <v>0</v>
      </c>
      <c r="L2835" s="157">
        <v>2</v>
      </c>
    </row>
    <row r="2836" spans="1:12" x14ac:dyDescent="0.2">
      <c r="A2836" s="157"/>
      <c r="B2836" s="157"/>
      <c r="C2836" s="157"/>
      <c r="D2836" s="157"/>
      <c r="E2836" s="157" t="s">
        <v>5575</v>
      </c>
      <c r="F2836" s="157" t="s">
        <v>22</v>
      </c>
      <c r="G2836" s="157">
        <v>0</v>
      </c>
      <c r="H2836" s="157">
        <v>4</v>
      </c>
      <c r="I2836" s="157">
        <v>0</v>
      </c>
      <c r="J2836" s="157">
        <v>4</v>
      </c>
      <c r="K2836" s="157">
        <v>0</v>
      </c>
      <c r="L2836" s="157">
        <v>4</v>
      </c>
    </row>
    <row r="2837" spans="1:12" x14ac:dyDescent="0.2">
      <c r="A2837" s="157"/>
      <c r="B2837" s="157"/>
      <c r="C2837" s="157"/>
      <c r="D2837" s="157"/>
      <c r="E2837" s="157" t="s">
        <v>5576</v>
      </c>
      <c r="F2837" s="157" t="s">
        <v>77</v>
      </c>
      <c r="G2837" s="157">
        <v>0</v>
      </c>
      <c r="H2837" s="157">
        <v>1</v>
      </c>
      <c r="I2837" s="157">
        <v>0</v>
      </c>
      <c r="J2837" s="157">
        <v>1</v>
      </c>
      <c r="K2837" s="157">
        <v>0</v>
      </c>
      <c r="L2837" s="157">
        <v>1</v>
      </c>
    </row>
    <row r="2838" spans="1:12" x14ac:dyDescent="0.2">
      <c r="A2838" s="157"/>
      <c r="B2838" s="157"/>
      <c r="C2838" s="157"/>
      <c r="D2838" s="157"/>
      <c r="E2838" s="157" t="s">
        <v>635</v>
      </c>
      <c r="F2838" s="157" t="s">
        <v>67</v>
      </c>
      <c r="G2838" s="157">
        <v>0</v>
      </c>
      <c r="H2838" s="157">
        <v>1</v>
      </c>
      <c r="I2838" s="157">
        <v>0</v>
      </c>
      <c r="J2838" s="157">
        <v>1</v>
      </c>
      <c r="K2838" s="157">
        <v>0</v>
      </c>
      <c r="L2838" s="157">
        <v>1</v>
      </c>
    </row>
    <row r="2839" spans="1:12" x14ac:dyDescent="0.2">
      <c r="A2839" s="157"/>
      <c r="B2839" s="157"/>
      <c r="C2839" s="157"/>
      <c r="D2839" s="157"/>
      <c r="E2839" s="157" t="s">
        <v>5577</v>
      </c>
      <c r="F2839" s="157" t="s">
        <v>33</v>
      </c>
      <c r="G2839" s="157">
        <v>1</v>
      </c>
      <c r="H2839" s="157">
        <v>0</v>
      </c>
      <c r="I2839" s="157">
        <v>1</v>
      </c>
      <c r="J2839" s="157">
        <v>0</v>
      </c>
      <c r="K2839" s="157">
        <v>0</v>
      </c>
      <c r="L2839" s="157">
        <v>1</v>
      </c>
    </row>
    <row r="2840" spans="1:12" x14ac:dyDescent="0.2">
      <c r="A2840" s="157"/>
      <c r="B2840" s="157"/>
      <c r="C2840" s="157"/>
      <c r="D2840" s="157"/>
      <c r="E2840" s="157" t="s">
        <v>5578</v>
      </c>
      <c r="F2840" s="157" t="s">
        <v>33</v>
      </c>
      <c r="G2840" s="157">
        <v>1</v>
      </c>
      <c r="H2840" s="157">
        <v>0</v>
      </c>
      <c r="I2840" s="157">
        <v>1</v>
      </c>
      <c r="J2840" s="157">
        <v>0</v>
      </c>
      <c r="K2840" s="157">
        <v>0</v>
      </c>
      <c r="L2840" s="157">
        <v>1</v>
      </c>
    </row>
    <row r="2841" spans="1:12" x14ac:dyDescent="0.2">
      <c r="A2841" s="157"/>
      <c r="B2841" s="157"/>
      <c r="C2841" s="157"/>
      <c r="D2841" s="157"/>
      <c r="E2841" s="157" t="s">
        <v>634</v>
      </c>
      <c r="F2841" s="157" t="s">
        <v>33</v>
      </c>
      <c r="G2841" s="157">
        <v>0</v>
      </c>
      <c r="H2841" s="157">
        <v>5</v>
      </c>
      <c r="I2841" s="157">
        <v>0</v>
      </c>
      <c r="J2841" s="157">
        <v>5</v>
      </c>
      <c r="K2841" s="157">
        <v>0</v>
      </c>
      <c r="L2841" s="157">
        <v>5</v>
      </c>
    </row>
    <row r="2842" spans="1:12" x14ac:dyDescent="0.2">
      <c r="A2842" s="157"/>
      <c r="B2842" s="157"/>
      <c r="C2842" s="157"/>
      <c r="D2842" s="157"/>
      <c r="E2842" s="157" t="s">
        <v>633</v>
      </c>
      <c r="F2842" s="157" t="s">
        <v>125</v>
      </c>
      <c r="G2842" s="157">
        <v>0</v>
      </c>
      <c r="H2842" s="157">
        <v>3</v>
      </c>
      <c r="I2842" s="157">
        <v>0</v>
      </c>
      <c r="J2842" s="157">
        <v>3</v>
      </c>
      <c r="K2842" s="157">
        <v>0</v>
      </c>
      <c r="L2842" s="157">
        <v>3</v>
      </c>
    </row>
    <row r="2843" spans="1:12" x14ac:dyDescent="0.2">
      <c r="A2843" s="157"/>
      <c r="B2843" s="157"/>
      <c r="C2843" s="157"/>
      <c r="D2843" s="157"/>
      <c r="E2843" s="157" t="s">
        <v>5579</v>
      </c>
      <c r="F2843" s="157" t="s">
        <v>39</v>
      </c>
      <c r="G2843" s="157">
        <v>0</v>
      </c>
      <c r="H2843" s="157">
        <v>1</v>
      </c>
      <c r="I2843" s="157">
        <v>1</v>
      </c>
      <c r="J2843" s="157">
        <v>0</v>
      </c>
      <c r="K2843" s="157">
        <v>0</v>
      </c>
      <c r="L2843" s="157">
        <v>1</v>
      </c>
    </row>
    <row r="2844" spans="1:12" x14ac:dyDescent="0.2">
      <c r="A2844" s="157"/>
      <c r="B2844" s="157"/>
      <c r="C2844" s="157"/>
      <c r="D2844" s="157"/>
      <c r="E2844" s="157" t="s">
        <v>631</v>
      </c>
      <c r="F2844" s="157" t="s">
        <v>94</v>
      </c>
      <c r="G2844" s="157">
        <v>1</v>
      </c>
      <c r="H2844" s="157">
        <v>0</v>
      </c>
      <c r="I2844" s="157">
        <v>1</v>
      </c>
      <c r="J2844" s="157">
        <v>0</v>
      </c>
      <c r="K2844" s="157">
        <v>0</v>
      </c>
      <c r="L2844" s="157">
        <v>1</v>
      </c>
    </row>
    <row r="2845" spans="1:12" x14ac:dyDescent="0.2">
      <c r="A2845" s="157"/>
      <c r="B2845" s="157"/>
      <c r="C2845" s="157"/>
      <c r="D2845" s="157"/>
      <c r="E2845" s="157" t="s">
        <v>5580</v>
      </c>
      <c r="F2845" s="157" t="s">
        <v>67</v>
      </c>
      <c r="G2845" s="157">
        <v>0</v>
      </c>
      <c r="H2845" s="157">
        <v>1</v>
      </c>
      <c r="I2845" s="157">
        <v>0</v>
      </c>
      <c r="J2845" s="157">
        <v>1</v>
      </c>
      <c r="K2845" s="157">
        <v>0</v>
      </c>
      <c r="L2845" s="157">
        <v>1</v>
      </c>
    </row>
    <row r="2846" spans="1:12" x14ac:dyDescent="0.2">
      <c r="A2846" s="157"/>
      <c r="B2846" s="157"/>
      <c r="C2846" s="157"/>
      <c r="D2846" s="157"/>
      <c r="E2846" s="157" t="s">
        <v>5581</v>
      </c>
      <c r="F2846" s="157" t="s">
        <v>67</v>
      </c>
      <c r="G2846" s="157">
        <v>0</v>
      </c>
      <c r="H2846" s="157">
        <v>1</v>
      </c>
      <c r="I2846" s="157">
        <v>0</v>
      </c>
      <c r="J2846" s="157">
        <v>1</v>
      </c>
      <c r="K2846" s="157">
        <v>0</v>
      </c>
      <c r="L2846" s="157">
        <v>1</v>
      </c>
    </row>
    <row r="2847" spans="1:12" x14ac:dyDescent="0.2">
      <c r="A2847" s="157"/>
      <c r="B2847" s="157"/>
      <c r="C2847" s="157"/>
      <c r="D2847" s="157"/>
      <c r="E2847" s="157" t="s">
        <v>5582</v>
      </c>
      <c r="F2847" s="157" t="s">
        <v>55</v>
      </c>
      <c r="G2847" s="157">
        <v>1</v>
      </c>
      <c r="H2847" s="157">
        <v>0</v>
      </c>
      <c r="I2847" s="157">
        <v>0</v>
      </c>
      <c r="J2847" s="157">
        <v>1</v>
      </c>
      <c r="K2847" s="157">
        <v>0</v>
      </c>
      <c r="L2847" s="157">
        <v>1</v>
      </c>
    </row>
    <row r="2848" spans="1:12" x14ac:dyDescent="0.2">
      <c r="A2848" s="157"/>
      <c r="B2848" s="157"/>
      <c r="C2848" s="157"/>
      <c r="D2848" s="157"/>
      <c r="E2848" s="157" t="s">
        <v>5583</v>
      </c>
      <c r="F2848" s="157" t="s">
        <v>53</v>
      </c>
      <c r="G2848" s="157">
        <v>0</v>
      </c>
      <c r="H2848" s="157">
        <v>1</v>
      </c>
      <c r="I2848" s="157">
        <v>0</v>
      </c>
      <c r="J2848" s="157">
        <v>1</v>
      </c>
      <c r="K2848" s="157">
        <v>0</v>
      </c>
      <c r="L2848" s="157">
        <v>1</v>
      </c>
    </row>
    <row r="2849" spans="1:12" x14ac:dyDescent="0.2">
      <c r="A2849" s="157"/>
      <c r="B2849" s="157"/>
      <c r="C2849" s="157"/>
      <c r="D2849" s="157"/>
      <c r="E2849" s="157" t="s">
        <v>5584</v>
      </c>
      <c r="F2849" s="157" t="s">
        <v>53</v>
      </c>
      <c r="G2849" s="157">
        <v>0</v>
      </c>
      <c r="H2849" s="157">
        <v>1</v>
      </c>
      <c r="I2849" s="157">
        <v>0</v>
      </c>
      <c r="J2849" s="157">
        <v>1</v>
      </c>
      <c r="K2849" s="157">
        <v>0</v>
      </c>
      <c r="L2849" s="157">
        <v>1</v>
      </c>
    </row>
    <row r="2850" spans="1:12" x14ac:dyDescent="0.2">
      <c r="A2850" s="157"/>
      <c r="B2850" s="157"/>
      <c r="C2850" s="157"/>
      <c r="D2850" s="157"/>
      <c r="E2850" s="157" t="s">
        <v>5585</v>
      </c>
      <c r="F2850" s="157" t="s">
        <v>69</v>
      </c>
      <c r="G2850" s="157">
        <v>1</v>
      </c>
      <c r="H2850" s="157">
        <v>1</v>
      </c>
      <c r="I2850" s="157">
        <v>1</v>
      </c>
      <c r="J2850" s="157">
        <v>1</v>
      </c>
      <c r="K2850" s="157">
        <v>0</v>
      </c>
      <c r="L2850" s="157">
        <v>2</v>
      </c>
    </row>
    <row r="2851" spans="1:12" x14ac:dyDescent="0.2">
      <c r="A2851" s="157"/>
      <c r="B2851" s="157"/>
      <c r="C2851" s="157"/>
      <c r="D2851" s="157"/>
      <c r="E2851" s="157" t="s">
        <v>5586</v>
      </c>
      <c r="F2851" s="157" t="s">
        <v>53</v>
      </c>
      <c r="G2851" s="157">
        <v>0</v>
      </c>
      <c r="H2851" s="157">
        <v>1</v>
      </c>
      <c r="I2851" s="157">
        <v>0</v>
      </c>
      <c r="J2851" s="157">
        <v>1</v>
      </c>
      <c r="K2851" s="157">
        <v>0</v>
      </c>
      <c r="L2851" s="157">
        <v>1</v>
      </c>
    </row>
    <row r="2852" spans="1:12" x14ac:dyDescent="0.2">
      <c r="A2852" s="157"/>
      <c r="B2852" s="157"/>
      <c r="C2852" s="157"/>
      <c r="D2852" s="157"/>
      <c r="E2852" s="157" t="s">
        <v>5587</v>
      </c>
      <c r="F2852" s="157" t="s">
        <v>53</v>
      </c>
      <c r="G2852" s="157">
        <v>0</v>
      </c>
      <c r="H2852" s="157">
        <v>1</v>
      </c>
      <c r="I2852" s="157">
        <v>0</v>
      </c>
      <c r="J2852" s="157">
        <v>1</v>
      </c>
      <c r="K2852" s="157">
        <v>0</v>
      </c>
      <c r="L2852" s="157">
        <v>1</v>
      </c>
    </row>
    <row r="2853" spans="1:12" x14ac:dyDescent="0.2">
      <c r="A2853" s="157"/>
      <c r="B2853" s="157"/>
      <c r="C2853" s="157"/>
      <c r="D2853" s="157"/>
      <c r="E2853" s="157" t="s">
        <v>5588</v>
      </c>
      <c r="F2853" s="157" t="s">
        <v>16</v>
      </c>
      <c r="G2853" s="157">
        <v>1</v>
      </c>
      <c r="H2853" s="157">
        <v>0</v>
      </c>
      <c r="I2853" s="157">
        <v>1</v>
      </c>
      <c r="J2853" s="157">
        <v>0</v>
      </c>
      <c r="K2853" s="157">
        <v>0</v>
      </c>
      <c r="L2853" s="157">
        <v>1</v>
      </c>
    </row>
    <row r="2854" spans="1:12" x14ac:dyDescent="0.2">
      <c r="A2854" s="157"/>
      <c r="B2854" s="157"/>
      <c r="C2854" s="157"/>
      <c r="D2854" s="157"/>
      <c r="E2854" s="157" t="s">
        <v>626</v>
      </c>
      <c r="F2854" s="157" t="s">
        <v>20</v>
      </c>
      <c r="G2854" s="157">
        <v>1</v>
      </c>
      <c r="H2854" s="157">
        <v>0</v>
      </c>
      <c r="I2854" s="157">
        <v>1</v>
      </c>
      <c r="J2854" s="157">
        <v>0</v>
      </c>
      <c r="K2854" s="157">
        <v>0</v>
      </c>
      <c r="L2854" s="157">
        <v>1</v>
      </c>
    </row>
    <row r="2855" spans="1:12" x14ac:dyDescent="0.2">
      <c r="A2855" s="157"/>
      <c r="B2855" s="157"/>
      <c r="C2855" s="157"/>
      <c r="D2855" s="157"/>
      <c r="E2855" s="157" t="s">
        <v>5589</v>
      </c>
      <c r="F2855" s="157" t="s">
        <v>35</v>
      </c>
      <c r="G2855" s="157">
        <v>0</v>
      </c>
      <c r="H2855" s="157">
        <v>1</v>
      </c>
      <c r="I2855" s="157">
        <v>0</v>
      </c>
      <c r="J2855" s="157">
        <v>0</v>
      </c>
      <c r="K2855" s="157">
        <v>1</v>
      </c>
      <c r="L2855" s="157">
        <v>1</v>
      </c>
    </row>
    <row r="2856" spans="1:12" x14ac:dyDescent="0.2">
      <c r="A2856" s="157"/>
      <c r="B2856" s="157"/>
      <c r="C2856" s="157"/>
      <c r="D2856" s="157"/>
      <c r="E2856" s="157" t="s">
        <v>5590</v>
      </c>
      <c r="F2856" s="157" t="s">
        <v>35</v>
      </c>
      <c r="G2856" s="157">
        <v>0</v>
      </c>
      <c r="H2856" s="157">
        <v>2</v>
      </c>
      <c r="I2856" s="157">
        <v>0</v>
      </c>
      <c r="J2856" s="157">
        <v>1</v>
      </c>
      <c r="K2856" s="157">
        <v>1</v>
      </c>
      <c r="L2856" s="157">
        <v>2</v>
      </c>
    </row>
    <row r="2857" spans="1:12" x14ac:dyDescent="0.2">
      <c r="A2857" s="157"/>
      <c r="B2857" s="157"/>
      <c r="C2857" s="157"/>
      <c r="D2857" s="157"/>
      <c r="E2857" s="157" t="s">
        <v>625</v>
      </c>
      <c r="F2857" s="157" t="s">
        <v>14</v>
      </c>
      <c r="G2857" s="157">
        <v>0</v>
      </c>
      <c r="H2857" s="157">
        <v>4</v>
      </c>
      <c r="I2857" s="157">
        <v>2</v>
      </c>
      <c r="J2857" s="157">
        <v>2</v>
      </c>
      <c r="K2857" s="157">
        <v>0</v>
      </c>
      <c r="L2857" s="157">
        <v>4</v>
      </c>
    </row>
    <row r="2858" spans="1:12" x14ac:dyDescent="0.2">
      <c r="A2858" s="157"/>
      <c r="B2858" s="157"/>
      <c r="C2858" s="157"/>
      <c r="D2858" s="157"/>
      <c r="E2858" s="157" t="s">
        <v>5591</v>
      </c>
      <c r="F2858" s="157" t="s">
        <v>53</v>
      </c>
      <c r="G2858" s="157">
        <v>0</v>
      </c>
      <c r="H2858" s="157">
        <v>1</v>
      </c>
      <c r="I2858" s="157">
        <v>0</v>
      </c>
      <c r="J2858" s="157">
        <v>1</v>
      </c>
      <c r="K2858" s="157">
        <v>0</v>
      </c>
      <c r="L2858" s="157">
        <v>1</v>
      </c>
    </row>
    <row r="2859" spans="1:12" x14ac:dyDescent="0.2">
      <c r="A2859" s="157"/>
      <c r="B2859" s="157"/>
      <c r="C2859" s="157"/>
      <c r="D2859" s="157"/>
      <c r="E2859" s="157" t="s">
        <v>5592</v>
      </c>
      <c r="F2859" s="157" t="s">
        <v>53</v>
      </c>
      <c r="G2859" s="157">
        <v>0</v>
      </c>
      <c r="H2859" s="157">
        <v>1</v>
      </c>
      <c r="I2859" s="157">
        <v>0</v>
      </c>
      <c r="J2859" s="157">
        <v>1</v>
      </c>
      <c r="K2859" s="157">
        <v>0</v>
      </c>
      <c r="L2859" s="157">
        <v>1</v>
      </c>
    </row>
    <row r="2860" spans="1:12" x14ac:dyDescent="0.2">
      <c r="A2860" s="157"/>
      <c r="B2860" s="157"/>
      <c r="C2860" s="157"/>
      <c r="D2860" s="157"/>
      <c r="E2860" s="157" t="s">
        <v>5593</v>
      </c>
      <c r="F2860" s="157" t="s">
        <v>53</v>
      </c>
      <c r="G2860" s="157">
        <v>0</v>
      </c>
      <c r="H2860" s="157">
        <v>1</v>
      </c>
      <c r="I2860" s="157">
        <v>0</v>
      </c>
      <c r="J2860" s="157">
        <v>1</v>
      </c>
      <c r="K2860" s="157">
        <v>0</v>
      </c>
      <c r="L2860" s="157">
        <v>1</v>
      </c>
    </row>
    <row r="2861" spans="1:12" x14ac:dyDescent="0.2">
      <c r="A2861" s="157"/>
      <c r="B2861" s="157"/>
      <c r="C2861" s="157"/>
      <c r="D2861" s="157"/>
      <c r="E2861" s="157" t="s">
        <v>5594</v>
      </c>
      <c r="F2861" s="157" t="s">
        <v>77</v>
      </c>
      <c r="G2861" s="157">
        <v>0</v>
      </c>
      <c r="H2861" s="157">
        <v>1</v>
      </c>
      <c r="I2861" s="157">
        <v>0</v>
      </c>
      <c r="J2861" s="157">
        <v>1</v>
      </c>
      <c r="K2861" s="157">
        <v>0</v>
      </c>
      <c r="L2861" s="157">
        <v>1</v>
      </c>
    </row>
    <row r="2862" spans="1:12" x14ac:dyDescent="0.2">
      <c r="A2862" s="157"/>
      <c r="B2862" s="157"/>
      <c r="C2862" s="157"/>
      <c r="D2862" s="157"/>
      <c r="E2862" s="157" t="s">
        <v>5595</v>
      </c>
      <c r="F2862" s="157" t="s">
        <v>20</v>
      </c>
      <c r="G2862" s="157">
        <v>1</v>
      </c>
      <c r="H2862" s="157">
        <v>0</v>
      </c>
      <c r="I2862" s="157">
        <v>1</v>
      </c>
      <c r="J2862" s="157">
        <v>0</v>
      </c>
      <c r="K2862" s="157">
        <v>0</v>
      </c>
      <c r="L2862" s="157">
        <v>1</v>
      </c>
    </row>
    <row r="2863" spans="1:12" x14ac:dyDescent="0.2">
      <c r="A2863" s="157"/>
      <c r="B2863" s="157"/>
      <c r="C2863" s="157"/>
      <c r="D2863" s="157"/>
      <c r="E2863" s="157" t="s">
        <v>5596</v>
      </c>
      <c r="F2863" s="157" t="s">
        <v>29</v>
      </c>
      <c r="G2863" s="157">
        <v>0</v>
      </c>
      <c r="H2863" s="157">
        <v>1</v>
      </c>
      <c r="I2863" s="157">
        <v>1</v>
      </c>
      <c r="J2863" s="157">
        <v>0</v>
      </c>
      <c r="K2863" s="157">
        <v>0</v>
      </c>
      <c r="L2863" s="157">
        <v>1</v>
      </c>
    </row>
    <row r="2864" spans="1:12" x14ac:dyDescent="0.2">
      <c r="A2864" s="157"/>
      <c r="B2864" s="157"/>
      <c r="C2864" s="157"/>
      <c r="D2864" s="157"/>
      <c r="E2864" s="157" t="s">
        <v>623</v>
      </c>
      <c r="F2864" s="157" t="s">
        <v>20</v>
      </c>
      <c r="G2864" s="157">
        <v>0</v>
      </c>
      <c r="H2864" s="157">
        <v>1</v>
      </c>
      <c r="I2864" s="157">
        <v>0</v>
      </c>
      <c r="J2864" s="157">
        <v>1</v>
      </c>
      <c r="K2864" s="157">
        <v>0</v>
      </c>
      <c r="L2864" s="157">
        <v>1</v>
      </c>
    </row>
    <row r="2865" spans="1:12" x14ac:dyDescent="0.2">
      <c r="A2865" s="157"/>
      <c r="B2865" s="157"/>
      <c r="C2865" s="157"/>
      <c r="D2865" s="157"/>
      <c r="E2865" s="157" t="s">
        <v>621</v>
      </c>
      <c r="F2865" s="157" t="s">
        <v>29</v>
      </c>
      <c r="G2865" s="157">
        <v>1</v>
      </c>
      <c r="H2865" s="157">
        <v>0</v>
      </c>
      <c r="I2865" s="157">
        <v>0</v>
      </c>
      <c r="J2865" s="157">
        <v>1</v>
      </c>
      <c r="K2865" s="157">
        <v>0</v>
      </c>
      <c r="L2865" s="157">
        <v>1</v>
      </c>
    </row>
    <row r="2866" spans="1:12" x14ac:dyDescent="0.2">
      <c r="A2866" s="157"/>
      <c r="B2866" s="157"/>
      <c r="C2866" s="157"/>
      <c r="D2866" s="157"/>
      <c r="E2866" s="157" t="s">
        <v>5597</v>
      </c>
      <c r="F2866" s="157" t="s">
        <v>18</v>
      </c>
      <c r="G2866" s="157">
        <v>2</v>
      </c>
      <c r="H2866" s="157">
        <v>0</v>
      </c>
      <c r="I2866" s="157">
        <v>0</v>
      </c>
      <c r="J2866" s="157">
        <v>2</v>
      </c>
      <c r="K2866" s="157">
        <v>0</v>
      </c>
      <c r="L2866" s="157">
        <v>2</v>
      </c>
    </row>
    <row r="2867" spans="1:12" x14ac:dyDescent="0.2">
      <c r="A2867" s="157"/>
      <c r="B2867" s="157"/>
      <c r="C2867" s="157"/>
      <c r="D2867" s="157"/>
      <c r="E2867" s="157" t="s">
        <v>5598</v>
      </c>
      <c r="F2867" s="157" t="s">
        <v>14</v>
      </c>
      <c r="G2867" s="157">
        <v>1</v>
      </c>
      <c r="H2867" s="157">
        <v>0</v>
      </c>
      <c r="I2867" s="157">
        <v>1</v>
      </c>
      <c r="J2867" s="157">
        <v>0</v>
      </c>
      <c r="K2867" s="157">
        <v>0</v>
      </c>
      <c r="L2867" s="157">
        <v>1</v>
      </c>
    </row>
    <row r="2868" spans="1:12" x14ac:dyDescent="0.2">
      <c r="A2868" s="157"/>
      <c r="B2868" s="157"/>
      <c r="C2868" s="157"/>
      <c r="D2868" s="157"/>
      <c r="E2868" s="157" t="s">
        <v>5599</v>
      </c>
      <c r="F2868" s="157" t="s">
        <v>94</v>
      </c>
      <c r="G2868" s="157">
        <v>0</v>
      </c>
      <c r="H2868" s="157">
        <v>2</v>
      </c>
      <c r="I2868" s="157">
        <v>0</v>
      </c>
      <c r="J2868" s="157">
        <v>2</v>
      </c>
      <c r="K2868" s="157">
        <v>0</v>
      </c>
      <c r="L2868" s="157">
        <v>2</v>
      </c>
    </row>
    <row r="2869" spans="1:12" x14ac:dyDescent="0.2">
      <c r="A2869" s="157"/>
      <c r="B2869" s="157"/>
      <c r="C2869" s="157"/>
      <c r="D2869" s="157"/>
      <c r="E2869" s="157" t="s">
        <v>5600</v>
      </c>
      <c r="F2869" s="157" t="s">
        <v>20</v>
      </c>
      <c r="G2869" s="157">
        <v>0</v>
      </c>
      <c r="H2869" s="157">
        <v>1</v>
      </c>
      <c r="I2869" s="157">
        <v>0</v>
      </c>
      <c r="J2869" s="157">
        <v>1</v>
      </c>
      <c r="K2869" s="157">
        <v>0</v>
      </c>
      <c r="L2869" s="157">
        <v>1</v>
      </c>
    </row>
    <row r="2870" spans="1:12" x14ac:dyDescent="0.2">
      <c r="A2870" s="157"/>
      <c r="B2870" s="157"/>
      <c r="C2870" s="157"/>
      <c r="D2870" s="157"/>
      <c r="E2870" s="157" t="s">
        <v>615</v>
      </c>
      <c r="F2870" s="157" t="s">
        <v>48</v>
      </c>
      <c r="G2870" s="157">
        <v>1</v>
      </c>
      <c r="H2870" s="157">
        <v>0</v>
      </c>
      <c r="I2870" s="157">
        <v>1</v>
      </c>
      <c r="J2870" s="157">
        <v>0</v>
      </c>
      <c r="K2870" s="157">
        <v>0</v>
      </c>
      <c r="L2870" s="157">
        <v>1</v>
      </c>
    </row>
    <row r="2871" spans="1:12" x14ac:dyDescent="0.2">
      <c r="A2871" s="157"/>
      <c r="B2871" s="157"/>
      <c r="C2871" s="157"/>
      <c r="D2871" s="157"/>
      <c r="E2871" s="157" t="s">
        <v>5601</v>
      </c>
      <c r="F2871" s="157" t="s">
        <v>58</v>
      </c>
      <c r="G2871" s="157">
        <v>0</v>
      </c>
      <c r="H2871" s="157">
        <v>1</v>
      </c>
      <c r="I2871" s="157">
        <v>0</v>
      </c>
      <c r="J2871" s="157">
        <v>1</v>
      </c>
      <c r="K2871" s="157">
        <v>0</v>
      </c>
      <c r="L2871" s="157">
        <v>1</v>
      </c>
    </row>
    <row r="2872" spans="1:12" x14ac:dyDescent="0.2">
      <c r="A2872" s="157"/>
      <c r="B2872" s="157"/>
      <c r="C2872" s="157"/>
      <c r="D2872" s="157"/>
      <c r="E2872" s="157" t="s">
        <v>613</v>
      </c>
      <c r="F2872" s="157" t="s">
        <v>80</v>
      </c>
      <c r="G2872" s="157">
        <v>1</v>
      </c>
      <c r="H2872" s="157">
        <v>0</v>
      </c>
      <c r="I2872" s="157">
        <v>1</v>
      </c>
      <c r="J2872" s="157">
        <v>0</v>
      </c>
      <c r="K2872" s="157">
        <v>0</v>
      </c>
      <c r="L2872" s="157">
        <v>1</v>
      </c>
    </row>
    <row r="2873" spans="1:12" x14ac:dyDescent="0.2">
      <c r="A2873" s="157"/>
      <c r="B2873" s="157"/>
      <c r="C2873" s="157"/>
      <c r="D2873" s="157"/>
      <c r="E2873" s="157" t="s">
        <v>612</v>
      </c>
      <c r="F2873" s="157" t="s">
        <v>87</v>
      </c>
      <c r="G2873" s="157">
        <v>0</v>
      </c>
      <c r="H2873" s="157">
        <v>1</v>
      </c>
      <c r="I2873" s="157">
        <v>0</v>
      </c>
      <c r="J2873" s="157">
        <v>1</v>
      </c>
      <c r="K2873" s="157">
        <v>0</v>
      </c>
      <c r="L2873" s="157">
        <v>1</v>
      </c>
    </row>
    <row r="2874" spans="1:12" x14ac:dyDescent="0.2">
      <c r="A2874" s="157"/>
      <c r="B2874" s="157"/>
      <c r="C2874" s="157"/>
      <c r="D2874" s="157"/>
      <c r="E2874" s="157" t="s">
        <v>5602</v>
      </c>
      <c r="F2874" s="157" t="s">
        <v>67</v>
      </c>
      <c r="G2874" s="157">
        <v>0</v>
      </c>
      <c r="H2874" s="157">
        <v>1</v>
      </c>
      <c r="I2874" s="157">
        <v>0</v>
      </c>
      <c r="J2874" s="157">
        <v>1</v>
      </c>
      <c r="K2874" s="157">
        <v>0</v>
      </c>
      <c r="L2874" s="157">
        <v>1</v>
      </c>
    </row>
    <row r="2875" spans="1:12" x14ac:dyDescent="0.2">
      <c r="A2875" s="157"/>
      <c r="B2875" s="157"/>
      <c r="C2875" s="157"/>
      <c r="D2875" s="157"/>
      <c r="E2875" s="157" t="s">
        <v>5603</v>
      </c>
      <c r="F2875" s="157" t="s">
        <v>94</v>
      </c>
      <c r="G2875" s="157">
        <v>1</v>
      </c>
      <c r="H2875" s="157">
        <v>0</v>
      </c>
      <c r="I2875" s="157">
        <v>0</v>
      </c>
      <c r="J2875" s="157">
        <v>0</v>
      </c>
      <c r="K2875" s="157">
        <v>1</v>
      </c>
      <c r="L2875" s="157">
        <v>1</v>
      </c>
    </row>
    <row r="2876" spans="1:12" x14ac:dyDescent="0.2">
      <c r="A2876" s="157"/>
      <c r="B2876" s="157"/>
      <c r="C2876" s="157"/>
      <c r="D2876" s="157"/>
      <c r="E2876" s="157" t="s">
        <v>5604</v>
      </c>
      <c r="F2876" s="157" t="s">
        <v>94</v>
      </c>
      <c r="G2876" s="157">
        <v>0</v>
      </c>
      <c r="H2876" s="157">
        <v>1</v>
      </c>
      <c r="I2876" s="157">
        <v>0</v>
      </c>
      <c r="J2876" s="157">
        <v>1</v>
      </c>
      <c r="K2876" s="157">
        <v>0</v>
      </c>
      <c r="L2876" s="157">
        <v>1</v>
      </c>
    </row>
    <row r="2877" spans="1:12" x14ac:dyDescent="0.2">
      <c r="A2877" s="157"/>
      <c r="B2877" s="157"/>
      <c r="C2877" s="157"/>
      <c r="D2877" s="157"/>
      <c r="E2877" s="157" t="s">
        <v>5605</v>
      </c>
      <c r="F2877" s="157" t="s">
        <v>48</v>
      </c>
      <c r="G2877" s="157">
        <v>0</v>
      </c>
      <c r="H2877" s="157">
        <v>1</v>
      </c>
      <c r="I2877" s="157">
        <v>0</v>
      </c>
      <c r="J2877" s="157">
        <v>0</v>
      </c>
      <c r="K2877" s="157">
        <v>1</v>
      </c>
      <c r="L2877" s="157">
        <v>1</v>
      </c>
    </row>
    <row r="2878" spans="1:12" x14ac:dyDescent="0.2">
      <c r="A2878" s="157"/>
      <c r="B2878" s="157"/>
      <c r="C2878" s="157"/>
      <c r="D2878" s="157" t="s">
        <v>3943</v>
      </c>
      <c r="E2878" s="157" t="s">
        <v>3943</v>
      </c>
      <c r="F2878" s="157" t="s">
        <v>94</v>
      </c>
      <c r="G2878" s="157">
        <v>1</v>
      </c>
      <c r="H2878" s="157">
        <v>0</v>
      </c>
      <c r="I2878" s="157">
        <v>0</v>
      </c>
      <c r="J2878" s="157">
        <v>1</v>
      </c>
      <c r="K2878" s="157">
        <v>0</v>
      </c>
      <c r="L2878" s="157">
        <v>1</v>
      </c>
    </row>
    <row r="2879" spans="1:12" x14ac:dyDescent="0.2">
      <c r="A2879" s="157"/>
      <c r="B2879" s="157"/>
      <c r="C2879" s="157"/>
      <c r="D2879" s="157"/>
      <c r="E2879" s="157" t="s">
        <v>5606</v>
      </c>
      <c r="F2879" s="157" t="s">
        <v>67</v>
      </c>
      <c r="G2879" s="157">
        <v>0</v>
      </c>
      <c r="H2879" s="157">
        <v>2</v>
      </c>
      <c r="I2879" s="157">
        <v>0</v>
      </c>
      <c r="J2879" s="157">
        <v>2</v>
      </c>
      <c r="K2879" s="157">
        <v>0</v>
      </c>
      <c r="L2879" s="157">
        <v>2</v>
      </c>
    </row>
    <row r="2880" spans="1:12" x14ac:dyDescent="0.2">
      <c r="A2880" s="157"/>
      <c r="B2880" s="157"/>
      <c r="C2880" s="157"/>
      <c r="D2880" s="157"/>
      <c r="E2880" s="157" t="s">
        <v>610</v>
      </c>
      <c r="F2880" s="157" t="s">
        <v>33</v>
      </c>
      <c r="G2880" s="157">
        <v>1</v>
      </c>
      <c r="H2880" s="157">
        <v>1</v>
      </c>
      <c r="I2880" s="157">
        <v>1</v>
      </c>
      <c r="J2880" s="157">
        <v>1</v>
      </c>
      <c r="K2880" s="157">
        <v>0</v>
      </c>
      <c r="L2880" s="157">
        <v>2</v>
      </c>
    </row>
    <row r="2881" spans="1:12" x14ac:dyDescent="0.2">
      <c r="A2881" s="157"/>
      <c r="B2881" s="157"/>
      <c r="C2881" s="157"/>
      <c r="D2881" s="157"/>
      <c r="E2881" s="157" t="s">
        <v>609</v>
      </c>
      <c r="F2881" s="157" t="s">
        <v>131</v>
      </c>
      <c r="G2881" s="157">
        <v>1</v>
      </c>
      <c r="H2881" s="157">
        <v>0</v>
      </c>
      <c r="I2881" s="157">
        <v>0</v>
      </c>
      <c r="J2881" s="157">
        <v>1</v>
      </c>
      <c r="K2881" s="157">
        <v>0</v>
      </c>
      <c r="L2881" s="157">
        <v>1</v>
      </c>
    </row>
    <row r="2882" spans="1:12" x14ac:dyDescent="0.2">
      <c r="A2882" s="157"/>
      <c r="B2882" s="157"/>
      <c r="C2882" s="157"/>
      <c r="D2882" s="157"/>
      <c r="E2882" s="157" t="s">
        <v>5607</v>
      </c>
      <c r="F2882" s="157" t="s">
        <v>77</v>
      </c>
      <c r="G2882" s="157">
        <v>0</v>
      </c>
      <c r="H2882" s="157">
        <v>1</v>
      </c>
      <c r="I2882" s="157">
        <v>0</v>
      </c>
      <c r="J2882" s="157">
        <v>1</v>
      </c>
      <c r="K2882" s="157">
        <v>0</v>
      </c>
      <c r="L2882" s="157">
        <v>1</v>
      </c>
    </row>
    <row r="2883" spans="1:12" x14ac:dyDescent="0.2">
      <c r="A2883" s="157"/>
      <c r="B2883" s="157"/>
      <c r="C2883" s="157"/>
      <c r="D2883" s="157"/>
      <c r="E2883" s="157" t="s">
        <v>5608</v>
      </c>
      <c r="F2883" s="157" t="s">
        <v>77</v>
      </c>
      <c r="G2883" s="157">
        <v>0</v>
      </c>
      <c r="H2883" s="157">
        <v>3</v>
      </c>
      <c r="I2883" s="157">
        <v>0</v>
      </c>
      <c r="J2883" s="157">
        <v>3</v>
      </c>
      <c r="K2883" s="157">
        <v>0</v>
      </c>
      <c r="L2883" s="157">
        <v>3</v>
      </c>
    </row>
    <row r="2884" spans="1:12" x14ac:dyDescent="0.2">
      <c r="A2884" s="157"/>
      <c r="B2884" s="157"/>
      <c r="C2884" s="157"/>
      <c r="D2884" s="157"/>
      <c r="E2884" s="157" t="s">
        <v>5609</v>
      </c>
      <c r="F2884" s="157" t="s">
        <v>35</v>
      </c>
      <c r="G2884" s="157">
        <v>0</v>
      </c>
      <c r="H2884" s="157">
        <v>1</v>
      </c>
      <c r="I2884" s="157">
        <v>0</v>
      </c>
      <c r="J2884" s="157">
        <v>1</v>
      </c>
      <c r="K2884" s="157">
        <v>0</v>
      </c>
      <c r="L2884" s="157">
        <v>1</v>
      </c>
    </row>
    <row r="2885" spans="1:12" x14ac:dyDescent="0.2">
      <c r="A2885" s="157"/>
      <c r="B2885" s="157"/>
      <c r="C2885" s="157"/>
      <c r="D2885" s="157"/>
      <c r="E2885" s="157" t="s">
        <v>606</v>
      </c>
      <c r="F2885" s="157" t="s">
        <v>33</v>
      </c>
      <c r="G2885" s="157">
        <v>0</v>
      </c>
      <c r="H2885" s="157">
        <v>1</v>
      </c>
      <c r="I2885" s="157">
        <v>0</v>
      </c>
      <c r="J2885" s="157">
        <v>1</v>
      </c>
      <c r="K2885" s="157">
        <v>0</v>
      </c>
      <c r="L2885" s="157">
        <v>1</v>
      </c>
    </row>
    <row r="2886" spans="1:12" x14ac:dyDescent="0.2">
      <c r="A2886" s="157"/>
      <c r="B2886" s="157"/>
      <c r="C2886" s="157"/>
      <c r="D2886" s="157"/>
      <c r="E2886" s="157" t="s">
        <v>5610</v>
      </c>
      <c r="F2886" s="157" t="s">
        <v>14</v>
      </c>
      <c r="G2886" s="157">
        <v>0</v>
      </c>
      <c r="H2886" s="157">
        <v>1</v>
      </c>
      <c r="I2886" s="157">
        <v>1</v>
      </c>
      <c r="J2886" s="157">
        <v>0</v>
      </c>
      <c r="K2886" s="157">
        <v>0</v>
      </c>
      <c r="L2886" s="157">
        <v>1</v>
      </c>
    </row>
    <row r="2887" spans="1:12" x14ac:dyDescent="0.2">
      <c r="A2887" s="157"/>
      <c r="B2887" s="157"/>
      <c r="C2887" s="157"/>
      <c r="D2887" s="157"/>
      <c r="E2887" s="157" t="s">
        <v>605</v>
      </c>
      <c r="F2887" s="157" t="s">
        <v>80</v>
      </c>
      <c r="G2887" s="157">
        <v>1</v>
      </c>
      <c r="H2887" s="157">
        <v>1</v>
      </c>
      <c r="I2887" s="157">
        <v>1</v>
      </c>
      <c r="J2887" s="157">
        <v>1</v>
      </c>
      <c r="K2887" s="157">
        <v>0</v>
      </c>
      <c r="L2887" s="157">
        <v>2</v>
      </c>
    </row>
    <row r="2888" spans="1:12" x14ac:dyDescent="0.2">
      <c r="A2888" s="157"/>
      <c r="B2888" s="157"/>
      <c r="C2888" s="157"/>
      <c r="D2888" s="157"/>
      <c r="E2888" s="157" t="s">
        <v>604</v>
      </c>
      <c r="F2888" s="157" t="s">
        <v>80</v>
      </c>
      <c r="G2888" s="157">
        <v>1</v>
      </c>
      <c r="H2888" s="157">
        <v>1</v>
      </c>
      <c r="I2888" s="157">
        <v>1</v>
      </c>
      <c r="J2888" s="157">
        <v>1</v>
      </c>
      <c r="K2888" s="157">
        <v>0</v>
      </c>
      <c r="L2888" s="157">
        <v>2</v>
      </c>
    </row>
    <row r="2889" spans="1:12" x14ac:dyDescent="0.2">
      <c r="A2889" s="157"/>
      <c r="B2889" s="157"/>
      <c r="C2889" s="157"/>
      <c r="D2889" s="157"/>
      <c r="E2889" s="157" t="s">
        <v>5611</v>
      </c>
      <c r="F2889" s="157" t="s">
        <v>80</v>
      </c>
      <c r="G2889" s="157">
        <v>1</v>
      </c>
      <c r="H2889" s="157">
        <v>0</v>
      </c>
      <c r="I2889" s="157">
        <v>1</v>
      </c>
      <c r="J2889" s="157">
        <v>0</v>
      </c>
      <c r="K2889" s="157">
        <v>0</v>
      </c>
      <c r="L2889" s="157">
        <v>1</v>
      </c>
    </row>
    <row r="2890" spans="1:12" x14ac:dyDescent="0.2">
      <c r="A2890" s="157"/>
      <c r="B2890" s="157"/>
      <c r="C2890" s="157"/>
      <c r="D2890" s="157"/>
      <c r="E2890" s="157" t="s">
        <v>5612</v>
      </c>
      <c r="F2890" s="157" t="s">
        <v>80</v>
      </c>
      <c r="G2890" s="157">
        <v>1</v>
      </c>
      <c r="H2890" s="157">
        <v>0</v>
      </c>
      <c r="I2890" s="157">
        <v>1</v>
      </c>
      <c r="J2890" s="157">
        <v>0</v>
      </c>
      <c r="K2890" s="157">
        <v>0</v>
      </c>
      <c r="L2890" s="157">
        <v>1</v>
      </c>
    </row>
    <row r="2891" spans="1:12" x14ac:dyDescent="0.2">
      <c r="A2891" s="157"/>
      <c r="B2891" s="157"/>
      <c r="C2891" s="157"/>
      <c r="D2891" s="157"/>
      <c r="E2891" s="157" t="s">
        <v>5613</v>
      </c>
      <c r="F2891" s="157" t="s">
        <v>33</v>
      </c>
      <c r="G2891" s="157">
        <v>0</v>
      </c>
      <c r="H2891" s="157">
        <v>1</v>
      </c>
      <c r="I2891" s="157">
        <v>1</v>
      </c>
      <c r="J2891" s="157">
        <v>0</v>
      </c>
      <c r="K2891" s="157">
        <v>0</v>
      </c>
      <c r="L2891" s="157">
        <v>1</v>
      </c>
    </row>
    <row r="2892" spans="1:12" x14ac:dyDescent="0.2">
      <c r="A2892" s="157"/>
      <c r="B2892" s="157"/>
      <c r="C2892" s="157"/>
      <c r="D2892" s="157"/>
      <c r="E2892" s="157" t="s">
        <v>5614</v>
      </c>
      <c r="F2892" s="157" t="s">
        <v>33</v>
      </c>
      <c r="G2892" s="157">
        <v>2</v>
      </c>
      <c r="H2892" s="157">
        <v>0</v>
      </c>
      <c r="I2892" s="157">
        <v>2</v>
      </c>
      <c r="J2892" s="157">
        <v>0</v>
      </c>
      <c r="K2892" s="157">
        <v>0</v>
      </c>
      <c r="L2892" s="157">
        <v>2</v>
      </c>
    </row>
    <row r="2893" spans="1:12" x14ac:dyDescent="0.2">
      <c r="A2893" s="157"/>
      <c r="B2893" s="157"/>
      <c r="C2893" s="157"/>
      <c r="D2893" s="157"/>
      <c r="E2893" s="157" t="s">
        <v>599</v>
      </c>
      <c r="F2893" s="157" t="s">
        <v>33</v>
      </c>
      <c r="G2893" s="157">
        <v>1</v>
      </c>
      <c r="H2893" s="157">
        <v>7</v>
      </c>
      <c r="I2893" s="157">
        <v>1</v>
      </c>
      <c r="J2893" s="157">
        <v>7</v>
      </c>
      <c r="K2893" s="157">
        <v>0</v>
      </c>
      <c r="L2893" s="157">
        <v>8</v>
      </c>
    </row>
    <row r="2894" spans="1:12" x14ac:dyDescent="0.2">
      <c r="A2894" s="157"/>
      <c r="B2894" s="157"/>
      <c r="C2894" s="157"/>
      <c r="D2894" s="157"/>
      <c r="E2894" s="157" t="s">
        <v>598</v>
      </c>
      <c r="F2894" s="157" t="s">
        <v>33</v>
      </c>
      <c r="G2894" s="157">
        <v>0</v>
      </c>
      <c r="H2894" s="157">
        <v>11</v>
      </c>
      <c r="I2894" s="157">
        <v>0</v>
      </c>
      <c r="J2894" s="157">
        <v>9</v>
      </c>
      <c r="K2894" s="157">
        <v>2</v>
      </c>
      <c r="L2894" s="157">
        <v>11</v>
      </c>
    </row>
    <row r="2895" spans="1:12" x14ac:dyDescent="0.2">
      <c r="A2895" s="157"/>
      <c r="B2895" s="157"/>
      <c r="C2895" s="157"/>
      <c r="D2895" s="157"/>
      <c r="E2895" s="157" t="s">
        <v>5615</v>
      </c>
      <c r="F2895" s="157" t="s">
        <v>33</v>
      </c>
      <c r="G2895" s="157">
        <v>2</v>
      </c>
      <c r="H2895" s="157">
        <v>0</v>
      </c>
      <c r="I2895" s="157">
        <v>2</v>
      </c>
      <c r="J2895" s="157">
        <v>0</v>
      </c>
      <c r="K2895" s="157">
        <v>0</v>
      </c>
      <c r="L2895" s="157">
        <v>2</v>
      </c>
    </row>
    <row r="2896" spans="1:12" x14ac:dyDescent="0.2">
      <c r="A2896" s="157"/>
      <c r="B2896" s="157"/>
      <c r="C2896" s="157"/>
      <c r="D2896" s="157"/>
      <c r="E2896" s="157" t="s">
        <v>5616</v>
      </c>
      <c r="F2896" s="157" t="s">
        <v>33</v>
      </c>
      <c r="G2896" s="157">
        <v>1</v>
      </c>
      <c r="H2896" s="157">
        <v>0</v>
      </c>
      <c r="I2896" s="157">
        <v>1</v>
      </c>
      <c r="J2896" s="157">
        <v>0</v>
      </c>
      <c r="K2896" s="157">
        <v>0</v>
      </c>
      <c r="L2896" s="157">
        <v>1</v>
      </c>
    </row>
    <row r="2897" spans="1:12" x14ac:dyDescent="0.2">
      <c r="A2897" s="157"/>
      <c r="B2897" s="157"/>
      <c r="C2897" s="157"/>
      <c r="D2897" s="157"/>
      <c r="E2897" s="157" t="s">
        <v>5617</v>
      </c>
      <c r="F2897" s="157" t="s">
        <v>33</v>
      </c>
      <c r="G2897" s="157">
        <v>1</v>
      </c>
      <c r="H2897" s="157">
        <v>0</v>
      </c>
      <c r="I2897" s="157">
        <v>1</v>
      </c>
      <c r="J2897" s="157">
        <v>0</v>
      </c>
      <c r="K2897" s="157">
        <v>0</v>
      </c>
      <c r="L2897" s="157">
        <v>1</v>
      </c>
    </row>
    <row r="2898" spans="1:12" x14ac:dyDescent="0.2">
      <c r="A2898" s="157"/>
      <c r="B2898" s="157"/>
      <c r="C2898" s="157"/>
      <c r="D2898" s="157"/>
      <c r="E2898" s="157" t="s">
        <v>5618</v>
      </c>
      <c r="F2898" s="157" t="s">
        <v>33</v>
      </c>
      <c r="G2898" s="157">
        <v>0</v>
      </c>
      <c r="H2898" s="157">
        <v>1</v>
      </c>
      <c r="I2898" s="157">
        <v>1</v>
      </c>
      <c r="J2898" s="157">
        <v>0</v>
      </c>
      <c r="K2898" s="157">
        <v>0</v>
      </c>
      <c r="L2898" s="157">
        <v>1</v>
      </c>
    </row>
    <row r="2899" spans="1:12" x14ac:dyDescent="0.2">
      <c r="A2899" s="157"/>
      <c r="B2899" s="157"/>
      <c r="C2899" s="157"/>
      <c r="D2899" s="157"/>
      <c r="E2899" s="157" t="s">
        <v>5619</v>
      </c>
      <c r="F2899" s="157" t="s">
        <v>33</v>
      </c>
      <c r="G2899" s="157">
        <v>0</v>
      </c>
      <c r="H2899" s="157">
        <v>1</v>
      </c>
      <c r="I2899" s="157">
        <v>0</v>
      </c>
      <c r="J2899" s="157">
        <v>1</v>
      </c>
      <c r="K2899" s="157">
        <v>0</v>
      </c>
      <c r="L2899" s="157">
        <v>1</v>
      </c>
    </row>
    <row r="2900" spans="1:12" x14ac:dyDescent="0.2">
      <c r="A2900" s="157"/>
      <c r="B2900" s="157"/>
      <c r="C2900" s="157"/>
      <c r="D2900" s="157"/>
      <c r="E2900" s="157" t="s">
        <v>5620</v>
      </c>
      <c r="F2900" s="157" t="s">
        <v>33</v>
      </c>
      <c r="G2900" s="157">
        <v>2</v>
      </c>
      <c r="H2900" s="157">
        <v>0</v>
      </c>
      <c r="I2900" s="157">
        <v>2</v>
      </c>
      <c r="J2900" s="157">
        <v>0</v>
      </c>
      <c r="K2900" s="157">
        <v>0</v>
      </c>
      <c r="L2900" s="157">
        <v>2</v>
      </c>
    </row>
    <row r="2901" spans="1:12" x14ac:dyDescent="0.2">
      <c r="A2901" s="157"/>
      <c r="B2901" s="157"/>
      <c r="C2901" s="157"/>
      <c r="D2901" s="157"/>
      <c r="E2901" s="157" t="s">
        <v>5621</v>
      </c>
      <c r="F2901" s="157" t="s">
        <v>80</v>
      </c>
      <c r="G2901" s="157">
        <v>1</v>
      </c>
      <c r="H2901" s="157">
        <v>0</v>
      </c>
      <c r="I2901" s="157">
        <v>1</v>
      </c>
      <c r="J2901" s="157">
        <v>0</v>
      </c>
      <c r="K2901" s="157">
        <v>0</v>
      </c>
      <c r="L2901" s="157">
        <v>1</v>
      </c>
    </row>
    <row r="2902" spans="1:12" x14ac:dyDescent="0.2">
      <c r="A2902" s="157"/>
      <c r="B2902" s="157"/>
      <c r="C2902" s="157"/>
      <c r="D2902" s="157"/>
      <c r="E2902" s="157" t="s">
        <v>589</v>
      </c>
      <c r="F2902" s="157" t="s">
        <v>80</v>
      </c>
      <c r="G2902" s="157">
        <v>0</v>
      </c>
      <c r="H2902" s="157">
        <v>5</v>
      </c>
      <c r="I2902" s="157">
        <v>0</v>
      </c>
      <c r="J2902" s="157">
        <v>5</v>
      </c>
      <c r="K2902" s="157">
        <v>0</v>
      </c>
      <c r="L2902" s="157">
        <v>5</v>
      </c>
    </row>
    <row r="2903" spans="1:12" x14ac:dyDescent="0.2">
      <c r="A2903" s="157"/>
      <c r="B2903" s="157"/>
      <c r="C2903" s="157"/>
      <c r="D2903" s="157"/>
      <c r="E2903" s="157" t="s">
        <v>5622</v>
      </c>
      <c r="F2903" s="157" t="s">
        <v>80</v>
      </c>
      <c r="G2903" s="157">
        <v>0</v>
      </c>
      <c r="H2903" s="157">
        <v>1</v>
      </c>
      <c r="I2903" s="157">
        <v>0</v>
      </c>
      <c r="J2903" s="157">
        <v>1</v>
      </c>
      <c r="K2903" s="157">
        <v>0</v>
      </c>
      <c r="L2903" s="157">
        <v>1</v>
      </c>
    </row>
    <row r="2904" spans="1:12" x14ac:dyDescent="0.2">
      <c r="A2904" s="157"/>
      <c r="B2904" s="157"/>
      <c r="C2904" s="157"/>
      <c r="D2904" s="157"/>
      <c r="E2904" s="157" t="s">
        <v>5623</v>
      </c>
      <c r="F2904" s="157" t="s">
        <v>67</v>
      </c>
      <c r="G2904" s="157">
        <v>0</v>
      </c>
      <c r="H2904" s="157">
        <v>1</v>
      </c>
      <c r="I2904" s="157">
        <v>0</v>
      </c>
      <c r="J2904" s="157">
        <v>1</v>
      </c>
      <c r="K2904" s="157">
        <v>0</v>
      </c>
      <c r="L2904" s="157">
        <v>1</v>
      </c>
    </row>
    <row r="2905" spans="1:12" x14ac:dyDescent="0.2">
      <c r="A2905" s="157"/>
      <c r="B2905" s="157"/>
      <c r="C2905" s="157"/>
      <c r="D2905" s="157"/>
      <c r="E2905" s="157" t="s">
        <v>579</v>
      </c>
      <c r="F2905" s="157" t="s">
        <v>67</v>
      </c>
      <c r="G2905" s="157">
        <v>1</v>
      </c>
      <c r="H2905" s="157">
        <v>0</v>
      </c>
      <c r="I2905" s="157">
        <v>0</v>
      </c>
      <c r="J2905" s="157">
        <v>0</v>
      </c>
      <c r="K2905" s="157">
        <v>1</v>
      </c>
      <c r="L2905" s="157">
        <v>1</v>
      </c>
    </row>
    <row r="2906" spans="1:12" x14ac:dyDescent="0.2">
      <c r="A2906" s="157"/>
      <c r="B2906" s="157"/>
      <c r="C2906" s="157"/>
      <c r="D2906" s="157"/>
      <c r="E2906" s="157" t="s">
        <v>5624</v>
      </c>
      <c r="F2906" s="157" t="s">
        <v>87</v>
      </c>
      <c r="G2906" s="157">
        <v>0</v>
      </c>
      <c r="H2906" s="157">
        <v>1</v>
      </c>
      <c r="I2906" s="157">
        <v>0</v>
      </c>
      <c r="J2906" s="157">
        <v>1</v>
      </c>
      <c r="K2906" s="157">
        <v>0</v>
      </c>
      <c r="L2906" s="157">
        <v>1</v>
      </c>
    </row>
    <row r="2907" spans="1:12" x14ac:dyDescent="0.2">
      <c r="A2907" s="157"/>
      <c r="B2907" s="157"/>
      <c r="C2907" s="157"/>
      <c r="D2907" s="157"/>
      <c r="E2907" s="157" t="s">
        <v>5625</v>
      </c>
      <c r="F2907" s="157" t="s">
        <v>87</v>
      </c>
      <c r="G2907" s="157">
        <v>0</v>
      </c>
      <c r="H2907" s="157">
        <v>1</v>
      </c>
      <c r="I2907" s="157">
        <v>0</v>
      </c>
      <c r="J2907" s="157">
        <v>1</v>
      </c>
      <c r="K2907" s="157">
        <v>0</v>
      </c>
      <c r="L2907" s="157">
        <v>1</v>
      </c>
    </row>
    <row r="2908" spans="1:12" x14ac:dyDescent="0.2">
      <c r="A2908" s="157"/>
      <c r="B2908" s="157"/>
      <c r="C2908" s="157"/>
      <c r="D2908" s="157"/>
      <c r="E2908" s="157" t="s">
        <v>571</v>
      </c>
      <c r="F2908" s="157" t="s">
        <v>24</v>
      </c>
      <c r="G2908" s="157">
        <v>0</v>
      </c>
      <c r="H2908" s="157">
        <v>1</v>
      </c>
      <c r="I2908" s="157">
        <v>0</v>
      </c>
      <c r="J2908" s="157">
        <v>1</v>
      </c>
      <c r="K2908" s="157">
        <v>0</v>
      </c>
      <c r="L2908" s="157">
        <v>1</v>
      </c>
    </row>
    <row r="2909" spans="1:12" x14ac:dyDescent="0.2">
      <c r="A2909" s="157"/>
      <c r="B2909" s="157"/>
      <c r="C2909" s="157"/>
      <c r="D2909" s="157"/>
      <c r="E2909" s="157" t="s">
        <v>569</v>
      </c>
      <c r="F2909" s="157" t="s">
        <v>24</v>
      </c>
      <c r="G2909" s="157">
        <v>0</v>
      </c>
      <c r="H2909" s="157">
        <v>2</v>
      </c>
      <c r="I2909" s="157">
        <v>1</v>
      </c>
      <c r="J2909" s="157">
        <v>1</v>
      </c>
      <c r="K2909" s="157">
        <v>0</v>
      </c>
      <c r="L2909" s="157">
        <v>2</v>
      </c>
    </row>
    <row r="2910" spans="1:12" x14ac:dyDescent="0.2">
      <c r="A2910" s="157"/>
      <c r="B2910" s="157"/>
      <c r="C2910" s="157"/>
      <c r="D2910" s="157"/>
      <c r="E2910" s="157" t="s">
        <v>5626</v>
      </c>
      <c r="F2910" s="157" t="s">
        <v>24</v>
      </c>
      <c r="G2910" s="157">
        <v>0</v>
      </c>
      <c r="H2910" s="157">
        <v>1</v>
      </c>
      <c r="I2910" s="157">
        <v>0</v>
      </c>
      <c r="J2910" s="157">
        <v>1</v>
      </c>
      <c r="K2910" s="157">
        <v>0</v>
      </c>
      <c r="L2910" s="157">
        <v>1</v>
      </c>
    </row>
    <row r="2911" spans="1:12" x14ac:dyDescent="0.2">
      <c r="A2911" s="157"/>
      <c r="B2911" s="157"/>
      <c r="C2911" s="157"/>
      <c r="D2911" s="157"/>
      <c r="E2911" s="157" t="s">
        <v>5627</v>
      </c>
      <c r="F2911" s="157" t="s">
        <v>24</v>
      </c>
      <c r="G2911" s="157">
        <v>1</v>
      </c>
      <c r="H2911" s="157">
        <v>0</v>
      </c>
      <c r="I2911" s="157">
        <v>0</v>
      </c>
      <c r="J2911" s="157">
        <v>1</v>
      </c>
      <c r="K2911" s="157">
        <v>0</v>
      </c>
      <c r="L2911" s="157">
        <v>1</v>
      </c>
    </row>
    <row r="2912" spans="1:12" x14ac:dyDescent="0.2">
      <c r="A2912" s="157"/>
      <c r="B2912" s="157"/>
      <c r="C2912" s="157"/>
      <c r="D2912" s="157"/>
      <c r="E2912" s="157" t="s">
        <v>5628</v>
      </c>
      <c r="F2912" s="157" t="s">
        <v>131</v>
      </c>
      <c r="G2912" s="157">
        <v>0</v>
      </c>
      <c r="H2912" s="157">
        <v>1</v>
      </c>
      <c r="I2912" s="157">
        <v>0</v>
      </c>
      <c r="J2912" s="157">
        <v>1</v>
      </c>
      <c r="K2912" s="157">
        <v>0</v>
      </c>
      <c r="L2912" s="157">
        <v>1</v>
      </c>
    </row>
    <row r="2913" spans="1:12" x14ac:dyDescent="0.2">
      <c r="A2913" s="157"/>
      <c r="B2913" s="157"/>
      <c r="C2913" s="157"/>
      <c r="D2913" s="157"/>
      <c r="E2913" s="157" t="s">
        <v>5629</v>
      </c>
      <c r="F2913" s="157" t="s">
        <v>94</v>
      </c>
      <c r="G2913" s="157">
        <v>0</v>
      </c>
      <c r="H2913" s="157">
        <v>1</v>
      </c>
      <c r="I2913" s="157">
        <v>0</v>
      </c>
      <c r="J2913" s="157">
        <v>1</v>
      </c>
      <c r="K2913" s="157">
        <v>0</v>
      </c>
      <c r="L2913" s="157">
        <v>1</v>
      </c>
    </row>
    <row r="2914" spans="1:12" x14ac:dyDescent="0.2">
      <c r="A2914" s="157"/>
      <c r="B2914" s="157"/>
      <c r="C2914" s="157"/>
      <c r="D2914" s="157"/>
      <c r="E2914" s="157" t="s">
        <v>5630</v>
      </c>
      <c r="F2914" s="157" t="s">
        <v>94</v>
      </c>
      <c r="G2914" s="157">
        <v>0</v>
      </c>
      <c r="H2914" s="157">
        <v>1</v>
      </c>
      <c r="I2914" s="157">
        <v>0</v>
      </c>
      <c r="J2914" s="157">
        <v>1</v>
      </c>
      <c r="K2914" s="157">
        <v>0</v>
      </c>
      <c r="L2914" s="157">
        <v>1</v>
      </c>
    </row>
    <row r="2915" spans="1:12" x14ac:dyDescent="0.2">
      <c r="A2915" s="157"/>
      <c r="B2915" s="157"/>
      <c r="C2915" s="157"/>
      <c r="D2915" s="157"/>
      <c r="E2915" s="157" t="s">
        <v>5631</v>
      </c>
      <c r="F2915" s="157" t="s">
        <v>94</v>
      </c>
      <c r="G2915" s="157">
        <v>1</v>
      </c>
      <c r="H2915" s="157">
        <v>0</v>
      </c>
      <c r="I2915" s="157">
        <v>0</v>
      </c>
      <c r="J2915" s="157">
        <v>0</v>
      </c>
      <c r="K2915" s="157">
        <v>1</v>
      </c>
      <c r="L2915" s="157">
        <v>1</v>
      </c>
    </row>
    <row r="2916" spans="1:12" x14ac:dyDescent="0.2">
      <c r="A2916" s="157"/>
      <c r="B2916" s="157"/>
      <c r="C2916" s="157"/>
      <c r="D2916" s="157"/>
      <c r="E2916" s="157" t="s">
        <v>5632</v>
      </c>
      <c r="F2916" s="157" t="s">
        <v>94</v>
      </c>
      <c r="G2916" s="157">
        <v>1</v>
      </c>
      <c r="H2916" s="157">
        <v>0</v>
      </c>
      <c r="I2916" s="157">
        <v>0</v>
      </c>
      <c r="J2916" s="157">
        <v>1</v>
      </c>
      <c r="K2916" s="157">
        <v>0</v>
      </c>
      <c r="L2916" s="157">
        <v>1</v>
      </c>
    </row>
    <row r="2917" spans="1:12" x14ac:dyDescent="0.2">
      <c r="A2917" s="157"/>
      <c r="B2917" s="157"/>
      <c r="C2917" s="157"/>
      <c r="D2917" s="157"/>
      <c r="E2917" s="157" t="s">
        <v>5633</v>
      </c>
      <c r="F2917" s="157" t="s">
        <v>94</v>
      </c>
      <c r="G2917" s="157">
        <v>0</v>
      </c>
      <c r="H2917" s="157">
        <v>1</v>
      </c>
      <c r="I2917" s="157">
        <v>0</v>
      </c>
      <c r="J2917" s="157">
        <v>1</v>
      </c>
      <c r="K2917" s="157">
        <v>0</v>
      </c>
      <c r="L2917" s="157">
        <v>1</v>
      </c>
    </row>
    <row r="2918" spans="1:12" x14ac:dyDescent="0.2">
      <c r="A2918" s="157"/>
      <c r="B2918" s="157"/>
      <c r="C2918" s="157"/>
      <c r="D2918" s="157"/>
      <c r="E2918" s="157" t="s">
        <v>5634</v>
      </c>
      <c r="F2918" s="157" t="s">
        <v>94</v>
      </c>
      <c r="G2918" s="157">
        <v>1</v>
      </c>
      <c r="H2918" s="157">
        <v>0</v>
      </c>
      <c r="I2918" s="157">
        <v>1</v>
      </c>
      <c r="J2918" s="157">
        <v>0</v>
      </c>
      <c r="K2918" s="157">
        <v>0</v>
      </c>
      <c r="L2918" s="157">
        <v>1</v>
      </c>
    </row>
    <row r="2919" spans="1:12" x14ac:dyDescent="0.2">
      <c r="A2919" s="157"/>
      <c r="B2919" s="157"/>
      <c r="C2919" s="157"/>
      <c r="D2919" s="157"/>
      <c r="E2919" s="157" t="s">
        <v>5635</v>
      </c>
      <c r="F2919" s="157" t="s">
        <v>94</v>
      </c>
      <c r="G2919" s="157">
        <v>1</v>
      </c>
      <c r="H2919" s="157">
        <v>0</v>
      </c>
      <c r="I2919" s="157">
        <v>0</v>
      </c>
      <c r="J2919" s="157">
        <v>0</v>
      </c>
      <c r="K2919" s="157">
        <v>1</v>
      </c>
      <c r="L2919" s="157">
        <v>1</v>
      </c>
    </row>
    <row r="2920" spans="1:12" x14ac:dyDescent="0.2">
      <c r="A2920" s="157"/>
      <c r="B2920" s="157"/>
      <c r="C2920" s="157"/>
      <c r="D2920" s="157"/>
      <c r="E2920" s="157" t="s">
        <v>562</v>
      </c>
      <c r="F2920" s="157" t="s">
        <v>58</v>
      </c>
      <c r="G2920" s="157">
        <v>1</v>
      </c>
      <c r="H2920" s="157">
        <v>0</v>
      </c>
      <c r="I2920" s="157">
        <v>0</v>
      </c>
      <c r="J2920" s="157">
        <v>1</v>
      </c>
      <c r="K2920" s="157">
        <v>0</v>
      </c>
      <c r="L2920" s="157">
        <v>1</v>
      </c>
    </row>
    <row r="2921" spans="1:12" x14ac:dyDescent="0.2">
      <c r="A2921" s="157"/>
      <c r="B2921" s="157"/>
      <c r="C2921" s="157"/>
      <c r="D2921" s="157"/>
      <c r="E2921" s="157" t="s">
        <v>5636</v>
      </c>
      <c r="F2921" s="157" t="s">
        <v>58</v>
      </c>
      <c r="G2921" s="157">
        <v>1</v>
      </c>
      <c r="H2921" s="157">
        <v>0</v>
      </c>
      <c r="I2921" s="157">
        <v>0</v>
      </c>
      <c r="J2921" s="157">
        <v>1</v>
      </c>
      <c r="K2921" s="157">
        <v>0</v>
      </c>
      <c r="L2921" s="157">
        <v>1</v>
      </c>
    </row>
    <row r="2922" spans="1:12" x14ac:dyDescent="0.2">
      <c r="A2922" s="157"/>
      <c r="B2922" s="157"/>
      <c r="C2922" s="157"/>
      <c r="D2922" s="157"/>
      <c r="E2922" s="157" t="s">
        <v>5637</v>
      </c>
      <c r="F2922" s="157" t="s">
        <v>58</v>
      </c>
      <c r="G2922" s="157">
        <v>0</v>
      </c>
      <c r="H2922" s="157">
        <v>1</v>
      </c>
      <c r="I2922" s="157">
        <v>0</v>
      </c>
      <c r="J2922" s="157">
        <v>1</v>
      </c>
      <c r="K2922" s="157">
        <v>0</v>
      </c>
      <c r="L2922" s="157">
        <v>1</v>
      </c>
    </row>
    <row r="2923" spans="1:12" x14ac:dyDescent="0.2">
      <c r="A2923" s="157"/>
      <c r="B2923" s="157"/>
      <c r="C2923" s="157"/>
      <c r="D2923" s="157"/>
      <c r="E2923" s="157" t="s">
        <v>558</v>
      </c>
      <c r="F2923" s="157" t="s">
        <v>58</v>
      </c>
      <c r="G2923" s="157">
        <v>0</v>
      </c>
      <c r="H2923" s="157">
        <v>1</v>
      </c>
      <c r="I2923" s="157">
        <v>0</v>
      </c>
      <c r="J2923" s="157">
        <v>1</v>
      </c>
      <c r="K2923" s="157">
        <v>0</v>
      </c>
      <c r="L2923" s="157">
        <v>1</v>
      </c>
    </row>
    <row r="2924" spans="1:12" x14ac:dyDescent="0.2">
      <c r="A2924" s="157"/>
      <c r="B2924" s="157"/>
      <c r="C2924" s="157"/>
      <c r="D2924" s="157"/>
      <c r="E2924" s="157" t="s">
        <v>5638</v>
      </c>
      <c r="F2924" s="157" t="s">
        <v>58</v>
      </c>
      <c r="G2924" s="157">
        <v>1</v>
      </c>
      <c r="H2924" s="157">
        <v>0</v>
      </c>
      <c r="I2924" s="157">
        <v>1</v>
      </c>
      <c r="J2924" s="157">
        <v>0</v>
      </c>
      <c r="K2924" s="157">
        <v>0</v>
      </c>
      <c r="L2924" s="157">
        <v>1</v>
      </c>
    </row>
    <row r="2925" spans="1:12" x14ac:dyDescent="0.2">
      <c r="A2925" s="157"/>
      <c r="B2925" s="157"/>
      <c r="C2925" s="157"/>
      <c r="D2925" s="157"/>
      <c r="E2925" s="157" t="s">
        <v>5639</v>
      </c>
      <c r="F2925" s="157" t="s">
        <v>58</v>
      </c>
      <c r="G2925" s="157">
        <v>0</v>
      </c>
      <c r="H2925" s="157">
        <v>1</v>
      </c>
      <c r="I2925" s="157">
        <v>0</v>
      </c>
      <c r="J2925" s="157">
        <v>1</v>
      </c>
      <c r="K2925" s="157">
        <v>0</v>
      </c>
      <c r="L2925" s="157">
        <v>1</v>
      </c>
    </row>
    <row r="2926" spans="1:12" x14ac:dyDescent="0.2">
      <c r="A2926" s="157"/>
      <c r="B2926" s="157"/>
      <c r="C2926" s="157"/>
      <c r="D2926" s="157"/>
      <c r="E2926" s="157" t="s">
        <v>5640</v>
      </c>
      <c r="F2926" s="157" t="s">
        <v>58</v>
      </c>
      <c r="G2926" s="157">
        <v>1</v>
      </c>
      <c r="H2926" s="157">
        <v>1</v>
      </c>
      <c r="I2926" s="157">
        <v>1</v>
      </c>
      <c r="J2926" s="157">
        <v>1</v>
      </c>
      <c r="K2926" s="157">
        <v>0</v>
      </c>
      <c r="L2926" s="157">
        <v>2</v>
      </c>
    </row>
    <row r="2927" spans="1:12" x14ac:dyDescent="0.2">
      <c r="A2927" s="157"/>
      <c r="B2927" s="157"/>
      <c r="C2927" s="157"/>
      <c r="D2927" s="157"/>
      <c r="E2927" s="157" t="s">
        <v>5641</v>
      </c>
      <c r="F2927" s="157" t="s">
        <v>58</v>
      </c>
      <c r="G2927" s="157">
        <v>1</v>
      </c>
      <c r="H2927" s="157">
        <v>0</v>
      </c>
      <c r="I2927" s="157">
        <v>0</v>
      </c>
      <c r="J2927" s="157">
        <v>1</v>
      </c>
      <c r="K2927" s="157">
        <v>0</v>
      </c>
      <c r="L2927" s="157">
        <v>1</v>
      </c>
    </row>
    <row r="2928" spans="1:12" x14ac:dyDescent="0.2">
      <c r="A2928" s="157"/>
      <c r="B2928" s="157"/>
      <c r="C2928" s="157"/>
      <c r="D2928" s="157"/>
      <c r="E2928" s="157" t="s">
        <v>5642</v>
      </c>
      <c r="F2928" s="157" t="s">
        <v>20</v>
      </c>
      <c r="G2928" s="157">
        <v>1</v>
      </c>
      <c r="H2928" s="157">
        <v>0</v>
      </c>
      <c r="I2928" s="157">
        <v>1</v>
      </c>
      <c r="J2928" s="157">
        <v>0</v>
      </c>
      <c r="K2928" s="157">
        <v>0</v>
      </c>
      <c r="L2928" s="157">
        <v>1</v>
      </c>
    </row>
    <row r="2929" spans="1:12" x14ac:dyDescent="0.2">
      <c r="A2929" s="157"/>
      <c r="B2929" s="157"/>
      <c r="C2929" s="157"/>
      <c r="D2929" s="157"/>
      <c r="E2929" s="157" t="s">
        <v>5643</v>
      </c>
      <c r="F2929" s="157" t="s">
        <v>18</v>
      </c>
      <c r="G2929" s="157">
        <v>1</v>
      </c>
      <c r="H2929" s="157">
        <v>0</v>
      </c>
      <c r="I2929" s="157">
        <v>0</v>
      </c>
      <c r="J2929" s="157">
        <v>1</v>
      </c>
      <c r="K2929" s="157">
        <v>0</v>
      </c>
      <c r="L2929" s="157">
        <v>1</v>
      </c>
    </row>
    <row r="2930" spans="1:12" x14ac:dyDescent="0.2">
      <c r="A2930" s="157"/>
      <c r="B2930" s="157"/>
      <c r="C2930" s="157"/>
      <c r="D2930" s="157"/>
      <c r="E2930" s="157" t="s">
        <v>557</v>
      </c>
      <c r="F2930" s="157" t="s">
        <v>77</v>
      </c>
      <c r="G2930" s="157">
        <v>1</v>
      </c>
      <c r="H2930" s="157">
        <v>4</v>
      </c>
      <c r="I2930" s="157">
        <v>0</v>
      </c>
      <c r="J2930" s="157">
        <v>5</v>
      </c>
      <c r="K2930" s="157">
        <v>0</v>
      </c>
      <c r="L2930" s="157">
        <v>5</v>
      </c>
    </row>
    <row r="2931" spans="1:12" x14ac:dyDescent="0.2">
      <c r="A2931" s="157"/>
      <c r="B2931" s="157"/>
      <c r="C2931" s="157"/>
      <c r="D2931" s="157"/>
      <c r="E2931" s="157" t="s">
        <v>5644</v>
      </c>
      <c r="F2931" s="157" t="s">
        <v>77</v>
      </c>
      <c r="G2931" s="157">
        <v>0</v>
      </c>
      <c r="H2931" s="157">
        <v>3</v>
      </c>
      <c r="I2931" s="157">
        <v>0</v>
      </c>
      <c r="J2931" s="157">
        <v>3</v>
      </c>
      <c r="K2931" s="157">
        <v>0</v>
      </c>
      <c r="L2931" s="157">
        <v>3</v>
      </c>
    </row>
    <row r="2932" spans="1:12" x14ac:dyDescent="0.2">
      <c r="A2932" s="157"/>
      <c r="B2932" s="157"/>
      <c r="C2932" s="157"/>
      <c r="D2932" s="157"/>
      <c r="E2932" s="157" t="s">
        <v>556</v>
      </c>
      <c r="F2932" s="157" t="s">
        <v>77</v>
      </c>
      <c r="G2932" s="157">
        <v>1</v>
      </c>
      <c r="H2932" s="157">
        <v>2</v>
      </c>
      <c r="I2932" s="157">
        <v>3</v>
      </c>
      <c r="J2932" s="157">
        <v>0</v>
      </c>
      <c r="K2932" s="157">
        <v>0</v>
      </c>
      <c r="L2932" s="157">
        <v>3</v>
      </c>
    </row>
    <row r="2933" spans="1:12" x14ac:dyDescent="0.2">
      <c r="A2933" s="157"/>
      <c r="B2933" s="157"/>
      <c r="C2933" s="157"/>
      <c r="D2933" s="157"/>
      <c r="E2933" s="157" t="s">
        <v>5645</v>
      </c>
      <c r="F2933" s="157" t="s">
        <v>77</v>
      </c>
      <c r="G2933" s="157">
        <v>2</v>
      </c>
      <c r="H2933" s="157">
        <v>0</v>
      </c>
      <c r="I2933" s="157">
        <v>2</v>
      </c>
      <c r="J2933" s="157">
        <v>0</v>
      </c>
      <c r="K2933" s="157">
        <v>0</v>
      </c>
      <c r="L2933" s="157">
        <v>2</v>
      </c>
    </row>
    <row r="2934" spans="1:12" x14ac:dyDescent="0.2">
      <c r="A2934" s="157"/>
      <c r="B2934" s="157"/>
      <c r="C2934" s="157"/>
      <c r="D2934" s="157"/>
      <c r="E2934" s="157" t="s">
        <v>554</v>
      </c>
      <c r="F2934" s="157" t="s">
        <v>77</v>
      </c>
      <c r="G2934" s="157">
        <v>1</v>
      </c>
      <c r="H2934" s="157">
        <v>2</v>
      </c>
      <c r="I2934" s="157">
        <v>3</v>
      </c>
      <c r="J2934" s="157">
        <v>0</v>
      </c>
      <c r="K2934" s="157">
        <v>0</v>
      </c>
      <c r="L2934" s="157">
        <v>3</v>
      </c>
    </row>
    <row r="2935" spans="1:12" x14ac:dyDescent="0.2">
      <c r="A2935" s="157"/>
      <c r="B2935" s="157"/>
      <c r="C2935" s="157"/>
      <c r="D2935" s="157"/>
      <c r="E2935" s="157" t="s">
        <v>5646</v>
      </c>
      <c r="F2935" s="157" t="s">
        <v>77</v>
      </c>
      <c r="G2935" s="157">
        <v>0</v>
      </c>
      <c r="H2935" s="157">
        <v>3</v>
      </c>
      <c r="I2935" s="157">
        <v>0</v>
      </c>
      <c r="J2935" s="157">
        <v>3</v>
      </c>
      <c r="K2935" s="157">
        <v>0</v>
      </c>
      <c r="L2935" s="157">
        <v>3</v>
      </c>
    </row>
    <row r="2936" spans="1:12" x14ac:dyDescent="0.2">
      <c r="A2936" s="157"/>
      <c r="B2936" s="157"/>
      <c r="C2936" s="157"/>
      <c r="D2936" s="157"/>
      <c r="E2936" s="157" t="s">
        <v>5647</v>
      </c>
      <c r="F2936" s="157" t="s">
        <v>125</v>
      </c>
      <c r="G2936" s="157">
        <v>0</v>
      </c>
      <c r="H2936" s="157">
        <v>1</v>
      </c>
      <c r="I2936" s="157">
        <v>0</v>
      </c>
      <c r="J2936" s="157">
        <v>1</v>
      </c>
      <c r="K2936" s="157">
        <v>0</v>
      </c>
      <c r="L2936" s="157">
        <v>1</v>
      </c>
    </row>
    <row r="2937" spans="1:12" x14ac:dyDescent="0.2">
      <c r="A2937" s="157"/>
      <c r="B2937" s="157"/>
      <c r="C2937" s="157"/>
      <c r="D2937" s="157"/>
      <c r="E2937" s="157" t="s">
        <v>5648</v>
      </c>
      <c r="F2937" s="157" t="s">
        <v>125</v>
      </c>
      <c r="G2937" s="157">
        <v>0</v>
      </c>
      <c r="H2937" s="157">
        <v>1</v>
      </c>
      <c r="I2937" s="157">
        <v>0</v>
      </c>
      <c r="J2937" s="157">
        <v>1</v>
      </c>
      <c r="K2937" s="157">
        <v>0</v>
      </c>
      <c r="L2937" s="157">
        <v>1</v>
      </c>
    </row>
    <row r="2938" spans="1:12" x14ac:dyDescent="0.2">
      <c r="A2938" s="157"/>
      <c r="B2938" s="157"/>
      <c r="C2938" s="157"/>
      <c r="D2938" s="157"/>
      <c r="E2938" s="157" t="s">
        <v>553</v>
      </c>
      <c r="F2938" s="157" t="s">
        <v>125</v>
      </c>
      <c r="G2938" s="157">
        <v>0</v>
      </c>
      <c r="H2938" s="157">
        <v>1</v>
      </c>
      <c r="I2938" s="157">
        <v>0</v>
      </c>
      <c r="J2938" s="157">
        <v>1</v>
      </c>
      <c r="K2938" s="157">
        <v>0</v>
      </c>
      <c r="L2938" s="157">
        <v>1</v>
      </c>
    </row>
    <row r="2939" spans="1:12" x14ac:dyDescent="0.2">
      <c r="A2939" s="157"/>
      <c r="B2939" s="157"/>
      <c r="C2939" s="157"/>
      <c r="D2939" s="157"/>
      <c r="E2939" s="157" t="s">
        <v>5649</v>
      </c>
      <c r="F2939" s="157" t="s">
        <v>125</v>
      </c>
      <c r="G2939" s="157">
        <v>0</v>
      </c>
      <c r="H2939" s="157">
        <v>1</v>
      </c>
      <c r="I2939" s="157">
        <v>0</v>
      </c>
      <c r="J2939" s="157">
        <v>1</v>
      </c>
      <c r="K2939" s="157">
        <v>0</v>
      </c>
      <c r="L2939" s="157">
        <v>1</v>
      </c>
    </row>
    <row r="2940" spans="1:12" x14ac:dyDescent="0.2">
      <c r="A2940" s="157"/>
      <c r="B2940" s="157"/>
      <c r="C2940" s="157"/>
      <c r="D2940" s="157"/>
      <c r="E2940" s="157" t="s">
        <v>5650</v>
      </c>
      <c r="F2940" s="157" t="s">
        <v>39</v>
      </c>
      <c r="G2940" s="157">
        <v>0</v>
      </c>
      <c r="H2940" s="157">
        <v>1</v>
      </c>
      <c r="I2940" s="157">
        <v>1</v>
      </c>
      <c r="J2940" s="157">
        <v>0</v>
      </c>
      <c r="K2940" s="157">
        <v>0</v>
      </c>
      <c r="L2940" s="157">
        <v>1</v>
      </c>
    </row>
    <row r="2941" spans="1:12" x14ac:dyDescent="0.2">
      <c r="A2941" s="157"/>
      <c r="B2941" s="157"/>
      <c r="C2941" s="157"/>
      <c r="D2941" s="157"/>
      <c r="E2941" s="157" t="s">
        <v>5651</v>
      </c>
      <c r="F2941" s="157" t="s">
        <v>39</v>
      </c>
      <c r="G2941" s="157">
        <v>0</v>
      </c>
      <c r="H2941" s="157">
        <v>1</v>
      </c>
      <c r="I2941" s="157">
        <v>1</v>
      </c>
      <c r="J2941" s="157">
        <v>0</v>
      </c>
      <c r="K2941" s="157">
        <v>0</v>
      </c>
      <c r="L2941" s="157">
        <v>1</v>
      </c>
    </row>
    <row r="2942" spans="1:12" x14ac:dyDescent="0.2">
      <c r="A2942" s="157"/>
      <c r="B2942" s="157"/>
      <c r="C2942" s="157"/>
      <c r="D2942" s="157"/>
      <c r="E2942" s="157" t="s">
        <v>5652</v>
      </c>
      <c r="F2942" s="157" t="s">
        <v>39</v>
      </c>
      <c r="G2942" s="157">
        <v>0</v>
      </c>
      <c r="H2942" s="157">
        <v>1</v>
      </c>
      <c r="I2942" s="157">
        <v>1</v>
      </c>
      <c r="J2942" s="157">
        <v>0</v>
      </c>
      <c r="K2942" s="157">
        <v>0</v>
      </c>
      <c r="L2942" s="157">
        <v>1</v>
      </c>
    </row>
    <row r="2943" spans="1:12" x14ac:dyDescent="0.2">
      <c r="A2943" s="157"/>
      <c r="B2943" s="157"/>
      <c r="C2943" s="157"/>
      <c r="D2943" s="157"/>
      <c r="E2943" s="157" t="s">
        <v>542</v>
      </c>
      <c r="F2943" s="157" t="s">
        <v>35</v>
      </c>
      <c r="G2943" s="157">
        <v>2</v>
      </c>
      <c r="H2943" s="157">
        <v>0</v>
      </c>
      <c r="I2943" s="157">
        <v>0</v>
      </c>
      <c r="J2943" s="157">
        <v>2</v>
      </c>
      <c r="K2943" s="157">
        <v>0</v>
      </c>
      <c r="L2943" s="157">
        <v>2</v>
      </c>
    </row>
    <row r="2944" spans="1:12" x14ac:dyDescent="0.2">
      <c r="A2944" s="157"/>
      <c r="B2944" s="157"/>
      <c r="C2944" s="157"/>
      <c r="D2944" s="157"/>
      <c r="E2944" s="157" t="s">
        <v>541</v>
      </c>
      <c r="F2944" s="157" t="s">
        <v>35</v>
      </c>
      <c r="G2944" s="157">
        <v>1</v>
      </c>
      <c r="H2944" s="157">
        <v>0</v>
      </c>
      <c r="I2944" s="157">
        <v>0</v>
      </c>
      <c r="J2944" s="157">
        <v>1</v>
      </c>
      <c r="K2944" s="157">
        <v>0</v>
      </c>
      <c r="L2944" s="157">
        <v>1</v>
      </c>
    </row>
    <row r="2945" spans="1:12" x14ac:dyDescent="0.2">
      <c r="A2945" s="157"/>
      <c r="B2945" s="157"/>
      <c r="C2945" s="157"/>
      <c r="D2945" s="157"/>
      <c r="E2945" s="157" t="s">
        <v>5653</v>
      </c>
      <c r="F2945" s="157" t="s">
        <v>14</v>
      </c>
      <c r="G2945" s="157">
        <v>1</v>
      </c>
      <c r="H2945" s="157">
        <v>0</v>
      </c>
      <c r="I2945" s="157">
        <v>1</v>
      </c>
      <c r="J2945" s="157">
        <v>0</v>
      </c>
      <c r="K2945" s="157">
        <v>0</v>
      </c>
      <c r="L2945" s="157">
        <v>1</v>
      </c>
    </row>
    <row r="2946" spans="1:12" x14ac:dyDescent="0.2">
      <c r="A2946" s="157"/>
      <c r="B2946" s="157"/>
      <c r="C2946" s="157"/>
      <c r="D2946" s="157"/>
      <c r="E2946" s="157" t="s">
        <v>5654</v>
      </c>
      <c r="F2946" s="157" t="s">
        <v>77</v>
      </c>
      <c r="G2946" s="157">
        <v>0</v>
      </c>
      <c r="H2946" s="157">
        <v>1</v>
      </c>
      <c r="I2946" s="157">
        <v>0</v>
      </c>
      <c r="J2946" s="157">
        <v>1</v>
      </c>
      <c r="K2946" s="157">
        <v>0</v>
      </c>
      <c r="L2946" s="157">
        <v>1</v>
      </c>
    </row>
    <row r="2947" spans="1:12" x14ac:dyDescent="0.2">
      <c r="A2947" s="157"/>
      <c r="B2947" s="157"/>
      <c r="C2947" s="157"/>
      <c r="D2947" s="157"/>
      <c r="E2947" s="157" t="s">
        <v>5655</v>
      </c>
      <c r="F2947" s="157" t="s">
        <v>48</v>
      </c>
      <c r="G2947" s="157">
        <v>1</v>
      </c>
      <c r="H2947" s="157">
        <v>0</v>
      </c>
      <c r="I2947" s="157">
        <v>0</v>
      </c>
      <c r="J2947" s="157">
        <v>1</v>
      </c>
      <c r="K2947" s="157">
        <v>0</v>
      </c>
      <c r="L2947" s="157">
        <v>1</v>
      </c>
    </row>
    <row r="2948" spans="1:12" x14ac:dyDescent="0.2">
      <c r="A2948" s="157"/>
      <c r="B2948" s="157"/>
      <c r="C2948" s="157"/>
      <c r="D2948" s="157"/>
      <c r="E2948" s="157" t="s">
        <v>539</v>
      </c>
      <c r="F2948" s="157" t="s">
        <v>58</v>
      </c>
      <c r="G2948" s="157">
        <v>0</v>
      </c>
      <c r="H2948" s="157">
        <v>1</v>
      </c>
      <c r="I2948" s="157">
        <v>0</v>
      </c>
      <c r="J2948" s="157">
        <v>1</v>
      </c>
      <c r="K2948" s="157">
        <v>0</v>
      </c>
      <c r="L2948" s="157">
        <v>1</v>
      </c>
    </row>
    <row r="2949" spans="1:12" x14ac:dyDescent="0.2">
      <c r="A2949" s="157"/>
      <c r="B2949" s="157"/>
      <c r="C2949" s="157"/>
      <c r="D2949" s="157"/>
      <c r="E2949" s="157" t="s">
        <v>5656</v>
      </c>
      <c r="F2949" s="157" t="s">
        <v>29</v>
      </c>
      <c r="G2949" s="157">
        <v>1</v>
      </c>
      <c r="H2949" s="157">
        <v>0</v>
      </c>
      <c r="I2949" s="157">
        <v>0</v>
      </c>
      <c r="J2949" s="157">
        <v>1</v>
      </c>
      <c r="K2949" s="157">
        <v>0</v>
      </c>
      <c r="L2949" s="157">
        <v>1</v>
      </c>
    </row>
    <row r="2950" spans="1:12" x14ac:dyDescent="0.2">
      <c r="A2950" s="157"/>
      <c r="B2950" s="157"/>
      <c r="C2950" s="157"/>
      <c r="D2950" s="157"/>
      <c r="E2950" s="157" t="s">
        <v>5657</v>
      </c>
      <c r="F2950" s="157" t="s">
        <v>29</v>
      </c>
      <c r="G2950" s="157">
        <v>1</v>
      </c>
      <c r="H2950" s="157">
        <v>0</v>
      </c>
      <c r="I2950" s="157">
        <v>0</v>
      </c>
      <c r="J2950" s="157">
        <v>1</v>
      </c>
      <c r="K2950" s="157">
        <v>0</v>
      </c>
      <c r="L2950" s="157">
        <v>1</v>
      </c>
    </row>
    <row r="2951" spans="1:12" x14ac:dyDescent="0.2">
      <c r="A2951" s="157"/>
      <c r="B2951" s="157"/>
      <c r="C2951" s="157"/>
      <c r="D2951" s="157"/>
      <c r="E2951" s="157" t="s">
        <v>5658</v>
      </c>
      <c r="F2951" s="157" t="s">
        <v>29</v>
      </c>
      <c r="G2951" s="157">
        <v>1</v>
      </c>
      <c r="H2951" s="157">
        <v>0</v>
      </c>
      <c r="I2951" s="157">
        <v>0</v>
      </c>
      <c r="J2951" s="157">
        <v>1</v>
      </c>
      <c r="K2951" s="157">
        <v>0</v>
      </c>
      <c r="L2951" s="157">
        <v>1</v>
      </c>
    </row>
    <row r="2952" spans="1:12" x14ac:dyDescent="0.2">
      <c r="A2952" s="157"/>
      <c r="B2952" s="157"/>
      <c r="C2952" s="157"/>
      <c r="D2952" s="157"/>
      <c r="E2952" s="157" t="s">
        <v>5659</v>
      </c>
      <c r="F2952" s="157" t="s">
        <v>29</v>
      </c>
      <c r="G2952" s="157">
        <v>0</v>
      </c>
      <c r="H2952" s="157">
        <v>1</v>
      </c>
      <c r="I2952" s="157">
        <v>1</v>
      </c>
      <c r="J2952" s="157">
        <v>0</v>
      </c>
      <c r="K2952" s="157">
        <v>0</v>
      </c>
      <c r="L2952" s="157">
        <v>1</v>
      </c>
    </row>
    <row r="2953" spans="1:12" x14ac:dyDescent="0.2">
      <c r="A2953" s="157"/>
      <c r="B2953" s="157"/>
      <c r="C2953" s="157"/>
      <c r="D2953" s="157"/>
      <c r="E2953" s="157" t="s">
        <v>532</v>
      </c>
      <c r="F2953" s="157" t="s">
        <v>29</v>
      </c>
      <c r="G2953" s="157">
        <v>0</v>
      </c>
      <c r="H2953" s="157">
        <v>1</v>
      </c>
      <c r="I2953" s="157">
        <v>0</v>
      </c>
      <c r="J2953" s="157">
        <v>1</v>
      </c>
      <c r="K2953" s="157">
        <v>0</v>
      </c>
      <c r="L2953" s="157">
        <v>1</v>
      </c>
    </row>
    <row r="2954" spans="1:12" x14ac:dyDescent="0.2">
      <c r="A2954" s="157"/>
      <c r="B2954" s="157"/>
      <c r="C2954" s="157"/>
      <c r="D2954" s="157"/>
      <c r="E2954" s="157" t="s">
        <v>5660</v>
      </c>
      <c r="F2954" s="157" t="s">
        <v>29</v>
      </c>
      <c r="G2954" s="157">
        <v>0</v>
      </c>
      <c r="H2954" s="157">
        <v>1</v>
      </c>
      <c r="I2954" s="157">
        <v>1</v>
      </c>
      <c r="J2954" s="157">
        <v>0</v>
      </c>
      <c r="K2954" s="157">
        <v>0</v>
      </c>
      <c r="L2954" s="157">
        <v>1</v>
      </c>
    </row>
    <row r="2955" spans="1:12" x14ac:dyDescent="0.2">
      <c r="A2955" s="157"/>
      <c r="B2955" s="157"/>
      <c r="C2955" s="157"/>
      <c r="D2955" s="157"/>
      <c r="E2955" s="157" t="s">
        <v>5661</v>
      </c>
      <c r="F2955" s="157" t="s">
        <v>29</v>
      </c>
      <c r="G2955" s="157">
        <v>0</v>
      </c>
      <c r="H2955" s="157">
        <v>1</v>
      </c>
      <c r="I2955" s="157">
        <v>0</v>
      </c>
      <c r="J2955" s="157">
        <v>1</v>
      </c>
      <c r="K2955" s="157">
        <v>0</v>
      </c>
      <c r="L2955" s="157">
        <v>1</v>
      </c>
    </row>
    <row r="2956" spans="1:12" x14ac:dyDescent="0.2">
      <c r="A2956" s="157"/>
      <c r="B2956" s="157"/>
      <c r="C2956" s="157"/>
      <c r="D2956" s="157"/>
      <c r="E2956" s="157" t="s">
        <v>530</v>
      </c>
      <c r="F2956" s="157" t="s">
        <v>29</v>
      </c>
      <c r="G2956" s="157">
        <v>1</v>
      </c>
      <c r="H2956" s="157">
        <v>0</v>
      </c>
      <c r="I2956" s="157">
        <v>0</v>
      </c>
      <c r="J2956" s="157">
        <v>1</v>
      </c>
      <c r="K2956" s="157">
        <v>0</v>
      </c>
      <c r="L2956" s="157">
        <v>1</v>
      </c>
    </row>
    <row r="2957" spans="1:12" x14ac:dyDescent="0.2">
      <c r="A2957" s="157"/>
      <c r="B2957" s="157"/>
      <c r="C2957" s="157"/>
      <c r="D2957" s="157"/>
      <c r="E2957" s="157" t="s">
        <v>5662</v>
      </c>
      <c r="F2957" s="157" t="s">
        <v>29</v>
      </c>
      <c r="G2957" s="157">
        <v>1</v>
      </c>
      <c r="H2957" s="157">
        <v>0</v>
      </c>
      <c r="I2957" s="157">
        <v>0</v>
      </c>
      <c r="J2957" s="157">
        <v>1</v>
      </c>
      <c r="K2957" s="157">
        <v>0</v>
      </c>
      <c r="L2957" s="157">
        <v>1</v>
      </c>
    </row>
    <row r="2958" spans="1:12" x14ac:dyDescent="0.2">
      <c r="A2958" s="157"/>
      <c r="B2958" s="157"/>
      <c r="C2958" s="157"/>
      <c r="D2958" s="157"/>
      <c r="E2958" s="157" t="s">
        <v>5663</v>
      </c>
      <c r="F2958" s="157" t="s">
        <v>29</v>
      </c>
      <c r="G2958" s="157">
        <v>1</v>
      </c>
      <c r="H2958" s="157">
        <v>1</v>
      </c>
      <c r="I2958" s="157">
        <v>0</v>
      </c>
      <c r="J2958" s="157">
        <v>1</v>
      </c>
      <c r="K2958" s="157">
        <v>1</v>
      </c>
      <c r="L2958" s="157">
        <v>2</v>
      </c>
    </row>
    <row r="2959" spans="1:12" x14ac:dyDescent="0.2">
      <c r="A2959" s="157"/>
      <c r="B2959" s="157"/>
      <c r="C2959" s="157"/>
      <c r="D2959" s="157"/>
      <c r="E2959" s="157" t="s">
        <v>5664</v>
      </c>
      <c r="F2959" s="157" t="s">
        <v>29</v>
      </c>
      <c r="G2959" s="157">
        <v>1</v>
      </c>
      <c r="H2959" s="157">
        <v>0</v>
      </c>
      <c r="I2959" s="157">
        <v>0</v>
      </c>
      <c r="J2959" s="157">
        <v>1</v>
      </c>
      <c r="K2959" s="157">
        <v>0</v>
      </c>
      <c r="L2959" s="157">
        <v>1</v>
      </c>
    </row>
    <row r="2960" spans="1:12" x14ac:dyDescent="0.2">
      <c r="A2960" s="157"/>
      <c r="B2960" s="157"/>
      <c r="C2960" s="157"/>
      <c r="D2960" s="157"/>
      <c r="E2960" s="157" t="s">
        <v>529</v>
      </c>
      <c r="F2960" s="157" t="s">
        <v>29</v>
      </c>
      <c r="G2960" s="157">
        <v>0</v>
      </c>
      <c r="H2960" s="157">
        <v>1</v>
      </c>
      <c r="I2960" s="157">
        <v>0</v>
      </c>
      <c r="J2960" s="157">
        <v>1</v>
      </c>
      <c r="K2960" s="157">
        <v>0</v>
      </c>
      <c r="L2960" s="157">
        <v>1</v>
      </c>
    </row>
    <row r="2961" spans="1:12" x14ac:dyDescent="0.2">
      <c r="A2961" s="157"/>
      <c r="B2961" s="157"/>
      <c r="C2961" s="157"/>
      <c r="D2961" s="157"/>
      <c r="E2961" s="157" t="s">
        <v>527</v>
      </c>
      <c r="F2961" s="157" t="s">
        <v>29</v>
      </c>
      <c r="G2961" s="157">
        <v>0</v>
      </c>
      <c r="H2961" s="157">
        <v>2</v>
      </c>
      <c r="I2961" s="157">
        <v>0</v>
      </c>
      <c r="J2961" s="157">
        <v>2</v>
      </c>
      <c r="K2961" s="157">
        <v>0</v>
      </c>
      <c r="L2961" s="157">
        <v>2</v>
      </c>
    </row>
    <row r="2962" spans="1:12" x14ac:dyDescent="0.2">
      <c r="A2962" s="157"/>
      <c r="B2962" s="157"/>
      <c r="C2962" s="157"/>
      <c r="D2962" s="157"/>
      <c r="E2962" s="157" t="s">
        <v>5665</v>
      </c>
      <c r="F2962" s="157" t="s">
        <v>69</v>
      </c>
      <c r="G2962" s="157">
        <v>0</v>
      </c>
      <c r="H2962" s="157">
        <v>1</v>
      </c>
      <c r="I2962" s="157">
        <v>0</v>
      </c>
      <c r="J2962" s="157">
        <v>1</v>
      </c>
      <c r="K2962" s="157">
        <v>0</v>
      </c>
      <c r="L2962" s="157">
        <v>1</v>
      </c>
    </row>
    <row r="2963" spans="1:12" x14ac:dyDescent="0.2">
      <c r="A2963" s="157"/>
      <c r="B2963" s="157"/>
      <c r="C2963" s="157"/>
      <c r="D2963" s="157"/>
      <c r="E2963" s="157" t="s">
        <v>5666</v>
      </c>
      <c r="F2963" s="157" t="s">
        <v>69</v>
      </c>
      <c r="G2963" s="157">
        <v>0</v>
      </c>
      <c r="H2963" s="157">
        <v>1</v>
      </c>
      <c r="I2963" s="157">
        <v>0</v>
      </c>
      <c r="J2963" s="157">
        <v>1</v>
      </c>
      <c r="K2963" s="157">
        <v>0</v>
      </c>
      <c r="L2963" s="157">
        <v>1</v>
      </c>
    </row>
    <row r="2964" spans="1:12" x14ac:dyDescent="0.2">
      <c r="A2964" s="157"/>
      <c r="B2964" s="157"/>
      <c r="C2964" s="157"/>
      <c r="D2964" s="157"/>
      <c r="E2964" s="157" t="s">
        <v>520</v>
      </c>
      <c r="F2964" s="157" t="s">
        <v>22</v>
      </c>
      <c r="G2964" s="157">
        <v>0</v>
      </c>
      <c r="H2964" s="157">
        <v>1</v>
      </c>
      <c r="I2964" s="157">
        <v>0</v>
      </c>
      <c r="J2964" s="157">
        <v>1</v>
      </c>
      <c r="K2964" s="157">
        <v>0</v>
      </c>
      <c r="L2964" s="157">
        <v>1</v>
      </c>
    </row>
    <row r="2965" spans="1:12" x14ac:dyDescent="0.2">
      <c r="A2965" s="157"/>
      <c r="B2965" s="157"/>
      <c r="C2965" s="157"/>
      <c r="D2965" s="157"/>
      <c r="E2965" s="157" t="s">
        <v>5667</v>
      </c>
      <c r="F2965" s="157" t="s">
        <v>16</v>
      </c>
      <c r="G2965" s="157">
        <v>0</v>
      </c>
      <c r="H2965" s="157">
        <v>1</v>
      </c>
      <c r="I2965" s="157">
        <v>0</v>
      </c>
      <c r="J2965" s="157">
        <v>1</v>
      </c>
      <c r="K2965" s="157">
        <v>0</v>
      </c>
      <c r="L2965" s="157">
        <v>1</v>
      </c>
    </row>
    <row r="2966" spans="1:12" x14ac:dyDescent="0.2">
      <c r="A2966" s="157"/>
      <c r="B2966" s="157"/>
      <c r="C2966" s="157"/>
      <c r="D2966" s="157"/>
      <c r="E2966" s="157" t="s">
        <v>518</v>
      </c>
      <c r="F2966" s="157" t="s">
        <v>16</v>
      </c>
      <c r="G2966" s="157">
        <v>0</v>
      </c>
      <c r="H2966" s="157">
        <v>2</v>
      </c>
      <c r="I2966" s="157">
        <v>0</v>
      </c>
      <c r="J2966" s="157">
        <v>2</v>
      </c>
      <c r="K2966" s="157">
        <v>0</v>
      </c>
      <c r="L2966" s="157">
        <v>2</v>
      </c>
    </row>
    <row r="2967" spans="1:12" x14ac:dyDescent="0.2">
      <c r="A2967" s="157"/>
      <c r="B2967" s="157"/>
      <c r="C2967" s="157"/>
      <c r="D2967" s="157"/>
      <c r="E2967" s="157" t="s">
        <v>516</v>
      </c>
      <c r="F2967" s="157" t="s">
        <v>16</v>
      </c>
      <c r="G2967" s="157">
        <v>3</v>
      </c>
      <c r="H2967" s="157">
        <v>0</v>
      </c>
      <c r="I2967" s="157">
        <v>2</v>
      </c>
      <c r="J2967" s="157">
        <v>1</v>
      </c>
      <c r="K2967" s="157">
        <v>0</v>
      </c>
      <c r="L2967" s="157">
        <v>3</v>
      </c>
    </row>
    <row r="2968" spans="1:12" x14ac:dyDescent="0.2">
      <c r="A2968" s="157"/>
      <c r="B2968" s="157"/>
      <c r="C2968" s="157"/>
      <c r="D2968" s="157"/>
      <c r="E2968" s="157" t="s">
        <v>515</v>
      </c>
      <c r="F2968" s="157" t="s">
        <v>16</v>
      </c>
      <c r="G2968" s="157">
        <v>0</v>
      </c>
      <c r="H2968" s="157">
        <v>2</v>
      </c>
      <c r="I2968" s="157">
        <v>0</v>
      </c>
      <c r="J2968" s="157">
        <v>2</v>
      </c>
      <c r="K2968" s="157">
        <v>0</v>
      </c>
      <c r="L2968" s="157">
        <v>2</v>
      </c>
    </row>
    <row r="2969" spans="1:12" x14ac:dyDescent="0.2">
      <c r="A2969" s="157"/>
      <c r="B2969" s="157"/>
      <c r="C2969" s="157"/>
      <c r="D2969" s="157"/>
      <c r="E2969" s="157" t="s">
        <v>5668</v>
      </c>
      <c r="F2969" s="157" t="s">
        <v>16</v>
      </c>
      <c r="G2969" s="157">
        <v>0</v>
      </c>
      <c r="H2969" s="157">
        <v>1</v>
      </c>
      <c r="I2969" s="157">
        <v>1</v>
      </c>
      <c r="J2969" s="157">
        <v>0</v>
      </c>
      <c r="K2969" s="157">
        <v>0</v>
      </c>
      <c r="L2969" s="157">
        <v>1</v>
      </c>
    </row>
    <row r="2970" spans="1:12" x14ac:dyDescent="0.2">
      <c r="A2970" s="157"/>
      <c r="B2970" s="157"/>
      <c r="C2970" s="157"/>
      <c r="D2970" s="157"/>
      <c r="E2970" s="157" t="s">
        <v>5669</v>
      </c>
      <c r="F2970" s="157" t="s">
        <v>16</v>
      </c>
      <c r="G2970" s="157">
        <v>0</v>
      </c>
      <c r="H2970" s="157">
        <v>1</v>
      </c>
      <c r="I2970" s="157">
        <v>0</v>
      </c>
      <c r="J2970" s="157">
        <v>1</v>
      </c>
      <c r="K2970" s="157">
        <v>0</v>
      </c>
      <c r="L2970" s="157">
        <v>1</v>
      </c>
    </row>
    <row r="2971" spans="1:12" x14ac:dyDescent="0.2">
      <c r="A2971" s="157"/>
      <c r="B2971" s="157"/>
      <c r="C2971" s="157"/>
      <c r="D2971" s="157"/>
      <c r="E2971" s="157" t="s">
        <v>5670</v>
      </c>
      <c r="F2971" s="157" t="s">
        <v>16</v>
      </c>
      <c r="G2971" s="157">
        <v>0</v>
      </c>
      <c r="H2971" s="157">
        <v>1</v>
      </c>
      <c r="I2971" s="157">
        <v>0</v>
      </c>
      <c r="J2971" s="157">
        <v>1</v>
      </c>
      <c r="K2971" s="157">
        <v>0</v>
      </c>
      <c r="L2971" s="157">
        <v>1</v>
      </c>
    </row>
    <row r="2972" spans="1:12" x14ac:dyDescent="0.2">
      <c r="A2972" s="157"/>
      <c r="B2972" s="157"/>
      <c r="C2972" s="157"/>
      <c r="D2972" s="157"/>
      <c r="E2972" s="157" t="s">
        <v>5671</v>
      </c>
      <c r="F2972" s="157" t="s">
        <v>16</v>
      </c>
      <c r="G2972" s="157">
        <v>0</v>
      </c>
      <c r="H2972" s="157">
        <v>1</v>
      </c>
      <c r="I2972" s="157">
        <v>1</v>
      </c>
      <c r="J2972" s="157">
        <v>0</v>
      </c>
      <c r="K2972" s="157">
        <v>0</v>
      </c>
      <c r="L2972" s="157">
        <v>1</v>
      </c>
    </row>
    <row r="2973" spans="1:12" x14ac:dyDescent="0.2">
      <c r="A2973" s="157"/>
      <c r="B2973" s="157"/>
      <c r="C2973" s="157"/>
      <c r="D2973" s="157"/>
      <c r="E2973" s="157" t="s">
        <v>511</v>
      </c>
      <c r="F2973" s="157" t="s">
        <v>16</v>
      </c>
      <c r="G2973" s="157">
        <v>1</v>
      </c>
      <c r="H2973" s="157">
        <v>0</v>
      </c>
      <c r="I2973" s="157">
        <v>0</v>
      </c>
      <c r="J2973" s="157">
        <v>1</v>
      </c>
      <c r="K2973" s="157">
        <v>0</v>
      </c>
      <c r="L2973" s="157">
        <v>1</v>
      </c>
    </row>
    <row r="2974" spans="1:12" x14ac:dyDescent="0.2">
      <c r="A2974" s="157"/>
      <c r="B2974" s="157"/>
      <c r="C2974" s="157"/>
      <c r="D2974" s="157"/>
      <c r="E2974" s="157" t="s">
        <v>509</v>
      </c>
      <c r="F2974" s="157" t="s">
        <v>16</v>
      </c>
      <c r="G2974" s="157">
        <v>0</v>
      </c>
      <c r="H2974" s="157">
        <v>2</v>
      </c>
      <c r="I2974" s="157">
        <v>0</v>
      </c>
      <c r="J2974" s="157">
        <v>2</v>
      </c>
      <c r="K2974" s="157">
        <v>0</v>
      </c>
      <c r="L2974" s="157">
        <v>2</v>
      </c>
    </row>
    <row r="2975" spans="1:12" x14ac:dyDescent="0.2">
      <c r="A2975" s="157"/>
      <c r="B2975" s="157"/>
      <c r="C2975" s="157"/>
      <c r="D2975" s="157"/>
      <c r="E2975" s="157" t="s">
        <v>5672</v>
      </c>
      <c r="F2975" s="157" t="s">
        <v>16</v>
      </c>
      <c r="G2975" s="157">
        <v>0</v>
      </c>
      <c r="H2975" s="157">
        <v>1</v>
      </c>
      <c r="I2975" s="157">
        <v>1</v>
      </c>
      <c r="J2975" s="157">
        <v>0</v>
      </c>
      <c r="K2975" s="157">
        <v>0</v>
      </c>
      <c r="L2975" s="157">
        <v>1</v>
      </c>
    </row>
    <row r="2976" spans="1:12" x14ac:dyDescent="0.2">
      <c r="A2976" s="157"/>
      <c r="B2976" s="157"/>
      <c r="C2976" s="157"/>
      <c r="D2976" s="157"/>
      <c r="E2976" s="157" t="s">
        <v>508</v>
      </c>
      <c r="F2976" s="157" t="s">
        <v>14</v>
      </c>
      <c r="G2976" s="157">
        <v>0</v>
      </c>
      <c r="H2976" s="157">
        <v>1</v>
      </c>
      <c r="I2976" s="157">
        <v>0</v>
      </c>
      <c r="J2976" s="157">
        <v>1</v>
      </c>
      <c r="K2976" s="157">
        <v>0</v>
      </c>
      <c r="L2976" s="157">
        <v>1</v>
      </c>
    </row>
    <row r="2977" spans="1:12" x14ac:dyDescent="0.2">
      <c r="A2977" s="157"/>
      <c r="B2977" s="157"/>
      <c r="C2977" s="157"/>
      <c r="D2977" s="157"/>
      <c r="E2977" s="157" t="s">
        <v>505</v>
      </c>
      <c r="F2977" s="157" t="s">
        <v>14</v>
      </c>
      <c r="G2977" s="157">
        <v>9</v>
      </c>
      <c r="H2977" s="157">
        <v>11</v>
      </c>
      <c r="I2977" s="157">
        <v>14</v>
      </c>
      <c r="J2977" s="157">
        <v>6</v>
      </c>
      <c r="K2977" s="157">
        <v>0</v>
      </c>
      <c r="L2977" s="157">
        <v>20</v>
      </c>
    </row>
    <row r="2978" spans="1:12" x14ac:dyDescent="0.2">
      <c r="A2978" s="157"/>
      <c r="B2978" s="157"/>
      <c r="C2978" s="157"/>
      <c r="D2978" s="157"/>
      <c r="E2978" s="157" t="s">
        <v>502</v>
      </c>
      <c r="F2978" s="157" t="s">
        <v>14</v>
      </c>
      <c r="G2978" s="157">
        <v>0</v>
      </c>
      <c r="H2978" s="157">
        <v>1</v>
      </c>
      <c r="I2978" s="157">
        <v>0</v>
      </c>
      <c r="J2978" s="157">
        <v>1</v>
      </c>
      <c r="K2978" s="157">
        <v>0</v>
      </c>
      <c r="L2978" s="157">
        <v>1</v>
      </c>
    </row>
    <row r="2979" spans="1:12" x14ac:dyDescent="0.2">
      <c r="A2979" s="157"/>
      <c r="B2979" s="157"/>
      <c r="C2979" s="157"/>
      <c r="D2979" s="157"/>
      <c r="E2979" s="157" t="s">
        <v>500</v>
      </c>
      <c r="F2979" s="157" t="s">
        <v>14</v>
      </c>
      <c r="G2979" s="157">
        <v>1</v>
      </c>
      <c r="H2979" s="157">
        <v>0</v>
      </c>
      <c r="I2979" s="157">
        <v>1</v>
      </c>
      <c r="J2979" s="157">
        <v>0</v>
      </c>
      <c r="K2979" s="157">
        <v>0</v>
      </c>
      <c r="L2979" s="157">
        <v>1</v>
      </c>
    </row>
    <row r="2980" spans="1:12" x14ac:dyDescent="0.2">
      <c r="A2980" s="157"/>
      <c r="B2980" s="157"/>
      <c r="C2980" s="157"/>
      <c r="D2980" s="157"/>
      <c r="E2980" s="157" t="s">
        <v>498</v>
      </c>
      <c r="F2980" s="157" t="s">
        <v>14</v>
      </c>
      <c r="G2980" s="157">
        <v>9</v>
      </c>
      <c r="H2980" s="157">
        <v>11</v>
      </c>
      <c r="I2980" s="157">
        <v>14</v>
      </c>
      <c r="J2980" s="157">
        <v>6</v>
      </c>
      <c r="K2980" s="157">
        <v>0</v>
      </c>
      <c r="L2980" s="157">
        <v>20</v>
      </c>
    </row>
    <row r="2981" spans="1:12" x14ac:dyDescent="0.2">
      <c r="A2981" s="157"/>
      <c r="B2981" s="157"/>
      <c r="C2981" s="157"/>
      <c r="D2981" s="157"/>
      <c r="E2981" s="157" t="s">
        <v>497</v>
      </c>
      <c r="F2981" s="157" t="s">
        <v>14</v>
      </c>
      <c r="G2981" s="157">
        <v>1</v>
      </c>
      <c r="H2981" s="157">
        <v>3</v>
      </c>
      <c r="I2981" s="157">
        <v>0</v>
      </c>
      <c r="J2981" s="157">
        <v>4</v>
      </c>
      <c r="K2981" s="157">
        <v>0</v>
      </c>
      <c r="L2981" s="157">
        <v>4</v>
      </c>
    </row>
    <row r="2982" spans="1:12" x14ac:dyDescent="0.2">
      <c r="A2982" s="157"/>
      <c r="B2982" s="157"/>
      <c r="C2982" s="157"/>
      <c r="D2982" s="157"/>
      <c r="E2982" s="157" t="s">
        <v>5673</v>
      </c>
      <c r="F2982" s="157" t="s">
        <v>14</v>
      </c>
      <c r="G2982" s="157">
        <v>1</v>
      </c>
      <c r="H2982" s="157">
        <v>0</v>
      </c>
      <c r="I2982" s="157">
        <v>1</v>
      </c>
      <c r="J2982" s="157">
        <v>0</v>
      </c>
      <c r="K2982" s="157">
        <v>0</v>
      </c>
      <c r="L2982" s="157">
        <v>1</v>
      </c>
    </row>
    <row r="2983" spans="1:12" x14ac:dyDescent="0.2">
      <c r="A2983" s="157"/>
      <c r="B2983" s="157"/>
      <c r="C2983" s="157"/>
      <c r="D2983" s="157"/>
      <c r="E2983" s="157" t="s">
        <v>495</v>
      </c>
      <c r="F2983" s="157" t="s">
        <v>14</v>
      </c>
      <c r="G2983" s="157">
        <v>4</v>
      </c>
      <c r="H2983" s="157">
        <v>4</v>
      </c>
      <c r="I2983" s="157">
        <v>2</v>
      </c>
      <c r="J2983" s="157">
        <v>6</v>
      </c>
      <c r="K2983" s="157">
        <v>0</v>
      </c>
      <c r="L2983" s="157">
        <v>8</v>
      </c>
    </row>
    <row r="2984" spans="1:12" x14ac:dyDescent="0.2">
      <c r="A2984" s="157"/>
      <c r="B2984" s="157"/>
      <c r="C2984" s="157"/>
      <c r="D2984" s="157"/>
      <c r="E2984" s="157" t="s">
        <v>5674</v>
      </c>
      <c r="F2984" s="157" t="s">
        <v>14</v>
      </c>
      <c r="G2984" s="157">
        <v>1</v>
      </c>
      <c r="H2984" s="157">
        <v>0</v>
      </c>
      <c r="I2984" s="157">
        <v>1</v>
      </c>
      <c r="J2984" s="157">
        <v>0</v>
      </c>
      <c r="K2984" s="157">
        <v>0</v>
      </c>
      <c r="L2984" s="157">
        <v>1</v>
      </c>
    </row>
    <row r="2985" spans="1:12" x14ac:dyDescent="0.2">
      <c r="A2985" s="157"/>
      <c r="B2985" s="157"/>
      <c r="C2985" s="157"/>
      <c r="D2985" s="157"/>
      <c r="E2985" s="157" t="s">
        <v>5675</v>
      </c>
      <c r="F2985" s="157" t="s">
        <v>18</v>
      </c>
      <c r="G2985" s="157">
        <v>1</v>
      </c>
      <c r="H2985" s="157">
        <v>0</v>
      </c>
      <c r="I2985" s="157">
        <v>1</v>
      </c>
      <c r="J2985" s="157">
        <v>0</v>
      </c>
      <c r="K2985" s="157">
        <v>0</v>
      </c>
      <c r="L2985" s="157">
        <v>1</v>
      </c>
    </row>
    <row r="2986" spans="1:12" x14ac:dyDescent="0.2">
      <c r="A2986" s="157"/>
      <c r="B2986" s="157"/>
      <c r="C2986" s="157"/>
      <c r="D2986" s="157"/>
      <c r="E2986" s="157" t="s">
        <v>5676</v>
      </c>
      <c r="F2986" s="157" t="s">
        <v>55</v>
      </c>
      <c r="G2986" s="157">
        <v>0</v>
      </c>
      <c r="H2986" s="157">
        <v>1</v>
      </c>
      <c r="I2986" s="157">
        <v>0</v>
      </c>
      <c r="J2986" s="157">
        <v>1</v>
      </c>
      <c r="K2986" s="157">
        <v>0</v>
      </c>
      <c r="L2986" s="157">
        <v>1</v>
      </c>
    </row>
    <row r="2987" spans="1:12" x14ac:dyDescent="0.2">
      <c r="A2987" s="157"/>
      <c r="B2987" s="157"/>
      <c r="C2987" s="157"/>
      <c r="D2987" s="157"/>
      <c r="E2987" s="157" t="s">
        <v>489</v>
      </c>
      <c r="F2987" s="157" t="s">
        <v>20</v>
      </c>
      <c r="G2987" s="157">
        <v>1</v>
      </c>
      <c r="H2987" s="157">
        <v>0</v>
      </c>
      <c r="I2987" s="157">
        <v>1</v>
      </c>
      <c r="J2987" s="157">
        <v>0</v>
      </c>
      <c r="K2987" s="157">
        <v>0</v>
      </c>
      <c r="L2987" s="157">
        <v>1</v>
      </c>
    </row>
    <row r="2988" spans="1:12" x14ac:dyDescent="0.2">
      <c r="A2988" s="157"/>
      <c r="B2988" s="157"/>
      <c r="C2988" s="157"/>
      <c r="D2988" s="157"/>
      <c r="E2988" s="157" t="s">
        <v>5677</v>
      </c>
      <c r="F2988" s="157" t="s">
        <v>20</v>
      </c>
      <c r="G2988" s="157">
        <v>0</v>
      </c>
      <c r="H2988" s="157">
        <v>1</v>
      </c>
      <c r="I2988" s="157">
        <v>0</v>
      </c>
      <c r="J2988" s="157">
        <v>1</v>
      </c>
      <c r="K2988" s="157">
        <v>0</v>
      </c>
      <c r="L2988" s="157">
        <v>1</v>
      </c>
    </row>
    <row r="2989" spans="1:12" x14ac:dyDescent="0.2">
      <c r="A2989" s="157"/>
      <c r="B2989" s="157"/>
      <c r="C2989" s="157"/>
      <c r="D2989" s="157"/>
      <c r="E2989" s="157" t="s">
        <v>5678</v>
      </c>
      <c r="F2989" s="157" t="s">
        <v>20</v>
      </c>
      <c r="G2989" s="157">
        <v>1</v>
      </c>
      <c r="H2989" s="157">
        <v>0</v>
      </c>
      <c r="I2989" s="157">
        <v>1</v>
      </c>
      <c r="J2989" s="157">
        <v>0</v>
      </c>
      <c r="K2989" s="157">
        <v>0</v>
      </c>
      <c r="L2989" s="157">
        <v>1</v>
      </c>
    </row>
    <row r="2990" spans="1:12" x14ac:dyDescent="0.2">
      <c r="A2990" s="157"/>
      <c r="B2990" s="157"/>
      <c r="C2990" s="157"/>
      <c r="D2990" s="157"/>
      <c r="E2990" s="157" t="s">
        <v>5679</v>
      </c>
      <c r="F2990" s="157" t="s">
        <v>20</v>
      </c>
      <c r="G2990" s="157">
        <v>1</v>
      </c>
      <c r="H2990" s="157">
        <v>0</v>
      </c>
      <c r="I2990" s="157">
        <v>1</v>
      </c>
      <c r="J2990" s="157">
        <v>0</v>
      </c>
      <c r="K2990" s="157">
        <v>0</v>
      </c>
      <c r="L2990" s="157">
        <v>1</v>
      </c>
    </row>
    <row r="2991" spans="1:12" x14ac:dyDescent="0.2">
      <c r="A2991" s="157"/>
      <c r="B2991" s="157"/>
      <c r="C2991" s="157"/>
      <c r="D2991" s="157"/>
      <c r="E2991" s="157" t="s">
        <v>5680</v>
      </c>
      <c r="F2991" s="157" t="s">
        <v>53</v>
      </c>
      <c r="G2991" s="157">
        <v>0</v>
      </c>
      <c r="H2991" s="157">
        <v>1</v>
      </c>
      <c r="I2991" s="157">
        <v>0</v>
      </c>
      <c r="J2991" s="157">
        <v>1</v>
      </c>
      <c r="K2991" s="157">
        <v>0</v>
      </c>
      <c r="L2991" s="157">
        <v>1</v>
      </c>
    </row>
    <row r="2992" spans="1:12" x14ac:dyDescent="0.2">
      <c r="A2992" s="157"/>
      <c r="B2992" s="157"/>
      <c r="C2992" s="157"/>
      <c r="D2992" s="157"/>
      <c r="E2992" s="157" t="s">
        <v>5681</v>
      </c>
      <c r="F2992" s="157" t="s">
        <v>53</v>
      </c>
      <c r="G2992" s="157">
        <v>1</v>
      </c>
      <c r="H2992" s="157">
        <v>0</v>
      </c>
      <c r="I2992" s="157">
        <v>1</v>
      </c>
      <c r="J2992" s="157">
        <v>0</v>
      </c>
      <c r="K2992" s="157">
        <v>0</v>
      </c>
      <c r="L2992" s="157">
        <v>1</v>
      </c>
    </row>
    <row r="2993" spans="1:12" x14ac:dyDescent="0.2">
      <c r="A2993" s="157"/>
      <c r="B2993" s="157"/>
      <c r="C2993" s="157"/>
      <c r="D2993" s="157"/>
      <c r="E2993" s="157" t="s">
        <v>5682</v>
      </c>
      <c r="F2993" s="157" t="s">
        <v>53</v>
      </c>
      <c r="G2993" s="157">
        <v>0</v>
      </c>
      <c r="H2993" s="157">
        <v>1</v>
      </c>
      <c r="I2993" s="157">
        <v>0</v>
      </c>
      <c r="J2993" s="157">
        <v>1</v>
      </c>
      <c r="K2993" s="157">
        <v>0</v>
      </c>
      <c r="L2993" s="157">
        <v>1</v>
      </c>
    </row>
    <row r="2994" spans="1:12" x14ac:dyDescent="0.2">
      <c r="A2994" s="157"/>
      <c r="B2994" s="157"/>
      <c r="C2994" s="157"/>
      <c r="D2994" s="157"/>
      <c r="E2994" s="157" t="s">
        <v>5683</v>
      </c>
      <c r="F2994" s="157" t="s">
        <v>53</v>
      </c>
      <c r="G2994" s="157">
        <v>1</v>
      </c>
      <c r="H2994" s="157">
        <v>0</v>
      </c>
      <c r="I2994" s="157">
        <v>0</v>
      </c>
      <c r="J2994" s="157">
        <v>1</v>
      </c>
      <c r="K2994" s="157">
        <v>0</v>
      </c>
      <c r="L2994" s="157">
        <v>1</v>
      </c>
    </row>
    <row r="2995" spans="1:12" x14ac:dyDescent="0.2">
      <c r="A2995" s="157"/>
      <c r="B2995" s="157"/>
      <c r="C2995" s="157"/>
      <c r="D2995" s="157"/>
      <c r="E2995" s="157" t="s">
        <v>5684</v>
      </c>
      <c r="F2995" s="157" t="s">
        <v>53</v>
      </c>
      <c r="G2995" s="157">
        <v>0</v>
      </c>
      <c r="H2995" s="157">
        <v>1</v>
      </c>
      <c r="I2995" s="157">
        <v>0</v>
      </c>
      <c r="J2995" s="157">
        <v>1</v>
      </c>
      <c r="K2995" s="157">
        <v>0</v>
      </c>
      <c r="L2995" s="157">
        <v>1</v>
      </c>
    </row>
    <row r="2996" spans="1:12" x14ac:dyDescent="0.2">
      <c r="A2996" s="157"/>
      <c r="B2996" s="157"/>
      <c r="C2996" s="157"/>
      <c r="D2996" s="157"/>
      <c r="E2996" s="157" t="s">
        <v>485</v>
      </c>
      <c r="F2996" s="157" t="s">
        <v>48</v>
      </c>
      <c r="G2996" s="157">
        <v>1</v>
      </c>
      <c r="H2996" s="157">
        <v>1</v>
      </c>
      <c r="I2996" s="157">
        <v>1</v>
      </c>
      <c r="J2996" s="157">
        <v>1</v>
      </c>
      <c r="K2996" s="157">
        <v>0</v>
      </c>
      <c r="L2996" s="157">
        <v>2</v>
      </c>
    </row>
    <row r="2997" spans="1:12" x14ac:dyDescent="0.2">
      <c r="A2997" s="157"/>
      <c r="B2997" s="157"/>
      <c r="C2997" s="157"/>
      <c r="D2997" s="157"/>
      <c r="E2997" s="157" t="s">
        <v>5685</v>
      </c>
      <c r="F2997" s="157" t="s">
        <v>48</v>
      </c>
      <c r="G2997" s="157">
        <v>1</v>
      </c>
      <c r="H2997" s="157">
        <v>0</v>
      </c>
      <c r="I2997" s="157">
        <v>1</v>
      </c>
      <c r="J2997" s="157">
        <v>0</v>
      </c>
      <c r="K2997" s="157">
        <v>0</v>
      </c>
      <c r="L2997" s="157">
        <v>1</v>
      </c>
    </row>
    <row r="2998" spans="1:12" x14ac:dyDescent="0.2">
      <c r="A2998" s="157"/>
      <c r="B2998" s="157"/>
      <c r="C2998" s="157"/>
      <c r="D2998" s="157"/>
      <c r="E2998" s="157" t="s">
        <v>5686</v>
      </c>
      <c r="F2998" s="157" t="s">
        <v>48</v>
      </c>
      <c r="G2998" s="157">
        <v>1</v>
      </c>
      <c r="H2998" s="157">
        <v>0</v>
      </c>
      <c r="I2998" s="157">
        <v>0</v>
      </c>
      <c r="J2998" s="157">
        <v>1</v>
      </c>
      <c r="K2998" s="157">
        <v>0</v>
      </c>
      <c r="L2998" s="157">
        <v>1</v>
      </c>
    </row>
    <row r="2999" spans="1:12" x14ac:dyDescent="0.2">
      <c r="A2999" s="157"/>
      <c r="B2999" s="157"/>
      <c r="C2999" s="157"/>
      <c r="D2999" s="157"/>
      <c r="E2999" s="157" t="s">
        <v>484</v>
      </c>
      <c r="F2999" s="157" t="s">
        <v>48</v>
      </c>
      <c r="G2999" s="157">
        <v>0</v>
      </c>
      <c r="H2999" s="157">
        <v>1</v>
      </c>
      <c r="I2999" s="157">
        <v>0</v>
      </c>
      <c r="J2999" s="157">
        <v>1</v>
      </c>
      <c r="K2999" s="157">
        <v>0</v>
      </c>
      <c r="L2999" s="157">
        <v>1</v>
      </c>
    </row>
    <row r="3000" spans="1:12" x14ac:dyDescent="0.2">
      <c r="A3000" s="157"/>
      <c r="B3000" s="157"/>
      <c r="C3000" s="157"/>
      <c r="D3000" s="157"/>
      <c r="E3000" s="157" t="s">
        <v>483</v>
      </c>
      <c r="F3000" s="157" t="s">
        <v>48</v>
      </c>
      <c r="G3000" s="157">
        <v>0</v>
      </c>
      <c r="H3000" s="157">
        <v>1</v>
      </c>
      <c r="I3000" s="157">
        <v>0</v>
      </c>
      <c r="J3000" s="157">
        <v>1</v>
      </c>
      <c r="K3000" s="157">
        <v>0</v>
      </c>
      <c r="L3000" s="157">
        <v>1</v>
      </c>
    </row>
    <row r="3001" spans="1:12" x14ac:dyDescent="0.2">
      <c r="A3001" s="157"/>
      <c r="B3001" s="157"/>
      <c r="C3001" s="157"/>
      <c r="D3001" s="157"/>
      <c r="E3001" s="157" t="s">
        <v>481</v>
      </c>
      <c r="F3001" s="157" t="s">
        <v>48</v>
      </c>
      <c r="G3001" s="157">
        <v>0</v>
      </c>
      <c r="H3001" s="157">
        <v>1</v>
      </c>
      <c r="I3001" s="157">
        <v>0</v>
      </c>
      <c r="J3001" s="157">
        <v>1</v>
      </c>
      <c r="K3001" s="157">
        <v>0</v>
      </c>
      <c r="L3001" s="157">
        <v>1</v>
      </c>
    </row>
    <row r="3002" spans="1:12" x14ac:dyDescent="0.2">
      <c r="A3002" s="157"/>
      <c r="B3002" s="157"/>
      <c r="C3002" s="157"/>
      <c r="D3002" s="157"/>
      <c r="E3002" s="157" t="s">
        <v>5687</v>
      </c>
      <c r="F3002" s="157" t="s">
        <v>48</v>
      </c>
      <c r="G3002" s="157">
        <v>0</v>
      </c>
      <c r="H3002" s="157">
        <v>1</v>
      </c>
      <c r="I3002" s="157">
        <v>0</v>
      </c>
      <c r="J3002" s="157">
        <v>1</v>
      </c>
      <c r="K3002" s="157">
        <v>0</v>
      </c>
      <c r="L3002" s="157">
        <v>1</v>
      </c>
    </row>
    <row r="3003" spans="1:12" x14ac:dyDescent="0.2">
      <c r="A3003" s="157"/>
      <c r="B3003" s="157"/>
      <c r="C3003" s="157"/>
      <c r="D3003" s="157"/>
      <c r="E3003" s="157" t="s">
        <v>479</v>
      </c>
      <c r="F3003" s="157" t="s">
        <v>58</v>
      </c>
      <c r="G3003" s="157">
        <v>0</v>
      </c>
      <c r="H3003" s="157">
        <v>2</v>
      </c>
      <c r="I3003" s="157">
        <v>1</v>
      </c>
      <c r="J3003" s="157">
        <v>1</v>
      </c>
      <c r="K3003" s="157">
        <v>0</v>
      </c>
      <c r="L3003" s="157">
        <v>2</v>
      </c>
    </row>
    <row r="3004" spans="1:12" x14ac:dyDescent="0.2">
      <c r="A3004" s="157"/>
      <c r="B3004" s="157"/>
      <c r="C3004" s="157"/>
      <c r="D3004" s="157"/>
      <c r="E3004" s="157" t="s">
        <v>5688</v>
      </c>
      <c r="F3004" s="157" t="s">
        <v>24</v>
      </c>
      <c r="G3004" s="157">
        <v>0</v>
      </c>
      <c r="H3004" s="157">
        <v>3</v>
      </c>
      <c r="I3004" s="157">
        <v>0</v>
      </c>
      <c r="J3004" s="157">
        <v>3</v>
      </c>
      <c r="K3004" s="157">
        <v>0</v>
      </c>
      <c r="L3004" s="157">
        <v>3</v>
      </c>
    </row>
    <row r="3005" spans="1:12" x14ac:dyDescent="0.2">
      <c r="A3005" s="157"/>
      <c r="B3005" s="157"/>
      <c r="C3005" s="157"/>
      <c r="D3005" s="157"/>
      <c r="E3005" s="157" t="s">
        <v>476</v>
      </c>
      <c r="F3005" s="157" t="s">
        <v>29</v>
      </c>
      <c r="G3005" s="157">
        <v>0</v>
      </c>
      <c r="H3005" s="157">
        <v>2</v>
      </c>
      <c r="I3005" s="157">
        <v>0</v>
      </c>
      <c r="J3005" s="157">
        <v>2</v>
      </c>
      <c r="K3005" s="157">
        <v>0</v>
      </c>
      <c r="L3005" s="157">
        <v>2</v>
      </c>
    </row>
    <row r="3006" spans="1:12" x14ac:dyDescent="0.2">
      <c r="A3006" s="157"/>
      <c r="B3006" s="157"/>
      <c r="C3006" s="157"/>
      <c r="D3006" s="157"/>
      <c r="E3006" s="157" t="s">
        <v>5689</v>
      </c>
      <c r="F3006" s="157" t="s">
        <v>53</v>
      </c>
      <c r="G3006" s="157">
        <v>1</v>
      </c>
      <c r="H3006" s="157">
        <v>0</v>
      </c>
      <c r="I3006" s="157">
        <v>1</v>
      </c>
      <c r="J3006" s="157">
        <v>0</v>
      </c>
      <c r="K3006" s="157">
        <v>0</v>
      </c>
      <c r="L3006" s="157">
        <v>1</v>
      </c>
    </row>
    <row r="3007" spans="1:12" x14ac:dyDescent="0.2">
      <c r="A3007" s="157"/>
      <c r="B3007" s="157"/>
      <c r="C3007" s="157"/>
      <c r="D3007" s="157"/>
      <c r="E3007" s="157" t="s">
        <v>473</v>
      </c>
      <c r="F3007" s="157" t="s">
        <v>16</v>
      </c>
      <c r="G3007" s="157">
        <v>0</v>
      </c>
      <c r="H3007" s="157">
        <v>2</v>
      </c>
      <c r="I3007" s="157">
        <v>0</v>
      </c>
      <c r="J3007" s="157">
        <v>2</v>
      </c>
      <c r="K3007" s="157">
        <v>0</v>
      </c>
      <c r="L3007" s="157">
        <v>2</v>
      </c>
    </row>
    <row r="3008" spans="1:12" x14ac:dyDescent="0.2">
      <c r="A3008" s="157"/>
      <c r="B3008" s="157"/>
      <c r="C3008" s="157"/>
      <c r="D3008" s="157"/>
      <c r="E3008" s="157" t="s">
        <v>5690</v>
      </c>
      <c r="F3008" s="157" t="s">
        <v>53</v>
      </c>
      <c r="G3008" s="157">
        <v>1</v>
      </c>
      <c r="H3008" s="157">
        <v>0</v>
      </c>
      <c r="I3008" s="157">
        <v>1</v>
      </c>
      <c r="J3008" s="157">
        <v>0</v>
      </c>
      <c r="K3008" s="157">
        <v>0</v>
      </c>
      <c r="L3008" s="157">
        <v>1</v>
      </c>
    </row>
    <row r="3009" spans="1:12" x14ac:dyDescent="0.2">
      <c r="A3009" s="157"/>
      <c r="B3009" s="157"/>
      <c r="C3009" s="157"/>
      <c r="D3009" s="157"/>
      <c r="E3009" s="157" t="s">
        <v>5691</v>
      </c>
      <c r="F3009" s="157" t="s">
        <v>29</v>
      </c>
      <c r="G3009" s="157">
        <v>0</v>
      </c>
      <c r="H3009" s="157">
        <v>1</v>
      </c>
      <c r="I3009" s="157">
        <v>1</v>
      </c>
      <c r="J3009" s="157">
        <v>0</v>
      </c>
      <c r="K3009" s="157">
        <v>0</v>
      </c>
      <c r="L3009" s="157">
        <v>1</v>
      </c>
    </row>
    <row r="3010" spans="1:12" x14ac:dyDescent="0.2">
      <c r="A3010" s="157"/>
      <c r="B3010" s="157"/>
      <c r="C3010" s="157"/>
      <c r="D3010" s="157"/>
      <c r="E3010" s="157" t="s">
        <v>470</v>
      </c>
      <c r="F3010" s="157" t="s">
        <v>69</v>
      </c>
      <c r="G3010" s="157">
        <v>0</v>
      </c>
      <c r="H3010" s="157">
        <v>1</v>
      </c>
      <c r="I3010" s="157">
        <v>1</v>
      </c>
      <c r="J3010" s="157">
        <v>0</v>
      </c>
      <c r="K3010" s="157">
        <v>0</v>
      </c>
      <c r="L3010" s="157">
        <v>1</v>
      </c>
    </row>
    <row r="3011" spans="1:12" x14ac:dyDescent="0.2">
      <c r="A3011" s="157"/>
      <c r="B3011" s="157"/>
      <c r="C3011" s="157"/>
      <c r="D3011" s="157"/>
      <c r="E3011" s="157" t="s">
        <v>467</v>
      </c>
      <c r="F3011" s="157" t="s">
        <v>29</v>
      </c>
      <c r="G3011" s="157">
        <v>0</v>
      </c>
      <c r="H3011" s="157">
        <v>2</v>
      </c>
      <c r="I3011" s="157">
        <v>0</v>
      </c>
      <c r="J3011" s="157">
        <v>2</v>
      </c>
      <c r="K3011" s="157">
        <v>0</v>
      </c>
      <c r="L3011" s="157">
        <v>2</v>
      </c>
    </row>
    <row r="3012" spans="1:12" x14ac:dyDescent="0.2">
      <c r="A3012" s="157"/>
      <c r="B3012" s="157"/>
      <c r="C3012" s="157"/>
      <c r="D3012" s="157"/>
      <c r="E3012" s="157" t="s">
        <v>5692</v>
      </c>
      <c r="F3012" s="157" t="s">
        <v>24</v>
      </c>
      <c r="G3012" s="157">
        <v>0</v>
      </c>
      <c r="H3012" s="157">
        <v>3</v>
      </c>
      <c r="I3012" s="157">
        <v>0</v>
      </c>
      <c r="J3012" s="157">
        <v>3</v>
      </c>
      <c r="K3012" s="157">
        <v>0</v>
      </c>
      <c r="L3012" s="157">
        <v>3</v>
      </c>
    </row>
    <row r="3013" spans="1:12" x14ac:dyDescent="0.2">
      <c r="A3013" s="157"/>
      <c r="B3013" s="157"/>
      <c r="C3013" s="157"/>
      <c r="D3013" s="157"/>
      <c r="E3013" s="157" t="s">
        <v>5693</v>
      </c>
      <c r="F3013" s="157" t="s">
        <v>24</v>
      </c>
      <c r="G3013" s="157">
        <v>0</v>
      </c>
      <c r="H3013" s="157">
        <v>1</v>
      </c>
      <c r="I3013" s="157">
        <v>1</v>
      </c>
      <c r="J3013" s="157">
        <v>0</v>
      </c>
      <c r="K3013" s="157">
        <v>0</v>
      </c>
      <c r="L3013" s="157">
        <v>1</v>
      </c>
    </row>
    <row r="3014" spans="1:12" x14ac:dyDescent="0.2">
      <c r="A3014" s="157"/>
      <c r="B3014" s="157"/>
      <c r="C3014" s="157"/>
      <c r="D3014" s="157"/>
      <c r="E3014" s="157" t="s">
        <v>5694</v>
      </c>
      <c r="F3014" s="157" t="s">
        <v>69</v>
      </c>
      <c r="G3014" s="157">
        <v>0</v>
      </c>
      <c r="H3014" s="157">
        <v>1</v>
      </c>
      <c r="I3014" s="157">
        <v>1</v>
      </c>
      <c r="J3014" s="157">
        <v>0</v>
      </c>
      <c r="K3014" s="157">
        <v>0</v>
      </c>
      <c r="L3014" s="157">
        <v>1</v>
      </c>
    </row>
    <row r="3015" spans="1:12" x14ac:dyDescent="0.2">
      <c r="A3015" s="157"/>
      <c r="B3015" s="157"/>
      <c r="C3015" s="157"/>
      <c r="D3015" s="157"/>
      <c r="E3015" s="157" t="s">
        <v>5695</v>
      </c>
      <c r="F3015" s="157" t="s">
        <v>77</v>
      </c>
      <c r="G3015" s="157">
        <v>2</v>
      </c>
      <c r="H3015" s="157">
        <v>0</v>
      </c>
      <c r="I3015" s="157">
        <v>2</v>
      </c>
      <c r="J3015" s="157">
        <v>0</v>
      </c>
      <c r="K3015" s="157">
        <v>0</v>
      </c>
      <c r="L3015" s="157">
        <v>2</v>
      </c>
    </row>
    <row r="3016" spans="1:12" x14ac:dyDescent="0.2">
      <c r="A3016" s="157"/>
      <c r="B3016" s="157"/>
      <c r="C3016" s="157"/>
      <c r="D3016" s="157"/>
      <c r="E3016" s="157" t="s">
        <v>5696</v>
      </c>
      <c r="F3016" s="157" t="s">
        <v>67</v>
      </c>
      <c r="G3016" s="157">
        <v>0</v>
      </c>
      <c r="H3016" s="157">
        <v>1</v>
      </c>
      <c r="I3016" s="157">
        <v>0</v>
      </c>
      <c r="J3016" s="157">
        <v>1</v>
      </c>
      <c r="K3016" s="157">
        <v>0</v>
      </c>
      <c r="L3016" s="157">
        <v>1</v>
      </c>
    </row>
    <row r="3017" spans="1:12" x14ac:dyDescent="0.2">
      <c r="A3017" s="157"/>
      <c r="B3017" s="157"/>
      <c r="C3017" s="157"/>
      <c r="D3017" s="157"/>
      <c r="E3017" s="157" t="s">
        <v>5697</v>
      </c>
      <c r="F3017" s="157" t="s">
        <v>39</v>
      </c>
      <c r="G3017" s="157">
        <v>0</v>
      </c>
      <c r="H3017" s="157">
        <v>1</v>
      </c>
      <c r="I3017" s="157">
        <v>1</v>
      </c>
      <c r="J3017" s="157">
        <v>0</v>
      </c>
      <c r="K3017" s="157">
        <v>0</v>
      </c>
      <c r="L3017" s="157">
        <v>1</v>
      </c>
    </row>
    <row r="3018" spans="1:12" x14ac:dyDescent="0.2">
      <c r="A3018" s="157"/>
      <c r="B3018" s="157"/>
      <c r="C3018" s="157"/>
      <c r="D3018" s="157"/>
      <c r="E3018" s="157" t="s">
        <v>5698</v>
      </c>
      <c r="F3018" s="157" t="s">
        <v>39</v>
      </c>
      <c r="G3018" s="157">
        <v>0</v>
      </c>
      <c r="H3018" s="157">
        <v>1</v>
      </c>
      <c r="I3018" s="157">
        <v>1</v>
      </c>
      <c r="J3018" s="157">
        <v>0</v>
      </c>
      <c r="K3018" s="157">
        <v>0</v>
      </c>
      <c r="L3018" s="157">
        <v>1</v>
      </c>
    </row>
    <row r="3019" spans="1:12" x14ac:dyDescent="0.2">
      <c r="A3019" s="157"/>
      <c r="B3019" s="157"/>
      <c r="C3019" s="157"/>
      <c r="D3019" s="157"/>
      <c r="E3019" s="157" t="s">
        <v>5699</v>
      </c>
      <c r="F3019" s="157" t="s">
        <v>39</v>
      </c>
      <c r="G3019" s="157">
        <v>0</v>
      </c>
      <c r="H3019" s="157">
        <v>1</v>
      </c>
      <c r="I3019" s="157">
        <v>1</v>
      </c>
      <c r="J3019" s="157">
        <v>0</v>
      </c>
      <c r="K3019" s="157">
        <v>0</v>
      </c>
      <c r="L3019" s="157">
        <v>1</v>
      </c>
    </row>
    <row r="3020" spans="1:12" x14ac:dyDescent="0.2">
      <c r="A3020" s="157"/>
      <c r="B3020" s="157"/>
      <c r="C3020" s="157"/>
      <c r="D3020" s="157"/>
      <c r="E3020" s="157" t="s">
        <v>5700</v>
      </c>
      <c r="F3020" s="157" t="s">
        <v>39</v>
      </c>
      <c r="G3020" s="157">
        <v>0</v>
      </c>
      <c r="H3020" s="157">
        <v>1</v>
      </c>
      <c r="I3020" s="157">
        <v>1</v>
      </c>
      <c r="J3020" s="157">
        <v>0</v>
      </c>
      <c r="K3020" s="157">
        <v>0</v>
      </c>
      <c r="L3020" s="157">
        <v>1</v>
      </c>
    </row>
    <row r="3021" spans="1:12" x14ac:dyDescent="0.2">
      <c r="A3021" s="157"/>
      <c r="B3021" s="157"/>
      <c r="C3021" s="157"/>
      <c r="D3021" s="157"/>
      <c r="E3021" s="157" t="s">
        <v>5701</v>
      </c>
      <c r="F3021" s="157" t="s">
        <v>39</v>
      </c>
      <c r="G3021" s="157">
        <v>0</v>
      </c>
      <c r="H3021" s="157">
        <v>1</v>
      </c>
      <c r="I3021" s="157">
        <v>1</v>
      </c>
      <c r="J3021" s="157">
        <v>0</v>
      </c>
      <c r="K3021" s="157">
        <v>0</v>
      </c>
      <c r="L3021" s="157">
        <v>1</v>
      </c>
    </row>
    <row r="3022" spans="1:12" x14ac:dyDescent="0.2">
      <c r="A3022" s="157"/>
      <c r="B3022" s="157"/>
      <c r="C3022" s="157"/>
      <c r="D3022" s="157"/>
      <c r="E3022" s="157" t="s">
        <v>465</v>
      </c>
      <c r="F3022" s="157" t="s">
        <v>39</v>
      </c>
      <c r="G3022" s="157">
        <v>0</v>
      </c>
      <c r="H3022" s="157">
        <v>1</v>
      </c>
      <c r="I3022" s="157">
        <v>1</v>
      </c>
      <c r="J3022" s="157">
        <v>0</v>
      </c>
      <c r="K3022" s="157">
        <v>0</v>
      </c>
      <c r="L3022" s="157">
        <v>1</v>
      </c>
    </row>
    <row r="3023" spans="1:12" x14ac:dyDescent="0.2">
      <c r="A3023" s="157"/>
      <c r="B3023" s="157"/>
      <c r="C3023" s="157"/>
      <c r="D3023" s="157"/>
      <c r="E3023" s="157" t="s">
        <v>464</v>
      </c>
      <c r="F3023" s="157" t="s">
        <v>39</v>
      </c>
      <c r="G3023" s="157">
        <v>0</v>
      </c>
      <c r="H3023" s="157">
        <v>1</v>
      </c>
      <c r="I3023" s="157">
        <v>1</v>
      </c>
      <c r="J3023" s="157">
        <v>0</v>
      </c>
      <c r="K3023" s="157">
        <v>0</v>
      </c>
      <c r="L3023" s="157">
        <v>1</v>
      </c>
    </row>
    <row r="3024" spans="1:12" x14ac:dyDescent="0.2">
      <c r="A3024" s="157"/>
      <c r="B3024" s="157"/>
      <c r="C3024" s="157"/>
      <c r="D3024" s="157"/>
      <c r="E3024" s="157" t="s">
        <v>463</v>
      </c>
      <c r="F3024" s="157" t="s">
        <v>39</v>
      </c>
      <c r="G3024" s="157">
        <v>0</v>
      </c>
      <c r="H3024" s="157">
        <v>1</v>
      </c>
      <c r="I3024" s="157">
        <v>1</v>
      </c>
      <c r="J3024" s="157">
        <v>0</v>
      </c>
      <c r="K3024" s="157">
        <v>0</v>
      </c>
      <c r="L3024" s="157">
        <v>1</v>
      </c>
    </row>
    <row r="3025" spans="1:12" x14ac:dyDescent="0.2">
      <c r="A3025" s="157"/>
      <c r="B3025" s="157"/>
      <c r="C3025" s="157"/>
      <c r="D3025" s="157"/>
      <c r="E3025" s="157" t="s">
        <v>5702</v>
      </c>
      <c r="F3025" s="157" t="s">
        <v>24</v>
      </c>
      <c r="G3025" s="157">
        <v>0</v>
      </c>
      <c r="H3025" s="157">
        <v>1</v>
      </c>
      <c r="I3025" s="157">
        <v>0</v>
      </c>
      <c r="J3025" s="157">
        <v>1</v>
      </c>
      <c r="K3025" s="157">
        <v>0</v>
      </c>
      <c r="L3025" s="157">
        <v>1</v>
      </c>
    </row>
    <row r="3026" spans="1:12" x14ac:dyDescent="0.2">
      <c r="A3026" s="157"/>
      <c r="B3026" s="157"/>
      <c r="C3026" s="157"/>
      <c r="D3026" s="157"/>
      <c r="E3026" s="157" t="s">
        <v>5703</v>
      </c>
      <c r="F3026" s="157" t="s">
        <v>48</v>
      </c>
      <c r="G3026" s="157">
        <v>1</v>
      </c>
      <c r="H3026" s="157">
        <v>1</v>
      </c>
      <c r="I3026" s="157">
        <v>1</v>
      </c>
      <c r="J3026" s="157">
        <v>1</v>
      </c>
      <c r="K3026" s="157">
        <v>0</v>
      </c>
      <c r="L3026" s="157">
        <v>2</v>
      </c>
    </row>
    <row r="3027" spans="1:12" x14ac:dyDescent="0.2">
      <c r="A3027" s="157"/>
      <c r="B3027" s="157"/>
      <c r="C3027" s="157"/>
      <c r="D3027" s="157"/>
      <c r="E3027" s="157" t="s">
        <v>5704</v>
      </c>
      <c r="F3027" s="157" t="s">
        <v>67</v>
      </c>
      <c r="G3027" s="157">
        <v>0</v>
      </c>
      <c r="H3027" s="157">
        <v>1</v>
      </c>
      <c r="I3027" s="157">
        <v>0</v>
      </c>
      <c r="J3027" s="157">
        <v>1</v>
      </c>
      <c r="K3027" s="157">
        <v>0</v>
      </c>
      <c r="L3027" s="157">
        <v>1</v>
      </c>
    </row>
    <row r="3028" spans="1:12" x14ac:dyDescent="0.2">
      <c r="A3028" s="157"/>
      <c r="B3028" s="157"/>
      <c r="C3028" s="157"/>
      <c r="D3028" s="157"/>
      <c r="E3028" s="157" t="s">
        <v>5705</v>
      </c>
      <c r="F3028" s="157" t="s">
        <v>29</v>
      </c>
      <c r="G3028" s="157">
        <v>0</v>
      </c>
      <c r="H3028" s="157">
        <v>1</v>
      </c>
      <c r="I3028" s="157">
        <v>0</v>
      </c>
      <c r="J3028" s="157">
        <v>1</v>
      </c>
      <c r="K3028" s="157">
        <v>0</v>
      </c>
      <c r="L3028" s="157">
        <v>1</v>
      </c>
    </row>
    <row r="3029" spans="1:12" x14ac:dyDescent="0.2">
      <c r="A3029" s="157"/>
      <c r="B3029" s="157"/>
      <c r="C3029" s="157"/>
      <c r="D3029" s="157"/>
      <c r="E3029" s="157" t="s">
        <v>5706</v>
      </c>
      <c r="F3029" s="157" t="s">
        <v>131</v>
      </c>
      <c r="G3029" s="157">
        <v>0</v>
      </c>
      <c r="H3029" s="157">
        <v>1</v>
      </c>
      <c r="I3029" s="157">
        <v>0</v>
      </c>
      <c r="J3029" s="157">
        <v>1</v>
      </c>
      <c r="K3029" s="157">
        <v>0</v>
      </c>
      <c r="L3029" s="157">
        <v>1</v>
      </c>
    </row>
    <row r="3030" spans="1:12" x14ac:dyDescent="0.2">
      <c r="A3030" s="157"/>
      <c r="B3030" s="157"/>
      <c r="C3030" s="157"/>
      <c r="D3030" s="157"/>
      <c r="E3030" s="157" t="s">
        <v>5707</v>
      </c>
      <c r="F3030" s="157" t="s">
        <v>53</v>
      </c>
      <c r="G3030" s="157">
        <v>1</v>
      </c>
      <c r="H3030" s="157">
        <v>0</v>
      </c>
      <c r="I3030" s="157">
        <v>1</v>
      </c>
      <c r="J3030" s="157">
        <v>0</v>
      </c>
      <c r="K3030" s="157">
        <v>0</v>
      </c>
      <c r="L3030" s="157">
        <v>1</v>
      </c>
    </row>
    <row r="3031" spans="1:12" x14ac:dyDescent="0.2">
      <c r="A3031" s="157"/>
      <c r="B3031" s="157"/>
      <c r="C3031" s="157"/>
      <c r="D3031" s="157"/>
      <c r="E3031" s="157" t="s">
        <v>448</v>
      </c>
      <c r="F3031" s="157" t="s">
        <v>58</v>
      </c>
      <c r="G3031" s="157">
        <v>0</v>
      </c>
      <c r="H3031" s="157">
        <v>6</v>
      </c>
      <c r="I3031" s="157">
        <v>0</v>
      </c>
      <c r="J3031" s="157">
        <v>6</v>
      </c>
      <c r="K3031" s="157">
        <v>0</v>
      </c>
      <c r="L3031" s="157">
        <v>6</v>
      </c>
    </row>
    <row r="3032" spans="1:12" x14ac:dyDescent="0.2">
      <c r="A3032" s="157"/>
      <c r="B3032" s="157"/>
      <c r="C3032" s="157"/>
      <c r="D3032" s="157"/>
      <c r="E3032" s="157" t="s">
        <v>447</v>
      </c>
      <c r="F3032" s="157" t="s">
        <v>58</v>
      </c>
      <c r="G3032" s="157">
        <v>0</v>
      </c>
      <c r="H3032" s="157">
        <v>1</v>
      </c>
      <c r="I3032" s="157">
        <v>0</v>
      </c>
      <c r="J3032" s="157">
        <v>1</v>
      </c>
      <c r="K3032" s="157">
        <v>0</v>
      </c>
      <c r="L3032" s="157">
        <v>1</v>
      </c>
    </row>
    <row r="3033" spans="1:12" x14ac:dyDescent="0.2">
      <c r="A3033" s="157"/>
      <c r="B3033" s="157"/>
      <c r="C3033" s="157"/>
      <c r="D3033" s="157"/>
      <c r="E3033" s="157" t="s">
        <v>5708</v>
      </c>
      <c r="F3033" s="157" t="s">
        <v>77</v>
      </c>
      <c r="G3033" s="157">
        <v>0</v>
      </c>
      <c r="H3033" s="157">
        <v>1</v>
      </c>
      <c r="I3033" s="157">
        <v>0</v>
      </c>
      <c r="J3033" s="157">
        <v>1</v>
      </c>
      <c r="K3033" s="157">
        <v>0</v>
      </c>
      <c r="L3033" s="157">
        <v>1</v>
      </c>
    </row>
    <row r="3034" spans="1:12" x14ac:dyDescent="0.2">
      <c r="A3034" s="157"/>
      <c r="B3034" s="157"/>
      <c r="C3034" s="157"/>
      <c r="D3034" s="157"/>
      <c r="E3034" s="157" t="s">
        <v>5709</v>
      </c>
      <c r="F3034" s="157" t="s">
        <v>33</v>
      </c>
      <c r="G3034" s="157">
        <v>0</v>
      </c>
      <c r="H3034" s="157">
        <v>1</v>
      </c>
      <c r="I3034" s="157">
        <v>1</v>
      </c>
      <c r="J3034" s="157">
        <v>0</v>
      </c>
      <c r="K3034" s="157">
        <v>0</v>
      </c>
      <c r="L3034" s="157">
        <v>1</v>
      </c>
    </row>
    <row r="3035" spans="1:12" x14ac:dyDescent="0.2">
      <c r="A3035" s="157"/>
      <c r="B3035" s="157"/>
      <c r="C3035" s="157"/>
      <c r="D3035" s="157"/>
      <c r="E3035" s="157" t="s">
        <v>5710</v>
      </c>
      <c r="F3035" s="157" t="s">
        <v>16</v>
      </c>
      <c r="G3035" s="157">
        <v>0</v>
      </c>
      <c r="H3035" s="157">
        <v>1</v>
      </c>
      <c r="I3035" s="157">
        <v>1</v>
      </c>
      <c r="J3035" s="157">
        <v>0</v>
      </c>
      <c r="K3035" s="157">
        <v>0</v>
      </c>
      <c r="L3035" s="157">
        <v>1</v>
      </c>
    </row>
    <row r="3036" spans="1:12" x14ac:dyDescent="0.2">
      <c r="A3036" s="157"/>
      <c r="B3036" s="157"/>
      <c r="C3036" s="157"/>
      <c r="D3036" s="157"/>
      <c r="E3036" s="157" t="s">
        <v>5711</v>
      </c>
      <c r="F3036" s="157" t="s">
        <v>14</v>
      </c>
      <c r="G3036" s="157">
        <v>0</v>
      </c>
      <c r="H3036" s="157">
        <v>1</v>
      </c>
      <c r="I3036" s="157">
        <v>0</v>
      </c>
      <c r="J3036" s="157">
        <v>1</v>
      </c>
      <c r="K3036" s="157">
        <v>0</v>
      </c>
      <c r="L3036" s="157">
        <v>1</v>
      </c>
    </row>
    <row r="3037" spans="1:12" x14ac:dyDescent="0.2">
      <c r="A3037" s="157"/>
      <c r="B3037" s="157"/>
      <c r="C3037" s="157"/>
      <c r="D3037" s="157"/>
      <c r="E3037" s="157" t="s">
        <v>443</v>
      </c>
      <c r="F3037" s="157" t="s">
        <v>53</v>
      </c>
      <c r="G3037" s="157">
        <v>0</v>
      </c>
      <c r="H3037" s="157">
        <v>2</v>
      </c>
      <c r="I3037" s="157">
        <v>0</v>
      </c>
      <c r="J3037" s="157">
        <v>2</v>
      </c>
      <c r="K3037" s="157">
        <v>0</v>
      </c>
      <c r="L3037" s="157">
        <v>2</v>
      </c>
    </row>
    <row r="3038" spans="1:12" x14ac:dyDescent="0.2">
      <c r="A3038" s="157"/>
      <c r="B3038" s="157"/>
      <c r="C3038" s="157"/>
      <c r="D3038" s="157"/>
      <c r="E3038" s="157" t="s">
        <v>5712</v>
      </c>
      <c r="F3038" s="157" t="s">
        <v>55</v>
      </c>
      <c r="G3038" s="157">
        <v>0</v>
      </c>
      <c r="H3038" s="157">
        <v>1</v>
      </c>
      <c r="I3038" s="157">
        <v>0</v>
      </c>
      <c r="J3038" s="157">
        <v>1</v>
      </c>
      <c r="K3038" s="157">
        <v>0</v>
      </c>
      <c r="L3038" s="157">
        <v>1</v>
      </c>
    </row>
    <row r="3039" spans="1:12" x14ac:dyDescent="0.2">
      <c r="A3039" s="157"/>
      <c r="B3039" s="157"/>
      <c r="C3039" s="157"/>
      <c r="D3039" s="157"/>
      <c r="E3039" s="157" t="s">
        <v>5713</v>
      </c>
      <c r="F3039" s="157" t="s">
        <v>55</v>
      </c>
      <c r="G3039" s="157">
        <v>0</v>
      </c>
      <c r="H3039" s="157">
        <v>1</v>
      </c>
      <c r="I3039" s="157">
        <v>0</v>
      </c>
      <c r="J3039" s="157">
        <v>1</v>
      </c>
      <c r="K3039" s="157">
        <v>0</v>
      </c>
      <c r="L3039" s="157">
        <v>1</v>
      </c>
    </row>
    <row r="3040" spans="1:12" x14ac:dyDescent="0.2">
      <c r="A3040" s="157"/>
      <c r="B3040" s="157"/>
      <c r="C3040" s="157"/>
      <c r="D3040" s="157"/>
      <c r="E3040" s="157" t="s">
        <v>437</v>
      </c>
      <c r="F3040" s="157" t="s">
        <v>94</v>
      </c>
      <c r="G3040" s="157">
        <v>3</v>
      </c>
      <c r="H3040" s="157">
        <v>1</v>
      </c>
      <c r="I3040" s="157">
        <v>3</v>
      </c>
      <c r="J3040" s="157">
        <v>1</v>
      </c>
      <c r="K3040" s="157">
        <v>0</v>
      </c>
      <c r="L3040" s="157">
        <v>4</v>
      </c>
    </row>
    <row r="3041" spans="1:12" x14ac:dyDescent="0.2">
      <c r="A3041" s="157"/>
      <c r="B3041" s="157"/>
      <c r="C3041" s="157"/>
      <c r="D3041" s="157"/>
      <c r="E3041" s="157" t="s">
        <v>436</v>
      </c>
      <c r="F3041" s="157" t="s">
        <v>77</v>
      </c>
      <c r="G3041" s="157">
        <v>1</v>
      </c>
      <c r="H3041" s="157">
        <v>2</v>
      </c>
      <c r="I3041" s="157">
        <v>0</v>
      </c>
      <c r="J3041" s="157">
        <v>3</v>
      </c>
      <c r="K3041" s="157">
        <v>0</v>
      </c>
      <c r="L3041" s="157">
        <v>3</v>
      </c>
    </row>
    <row r="3042" spans="1:12" x14ac:dyDescent="0.2">
      <c r="A3042" s="157"/>
      <c r="B3042" s="157"/>
      <c r="C3042" s="157"/>
      <c r="D3042" s="157"/>
      <c r="E3042" s="157" t="s">
        <v>434</v>
      </c>
      <c r="F3042" s="157" t="s">
        <v>14</v>
      </c>
      <c r="G3042" s="157">
        <v>2</v>
      </c>
      <c r="H3042" s="157">
        <v>5</v>
      </c>
      <c r="I3042" s="157">
        <v>1</v>
      </c>
      <c r="J3042" s="157">
        <v>6</v>
      </c>
      <c r="K3042" s="157">
        <v>0</v>
      </c>
      <c r="L3042" s="157">
        <v>7</v>
      </c>
    </row>
    <row r="3043" spans="1:12" x14ac:dyDescent="0.2">
      <c r="A3043" s="157"/>
      <c r="B3043" s="157"/>
      <c r="C3043" s="157"/>
      <c r="D3043" s="157"/>
      <c r="E3043" s="157" t="s">
        <v>433</v>
      </c>
      <c r="F3043" s="157" t="s">
        <v>29</v>
      </c>
      <c r="G3043" s="157">
        <v>1</v>
      </c>
      <c r="H3043" s="157">
        <v>5</v>
      </c>
      <c r="I3043" s="157">
        <v>2</v>
      </c>
      <c r="J3043" s="157">
        <v>3</v>
      </c>
      <c r="K3043" s="157">
        <v>1</v>
      </c>
      <c r="L3043" s="157">
        <v>6</v>
      </c>
    </row>
    <row r="3044" spans="1:12" x14ac:dyDescent="0.2">
      <c r="A3044" s="157"/>
      <c r="B3044" s="157"/>
      <c r="C3044" s="157"/>
      <c r="D3044" s="157"/>
      <c r="E3044" s="157" t="s">
        <v>432</v>
      </c>
      <c r="F3044" s="157" t="s">
        <v>67</v>
      </c>
      <c r="G3044" s="157">
        <v>0</v>
      </c>
      <c r="H3044" s="157">
        <v>4</v>
      </c>
      <c r="I3044" s="157">
        <v>4</v>
      </c>
      <c r="J3044" s="157">
        <v>0</v>
      </c>
      <c r="K3044" s="157">
        <v>0</v>
      </c>
      <c r="L3044" s="157">
        <v>4</v>
      </c>
    </row>
    <row r="3045" spans="1:12" x14ac:dyDescent="0.2">
      <c r="A3045" s="157"/>
      <c r="B3045" s="157"/>
      <c r="C3045" s="157"/>
      <c r="D3045" s="157"/>
      <c r="E3045" s="157" t="s">
        <v>5714</v>
      </c>
      <c r="F3045" s="157" t="s">
        <v>16</v>
      </c>
      <c r="G3045" s="157">
        <v>0</v>
      </c>
      <c r="H3045" s="157">
        <v>1</v>
      </c>
      <c r="I3045" s="157">
        <v>1</v>
      </c>
      <c r="J3045" s="157">
        <v>0</v>
      </c>
      <c r="K3045" s="157">
        <v>0</v>
      </c>
      <c r="L3045" s="157">
        <v>1</v>
      </c>
    </row>
    <row r="3046" spans="1:12" x14ac:dyDescent="0.2">
      <c r="A3046" s="157"/>
      <c r="B3046" s="157"/>
      <c r="C3046" s="157"/>
      <c r="D3046" s="157"/>
      <c r="E3046" s="157" t="s">
        <v>431</v>
      </c>
      <c r="F3046" s="157" t="s">
        <v>58</v>
      </c>
      <c r="G3046" s="157">
        <v>0</v>
      </c>
      <c r="H3046" s="157">
        <v>2</v>
      </c>
      <c r="I3046" s="157">
        <v>1</v>
      </c>
      <c r="J3046" s="157">
        <v>1</v>
      </c>
      <c r="K3046" s="157">
        <v>0</v>
      </c>
      <c r="L3046" s="157">
        <v>2</v>
      </c>
    </row>
    <row r="3047" spans="1:12" x14ac:dyDescent="0.2">
      <c r="A3047" s="157"/>
      <c r="B3047" s="157"/>
      <c r="C3047" s="157"/>
      <c r="D3047" s="157"/>
      <c r="E3047" s="157" t="s">
        <v>429</v>
      </c>
      <c r="F3047" s="157" t="s">
        <v>39</v>
      </c>
      <c r="G3047" s="157">
        <v>0</v>
      </c>
      <c r="H3047" s="157">
        <v>1</v>
      </c>
      <c r="I3047" s="157">
        <v>1</v>
      </c>
      <c r="J3047" s="157">
        <v>0</v>
      </c>
      <c r="K3047" s="157">
        <v>0</v>
      </c>
      <c r="L3047" s="157">
        <v>1</v>
      </c>
    </row>
    <row r="3048" spans="1:12" x14ac:dyDescent="0.2">
      <c r="A3048" s="157"/>
      <c r="B3048" s="157"/>
      <c r="C3048" s="157"/>
      <c r="D3048" s="157" t="s">
        <v>3944</v>
      </c>
      <c r="E3048" s="157" t="s">
        <v>3944</v>
      </c>
      <c r="F3048" s="157" t="s">
        <v>14</v>
      </c>
      <c r="G3048" s="157">
        <v>0</v>
      </c>
      <c r="H3048" s="157">
        <v>1</v>
      </c>
      <c r="I3048" s="157">
        <v>0</v>
      </c>
      <c r="J3048" s="157">
        <v>1</v>
      </c>
      <c r="K3048" s="157">
        <v>0</v>
      </c>
      <c r="L3048" s="157">
        <v>1</v>
      </c>
    </row>
    <row r="3049" spans="1:12" x14ac:dyDescent="0.2">
      <c r="A3049" s="157"/>
      <c r="B3049" s="157"/>
      <c r="C3049" s="157"/>
      <c r="D3049" s="157"/>
      <c r="E3049" s="157" t="s">
        <v>427</v>
      </c>
      <c r="F3049" s="157" t="s">
        <v>20</v>
      </c>
      <c r="G3049" s="157">
        <v>1</v>
      </c>
      <c r="H3049" s="157">
        <v>0</v>
      </c>
      <c r="I3049" s="157">
        <v>1</v>
      </c>
      <c r="J3049" s="157">
        <v>0</v>
      </c>
      <c r="K3049" s="157">
        <v>0</v>
      </c>
      <c r="L3049" s="157">
        <v>1</v>
      </c>
    </row>
    <row r="3050" spans="1:12" x14ac:dyDescent="0.2">
      <c r="A3050" s="157"/>
      <c r="B3050" s="157"/>
      <c r="C3050" s="157"/>
      <c r="D3050" s="157"/>
      <c r="E3050" s="157" t="s">
        <v>5715</v>
      </c>
      <c r="F3050" s="157" t="s">
        <v>18</v>
      </c>
      <c r="G3050" s="157">
        <v>1</v>
      </c>
      <c r="H3050" s="157">
        <v>0</v>
      </c>
      <c r="I3050" s="157">
        <v>1</v>
      </c>
      <c r="J3050" s="157">
        <v>0</v>
      </c>
      <c r="K3050" s="157">
        <v>0</v>
      </c>
      <c r="L3050" s="157">
        <v>1</v>
      </c>
    </row>
    <row r="3051" spans="1:12" x14ac:dyDescent="0.2">
      <c r="A3051" s="157"/>
      <c r="B3051" s="157"/>
      <c r="C3051" s="157"/>
      <c r="D3051" s="157"/>
      <c r="E3051" s="157" t="s">
        <v>424</v>
      </c>
      <c r="F3051" s="157" t="s">
        <v>67</v>
      </c>
      <c r="G3051" s="157">
        <v>0</v>
      </c>
      <c r="H3051" s="157">
        <v>4</v>
      </c>
      <c r="I3051" s="157">
        <v>4</v>
      </c>
      <c r="J3051" s="157">
        <v>0</v>
      </c>
      <c r="K3051" s="157">
        <v>0</v>
      </c>
      <c r="L3051" s="157">
        <v>4</v>
      </c>
    </row>
    <row r="3052" spans="1:12" x14ac:dyDescent="0.2">
      <c r="A3052" s="157"/>
      <c r="B3052" s="157"/>
      <c r="C3052" s="157"/>
      <c r="D3052" s="157"/>
      <c r="E3052" s="157" t="s">
        <v>5716</v>
      </c>
      <c r="F3052" s="157" t="s">
        <v>33</v>
      </c>
      <c r="G3052" s="157">
        <v>0</v>
      </c>
      <c r="H3052" s="157">
        <v>1</v>
      </c>
      <c r="I3052" s="157">
        <v>1</v>
      </c>
      <c r="J3052" s="157">
        <v>0</v>
      </c>
      <c r="K3052" s="157">
        <v>0</v>
      </c>
      <c r="L3052" s="157">
        <v>1</v>
      </c>
    </row>
    <row r="3053" spans="1:12" x14ac:dyDescent="0.2">
      <c r="A3053" s="157"/>
      <c r="B3053" s="157"/>
      <c r="C3053" s="157"/>
      <c r="D3053" s="157"/>
      <c r="E3053" s="157" t="s">
        <v>5717</v>
      </c>
      <c r="F3053" s="157" t="s">
        <v>67</v>
      </c>
      <c r="G3053" s="157">
        <v>0</v>
      </c>
      <c r="H3053" s="157">
        <v>1</v>
      </c>
      <c r="I3053" s="157">
        <v>0</v>
      </c>
      <c r="J3053" s="157">
        <v>1</v>
      </c>
      <c r="K3053" s="157">
        <v>0</v>
      </c>
      <c r="L3053" s="157">
        <v>1</v>
      </c>
    </row>
    <row r="3054" spans="1:12" x14ac:dyDescent="0.2">
      <c r="A3054" s="157"/>
      <c r="B3054" s="157"/>
      <c r="C3054" s="157"/>
      <c r="D3054" s="157"/>
      <c r="E3054" s="157" t="s">
        <v>5718</v>
      </c>
      <c r="F3054" s="157" t="s">
        <v>29</v>
      </c>
      <c r="G3054" s="157">
        <v>0</v>
      </c>
      <c r="H3054" s="157">
        <v>1</v>
      </c>
      <c r="I3054" s="157">
        <v>1</v>
      </c>
      <c r="J3054" s="157">
        <v>0</v>
      </c>
      <c r="K3054" s="157">
        <v>0</v>
      </c>
      <c r="L3054" s="157">
        <v>1</v>
      </c>
    </row>
    <row r="3055" spans="1:12" x14ac:dyDescent="0.2">
      <c r="A3055" s="157"/>
      <c r="B3055" s="157"/>
      <c r="C3055" s="157"/>
      <c r="D3055" s="157"/>
      <c r="E3055" s="157" t="s">
        <v>420</v>
      </c>
      <c r="F3055" s="157" t="s">
        <v>33</v>
      </c>
      <c r="G3055" s="157">
        <v>0</v>
      </c>
      <c r="H3055" s="157">
        <v>2</v>
      </c>
      <c r="I3055" s="157">
        <v>0</v>
      </c>
      <c r="J3055" s="157">
        <v>2</v>
      </c>
      <c r="K3055" s="157">
        <v>0</v>
      </c>
      <c r="L3055" s="157">
        <v>2</v>
      </c>
    </row>
    <row r="3056" spans="1:12" x14ac:dyDescent="0.2">
      <c r="A3056" s="157"/>
      <c r="B3056" s="157"/>
      <c r="C3056" s="157"/>
      <c r="D3056" s="157"/>
      <c r="E3056" s="157" t="s">
        <v>5719</v>
      </c>
      <c r="F3056" s="157" t="s">
        <v>94</v>
      </c>
      <c r="G3056" s="157">
        <v>0</v>
      </c>
      <c r="H3056" s="157">
        <v>1</v>
      </c>
      <c r="I3056" s="157">
        <v>0</v>
      </c>
      <c r="J3056" s="157">
        <v>1</v>
      </c>
      <c r="K3056" s="157">
        <v>0</v>
      </c>
      <c r="L3056" s="157">
        <v>1</v>
      </c>
    </row>
    <row r="3057" spans="1:12" x14ac:dyDescent="0.2">
      <c r="A3057" s="157"/>
      <c r="B3057" s="157"/>
      <c r="C3057" s="157"/>
      <c r="D3057" s="157"/>
      <c r="E3057" s="157" t="s">
        <v>5720</v>
      </c>
      <c r="F3057" s="157" t="s">
        <v>33</v>
      </c>
      <c r="G3057" s="157">
        <v>0</v>
      </c>
      <c r="H3057" s="157">
        <v>2</v>
      </c>
      <c r="I3057" s="157">
        <v>0</v>
      </c>
      <c r="J3057" s="157">
        <v>2</v>
      </c>
      <c r="K3057" s="157">
        <v>0</v>
      </c>
      <c r="L3057" s="157">
        <v>2</v>
      </c>
    </row>
    <row r="3058" spans="1:12" x14ac:dyDescent="0.2">
      <c r="A3058" s="157"/>
      <c r="B3058" s="157"/>
      <c r="C3058" s="157"/>
      <c r="D3058" s="157"/>
      <c r="E3058" s="157" t="s">
        <v>416</v>
      </c>
      <c r="F3058" s="157" t="s">
        <v>20</v>
      </c>
      <c r="G3058" s="157">
        <v>0</v>
      </c>
      <c r="H3058" s="157">
        <v>1</v>
      </c>
      <c r="I3058" s="157">
        <v>0</v>
      </c>
      <c r="J3058" s="157">
        <v>1</v>
      </c>
      <c r="K3058" s="157">
        <v>0</v>
      </c>
      <c r="L3058" s="157">
        <v>1</v>
      </c>
    </row>
    <row r="3059" spans="1:12" x14ac:dyDescent="0.2">
      <c r="A3059" s="157"/>
      <c r="B3059" s="157"/>
      <c r="C3059" s="157"/>
      <c r="D3059" s="157"/>
      <c r="E3059" s="157" t="s">
        <v>415</v>
      </c>
      <c r="F3059" s="157" t="s">
        <v>16</v>
      </c>
      <c r="G3059" s="157">
        <v>0</v>
      </c>
      <c r="H3059" s="157">
        <v>1</v>
      </c>
      <c r="I3059" s="157">
        <v>0</v>
      </c>
      <c r="J3059" s="157">
        <v>1</v>
      </c>
      <c r="K3059" s="157">
        <v>0</v>
      </c>
      <c r="L3059" s="157">
        <v>1</v>
      </c>
    </row>
    <row r="3060" spans="1:12" x14ac:dyDescent="0.2">
      <c r="A3060" s="157"/>
      <c r="B3060" s="157"/>
      <c r="C3060" s="157"/>
      <c r="D3060" s="157"/>
      <c r="E3060" s="157" t="s">
        <v>5721</v>
      </c>
      <c r="F3060" s="157" t="s">
        <v>58</v>
      </c>
      <c r="G3060" s="157">
        <v>0</v>
      </c>
      <c r="H3060" s="157">
        <v>1</v>
      </c>
      <c r="I3060" s="157">
        <v>0</v>
      </c>
      <c r="J3060" s="157">
        <v>1</v>
      </c>
      <c r="K3060" s="157">
        <v>0</v>
      </c>
      <c r="L3060" s="157">
        <v>1</v>
      </c>
    </row>
    <row r="3061" spans="1:12" x14ac:dyDescent="0.2">
      <c r="A3061" s="157"/>
      <c r="B3061" s="157"/>
      <c r="C3061" s="157"/>
      <c r="D3061" s="157"/>
      <c r="E3061" s="157" t="s">
        <v>5722</v>
      </c>
      <c r="F3061" s="157" t="s">
        <v>35</v>
      </c>
      <c r="G3061" s="157">
        <v>0</v>
      </c>
      <c r="H3061" s="157">
        <v>1</v>
      </c>
      <c r="I3061" s="157">
        <v>0</v>
      </c>
      <c r="J3061" s="157">
        <v>1</v>
      </c>
      <c r="K3061" s="157">
        <v>0</v>
      </c>
      <c r="L3061" s="157">
        <v>1</v>
      </c>
    </row>
    <row r="3062" spans="1:12" x14ac:dyDescent="0.2">
      <c r="A3062" s="157"/>
      <c r="B3062" s="157"/>
      <c r="C3062" s="157"/>
      <c r="D3062" s="157"/>
      <c r="E3062" s="157" t="s">
        <v>5723</v>
      </c>
      <c r="F3062" s="157" t="s">
        <v>94</v>
      </c>
      <c r="G3062" s="157">
        <v>1</v>
      </c>
      <c r="H3062" s="157">
        <v>0</v>
      </c>
      <c r="I3062" s="157">
        <v>0</v>
      </c>
      <c r="J3062" s="157">
        <v>1</v>
      </c>
      <c r="K3062" s="157">
        <v>0</v>
      </c>
      <c r="L3062" s="157">
        <v>1</v>
      </c>
    </row>
    <row r="3063" spans="1:12" x14ac:dyDescent="0.2">
      <c r="A3063" s="157"/>
      <c r="B3063" s="157"/>
      <c r="C3063" s="157"/>
      <c r="D3063" s="157"/>
      <c r="E3063" s="157" t="s">
        <v>412</v>
      </c>
      <c r="F3063" s="157" t="s">
        <v>14</v>
      </c>
      <c r="G3063" s="157">
        <v>1</v>
      </c>
      <c r="H3063" s="157">
        <v>1</v>
      </c>
      <c r="I3063" s="157">
        <v>1</v>
      </c>
      <c r="J3063" s="157">
        <v>1</v>
      </c>
      <c r="K3063" s="157">
        <v>0</v>
      </c>
      <c r="L3063" s="157">
        <v>2</v>
      </c>
    </row>
    <row r="3064" spans="1:12" x14ac:dyDescent="0.2">
      <c r="A3064" s="157"/>
      <c r="B3064" s="157"/>
      <c r="C3064" s="157"/>
      <c r="D3064" s="157"/>
      <c r="E3064" s="157" t="s">
        <v>411</v>
      </c>
      <c r="F3064" s="157" t="s">
        <v>29</v>
      </c>
      <c r="G3064" s="157">
        <v>0</v>
      </c>
      <c r="H3064" s="157">
        <v>2</v>
      </c>
      <c r="I3064" s="157">
        <v>0</v>
      </c>
      <c r="J3064" s="157">
        <v>2</v>
      </c>
      <c r="K3064" s="157">
        <v>0</v>
      </c>
      <c r="L3064" s="157">
        <v>2</v>
      </c>
    </row>
    <row r="3065" spans="1:12" x14ac:dyDescent="0.2">
      <c r="A3065" s="157"/>
      <c r="B3065" s="157"/>
      <c r="C3065" s="157"/>
      <c r="D3065" s="157"/>
      <c r="E3065" s="157" t="s">
        <v>5724</v>
      </c>
      <c r="F3065" s="157" t="s">
        <v>29</v>
      </c>
      <c r="G3065" s="157">
        <v>1</v>
      </c>
      <c r="H3065" s="157">
        <v>0</v>
      </c>
      <c r="I3065" s="157">
        <v>0</v>
      </c>
      <c r="J3065" s="157">
        <v>1</v>
      </c>
      <c r="K3065" s="157">
        <v>0</v>
      </c>
      <c r="L3065" s="157">
        <v>1</v>
      </c>
    </row>
    <row r="3066" spans="1:12" x14ac:dyDescent="0.2">
      <c r="A3066" s="157"/>
      <c r="B3066" s="157"/>
      <c r="C3066" s="157"/>
      <c r="D3066" s="157"/>
      <c r="E3066" s="157" t="s">
        <v>409</v>
      </c>
      <c r="F3066" s="157" t="s">
        <v>18</v>
      </c>
      <c r="G3066" s="157">
        <v>0</v>
      </c>
      <c r="H3066" s="157">
        <v>2</v>
      </c>
      <c r="I3066" s="157">
        <v>0</v>
      </c>
      <c r="J3066" s="157">
        <v>1</v>
      </c>
      <c r="K3066" s="157">
        <v>1</v>
      </c>
      <c r="L3066" s="157">
        <v>2</v>
      </c>
    </row>
    <row r="3067" spans="1:12" x14ac:dyDescent="0.2">
      <c r="A3067" s="157"/>
      <c r="B3067" s="157"/>
      <c r="C3067" s="157"/>
      <c r="D3067" s="157" t="s">
        <v>128</v>
      </c>
      <c r="E3067" s="157" t="s">
        <v>128</v>
      </c>
      <c r="F3067" s="157" t="s">
        <v>67</v>
      </c>
      <c r="G3067" s="157">
        <v>0</v>
      </c>
      <c r="H3067" s="157">
        <v>1</v>
      </c>
      <c r="I3067" s="157">
        <v>0</v>
      </c>
      <c r="J3067" s="157">
        <v>1</v>
      </c>
      <c r="K3067" s="157">
        <v>0</v>
      </c>
      <c r="L3067" s="157">
        <v>1</v>
      </c>
    </row>
    <row r="3068" spans="1:12" x14ac:dyDescent="0.2">
      <c r="A3068" s="157"/>
      <c r="B3068" s="157"/>
      <c r="C3068" s="157"/>
      <c r="D3068" s="157"/>
      <c r="E3068" s="157" t="s">
        <v>408</v>
      </c>
      <c r="F3068" s="157" t="s">
        <v>29</v>
      </c>
      <c r="G3068" s="157">
        <v>1</v>
      </c>
      <c r="H3068" s="157">
        <v>0</v>
      </c>
      <c r="I3068" s="157">
        <v>0</v>
      </c>
      <c r="J3068" s="157">
        <v>0</v>
      </c>
      <c r="K3068" s="157">
        <v>1</v>
      </c>
      <c r="L3068" s="157">
        <v>1</v>
      </c>
    </row>
    <row r="3069" spans="1:12" x14ac:dyDescent="0.2">
      <c r="A3069" s="157"/>
      <c r="B3069" s="157"/>
      <c r="C3069" s="157"/>
      <c r="D3069" s="157"/>
      <c r="E3069" s="157" t="s">
        <v>5725</v>
      </c>
      <c r="F3069" s="157" t="s">
        <v>94</v>
      </c>
      <c r="G3069" s="157">
        <v>1</v>
      </c>
      <c r="H3069" s="157">
        <v>0</v>
      </c>
      <c r="I3069" s="157">
        <v>0</v>
      </c>
      <c r="J3069" s="157">
        <v>0</v>
      </c>
      <c r="K3069" s="157">
        <v>1</v>
      </c>
      <c r="L3069" s="157">
        <v>1</v>
      </c>
    </row>
    <row r="3070" spans="1:12" x14ac:dyDescent="0.2">
      <c r="A3070" s="157"/>
      <c r="B3070" s="157"/>
      <c r="C3070" s="157"/>
      <c r="D3070" s="157"/>
      <c r="E3070" s="157" t="s">
        <v>406</v>
      </c>
      <c r="F3070" s="157" t="s">
        <v>14</v>
      </c>
      <c r="G3070" s="157">
        <v>1</v>
      </c>
      <c r="H3070" s="157">
        <v>0</v>
      </c>
      <c r="I3070" s="157">
        <v>1</v>
      </c>
      <c r="J3070" s="157">
        <v>0</v>
      </c>
      <c r="K3070" s="157">
        <v>0</v>
      </c>
      <c r="L3070" s="157">
        <v>1</v>
      </c>
    </row>
    <row r="3071" spans="1:12" x14ac:dyDescent="0.2">
      <c r="A3071" s="157"/>
      <c r="B3071" s="157"/>
      <c r="C3071" s="157"/>
      <c r="D3071" s="157"/>
      <c r="E3071" s="157" t="s">
        <v>5726</v>
      </c>
      <c r="F3071" s="157" t="s">
        <v>14</v>
      </c>
      <c r="G3071" s="157">
        <v>1</v>
      </c>
      <c r="H3071" s="157">
        <v>0</v>
      </c>
      <c r="I3071" s="157">
        <v>1</v>
      </c>
      <c r="J3071" s="157">
        <v>0</v>
      </c>
      <c r="K3071" s="157">
        <v>0</v>
      </c>
      <c r="L3071" s="157">
        <v>1</v>
      </c>
    </row>
    <row r="3072" spans="1:12" x14ac:dyDescent="0.2">
      <c r="A3072" s="157"/>
      <c r="B3072" s="157"/>
      <c r="C3072" s="157"/>
      <c r="D3072" s="157"/>
      <c r="E3072" s="157" t="s">
        <v>5727</v>
      </c>
      <c r="F3072" s="157" t="s">
        <v>87</v>
      </c>
      <c r="G3072" s="157">
        <v>1</v>
      </c>
      <c r="H3072" s="157">
        <v>0</v>
      </c>
      <c r="I3072" s="157">
        <v>0</v>
      </c>
      <c r="J3072" s="157">
        <v>1</v>
      </c>
      <c r="K3072" s="157">
        <v>0</v>
      </c>
      <c r="L3072" s="157">
        <v>1</v>
      </c>
    </row>
    <row r="3073" spans="1:12" x14ac:dyDescent="0.2">
      <c r="A3073" s="157"/>
      <c r="B3073" s="157"/>
      <c r="C3073" s="157"/>
      <c r="D3073" s="157"/>
      <c r="E3073" s="157" t="s">
        <v>5728</v>
      </c>
      <c r="F3073" s="157" t="s">
        <v>29</v>
      </c>
      <c r="G3073" s="157">
        <v>1</v>
      </c>
      <c r="H3073" s="157">
        <v>0</v>
      </c>
      <c r="I3073" s="157">
        <v>0</v>
      </c>
      <c r="J3073" s="157">
        <v>1</v>
      </c>
      <c r="K3073" s="157">
        <v>0</v>
      </c>
      <c r="L3073" s="157">
        <v>1</v>
      </c>
    </row>
    <row r="3074" spans="1:12" x14ac:dyDescent="0.2">
      <c r="A3074" s="157"/>
      <c r="B3074" s="157"/>
      <c r="C3074" s="157"/>
      <c r="D3074" s="157"/>
      <c r="E3074" s="157" t="s">
        <v>5729</v>
      </c>
      <c r="F3074" s="157" t="s">
        <v>16</v>
      </c>
      <c r="G3074" s="157">
        <v>0</v>
      </c>
      <c r="H3074" s="157">
        <v>1</v>
      </c>
      <c r="I3074" s="157">
        <v>1</v>
      </c>
      <c r="J3074" s="157">
        <v>0</v>
      </c>
      <c r="K3074" s="157">
        <v>0</v>
      </c>
      <c r="L3074" s="157">
        <v>1</v>
      </c>
    </row>
    <row r="3075" spans="1:12" x14ac:dyDescent="0.2">
      <c r="A3075" s="157"/>
      <c r="B3075" s="157"/>
      <c r="C3075" s="157"/>
      <c r="D3075" s="157"/>
      <c r="E3075" s="157" t="s">
        <v>5730</v>
      </c>
      <c r="F3075" s="157" t="s">
        <v>22</v>
      </c>
      <c r="G3075" s="157">
        <v>1</v>
      </c>
      <c r="H3075" s="157">
        <v>0</v>
      </c>
      <c r="I3075" s="157">
        <v>0</v>
      </c>
      <c r="J3075" s="157">
        <v>1</v>
      </c>
      <c r="K3075" s="157">
        <v>0</v>
      </c>
      <c r="L3075" s="157">
        <v>1</v>
      </c>
    </row>
    <row r="3076" spans="1:12" x14ac:dyDescent="0.2">
      <c r="A3076" s="157"/>
      <c r="B3076" s="157"/>
      <c r="C3076" s="157"/>
      <c r="D3076" s="157"/>
      <c r="E3076" s="157" t="s">
        <v>5731</v>
      </c>
      <c r="F3076" s="157" t="s">
        <v>39</v>
      </c>
      <c r="G3076" s="157">
        <v>0</v>
      </c>
      <c r="H3076" s="157">
        <v>2</v>
      </c>
      <c r="I3076" s="157">
        <v>0</v>
      </c>
      <c r="J3076" s="157">
        <v>2</v>
      </c>
      <c r="K3076" s="157">
        <v>0</v>
      </c>
      <c r="L3076" s="157">
        <v>2</v>
      </c>
    </row>
    <row r="3077" spans="1:12" x14ac:dyDescent="0.2">
      <c r="A3077" s="157"/>
      <c r="B3077" s="157"/>
      <c r="C3077" s="157"/>
      <c r="D3077" s="157"/>
      <c r="E3077" s="157" t="s">
        <v>5732</v>
      </c>
      <c r="F3077" s="157" t="s">
        <v>80</v>
      </c>
      <c r="G3077" s="157">
        <v>0</v>
      </c>
      <c r="H3077" s="157">
        <v>1</v>
      </c>
      <c r="I3077" s="157">
        <v>0</v>
      </c>
      <c r="J3077" s="157">
        <v>1</v>
      </c>
      <c r="K3077" s="157">
        <v>0</v>
      </c>
      <c r="L3077" s="157">
        <v>1</v>
      </c>
    </row>
    <row r="3078" spans="1:12" x14ac:dyDescent="0.2">
      <c r="A3078" s="157"/>
      <c r="B3078" s="157"/>
      <c r="C3078" s="157"/>
      <c r="D3078" s="157"/>
      <c r="E3078" s="157" t="s">
        <v>5733</v>
      </c>
      <c r="F3078" s="157" t="s">
        <v>80</v>
      </c>
      <c r="G3078" s="157">
        <v>0</v>
      </c>
      <c r="H3078" s="157">
        <v>1</v>
      </c>
      <c r="I3078" s="157">
        <v>0</v>
      </c>
      <c r="J3078" s="157">
        <v>1</v>
      </c>
      <c r="K3078" s="157">
        <v>0</v>
      </c>
      <c r="L3078" s="157">
        <v>1</v>
      </c>
    </row>
    <row r="3079" spans="1:12" x14ac:dyDescent="0.2">
      <c r="A3079" s="157"/>
      <c r="B3079" s="157"/>
      <c r="C3079" s="157"/>
      <c r="D3079" s="157"/>
      <c r="E3079" s="157" t="s">
        <v>5734</v>
      </c>
      <c r="F3079" s="157" t="s">
        <v>80</v>
      </c>
      <c r="G3079" s="157">
        <v>1</v>
      </c>
      <c r="H3079" s="157">
        <v>0</v>
      </c>
      <c r="I3079" s="157">
        <v>1</v>
      </c>
      <c r="J3079" s="157">
        <v>0</v>
      </c>
      <c r="K3079" s="157">
        <v>0</v>
      </c>
      <c r="L3079" s="157">
        <v>1</v>
      </c>
    </row>
    <row r="3080" spans="1:12" x14ac:dyDescent="0.2">
      <c r="A3080" s="157"/>
      <c r="B3080" s="157"/>
      <c r="C3080" s="157"/>
      <c r="D3080" s="157"/>
      <c r="E3080" s="157" t="s">
        <v>396</v>
      </c>
      <c r="F3080" s="157" t="s">
        <v>48</v>
      </c>
      <c r="G3080" s="157">
        <v>0</v>
      </c>
      <c r="H3080" s="157">
        <v>1</v>
      </c>
      <c r="I3080" s="157">
        <v>0</v>
      </c>
      <c r="J3080" s="157">
        <v>1</v>
      </c>
      <c r="K3080" s="157">
        <v>0</v>
      </c>
      <c r="L3080" s="157">
        <v>1</v>
      </c>
    </row>
    <row r="3081" spans="1:12" x14ac:dyDescent="0.2">
      <c r="A3081" s="157"/>
      <c r="B3081" s="157"/>
      <c r="C3081" s="157"/>
      <c r="D3081" s="157"/>
      <c r="E3081" s="157" t="s">
        <v>395</v>
      </c>
      <c r="F3081" s="157" t="s">
        <v>14</v>
      </c>
      <c r="G3081" s="157">
        <v>2</v>
      </c>
      <c r="H3081" s="157">
        <v>1</v>
      </c>
      <c r="I3081" s="157">
        <v>1</v>
      </c>
      <c r="J3081" s="157">
        <v>2</v>
      </c>
      <c r="K3081" s="157">
        <v>0</v>
      </c>
      <c r="L3081" s="157">
        <v>3</v>
      </c>
    </row>
    <row r="3082" spans="1:12" x14ac:dyDescent="0.2">
      <c r="A3082" s="157"/>
      <c r="B3082" s="157"/>
      <c r="C3082" s="157"/>
      <c r="D3082" s="157"/>
      <c r="E3082" s="157" t="s">
        <v>393</v>
      </c>
      <c r="F3082" s="157" t="s">
        <v>14</v>
      </c>
      <c r="G3082" s="157">
        <v>1</v>
      </c>
      <c r="H3082" s="157">
        <v>0</v>
      </c>
      <c r="I3082" s="157">
        <v>1</v>
      </c>
      <c r="J3082" s="157">
        <v>0</v>
      </c>
      <c r="K3082" s="157">
        <v>0</v>
      </c>
      <c r="L3082" s="157">
        <v>1</v>
      </c>
    </row>
    <row r="3083" spans="1:12" x14ac:dyDescent="0.2">
      <c r="A3083" s="157"/>
      <c r="B3083" s="157"/>
      <c r="C3083" s="157"/>
      <c r="D3083" s="157"/>
      <c r="E3083" s="157" t="s">
        <v>390</v>
      </c>
      <c r="F3083" s="157" t="s">
        <v>35</v>
      </c>
      <c r="G3083" s="157">
        <v>0</v>
      </c>
      <c r="H3083" s="157">
        <v>1</v>
      </c>
      <c r="I3083" s="157">
        <v>0</v>
      </c>
      <c r="J3083" s="157">
        <v>1</v>
      </c>
      <c r="K3083" s="157">
        <v>0</v>
      </c>
      <c r="L3083" s="157">
        <v>1</v>
      </c>
    </row>
    <row r="3084" spans="1:12" x14ac:dyDescent="0.2">
      <c r="A3084" s="157"/>
      <c r="B3084" s="157"/>
      <c r="C3084" s="157"/>
      <c r="D3084" s="157"/>
      <c r="E3084" s="157" t="s">
        <v>389</v>
      </c>
      <c r="F3084" s="157" t="s">
        <v>131</v>
      </c>
      <c r="G3084" s="157">
        <v>0</v>
      </c>
      <c r="H3084" s="157">
        <v>2</v>
      </c>
      <c r="I3084" s="157">
        <v>0</v>
      </c>
      <c r="J3084" s="157">
        <v>2</v>
      </c>
      <c r="K3084" s="157">
        <v>0</v>
      </c>
      <c r="L3084" s="157">
        <v>2</v>
      </c>
    </row>
    <row r="3085" spans="1:12" x14ac:dyDescent="0.2">
      <c r="A3085" s="157"/>
      <c r="B3085" s="157"/>
      <c r="C3085" s="157"/>
      <c r="D3085" s="157"/>
      <c r="E3085" s="157" t="s">
        <v>388</v>
      </c>
      <c r="F3085" s="157" t="s">
        <v>18</v>
      </c>
      <c r="G3085" s="157">
        <v>0</v>
      </c>
      <c r="H3085" s="157">
        <v>4</v>
      </c>
      <c r="I3085" s="157">
        <v>2</v>
      </c>
      <c r="J3085" s="157">
        <v>0</v>
      </c>
      <c r="K3085" s="157">
        <v>2</v>
      </c>
      <c r="L3085" s="157">
        <v>4</v>
      </c>
    </row>
    <row r="3086" spans="1:12" x14ac:dyDescent="0.2">
      <c r="A3086" s="157"/>
      <c r="B3086" s="157"/>
      <c r="C3086" s="157"/>
      <c r="D3086" s="157"/>
      <c r="E3086" s="157" t="s">
        <v>387</v>
      </c>
      <c r="F3086" s="157" t="s">
        <v>14</v>
      </c>
      <c r="G3086" s="157">
        <v>1</v>
      </c>
      <c r="H3086" s="157">
        <v>0</v>
      </c>
      <c r="I3086" s="157">
        <v>1</v>
      </c>
      <c r="J3086" s="157">
        <v>0</v>
      </c>
      <c r="K3086" s="157">
        <v>0</v>
      </c>
      <c r="L3086" s="157">
        <v>1</v>
      </c>
    </row>
    <row r="3087" spans="1:12" x14ac:dyDescent="0.2">
      <c r="A3087" s="157"/>
      <c r="B3087" s="157"/>
      <c r="C3087" s="157"/>
      <c r="D3087" s="157"/>
      <c r="E3087" s="157" t="s">
        <v>386</v>
      </c>
      <c r="F3087" s="157" t="s">
        <v>53</v>
      </c>
      <c r="G3087" s="157">
        <v>0</v>
      </c>
      <c r="H3087" s="157">
        <v>1</v>
      </c>
      <c r="I3087" s="157">
        <v>0</v>
      </c>
      <c r="J3087" s="157">
        <v>1</v>
      </c>
      <c r="K3087" s="157">
        <v>0</v>
      </c>
      <c r="L3087" s="157">
        <v>1</v>
      </c>
    </row>
    <row r="3088" spans="1:12" x14ac:dyDescent="0.2">
      <c r="A3088" s="157"/>
      <c r="B3088" s="157"/>
      <c r="C3088" s="157"/>
      <c r="D3088" s="157"/>
      <c r="E3088" s="157" t="s">
        <v>5735</v>
      </c>
      <c r="F3088" s="157" t="s">
        <v>55</v>
      </c>
      <c r="G3088" s="157">
        <v>0</v>
      </c>
      <c r="H3088" s="157">
        <v>1</v>
      </c>
      <c r="I3088" s="157">
        <v>0</v>
      </c>
      <c r="J3088" s="157">
        <v>1</v>
      </c>
      <c r="K3088" s="157">
        <v>0</v>
      </c>
      <c r="L3088" s="157">
        <v>1</v>
      </c>
    </row>
    <row r="3089" spans="1:12" x14ac:dyDescent="0.2">
      <c r="A3089" s="157"/>
      <c r="B3089" s="157"/>
      <c r="C3089" s="157"/>
      <c r="D3089" s="157"/>
      <c r="E3089" s="157" t="s">
        <v>5736</v>
      </c>
      <c r="F3089" s="157" t="s">
        <v>53</v>
      </c>
      <c r="G3089" s="157">
        <v>1</v>
      </c>
      <c r="H3089" s="157">
        <v>0</v>
      </c>
      <c r="I3089" s="157">
        <v>1</v>
      </c>
      <c r="J3089" s="157">
        <v>0</v>
      </c>
      <c r="K3089" s="157">
        <v>0</v>
      </c>
      <c r="L3089" s="157">
        <v>1</v>
      </c>
    </row>
    <row r="3090" spans="1:12" x14ac:dyDescent="0.2">
      <c r="A3090" s="157"/>
      <c r="B3090" s="157"/>
      <c r="C3090" s="157"/>
      <c r="D3090" s="157"/>
      <c r="E3090" s="157" t="s">
        <v>379</v>
      </c>
      <c r="F3090" s="157" t="s">
        <v>20</v>
      </c>
      <c r="G3090" s="157">
        <v>1</v>
      </c>
      <c r="H3090" s="157">
        <v>0</v>
      </c>
      <c r="I3090" s="157">
        <v>1</v>
      </c>
      <c r="J3090" s="157">
        <v>0</v>
      </c>
      <c r="K3090" s="157">
        <v>0</v>
      </c>
      <c r="L3090" s="157">
        <v>1</v>
      </c>
    </row>
    <row r="3091" spans="1:12" x14ac:dyDescent="0.2">
      <c r="A3091" s="157"/>
      <c r="B3091" s="157"/>
      <c r="C3091" s="157"/>
      <c r="D3091" s="157"/>
      <c r="E3091" s="157" t="s">
        <v>5737</v>
      </c>
      <c r="F3091" s="157" t="s">
        <v>58</v>
      </c>
      <c r="G3091" s="157">
        <v>2</v>
      </c>
      <c r="H3091" s="157">
        <v>0</v>
      </c>
      <c r="I3091" s="157">
        <v>0</v>
      </c>
      <c r="J3091" s="157">
        <v>2</v>
      </c>
      <c r="K3091" s="157">
        <v>0</v>
      </c>
      <c r="L3091" s="157">
        <v>2</v>
      </c>
    </row>
    <row r="3092" spans="1:12" x14ac:dyDescent="0.2">
      <c r="A3092" s="157"/>
      <c r="B3092" s="157"/>
      <c r="C3092" s="157"/>
      <c r="D3092" s="157"/>
      <c r="E3092" s="157" t="s">
        <v>5738</v>
      </c>
      <c r="F3092" s="157" t="s">
        <v>33</v>
      </c>
      <c r="G3092" s="157">
        <v>0</v>
      </c>
      <c r="H3092" s="157">
        <v>1</v>
      </c>
      <c r="I3092" s="157">
        <v>1</v>
      </c>
      <c r="J3092" s="157">
        <v>0</v>
      </c>
      <c r="K3092" s="157">
        <v>0</v>
      </c>
      <c r="L3092" s="157">
        <v>1</v>
      </c>
    </row>
    <row r="3093" spans="1:12" x14ac:dyDescent="0.2">
      <c r="A3093" s="157"/>
      <c r="B3093" s="157"/>
      <c r="C3093" s="157"/>
      <c r="D3093" s="157"/>
      <c r="E3093" s="157" t="s">
        <v>5739</v>
      </c>
      <c r="F3093" s="157" t="s">
        <v>80</v>
      </c>
      <c r="G3093" s="157">
        <v>0</v>
      </c>
      <c r="H3093" s="157">
        <v>1</v>
      </c>
      <c r="I3093" s="157">
        <v>0</v>
      </c>
      <c r="J3093" s="157">
        <v>1</v>
      </c>
      <c r="K3093" s="157">
        <v>0</v>
      </c>
      <c r="L3093" s="157">
        <v>1</v>
      </c>
    </row>
    <row r="3094" spans="1:12" x14ac:dyDescent="0.2">
      <c r="A3094" s="157"/>
      <c r="B3094" s="157"/>
      <c r="C3094" s="157"/>
      <c r="D3094" s="157"/>
      <c r="E3094" s="157" t="s">
        <v>377</v>
      </c>
      <c r="F3094" s="157" t="s">
        <v>16</v>
      </c>
      <c r="G3094" s="157">
        <v>1</v>
      </c>
      <c r="H3094" s="157">
        <v>0</v>
      </c>
      <c r="I3094" s="157">
        <v>0</v>
      </c>
      <c r="J3094" s="157">
        <v>1</v>
      </c>
      <c r="K3094" s="157">
        <v>0</v>
      </c>
      <c r="L3094" s="157">
        <v>1</v>
      </c>
    </row>
    <row r="3095" spans="1:12" x14ac:dyDescent="0.2">
      <c r="A3095" s="157"/>
      <c r="B3095" s="157"/>
      <c r="C3095" s="157"/>
      <c r="D3095" s="157"/>
      <c r="E3095" s="157" t="s">
        <v>5740</v>
      </c>
      <c r="F3095" s="157" t="s">
        <v>58</v>
      </c>
      <c r="G3095" s="157">
        <v>1</v>
      </c>
      <c r="H3095" s="157">
        <v>0</v>
      </c>
      <c r="I3095" s="157">
        <v>0</v>
      </c>
      <c r="J3095" s="157">
        <v>1</v>
      </c>
      <c r="K3095" s="157">
        <v>0</v>
      </c>
      <c r="L3095" s="157">
        <v>1</v>
      </c>
    </row>
    <row r="3096" spans="1:12" x14ac:dyDescent="0.2">
      <c r="A3096" s="157"/>
      <c r="B3096" s="157"/>
      <c r="C3096" s="157"/>
      <c r="D3096" s="157"/>
      <c r="E3096" s="157" t="s">
        <v>5741</v>
      </c>
      <c r="F3096" s="157" t="s">
        <v>39</v>
      </c>
      <c r="G3096" s="157">
        <v>0</v>
      </c>
      <c r="H3096" s="157">
        <v>1</v>
      </c>
      <c r="I3096" s="157">
        <v>1</v>
      </c>
      <c r="J3096" s="157">
        <v>0</v>
      </c>
      <c r="K3096" s="157">
        <v>0</v>
      </c>
      <c r="L3096" s="157">
        <v>1</v>
      </c>
    </row>
    <row r="3097" spans="1:12" x14ac:dyDescent="0.2">
      <c r="A3097" s="157"/>
      <c r="B3097" s="157"/>
      <c r="C3097" s="157"/>
      <c r="D3097" s="157"/>
      <c r="E3097" s="157" t="s">
        <v>376</v>
      </c>
      <c r="F3097" s="157" t="s">
        <v>16</v>
      </c>
      <c r="G3097" s="157">
        <v>0</v>
      </c>
      <c r="H3097" s="157">
        <v>2</v>
      </c>
      <c r="I3097" s="157">
        <v>0</v>
      </c>
      <c r="J3097" s="157">
        <v>2</v>
      </c>
      <c r="K3097" s="157">
        <v>0</v>
      </c>
      <c r="L3097" s="157">
        <v>2</v>
      </c>
    </row>
    <row r="3098" spans="1:12" x14ac:dyDescent="0.2">
      <c r="A3098" s="157"/>
      <c r="B3098" s="157"/>
      <c r="C3098" s="157"/>
      <c r="D3098" s="157"/>
      <c r="E3098" s="157" t="s">
        <v>5742</v>
      </c>
      <c r="F3098" s="157" t="s">
        <v>16</v>
      </c>
      <c r="G3098" s="157">
        <v>0</v>
      </c>
      <c r="H3098" s="157">
        <v>1</v>
      </c>
      <c r="I3098" s="157">
        <v>1</v>
      </c>
      <c r="J3098" s="157">
        <v>0</v>
      </c>
      <c r="K3098" s="157">
        <v>0</v>
      </c>
      <c r="L3098" s="157">
        <v>1</v>
      </c>
    </row>
    <row r="3099" spans="1:12" x14ac:dyDescent="0.2">
      <c r="A3099" s="157"/>
      <c r="B3099" s="157"/>
      <c r="C3099" s="157"/>
      <c r="D3099" s="157"/>
      <c r="E3099" s="157" t="s">
        <v>5743</v>
      </c>
      <c r="F3099" s="157" t="s">
        <v>16</v>
      </c>
      <c r="G3099" s="157">
        <v>0</v>
      </c>
      <c r="H3099" s="157">
        <v>1</v>
      </c>
      <c r="I3099" s="157">
        <v>1</v>
      </c>
      <c r="J3099" s="157">
        <v>0</v>
      </c>
      <c r="K3099" s="157">
        <v>0</v>
      </c>
      <c r="L3099" s="157">
        <v>1</v>
      </c>
    </row>
    <row r="3100" spans="1:12" x14ac:dyDescent="0.2">
      <c r="A3100" s="157"/>
      <c r="B3100" s="157"/>
      <c r="C3100" s="157"/>
      <c r="D3100" s="157"/>
      <c r="E3100" s="157" t="s">
        <v>5744</v>
      </c>
      <c r="F3100" s="157" t="s">
        <v>53</v>
      </c>
      <c r="G3100" s="157">
        <v>0</v>
      </c>
      <c r="H3100" s="157">
        <v>1</v>
      </c>
      <c r="I3100" s="157">
        <v>0</v>
      </c>
      <c r="J3100" s="157">
        <v>1</v>
      </c>
      <c r="K3100" s="157">
        <v>0</v>
      </c>
      <c r="L3100" s="157">
        <v>1</v>
      </c>
    </row>
    <row r="3101" spans="1:12" x14ac:dyDescent="0.2">
      <c r="A3101" s="157"/>
      <c r="B3101" s="157"/>
      <c r="C3101" s="157"/>
      <c r="D3101" s="157"/>
      <c r="E3101" s="157" t="s">
        <v>5745</v>
      </c>
      <c r="F3101" s="157" t="s">
        <v>77</v>
      </c>
      <c r="G3101" s="157">
        <v>0</v>
      </c>
      <c r="H3101" s="157">
        <v>1</v>
      </c>
      <c r="I3101" s="157">
        <v>0</v>
      </c>
      <c r="J3101" s="157">
        <v>1</v>
      </c>
      <c r="K3101" s="157">
        <v>0</v>
      </c>
      <c r="L3101" s="157">
        <v>1</v>
      </c>
    </row>
    <row r="3102" spans="1:12" x14ac:dyDescent="0.2">
      <c r="A3102" s="157"/>
      <c r="B3102" s="157"/>
      <c r="C3102" s="157"/>
      <c r="D3102" s="157"/>
      <c r="E3102" s="157" t="s">
        <v>5746</v>
      </c>
      <c r="F3102" s="157" t="s">
        <v>58</v>
      </c>
      <c r="G3102" s="157">
        <v>0</v>
      </c>
      <c r="H3102" s="157">
        <v>1</v>
      </c>
      <c r="I3102" s="157">
        <v>0</v>
      </c>
      <c r="J3102" s="157">
        <v>1</v>
      </c>
      <c r="K3102" s="157">
        <v>0</v>
      </c>
      <c r="L3102" s="157">
        <v>1</v>
      </c>
    </row>
    <row r="3103" spans="1:12" x14ac:dyDescent="0.2">
      <c r="A3103" s="157"/>
      <c r="B3103" s="157"/>
      <c r="C3103" s="157"/>
      <c r="D3103" s="157"/>
      <c r="E3103" s="157" t="s">
        <v>5747</v>
      </c>
      <c r="F3103" s="157" t="s">
        <v>29</v>
      </c>
      <c r="G3103" s="157">
        <v>0</v>
      </c>
      <c r="H3103" s="157">
        <v>1</v>
      </c>
      <c r="I3103" s="157">
        <v>0</v>
      </c>
      <c r="J3103" s="157">
        <v>1</v>
      </c>
      <c r="K3103" s="157">
        <v>0</v>
      </c>
      <c r="L3103" s="157">
        <v>1</v>
      </c>
    </row>
    <row r="3104" spans="1:12" x14ac:dyDescent="0.2">
      <c r="A3104" s="157"/>
      <c r="B3104" s="157"/>
      <c r="C3104" s="157"/>
      <c r="D3104" s="157"/>
      <c r="E3104" s="157" t="s">
        <v>5748</v>
      </c>
      <c r="F3104" s="157" t="s">
        <v>67</v>
      </c>
      <c r="G3104" s="157">
        <v>0</v>
      </c>
      <c r="H3104" s="157">
        <v>1</v>
      </c>
      <c r="I3104" s="157">
        <v>0</v>
      </c>
      <c r="J3104" s="157">
        <v>1</v>
      </c>
      <c r="K3104" s="157">
        <v>0</v>
      </c>
      <c r="L3104" s="157">
        <v>1</v>
      </c>
    </row>
    <row r="3105" spans="1:12" x14ac:dyDescent="0.2">
      <c r="A3105" s="157"/>
      <c r="B3105" s="157"/>
      <c r="C3105" s="157"/>
      <c r="D3105" s="157"/>
      <c r="E3105" s="157" t="s">
        <v>373</v>
      </c>
      <c r="F3105" s="157" t="s">
        <v>48</v>
      </c>
      <c r="G3105" s="157">
        <v>0</v>
      </c>
      <c r="H3105" s="157">
        <v>1</v>
      </c>
      <c r="I3105" s="157">
        <v>0</v>
      </c>
      <c r="J3105" s="157">
        <v>1</v>
      </c>
      <c r="K3105" s="157">
        <v>0</v>
      </c>
      <c r="L3105" s="157">
        <v>1</v>
      </c>
    </row>
    <row r="3106" spans="1:12" x14ac:dyDescent="0.2">
      <c r="A3106" s="157"/>
      <c r="B3106" s="157"/>
      <c r="C3106" s="157"/>
      <c r="D3106" s="157"/>
      <c r="E3106" s="157" t="s">
        <v>370</v>
      </c>
      <c r="F3106" s="157" t="s">
        <v>77</v>
      </c>
      <c r="G3106" s="157">
        <v>1</v>
      </c>
      <c r="H3106" s="157">
        <v>2</v>
      </c>
      <c r="I3106" s="157">
        <v>3</v>
      </c>
      <c r="J3106" s="157">
        <v>0</v>
      </c>
      <c r="K3106" s="157">
        <v>0</v>
      </c>
      <c r="L3106" s="157">
        <v>3</v>
      </c>
    </row>
    <row r="3107" spans="1:12" x14ac:dyDescent="0.2">
      <c r="A3107" s="157"/>
      <c r="B3107" s="157"/>
      <c r="C3107" s="157"/>
      <c r="D3107" s="157"/>
      <c r="E3107" s="157" t="s">
        <v>5749</v>
      </c>
      <c r="F3107" s="157" t="s">
        <v>29</v>
      </c>
      <c r="G3107" s="157">
        <v>1</v>
      </c>
      <c r="H3107" s="157">
        <v>0</v>
      </c>
      <c r="I3107" s="157">
        <v>0</v>
      </c>
      <c r="J3107" s="157">
        <v>1</v>
      </c>
      <c r="K3107" s="157">
        <v>0</v>
      </c>
      <c r="L3107" s="157">
        <v>1</v>
      </c>
    </row>
    <row r="3108" spans="1:12" x14ac:dyDescent="0.2">
      <c r="A3108" s="157"/>
      <c r="B3108" s="157"/>
      <c r="C3108" s="157"/>
      <c r="D3108" s="157"/>
      <c r="E3108" s="157" t="s">
        <v>5750</v>
      </c>
      <c r="F3108" s="157" t="s">
        <v>53</v>
      </c>
      <c r="G3108" s="157">
        <v>0</v>
      </c>
      <c r="H3108" s="157">
        <v>2</v>
      </c>
      <c r="I3108" s="157">
        <v>0</v>
      </c>
      <c r="J3108" s="157">
        <v>2</v>
      </c>
      <c r="K3108" s="157">
        <v>0</v>
      </c>
      <c r="L3108" s="157">
        <v>2</v>
      </c>
    </row>
    <row r="3109" spans="1:12" x14ac:dyDescent="0.2">
      <c r="A3109" s="157"/>
      <c r="B3109" s="157"/>
      <c r="C3109" s="157"/>
      <c r="D3109" s="157"/>
      <c r="E3109" s="157" t="s">
        <v>5751</v>
      </c>
      <c r="F3109" s="157" t="s">
        <v>53</v>
      </c>
      <c r="G3109" s="157">
        <v>0</v>
      </c>
      <c r="H3109" s="157">
        <v>2</v>
      </c>
      <c r="I3109" s="157">
        <v>0</v>
      </c>
      <c r="J3109" s="157">
        <v>2</v>
      </c>
      <c r="K3109" s="157">
        <v>0</v>
      </c>
      <c r="L3109" s="157">
        <v>2</v>
      </c>
    </row>
    <row r="3110" spans="1:12" x14ac:dyDescent="0.2">
      <c r="A3110" s="157"/>
      <c r="B3110" s="157"/>
      <c r="C3110" s="157"/>
      <c r="D3110" s="157"/>
      <c r="E3110" s="157" t="s">
        <v>5752</v>
      </c>
      <c r="F3110" s="157" t="s">
        <v>24</v>
      </c>
      <c r="G3110" s="157">
        <v>0</v>
      </c>
      <c r="H3110" s="157">
        <v>2</v>
      </c>
      <c r="I3110" s="157">
        <v>0</v>
      </c>
      <c r="J3110" s="157">
        <v>2</v>
      </c>
      <c r="K3110" s="157">
        <v>0</v>
      </c>
      <c r="L3110" s="157">
        <v>2</v>
      </c>
    </row>
    <row r="3111" spans="1:12" x14ac:dyDescent="0.2">
      <c r="A3111" s="157"/>
      <c r="B3111" s="157"/>
      <c r="C3111" s="157"/>
      <c r="D3111" s="157"/>
      <c r="E3111" s="157" t="s">
        <v>368</v>
      </c>
      <c r="F3111" s="157" t="s">
        <v>77</v>
      </c>
      <c r="G3111" s="157">
        <v>2</v>
      </c>
      <c r="H3111" s="157">
        <v>0</v>
      </c>
      <c r="I3111" s="157">
        <v>2</v>
      </c>
      <c r="J3111" s="157">
        <v>0</v>
      </c>
      <c r="K3111" s="157">
        <v>0</v>
      </c>
      <c r="L3111" s="157">
        <v>2</v>
      </c>
    </row>
    <row r="3112" spans="1:12" x14ac:dyDescent="0.2">
      <c r="A3112" s="157"/>
      <c r="B3112" s="157"/>
      <c r="C3112" s="157"/>
      <c r="D3112" s="157"/>
      <c r="E3112" s="157" t="s">
        <v>366</v>
      </c>
      <c r="F3112" s="157" t="s">
        <v>94</v>
      </c>
      <c r="G3112" s="157">
        <v>0</v>
      </c>
      <c r="H3112" s="157">
        <v>14</v>
      </c>
      <c r="I3112" s="157">
        <v>0</v>
      </c>
      <c r="J3112" s="157">
        <v>14</v>
      </c>
      <c r="K3112" s="157">
        <v>0</v>
      </c>
      <c r="L3112" s="157">
        <v>14</v>
      </c>
    </row>
    <row r="3113" spans="1:12" x14ac:dyDescent="0.2">
      <c r="A3113" s="157"/>
      <c r="B3113" s="157"/>
      <c r="C3113" s="157"/>
      <c r="D3113" s="157"/>
      <c r="E3113" s="157" t="s">
        <v>364</v>
      </c>
      <c r="F3113" s="157" t="s">
        <v>29</v>
      </c>
      <c r="G3113" s="157">
        <v>0</v>
      </c>
      <c r="H3113" s="157">
        <v>1</v>
      </c>
      <c r="I3113" s="157">
        <v>0</v>
      </c>
      <c r="J3113" s="157">
        <v>1</v>
      </c>
      <c r="K3113" s="157">
        <v>0</v>
      </c>
      <c r="L3113" s="157">
        <v>1</v>
      </c>
    </row>
    <row r="3114" spans="1:12" x14ac:dyDescent="0.2">
      <c r="A3114" s="157"/>
      <c r="B3114" s="157"/>
      <c r="C3114" s="157"/>
      <c r="D3114" s="157"/>
      <c r="E3114" s="157" t="s">
        <v>5753</v>
      </c>
      <c r="F3114" s="157" t="s">
        <v>131</v>
      </c>
      <c r="G3114" s="157">
        <v>0</v>
      </c>
      <c r="H3114" s="157">
        <v>1</v>
      </c>
      <c r="I3114" s="157">
        <v>0</v>
      </c>
      <c r="J3114" s="157">
        <v>1</v>
      </c>
      <c r="K3114" s="157">
        <v>0</v>
      </c>
      <c r="L3114" s="157">
        <v>1</v>
      </c>
    </row>
    <row r="3115" spans="1:12" x14ac:dyDescent="0.2">
      <c r="A3115" s="157"/>
      <c r="B3115" s="157"/>
      <c r="C3115" s="157"/>
      <c r="D3115" s="157"/>
      <c r="E3115" s="157" t="s">
        <v>5754</v>
      </c>
      <c r="F3115" s="157" t="s">
        <v>94</v>
      </c>
      <c r="G3115" s="157">
        <v>0</v>
      </c>
      <c r="H3115" s="157">
        <v>1</v>
      </c>
      <c r="I3115" s="157">
        <v>0</v>
      </c>
      <c r="J3115" s="157">
        <v>1</v>
      </c>
      <c r="K3115" s="157">
        <v>0</v>
      </c>
      <c r="L3115" s="157">
        <v>1</v>
      </c>
    </row>
    <row r="3116" spans="1:12" x14ac:dyDescent="0.2">
      <c r="A3116" s="157"/>
      <c r="B3116" s="157"/>
      <c r="C3116" s="157"/>
      <c r="D3116" s="157"/>
      <c r="E3116" s="157" t="s">
        <v>361</v>
      </c>
      <c r="F3116" s="157" t="s">
        <v>94</v>
      </c>
      <c r="G3116" s="157">
        <v>1</v>
      </c>
      <c r="H3116" s="157">
        <v>0</v>
      </c>
      <c r="I3116" s="157">
        <v>1</v>
      </c>
      <c r="J3116" s="157">
        <v>0</v>
      </c>
      <c r="K3116" s="157">
        <v>0</v>
      </c>
      <c r="L3116" s="157">
        <v>1</v>
      </c>
    </row>
    <row r="3117" spans="1:12" x14ac:dyDescent="0.2">
      <c r="A3117" s="157"/>
      <c r="B3117" s="157"/>
      <c r="C3117" s="157"/>
      <c r="D3117" s="157"/>
      <c r="E3117" s="157" t="s">
        <v>5755</v>
      </c>
      <c r="F3117" s="157" t="s">
        <v>94</v>
      </c>
      <c r="G3117" s="157">
        <v>1</v>
      </c>
      <c r="H3117" s="157">
        <v>1</v>
      </c>
      <c r="I3117" s="157">
        <v>0</v>
      </c>
      <c r="J3117" s="157">
        <v>2</v>
      </c>
      <c r="K3117" s="157">
        <v>0</v>
      </c>
      <c r="L3117" s="157">
        <v>2</v>
      </c>
    </row>
    <row r="3118" spans="1:12" x14ac:dyDescent="0.2">
      <c r="A3118" s="157"/>
      <c r="B3118" s="157"/>
      <c r="C3118" s="157"/>
      <c r="D3118" s="157"/>
      <c r="E3118" s="157" t="s">
        <v>5756</v>
      </c>
      <c r="F3118" s="157" t="s">
        <v>58</v>
      </c>
      <c r="G3118" s="157">
        <v>0</v>
      </c>
      <c r="H3118" s="157">
        <v>1</v>
      </c>
      <c r="I3118" s="157">
        <v>0</v>
      </c>
      <c r="J3118" s="157">
        <v>1</v>
      </c>
      <c r="K3118" s="157">
        <v>0</v>
      </c>
      <c r="L3118" s="157">
        <v>1</v>
      </c>
    </row>
    <row r="3119" spans="1:12" x14ac:dyDescent="0.2">
      <c r="A3119" s="157"/>
      <c r="B3119" s="157"/>
      <c r="C3119" s="157"/>
      <c r="D3119" s="157"/>
      <c r="E3119" s="157" t="s">
        <v>5757</v>
      </c>
      <c r="F3119" s="157" t="s">
        <v>24</v>
      </c>
      <c r="G3119" s="157">
        <v>0</v>
      </c>
      <c r="H3119" s="157">
        <v>1</v>
      </c>
      <c r="I3119" s="157">
        <v>0</v>
      </c>
      <c r="J3119" s="157">
        <v>1</v>
      </c>
      <c r="K3119" s="157">
        <v>0</v>
      </c>
      <c r="L3119" s="157">
        <v>1</v>
      </c>
    </row>
    <row r="3120" spans="1:12" x14ac:dyDescent="0.2">
      <c r="A3120" s="157"/>
      <c r="B3120" s="157"/>
      <c r="C3120" s="157"/>
      <c r="D3120" s="157"/>
      <c r="E3120" s="157" t="s">
        <v>5758</v>
      </c>
      <c r="F3120" s="157" t="s">
        <v>94</v>
      </c>
      <c r="G3120" s="157">
        <v>0</v>
      </c>
      <c r="H3120" s="157">
        <v>1</v>
      </c>
      <c r="I3120" s="157">
        <v>0</v>
      </c>
      <c r="J3120" s="157">
        <v>1</v>
      </c>
      <c r="K3120" s="157">
        <v>0</v>
      </c>
      <c r="L3120" s="157">
        <v>1</v>
      </c>
    </row>
    <row r="3121" spans="1:12" x14ac:dyDescent="0.2">
      <c r="A3121" s="157"/>
      <c r="B3121" s="157"/>
      <c r="C3121" s="157"/>
      <c r="D3121" s="157"/>
      <c r="E3121" s="157" t="s">
        <v>5759</v>
      </c>
      <c r="F3121" s="157" t="s">
        <v>35</v>
      </c>
      <c r="G3121" s="157">
        <v>0</v>
      </c>
      <c r="H3121" s="157">
        <v>1</v>
      </c>
      <c r="I3121" s="157">
        <v>0</v>
      </c>
      <c r="J3121" s="157">
        <v>1</v>
      </c>
      <c r="K3121" s="157">
        <v>0</v>
      </c>
      <c r="L3121" s="157">
        <v>1</v>
      </c>
    </row>
    <row r="3122" spans="1:12" x14ac:dyDescent="0.2">
      <c r="A3122" s="157"/>
      <c r="B3122" s="157"/>
      <c r="C3122" s="157"/>
      <c r="D3122" s="157"/>
      <c r="E3122" s="157" t="s">
        <v>5760</v>
      </c>
      <c r="F3122" s="157" t="s">
        <v>24</v>
      </c>
      <c r="G3122" s="157">
        <v>0</v>
      </c>
      <c r="H3122" s="157">
        <v>1</v>
      </c>
      <c r="I3122" s="157">
        <v>0</v>
      </c>
      <c r="J3122" s="157">
        <v>1</v>
      </c>
      <c r="K3122" s="157">
        <v>0</v>
      </c>
      <c r="L3122" s="157">
        <v>1</v>
      </c>
    </row>
    <row r="3123" spans="1:12" x14ac:dyDescent="0.2">
      <c r="A3123" s="157"/>
      <c r="B3123" s="157"/>
      <c r="C3123" s="157"/>
      <c r="D3123" s="157"/>
      <c r="E3123" s="157" t="s">
        <v>5761</v>
      </c>
      <c r="F3123" s="157" t="s">
        <v>18</v>
      </c>
      <c r="G3123" s="157">
        <v>1</v>
      </c>
      <c r="H3123" s="157">
        <v>0</v>
      </c>
      <c r="I3123" s="157">
        <v>1</v>
      </c>
      <c r="J3123" s="157">
        <v>0</v>
      </c>
      <c r="K3123" s="157">
        <v>0</v>
      </c>
      <c r="L3123" s="157">
        <v>1</v>
      </c>
    </row>
    <row r="3124" spans="1:12" x14ac:dyDescent="0.2">
      <c r="A3124" s="157"/>
      <c r="B3124" s="157"/>
      <c r="C3124" s="157"/>
      <c r="D3124" s="157"/>
      <c r="E3124" s="157" t="s">
        <v>5762</v>
      </c>
      <c r="F3124" s="157" t="s">
        <v>58</v>
      </c>
      <c r="G3124" s="157">
        <v>2</v>
      </c>
      <c r="H3124" s="157">
        <v>0</v>
      </c>
      <c r="I3124" s="157">
        <v>0</v>
      </c>
      <c r="J3124" s="157">
        <v>2</v>
      </c>
      <c r="K3124" s="157">
        <v>0</v>
      </c>
      <c r="L3124" s="157">
        <v>2</v>
      </c>
    </row>
    <row r="3125" spans="1:12" x14ac:dyDescent="0.2">
      <c r="A3125" s="157"/>
      <c r="B3125" s="157"/>
      <c r="C3125" s="157"/>
      <c r="D3125" s="157" t="s">
        <v>3946</v>
      </c>
      <c r="E3125" s="157" t="s">
        <v>3946</v>
      </c>
      <c r="F3125" s="157" t="s">
        <v>87</v>
      </c>
      <c r="G3125" s="157">
        <v>1</v>
      </c>
      <c r="H3125" s="157">
        <v>0</v>
      </c>
      <c r="I3125" s="157">
        <v>1</v>
      </c>
      <c r="J3125" s="157">
        <v>0</v>
      </c>
      <c r="K3125" s="157">
        <v>0</v>
      </c>
      <c r="L3125" s="157">
        <v>1</v>
      </c>
    </row>
    <row r="3126" spans="1:12" x14ac:dyDescent="0.2">
      <c r="A3126" s="157"/>
      <c r="B3126" s="157"/>
      <c r="C3126" s="157"/>
      <c r="D3126" s="157"/>
      <c r="E3126" s="157" t="s">
        <v>5763</v>
      </c>
      <c r="F3126" s="157" t="s">
        <v>55</v>
      </c>
      <c r="G3126" s="157">
        <v>0</v>
      </c>
      <c r="H3126" s="157">
        <v>1</v>
      </c>
      <c r="I3126" s="157">
        <v>0</v>
      </c>
      <c r="J3126" s="157">
        <v>1</v>
      </c>
      <c r="K3126" s="157">
        <v>0</v>
      </c>
      <c r="L3126" s="157">
        <v>1</v>
      </c>
    </row>
    <row r="3127" spans="1:12" x14ac:dyDescent="0.2">
      <c r="A3127" s="157"/>
      <c r="B3127" s="157"/>
      <c r="C3127" s="157"/>
      <c r="D3127" s="157"/>
      <c r="E3127" s="157" t="s">
        <v>353</v>
      </c>
      <c r="F3127" s="157" t="s">
        <v>80</v>
      </c>
      <c r="G3127" s="157">
        <v>1</v>
      </c>
      <c r="H3127" s="157">
        <v>0</v>
      </c>
      <c r="I3127" s="157">
        <v>0</v>
      </c>
      <c r="J3127" s="157">
        <v>1</v>
      </c>
      <c r="K3127" s="157">
        <v>0</v>
      </c>
      <c r="L3127" s="157">
        <v>1</v>
      </c>
    </row>
    <row r="3128" spans="1:12" x14ac:dyDescent="0.2">
      <c r="A3128" s="157"/>
      <c r="B3128" s="157"/>
      <c r="C3128" s="157"/>
      <c r="D3128" s="157"/>
      <c r="E3128" s="157" t="s">
        <v>352</v>
      </c>
      <c r="F3128" s="157" t="s">
        <v>14</v>
      </c>
      <c r="G3128" s="157">
        <v>1</v>
      </c>
      <c r="H3128" s="157">
        <v>0</v>
      </c>
      <c r="I3128" s="157">
        <v>1</v>
      </c>
      <c r="J3128" s="157">
        <v>0</v>
      </c>
      <c r="K3128" s="157">
        <v>0</v>
      </c>
      <c r="L3128" s="157">
        <v>1</v>
      </c>
    </row>
    <row r="3129" spans="1:12" x14ac:dyDescent="0.2">
      <c r="A3129" s="157"/>
      <c r="B3129" s="157"/>
      <c r="C3129" s="157"/>
      <c r="D3129" s="157"/>
      <c r="E3129" s="157" t="s">
        <v>349</v>
      </c>
      <c r="F3129" s="157" t="s">
        <v>16</v>
      </c>
      <c r="G3129" s="157">
        <v>0</v>
      </c>
      <c r="H3129" s="157">
        <v>1</v>
      </c>
      <c r="I3129" s="157">
        <v>0</v>
      </c>
      <c r="J3129" s="157">
        <v>1</v>
      </c>
      <c r="K3129" s="157">
        <v>0</v>
      </c>
      <c r="L3129" s="157">
        <v>1</v>
      </c>
    </row>
    <row r="3130" spans="1:12" x14ac:dyDescent="0.2">
      <c r="A3130" s="157"/>
      <c r="B3130" s="157"/>
      <c r="C3130" s="157"/>
      <c r="D3130" s="157"/>
      <c r="E3130" s="157" t="s">
        <v>348</v>
      </c>
      <c r="F3130" s="157" t="s">
        <v>53</v>
      </c>
      <c r="G3130" s="157">
        <v>0</v>
      </c>
      <c r="H3130" s="157">
        <v>2</v>
      </c>
      <c r="I3130" s="157">
        <v>0</v>
      </c>
      <c r="J3130" s="157">
        <v>2</v>
      </c>
      <c r="K3130" s="157">
        <v>0</v>
      </c>
      <c r="L3130" s="157">
        <v>2</v>
      </c>
    </row>
    <row r="3131" spans="1:12" x14ac:dyDescent="0.2">
      <c r="A3131" s="157"/>
      <c r="B3131" s="157"/>
      <c r="C3131" s="157"/>
      <c r="D3131" s="157"/>
      <c r="E3131" s="157" t="s">
        <v>347</v>
      </c>
      <c r="F3131" s="157" t="s">
        <v>80</v>
      </c>
      <c r="G3131" s="157">
        <v>0</v>
      </c>
      <c r="H3131" s="157">
        <v>1</v>
      </c>
      <c r="I3131" s="157">
        <v>0</v>
      </c>
      <c r="J3131" s="157">
        <v>1</v>
      </c>
      <c r="K3131" s="157">
        <v>0</v>
      </c>
      <c r="L3131" s="157">
        <v>1</v>
      </c>
    </row>
    <row r="3132" spans="1:12" x14ac:dyDescent="0.2">
      <c r="A3132" s="157"/>
      <c r="B3132" s="157"/>
      <c r="C3132" s="157"/>
      <c r="D3132" s="157"/>
      <c r="E3132" s="157" t="s">
        <v>5764</v>
      </c>
      <c r="F3132" s="157" t="s">
        <v>53</v>
      </c>
      <c r="G3132" s="157">
        <v>0</v>
      </c>
      <c r="H3132" s="157">
        <v>1</v>
      </c>
      <c r="I3132" s="157">
        <v>0</v>
      </c>
      <c r="J3132" s="157">
        <v>1</v>
      </c>
      <c r="K3132" s="157">
        <v>0</v>
      </c>
      <c r="L3132" s="157">
        <v>1</v>
      </c>
    </row>
    <row r="3133" spans="1:12" x14ac:dyDescent="0.2">
      <c r="A3133" s="157"/>
      <c r="B3133" s="157"/>
      <c r="C3133" s="157"/>
      <c r="D3133" s="157"/>
      <c r="E3133" s="157" t="s">
        <v>5765</v>
      </c>
      <c r="F3133" s="157" t="s">
        <v>22</v>
      </c>
      <c r="G3133" s="157">
        <v>1</v>
      </c>
      <c r="H3133" s="157">
        <v>0</v>
      </c>
      <c r="I3133" s="157">
        <v>0</v>
      </c>
      <c r="J3133" s="157">
        <v>1</v>
      </c>
      <c r="K3133" s="157">
        <v>0</v>
      </c>
      <c r="L3133" s="157">
        <v>1</v>
      </c>
    </row>
    <row r="3134" spans="1:12" x14ac:dyDescent="0.2">
      <c r="A3134" s="157"/>
      <c r="B3134" s="157"/>
      <c r="C3134" s="157"/>
      <c r="D3134" s="157"/>
      <c r="E3134" s="157" t="s">
        <v>346</v>
      </c>
      <c r="F3134" s="157" t="s">
        <v>48</v>
      </c>
      <c r="G3134" s="157">
        <v>0</v>
      </c>
      <c r="H3134" s="157">
        <v>1</v>
      </c>
      <c r="I3134" s="157">
        <v>0</v>
      </c>
      <c r="J3134" s="157">
        <v>1</v>
      </c>
      <c r="K3134" s="157">
        <v>0</v>
      </c>
      <c r="L3134" s="157">
        <v>1</v>
      </c>
    </row>
    <row r="3135" spans="1:12" x14ac:dyDescent="0.2">
      <c r="A3135" s="157"/>
      <c r="B3135" s="157"/>
      <c r="C3135" s="157"/>
      <c r="D3135" s="157"/>
      <c r="E3135" s="157" t="s">
        <v>344</v>
      </c>
      <c r="F3135" s="157" t="s">
        <v>18</v>
      </c>
      <c r="G3135" s="157">
        <v>0</v>
      </c>
      <c r="H3135" s="157">
        <v>1</v>
      </c>
      <c r="I3135" s="157">
        <v>1</v>
      </c>
      <c r="J3135" s="157">
        <v>0</v>
      </c>
      <c r="K3135" s="157">
        <v>0</v>
      </c>
      <c r="L3135" s="157">
        <v>1</v>
      </c>
    </row>
    <row r="3136" spans="1:12" x14ac:dyDescent="0.2">
      <c r="A3136" s="157"/>
      <c r="B3136" s="157"/>
      <c r="C3136" s="157"/>
      <c r="D3136" s="157"/>
      <c r="E3136" s="157" t="s">
        <v>5766</v>
      </c>
      <c r="F3136" s="157" t="s">
        <v>53</v>
      </c>
      <c r="G3136" s="157">
        <v>1</v>
      </c>
      <c r="H3136" s="157">
        <v>0</v>
      </c>
      <c r="I3136" s="157">
        <v>1</v>
      </c>
      <c r="J3136" s="157">
        <v>0</v>
      </c>
      <c r="K3136" s="157">
        <v>0</v>
      </c>
      <c r="L3136" s="157">
        <v>1</v>
      </c>
    </row>
    <row r="3137" spans="1:12" x14ac:dyDescent="0.2">
      <c r="A3137" s="157"/>
      <c r="B3137" s="157"/>
      <c r="C3137" s="157"/>
      <c r="D3137" s="157"/>
      <c r="E3137" s="157" t="s">
        <v>5767</v>
      </c>
      <c r="F3137" s="157" t="s">
        <v>94</v>
      </c>
      <c r="G3137" s="157">
        <v>0</v>
      </c>
      <c r="H3137" s="157">
        <v>1</v>
      </c>
      <c r="I3137" s="157">
        <v>0</v>
      </c>
      <c r="J3137" s="157">
        <v>1</v>
      </c>
      <c r="K3137" s="157">
        <v>0</v>
      </c>
      <c r="L3137" s="157">
        <v>1</v>
      </c>
    </row>
    <row r="3138" spans="1:12" x14ac:dyDescent="0.2">
      <c r="A3138" s="157"/>
      <c r="B3138" s="157"/>
      <c r="C3138" s="157"/>
      <c r="D3138" s="157"/>
      <c r="E3138" s="157" t="s">
        <v>5768</v>
      </c>
      <c r="F3138" s="157" t="s">
        <v>55</v>
      </c>
      <c r="G3138" s="157">
        <v>0</v>
      </c>
      <c r="H3138" s="157">
        <v>1</v>
      </c>
      <c r="I3138" s="157">
        <v>0</v>
      </c>
      <c r="J3138" s="157">
        <v>1</v>
      </c>
      <c r="K3138" s="157">
        <v>0</v>
      </c>
      <c r="L3138" s="157">
        <v>1</v>
      </c>
    </row>
    <row r="3139" spans="1:12" x14ac:dyDescent="0.2">
      <c r="A3139" s="157"/>
      <c r="B3139" s="157"/>
      <c r="C3139" s="157"/>
      <c r="D3139" s="157"/>
      <c r="E3139" s="157" t="s">
        <v>337</v>
      </c>
      <c r="F3139" s="157" t="s">
        <v>18</v>
      </c>
      <c r="G3139" s="157">
        <v>0</v>
      </c>
      <c r="H3139" s="157">
        <v>2</v>
      </c>
      <c r="I3139" s="157">
        <v>0</v>
      </c>
      <c r="J3139" s="157">
        <v>2</v>
      </c>
      <c r="K3139" s="157">
        <v>0</v>
      </c>
      <c r="L3139" s="157">
        <v>2</v>
      </c>
    </row>
    <row r="3140" spans="1:12" x14ac:dyDescent="0.2">
      <c r="A3140" s="157"/>
      <c r="B3140" s="157"/>
      <c r="C3140" s="157"/>
      <c r="D3140" s="157"/>
      <c r="E3140" s="157" t="s">
        <v>5769</v>
      </c>
      <c r="F3140" s="157" t="s">
        <v>24</v>
      </c>
      <c r="G3140" s="157">
        <v>0</v>
      </c>
      <c r="H3140" s="157">
        <v>2</v>
      </c>
      <c r="I3140" s="157">
        <v>0</v>
      </c>
      <c r="J3140" s="157">
        <v>2</v>
      </c>
      <c r="K3140" s="157">
        <v>0</v>
      </c>
      <c r="L3140" s="157">
        <v>2</v>
      </c>
    </row>
    <row r="3141" spans="1:12" x14ac:dyDescent="0.2">
      <c r="A3141" s="157"/>
      <c r="B3141" s="157"/>
      <c r="C3141" s="157"/>
      <c r="D3141" s="157"/>
      <c r="E3141" s="157" t="s">
        <v>5770</v>
      </c>
      <c r="F3141" s="157" t="s">
        <v>22</v>
      </c>
      <c r="G3141" s="157">
        <v>0</v>
      </c>
      <c r="H3141" s="157">
        <v>1</v>
      </c>
      <c r="I3141" s="157">
        <v>0</v>
      </c>
      <c r="J3141" s="157">
        <v>1</v>
      </c>
      <c r="K3141" s="157">
        <v>0</v>
      </c>
      <c r="L3141" s="157">
        <v>1</v>
      </c>
    </row>
    <row r="3142" spans="1:12" x14ac:dyDescent="0.2">
      <c r="A3142" s="157"/>
      <c r="B3142" s="157"/>
      <c r="C3142" s="157"/>
      <c r="D3142" s="157"/>
      <c r="E3142" s="157" t="s">
        <v>331</v>
      </c>
      <c r="F3142" s="157" t="s">
        <v>58</v>
      </c>
      <c r="G3142" s="157">
        <v>0</v>
      </c>
      <c r="H3142" s="157">
        <v>8</v>
      </c>
      <c r="I3142" s="157">
        <v>0</v>
      </c>
      <c r="J3142" s="157">
        <v>8</v>
      </c>
      <c r="K3142" s="157">
        <v>0</v>
      </c>
      <c r="L3142" s="157">
        <v>8</v>
      </c>
    </row>
    <row r="3143" spans="1:12" x14ac:dyDescent="0.2">
      <c r="A3143" s="157"/>
      <c r="B3143" s="157"/>
      <c r="C3143" s="157"/>
      <c r="D3143" s="157"/>
      <c r="E3143" s="157" t="s">
        <v>330</v>
      </c>
      <c r="F3143" s="157" t="s">
        <v>58</v>
      </c>
      <c r="G3143" s="157">
        <v>0</v>
      </c>
      <c r="H3143" s="157">
        <v>11</v>
      </c>
      <c r="I3143" s="157">
        <v>0</v>
      </c>
      <c r="J3143" s="157">
        <v>11</v>
      </c>
      <c r="K3143" s="157">
        <v>0</v>
      </c>
      <c r="L3143" s="157">
        <v>11</v>
      </c>
    </row>
    <row r="3144" spans="1:12" x14ac:dyDescent="0.2">
      <c r="A3144" s="157"/>
      <c r="B3144" s="157"/>
      <c r="C3144" s="157"/>
      <c r="D3144" s="157"/>
      <c r="E3144" s="157" t="s">
        <v>5771</v>
      </c>
      <c r="F3144" s="157" t="s">
        <v>20</v>
      </c>
      <c r="G3144" s="157">
        <v>0</v>
      </c>
      <c r="H3144" s="157">
        <v>1</v>
      </c>
      <c r="I3144" s="157">
        <v>0</v>
      </c>
      <c r="J3144" s="157">
        <v>1</v>
      </c>
      <c r="K3144" s="157">
        <v>0</v>
      </c>
      <c r="L3144" s="157">
        <v>1</v>
      </c>
    </row>
    <row r="3145" spans="1:12" x14ac:dyDescent="0.2">
      <c r="A3145" s="157"/>
      <c r="B3145" s="157"/>
      <c r="C3145" s="157"/>
      <c r="D3145" s="157"/>
      <c r="E3145" s="157" t="s">
        <v>325</v>
      </c>
      <c r="F3145" s="157" t="s">
        <v>77</v>
      </c>
      <c r="G3145" s="157">
        <v>0</v>
      </c>
      <c r="H3145" s="157">
        <v>1</v>
      </c>
      <c r="I3145" s="157">
        <v>0</v>
      </c>
      <c r="J3145" s="157">
        <v>1</v>
      </c>
      <c r="K3145" s="157">
        <v>0</v>
      </c>
      <c r="L3145" s="157">
        <v>1</v>
      </c>
    </row>
    <row r="3146" spans="1:12" x14ac:dyDescent="0.2">
      <c r="A3146" s="157"/>
      <c r="B3146" s="157"/>
      <c r="C3146" s="157"/>
      <c r="D3146" s="157"/>
      <c r="E3146" s="157" t="s">
        <v>324</v>
      </c>
      <c r="F3146" s="157" t="s">
        <v>77</v>
      </c>
      <c r="G3146" s="157">
        <v>0</v>
      </c>
      <c r="H3146" s="157">
        <v>1</v>
      </c>
      <c r="I3146" s="157">
        <v>0</v>
      </c>
      <c r="J3146" s="157">
        <v>1</v>
      </c>
      <c r="K3146" s="157">
        <v>0</v>
      </c>
      <c r="L3146" s="157">
        <v>1</v>
      </c>
    </row>
    <row r="3147" spans="1:12" x14ac:dyDescent="0.2">
      <c r="A3147" s="157"/>
      <c r="B3147" s="157"/>
      <c r="C3147" s="157"/>
      <c r="D3147" s="157"/>
      <c r="E3147" s="157" t="s">
        <v>5772</v>
      </c>
      <c r="F3147" s="157" t="s">
        <v>20</v>
      </c>
      <c r="G3147" s="157">
        <v>0</v>
      </c>
      <c r="H3147" s="157">
        <v>1</v>
      </c>
      <c r="I3147" s="157">
        <v>0</v>
      </c>
      <c r="J3147" s="157">
        <v>1</v>
      </c>
      <c r="K3147" s="157">
        <v>0</v>
      </c>
      <c r="L3147" s="157">
        <v>1</v>
      </c>
    </row>
    <row r="3148" spans="1:12" x14ac:dyDescent="0.2">
      <c r="A3148" s="157"/>
      <c r="B3148" s="157"/>
      <c r="C3148" s="157"/>
      <c r="D3148" s="157"/>
      <c r="E3148" s="157" t="s">
        <v>5773</v>
      </c>
      <c r="F3148" s="157" t="s">
        <v>29</v>
      </c>
      <c r="G3148" s="157">
        <v>0</v>
      </c>
      <c r="H3148" s="157">
        <v>1</v>
      </c>
      <c r="I3148" s="157">
        <v>0</v>
      </c>
      <c r="J3148" s="157">
        <v>1</v>
      </c>
      <c r="K3148" s="157">
        <v>0</v>
      </c>
      <c r="L3148" s="157">
        <v>1</v>
      </c>
    </row>
    <row r="3149" spans="1:12" x14ac:dyDescent="0.2">
      <c r="A3149" s="157"/>
      <c r="B3149" s="157"/>
      <c r="C3149" s="157"/>
      <c r="D3149" s="157"/>
      <c r="E3149" s="157" t="s">
        <v>5774</v>
      </c>
      <c r="F3149" s="157" t="s">
        <v>77</v>
      </c>
      <c r="G3149" s="157">
        <v>0</v>
      </c>
      <c r="H3149" s="157">
        <v>1</v>
      </c>
      <c r="I3149" s="157">
        <v>0</v>
      </c>
      <c r="J3149" s="157">
        <v>1</v>
      </c>
      <c r="K3149" s="157">
        <v>0</v>
      </c>
      <c r="L3149" s="157">
        <v>1</v>
      </c>
    </row>
    <row r="3150" spans="1:12" x14ac:dyDescent="0.2">
      <c r="A3150" s="157"/>
      <c r="B3150" s="157"/>
      <c r="C3150" s="157"/>
      <c r="D3150" s="157"/>
      <c r="E3150" s="157" t="s">
        <v>5775</v>
      </c>
      <c r="F3150" s="157" t="s">
        <v>77</v>
      </c>
      <c r="G3150" s="157">
        <v>0</v>
      </c>
      <c r="H3150" s="157">
        <v>1</v>
      </c>
      <c r="I3150" s="157">
        <v>0</v>
      </c>
      <c r="J3150" s="157">
        <v>1</v>
      </c>
      <c r="K3150" s="157">
        <v>0</v>
      </c>
      <c r="L3150" s="157">
        <v>1</v>
      </c>
    </row>
    <row r="3151" spans="1:12" x14ac:dyDescent="0.2">
      <c r="A3151" s="157"/>
      <c r="B3151" s="157"/>
      <c r="C3151" s="157"/>
      <c r="D3151" s="157"/>
      <c r="E3151" s="157" t="s">
        <v>5776</v>
      </c>
      <c r="F3151" s="157" t="s">
        <v>77</v>
      </c>
      <c r="G3151" s="157">
        <v>0</v>
      </c>
      <c r="H3151" s="157">
        <v>1</v>
      </c>
      <c r="I3151" s="157">
        <v>0</v>
      </c>
      <c r="J3151" s="157">
        <v>1</v>
      </c>
      <c r="K3151" s="157">
        <v>0</v>
      </c>
      <c r="L3151" s="157">
        <v>1</v>
      </c>
    </row>
    <row r="3152" spans="1:12" x14ac:dyDescent="0.2">
      <c r="A3152" s="157"/>
      <c r="B3152" s="157"/>
      <c r="C3152" s="157"/>
      <c r="D3152" s="157"/>
      <c r="E3152" s="157" t="s">
        <v>5777</v>
      </c>
      <c r="F3152" s="157" t="s">
        <v>77</v>
      </c>
      <c r="G3152" s="157">
        <v>0</v>
      </c>
      <c r="H3152" s="157">
        <v>1</v>
      </c>
      <c r="I3152" s="157">
        <v>0</v>
      </c>
      <c r="J3152" s="157">
        <v>1</v>
      </c>
      <c r="K3152" s="157">
        <v>0</v>
      </c>
      <c r="L3152" s="157">
        <v>1</v>
      </c>
    </row>
    <row r="3153" spans="1:12" x14ac:dyDescent="0.2">
      <c r="A3153" s="157"/>
      <c r="B3153" s="157"/>
      <c r="C3153" s="157"/>
      <c r="D3153" s="157"/>
      <c r="E3153" s="157" t="s">
        <v>5778</v>
      </c>
      <c r="F3153" s="157" t="s">
        <v>77</v>
      </c>
      <c r="G3153" s="157">
        <v>0</v>
      </c>
      <c r="H3153" s="157">
        <v>1</v>
      </c>
      <c r="I3153" s="157">
        <v>0</v>
      </c>
      <c r="J3153" s="157">
        <v>1</v>
      </c>
      <c r="K3153" s="157">
        <v>0</v>
      </c>
      <c r="L3153" s="157">
        <v>1</v>
      </c>
    </row>
    <row r="3154" spans="1:12" x14ac:dyDescent="0.2">
      <c r="A3154" s="157"/>
      <c r="B3154" s="157"/>
      <c r="C3154" s="157"/>
      <c r="D3154" s="157"/>
      <c r="E3154" s="157" t="s">
        <v>5779</v>
      </c>
      <c r="F3154" s="157" t="s">
        <v>77</v>
      </c>
      <c r="G3154" s="157">
        <v>0</v>
      </c>
      <c r="H3154" s="157">
        <v>1</v>
      </c>
      <c r="I3154" s="157">
        <v>0</v>
      </c>
      <c r="J3154" s="157">
        <v>1</v>
      </c>
      <c r="K3154" s="157">
        <v>0</v>
      </c>
      <c r="L3154" s="157">
        <v>1</v>
      </c>
    </row>
    <row r="3155" spans="1:12" x14ac:dyDescent="0.2">
      <c r="A3155" s="157"/>
      <c r="B3155" s="157"/>
      <c r="C3155" s="157"/>
      <c r="D3155" s="157"/>
      <c r="E3155" s="157" t="s">
        <v>5780</v>
      </c>
      <c r="F3155" s="157" t="s">
        <v>77</v>
      </c>
      <c r="G3155" s="157">
        <v>0</v>
      </c>
      <c r="H3155" s="157">
        <v>1</v>
      </c>
      <c r="I3155" s="157">
        <v>0</v>
      </c>
      <c r="J3155" s="157">
        <v>1</v>
      </c>
      <c r="K3155" s="157">
        <v>0</v>
      </c>
      <c r="L3155" s="157">
        <v>1</v>
      </c>
    </row>
    <row r="3156" spans="1:12" x14ac:dyDescent="0.2">
      <c r="A3156" s="157"/>
      <c r="B3156" s="157"/>
      <c r="C3156" s="157"/>
      <c r="D3156" s="157"/>
      <c r="E3156" s="157" t="s">
        <v>5781</v>
      </c>
      <c r="F3156" s="157" t="s">
        <v>53</v>
      </c>
      <c r="G3156" s="157">
        <v>0</v>
      </c>
      <c r="H3156" s="157">
        <v>1</v>
      </c>
      <c r="I3156" s="157">
        <v>0</v>
      </c>
      <c r="J3156" s="157">
        <v>1</v>
      </c>
      <c r="K3156" s="157">
        <v>0</v>
      </c>
      <c r="L3156" s="157">
        <v>1</v>
      </c>
    </row>
    <row r="3157" spans="1:12" x14ac:dyDescent="0.2">
      <c r="A3157" s="157"/>
      <c r="B3157" s="157"/>
      <c r="C3157" s="157"/>
      <c r="D3157" s="157"/>
      <c r="E3157" s="157" t="s">
        <v>5782</v>
      </c>
      <c r="F3157" s="157" t="s">
        <v>53</v>
      </c>
      <c r="G3157" s="157">
        <v>1</v>
      </c>
      <c r="H3157" s="157">
        <v>0</v>
      </c>
      <c r="I3157" s="157">
        <v>1</v>
      </c>
      <c r="J3157" s="157">
        <v>0</v>
      </c>
      <c r="K3157" s="157">
        <v>0</v>
      </c>
      <c r="L3157" s="157">
        <v>1</v>
      </c>
    </row>
    <row r="3158" spans="1:12" x14ac:dyDescent="0.2">
      <c r="A3158" s="157"/>
      <c r="B3158" s="157"/>
      <c r="C3158" s="157"/>
      <c r="D3158" s="157"/>
      <c r="E3158" s="157" t="s">
        <v>5783</v>
      </c>
      <c r="F3158" s="157" t="s">
        <v>48</v>
      </c>
      <c r="G3158" s="157">
        <v>0</v>
      </c>
      <c r="H3158" s="157">
        <v>1</v>
      </c>
      <c r="I3158" s="157">
        <v>0</v>
      </c>
      <c r="J3158" s="157">
        <v>1</v>
      </c>
      <c r="K3158" s="157">
        <v>0</v>
      </c>
      <c r="L3158" s="157">
        <v>1</v>
      </c>
    </row>
    <row r="3159" spans="1:12" x14ac:dyDescent="0.2">
      <c r="A3159" s="157"/>
      <c r="B3159" s="157"/>
      <c r="C3159" s="157"/>
      <c r="D3159" s="157"/>
      <c r="E3159" s="157" t="s">
        <v>320</v>
      </c>
      <c r="F3159" s="157" t="s">
        <v>18</v>
      </c>
      <c r="G3159" s="157">
        <v>2</v>
      </c>
      <c r="H3159" s="157">
        <v>0</v>
      </c>
      <c r="I3159" s="157">
        <v>0</v>
      </c>
      <c r="J3159" s="157">
        <v>2</v>
      </c>
      <c r="K3159" s="157">
        <v>0</v>
      </c>
      <c r="L3159" s="157">
        <v>2</v>
      </c>
    </row>
    <row r="3160" spans="1:12" x14ac:dyDescent="0.2">
      <c r="A3160" s="157"/>
      <c r="B3160" s="157"/>
      <c r="C3160" s="157"/>
      <c r="D3160" s="157"/>
      <c r="E3160" s="157" t="s">
        <v>5784</v>
      </c>
      <c r="F3160" s="157" t="s">
        <v>33</v>
      </c>
      <c r="G3160" s="157">
        <v>2</v>
      </c>
      <c r="H3160" s="157">
        <v>1</v>
      </c>
      <c r="I3160" s="157">
        <v>2</v>
      </c>
      <c r="J3160" s="157">
        <v>1</v>
      </c>
      <c r="K3160" s="157">
        <v>0</v>
      </c>
      <c r="L3160" s="157">
        <v>3</v>
      </c>
    </row>
    <row r="3161" spans="1:12" x14ac:dyDescent="0.2">
      <c r="A3161" s="157"/>
      <c r="B3161" s="157"/>
      <c r="C3161" s="157"/>
      <c r="D3161" s="157"/>
      <c r="E3161" s="157" t="s">
        <v>5785</v>
      </c>
      <c r="F3161" s="157" t="s">
        <v>39</v>
      </c>
      <c r="G3161" s="157">
        <v>0</v>
      </c>
      <c r="H3161" s="157">
        <v>1</v>
      </c>
      <c r="I3161" s="157">
        <v>0</v>
      </c>
      <c r="J3161" s="157">
        <v>1</v>
      </c>
      <c r="K3161" s="157">
        <v>0</v>
      </c>
      <c r="L3161" s="157">
        <v>1</v>
      </c>
    </row>
    <row r="3162" spans="1:12" x14ac:dyDescent="0.2">
      <c r="A3162" s="157"/>
      <c r="B3162" s="157"/>
      <c r="C3162" s="157"/>
      <c r="D3162" s="157"/>
      <c r="E3162" s="157" t="s">
        <v>5786</v>
      </c>
      <c r="F3162" s="157" t="s">
        <v>24</v>
      </c>
      <c r="G3162" s="157">
        <v>0</v>
      </c>
      <c r="H3162" s="157">
        <v>2</v>
      </c>
      <c r="I3162" s="157">
        <v>0</v>
      </c>
      <c r="J3162" s="157">
        <v>2</v>
      </c>
      <c r="K3162" s="157">
        <v>0</v>
      </c>
      <c r="L3162" s="157">
        <v>2</v>
      </c>
    </row>
    <row r="3163" spans="1:12" x14ac:dyDescent="0.2">
      <c r="A3163" s="157"/>
      <c r="B3163" s="157"/>
      <c r="C3163" s="157"/>
      <c r="D3163" s="157"/>
      <c r="E3163" s="157" t="s">
        <v>5787</v>
      </c>
      <c r="F3163" s="157" t="s">
        <v>14</v>
      </c>
      <c r="G3163" s="157">
        <v>1</v>
      </c>
      <c r="H3163" s="157">
        <v>0</v>
      </c>
      <c r="I3163" s="157">
        <v>1</v>
      </c>
      <c r="J3163" s="157">
        <v>0</v>
      </c>
      <c r="K3163" s="157">
        <v>0</v>
      </c>
      <c r="L3163" s="157">
        <v>1</v>
      </c>
    </row>
    <row r="3164" spans="1:12" x14ac:dyDescent="0.2">
      <c r="A3164" s="157"/>
      <c r="B3164" s="157"/>
      <c r="C3164" s="157"/>
      <c r="D3164" s="157"/>
      <c r="E3164" s="157" t="s">
        <v>5788</v>
      </c>
      <c r="F3164" s="157" t="s">
        <v>53</v>
      </c>
      <c r="G3164" s="157">
        <v>0</v>
      </c>
      <c r="H3164" s="157">
        <v>1</v>
      </c>
      <c r="I3164" s="157">
        <v>0</v>
      </c>
      <c r="J3164" s="157">
        <v>1</v>
      </c>
      <c r="K3164" s="157">
        <v>0</v>
      </c>
      <c r="L3164" s="157">
        <v>1</v>
      </c>
    </row>
    <row r="3165" spans="1:12" x14ac:dyDescent="0.2">
      <c r="A3165" s="157"/>
      <c r="B3165" s="157"/>
      <c r="C3165" s="157"/>
      <c r="D3165" s="157"/>
      <c r="E3165" s="157" t="s">
        <v>5789</v>
      </c>
      <c r="F3165" s="157" t="s">
        <v>77</v>
      </c>
      <c r="G3165" s="157">
        <v>0</v>
      </c>
      <c r="H3165" s="157">
        <v>3</v>
      </c>
      <c r="I3165" s="157">
        <v>0</v>
      </c>
      <c r="J3165" s="157">
        <v>3</v>
      </c>
      <c r="K3165" s="157">
        <v>0</v>
      </c>
      <c r="L3165" s="157">
        <v>3</v>
      </c>
    </row>
    <row r="3166" spans="1:12" x14ac:dyDescent="0.2">
      <c r="A3166" s="157"/>
      <c r="B3166" s="157"/>
      <c r="C3166" s="157"/>
      <c r="D3166" s="157"/>
      <c r="E3166" s="157" t="s">
        <v>314</v>
      </c>
      <c r="F3166" s="157" t="s">
        <v>125</v>
      </c>
      <c r="G3166" s="157">
        <v>0</v>
      </c>
      <c r="H3166" s="157">
        <v>2</v>
      </c>
      <c r="I3166" s="157">
        <v>0</v>
      </c>
      <c r="J3166" s="157">
        <v>2</v>
      </c>
      <c r="K3166" s="157">
        <v>0</v>
      </c>
      <c r="L3166" s="157">
        <v>2</v>
      </c>
    </row>
    <row r="3167" spans="1:12" x14ac:dyDescent="0.2">
      <c r="A3167" s="157"/>
      <c r="B3167" s="157"/>
      <c r="C3167" s="157"/>
      <c r="D3167" s="157"/>
      <c r="E3167" s="157" t="s">
        <v>313</v>
      </c>
      <c r="F3167" s="157" t="s">
        <v>125</v>
      </c>
      <c r="G3167" s="157">
        <v>0</v>
      </c>
      <c r="H3167" s="157">
        <v>2</v>
      </c>
      <c r="I3167" s="157">
        <v>0</v>
      </c>
      <c r="J3167" s="157">
        <v>2</v>
      </c>
      <c r="K3167" s="157">
        <v>0</v>
      </c>
      <c r="L3167" s="157">
        <v>2</v>
      </c>
    </row>
    <row r="3168" spans="1:12" x14ac:dyDescent="0.2">
      <c r="A3168" s="157"/>
      <c r="B3168" s="157"/>
      <c r="C3168" s="157"/>
      <c r="D3168" s="157"/>
      <c r="E3168" s="157" t="s">
        <v>5790</v>
      </c>
      <c r="F3168" s="157" t="s">
        <v>48</v>
      </c>
      <c r="G3168" s="157">
        <v>1</v>
      </c>
      <c r="H3168" s="157">
        <v>0</v>
      </c>
      <c r="I3168" s="157">
        <v>0</v>
      </c>
      <c r="J3168" s="157">
        <v>1</v>
      </c>
      <c r="K3168" s="157">
        <v>0</v>
      </c>
      <c r="L3168" s="157">
        <v>1</v>
      </c>
    </row>
    <row r="3169" spans="1:12" x14ac:dyDescent="0.2">
      <c r="A3169" s="157"/>
      <c r="B3169" s="157"/>
      <c r="C3169" s="157"/>
      <c r="D3169" s="157"/>
      <c r="E3169" s="157" t="s">
        <v>5791</v>
      </c>
      <c r="F3169" s="157" t="s">
        <v>33</v>
      </c>
      <c r="G3169" s="157">
        <v>2</v>
      </c>
      <c r="H3169" s="157">
        <v>0</v>
      </c>
      <c r="I3169" s="157">
        <v>2</v>
      </c>
      <c r="J3169" s="157">
        <v>0</v>
      </c>
      <c r="K3169" s="157">
        <v>0</v>
      </c>
      <c r="L3169" s="157">
        <v>2</v>
      </c>
    </row>
    <row r="3170" spans="1:12" x14ac:dyDescent="0.2">
      <c r="A3170" s="157"/>
      <c r="B3170" s="157"/>
      <c r="C3170" s="157"/>
      <c r="D3170" s="157"/>
      <c r="E3170" s="157" t="s">
        <v>5792</v>
      </c>
      <c r="F3170" s="157" t="s">
        <v>33</v>
      </c>
      <c r="G3170" s="157">
        <v>0</v>
      </c>
      <c r="H3170" s="157">
        <v>1</v>
      </c>
      <c r="I3170" s="157">
        <v>0</v>
      </c>
      <c r="J3170" s="157">
        <v>1</v>
      </c>
      <c r="K3170" s="157">
        <v>0</v>
      </c>
      <c r="L3170" s="157">
        <v>1</v>
      </c>
    </row>
    <row r="3171" spans="1:12" x14ac:dyDescent="0.2">
      <c r="A3171" s="157"/>
      <c r="B3171" s="157"/>
      <c r="C3171" s="157"/>
      <c r="D3171" s="157"/>
      <c r="E3171" s="157" t="s">
        <v>5793</v>
      </c>
      <c r="F3171" s="157" t="s">
        <v>18</v>
      </c>
      <c r="G3171" s="157">
        <v>1</v>
      </c>
      <c r="H3171" s="157">
        <v>0</v>
      </c>
      <c r="I3171" s="157">
        <v>1</v>
      </c>
      <c r="J3171" s="157">
        <v>0</v>
      </c>
      <c r="K3171" s="157">
        <v>0</v>
      </c>
      <c r="L3171" s="157">
        <v>1</v>
      </c>
    </row>
    <row r="3172" spans="1:12" x14ac:dyDescent="0.2">
      <c r="A3172" s="157"/>
      <c r="B3172" s="157"/>
      <c r="C3172" s="157"/>
      <c r="D3172" s="157"/>
      <c r="E3172" s="157" t="s">
        <v>305</v>
      </c>
      <c r="F3172" s="157" t="s">
        <v>53</v>
      </c>
      <c r="G3172" s="157">
        <v>1</v>
      </c>
      <c r="H3172" s="157">
        <v>1</v>
      </c>
      <c r="I3172" s="157">
        <v>0</v>
      </c>
      <c r="J3172" s="157">
        <v>2</v>
      </c>
      <c r="K3172" s="157">
        <v>0</v>
      </c>
      <c r="L3172" s="157">
        <v>2</v>
      </c>
    </row>
    <row r="3173" spans="1:12" x14ac:dyDescent="0.2">
      <c r="A3173" s="157"/>
      <c r="B3173" s="157"/>
      <c r="C3173" s="157"/>
      <c r="D3173" s="157"/>
      <c r="E3173" s="157" t="s">
        <v>5794</v>
      </c>
      <c r="F3173" s="157" t="s">
        <v>53</v>
      </c>
      <c r="G3173" s="157">
        <v>0</v>
      </c>
      <c r="H3173" s="157">
        <v>1</v>
      </c>
      <c r="I3173" s="157">
        <v>0</v>
      </c>
      <c r="J3173" s="157">
        <v>1</v>
      </c>
      <c r="K3173" s="157">
        <v>0</v>
      </c>
      <c r="L3173" s="157">
        <v>1</v>
      </c>
    </row>
    <row r="3174" spans="1:12" x14ac:dyDescent="0.2">
      <c r="A3174" s="157"/>
      <c r="B3174" s="157"/>
      <c r="C3174" s="157"/>
      <c r="D3174" s="157"/>
      <c r="E3174" s="157" t="s">
        <v>302</v>
      </c>
      <c r="F3174" s="157" t="s">
        <v>20</v>
      </c>
      <c r="G3174" s="157">
        <v>1</v>
      </c>
      <c r="H3174" s="157">
        <v>0</v>
      </c>
      <c r="I3174" s="157">
        <v>0</v>
      </c>
      <c r="J3174" s="157">
        <v>1</v>
      </c>
      <c r="K3174" s="157">
        <v>0</v>
      </c>
      <c r="L3174" s="157">
        <v>1</v>
      </c>
    </row>
    <row r="3175" spans="1:12" x14ac:dyDescent="0.2">
      <c r="A3175" s="157"/>
      <c r="B3175" s="157"/>
      <c r="C3175" s="157"/>
      <c r="D3175" s="157"/>
      <c r="E3175" s="157" t="s">
        <v>301</v>
      </c>
      <c r="F3175" s="157" t="s">
        <v>87</v>
      </c>
      <c r="G3175" s="157">
        <v>0</v>
      </c>
      <c r="H3175" s="157">
        <v>2</v>
      </c>
      <c r="I3175" s="157">
        <v>0</v>
      </c>
      <c r="J3175" s="157">
        <v>2</v>
      </c>
      <c r="K3175" s="157">
        <v>0</v>
      </c>
      <c r="L3175" s="157">
        <v>2</v>
      </c>
    </row>
    <row r="3176" spans="1:12" x14ac:dyDescent="0.2">
      <c r="A3176" s="157"/>
      <c r="B3176" s="157"/>
      <c r="C3176" s="157"/>
      <c r="D3176" s="157"/>
      <c r="E3176" s="157" t="s">
        <v>298</v>
      </c>
      <c r="F3176" s="157" t="s">
        <v>67</v>
      </c>
      <c r="G3176" s="157">
        <v>0</v>
      </c>
      <c r="H3176" s="157">
        <v>2</v>
      </c>
      <c r="I3176" s="157">
        <v>0</v>
      </c>
      <c r="J3176" s="157">
        <v>2</v>
      </c>
      <c r="K3176" s="157">
        <v>0</v>
      </c>
      <c r="L3176" s="157">
        <v>2</v>
      </c>
    </row>
    <row r="3177" spans="1:12" x14ac:dyDescent="0.2">
      <c r="A3177" s="157"/>
      <c r="B3177" s="157"/>
      <c r="C3177" s="157"/>
      <c r="D3177" s="157"/>
      <c r="E3177" s="157" t="s">
        <v>5795</v>
      </c>
      <c r="F3177" s="157" t="s">
        <v>77</v>
      </c>
      <c r="G3177" s="157">
        <v>0</v>
      </c>
      <c r="H3177" s="157">
        <v>1</v>
      </c>
      <c r="I3177" s="157">
        <v>0</v>
      </c>
      <c r="J3177" s="157">
        <v>1</v>
      </c>
      <c r="K3177" s="157">
        <v>0</v>
      </c>
      <c r="L3177" s="157">
        <v>1</v>
      </c>
    </row>
    <row r="3178" spans="1:12" x14ac:dyDescent="0.2">
      <c r="A3178" s="157"/>
      <c r="B3178" s="157"/>
      <c r="C3178" s="157"/>
      <c r="D3178" s="157"/>
      <c r="E3178" s="157" t="s">
        <v>5796</v>
      </c>
      <c r="F3178" s="157" t="s">
        <v>131</v>
      </c>
      <c r="G3178" s="157">
        <v>1</v>
      </c>
      <c r="H3178" s="157">
        <v>0</v>
      </c>
      <c r="I3178" s="157">
        <v>0</v>
      </c>
      <c r="J3178" s="157">
        <v>1</v>
      </c>
      <c r="K3178" s="157">
        <v>0</v>
      </c>
      <c r="L3178" s="157">
        <v>1</v>
      </c>
    </row>
    <row r="3179" spans="1:12" x14ac:dyDescent="0.2">
      <c r="A3179" s="157"/>
      <c r="B3179" s="157"/>
      <c r="C3179" s="157"/>
      <c r="D3179" s="157"/>
      <c r="E3179" s="157" t="s">
        <v>5797</v>
      </c>
      <c r="F3179" s="157" t="s">
        <v>58</v>
      </c>
      <c r="G3179" s="157">
        <v>2</v>
      </c>
      <c r="H3179" s="157">
        <v>0</v>
      </c>
      <c r="I3179" s="157">
        <v>0</v>
      </c>
      <c r="J3179" s="157">
        <v>2</v>
      </c>
      <c r="K3179" s="157">
        <v>0</v>
      </c>
      <c r="L3179" s="157">
        <v>2</v>
      </c>
    </row>
    <row r="3180" spans="1:12" x14ac:dyDescent="0.2">
      <c r="A3180" s="157"/>
      <c r="B3180" s="157"/>
      <c r="C3180" s="157"/>
      <c r="D3180" s="157"/>
      <c r="E3180" s="157" t="s">
        <v>5798</v>
      </c>
      <c r="F3180" s="157" t="s">
        <v>58</v>
      </c>
      <c r="G3180" s="157">
        <v>1</v>
      </c>
      <c r="H3180" s="157">
        <v>0</v>
      </c>
      <c r="I3180" s="157">
        <v>0</v>
      </c>
      <c r="J3180" s="157">
        <v>1</v>
      </c>
      <c r="K3180" s="157">
        <v>0</v>
      </c>
      <c r="L3180" s="157">
        <v>1</v>
      </c>
    </row>
    <row r="3181" spans="1:12" x14ac:dyDescent="0.2">
      <c r="A3181" s="157"/>
      <c r="B3181" s="157"/>
      <c r="C3181" s="157"/>
      <c r="D3181" s="157"/>
      <c r="E3181" s="157" t="s">
        <v>296</v>
      </c>
      <c r="F3181" s="157" t="s">
        <v>29</v>
      </c>
      <c r="G3181" s="157">
        <v>0</v>
      </c>
      <c r="H3181" s="157">
        <v>2</v>
      </c>
      <c r="I3181" s="157">
        <v>0</v>
      </c>
      <c r="J3181" s="157">
        <v>2</v>
      </c>
      <c r="K3181" s="157">
        <v>0</v>
      </c>
      <c r="L3181" s="157">
        <v>2</v>
      </c>
    </row>
    <row r="3182" spans="1:12" x14ac:dyDescent="0.2">
      <c r="A3182" s="157"/>
      <c r="B3182" s="157"/>
      <c r="C3182" s="157"/>
      <c r="D3182" s="157"/>
      <c r="E3182" s="157" t="s">
        <v>295</v>
      </c>
      <c r="F3182" s="157" t="s">
        <v>29</v>
      </c>
      <c r="G3182" s="157">
        <v>0</v>
      </c>
      <c r="H3182" s="157">
        <v>2</v>
      </c>
      <c r="I3182" s="157">
        <v>0</v>
      </c>
      <c r="J3182" s="157">
        <v>2</v>
      </c>
      <c r="K3182" s="157">
        <v>0</v>
      </c>
      <c r="L3182" s="157">
        <v>2</v>
      </c>
    </row>
    <row r="3183" spans="1:12" x14ac:dyDescent="0.2">
      <c r="A3183" s="157"/>
      <c r="B3183" s="157"/>
      <c r="C3183" s="157"/>
      <c r="D3183" s="157"/>
      <c r="E3183" s="157" t="s">
        <v>291</v>
      </c>
      <c r="F3183" s="157" t="s">
        <v>94</v>
      </c>
      <c r="G3183" s="157">
        <v>0</v>
      </c>
      <c r="H3183" s="157">
        <v>1</v>
      </c>
      <c r="I3183" s="157">
        <v>0</v>
      </c>
      <c r="J3183" s="157">
        <v>1</v>
      </c>
      <c r="K3183" s="157">
        <v>0</v>
      </c>
      <c r="L3183" s="157">
        <v>1</v>
      </c>
    </row>
    <row r="3184" spans="1:12" x14ac:dyDescent="0.2">
      <c r="A3184" s="157"/>
      <c r="B3184" s="157"/>
      <c r="C3184" s="157"/>
      <c r="D3184" s="157"/>
      <c r="E3184" s="157" t="s">
        <v>5799</v>
      </c>
      <c r="F3184" s="157" t="s">
        <v>58</v>
      </c>
      <c r="G3184" s="157">
        <v>2</v>
      </c>
      <c r="H3184" s="157">
        <v>0</v>
      </c>
      <c r="I3184" s="157">
        <v>0</v>
      </c>
      <c r="J3184" s="157">
        <v>2</v>
      </c>
      <c r="K3184" s="157">
        <v>0</v>
      </c>
      <c r="L3184" s="157">
        <v>2</v>
      </c>
    </row>
    <row r="3185" spans="1:12" x14ac:dyDescent="0.2">
      <c r="A3185" s="157"/>
      <c r="B3185" s="157"/>
      <c r="C3185" s="157"/>
      <c r="D3185" s="157"/>
      <c r="E3185" s="157" t="s">
        <v>288</v>
      </c>
      <c r="F3185" s="157" t="s">
        <v>131</v>
      </c>
      <c r="G3185" s="157">
        <v>0</v>
      </c>
      <c r="H3185" s="157">
        <v>1</v>
      </c>
      <c r="I3185" s="157">
        <v>0</v>
      </c>
      <c r="J3185" s="157">
        <v>1</v>
      </c>
      <c r="K3185" s="157">
        <v>0</v>
      </c>
      <c r="L3185" s="157">
        <v>1</v>
      </c>
    </row>
    <row r="3186" spans="1:12" x14ac:dyDescent="0.2">
      <c r="A3186" s="157"/>
      <c r="B3186" s="157"/>
      <c r="C3186" s="157"/>
      <c r="D3186" s="157"/>
      <c r="E3186" s="157" t="s">
        <v>5800</v>
      </c>
      <c r="F3186" s="157" t="s">
        <v>22</v>
      </c>
      <c r="G3186" s="157">
        <v>1</v>
      </c>
      <c r="H3186" s="157">
        <v>0</v>
      </c>
      <c r="I3186" s="157">
        <v>0</v>
      </c>
      <c r="J3186" s="157">
        <v>1</v>
      </c>
      <c r="K3186" s="157">
        <v>0</v>
      </c>
      <c r="L3186" s="157">
        <v>1</v>
      </c>
    </row>
    <row r="3187" spans="1:12" x14ac:dyDescent="0.2">
      <c r="A3187" s="157"/>
      <c r="B3187" s="157"/>
      <c r="C3187" s="157"/>
      <c r="D3187" s="157"/>
      <c r="E3187" s="157" t="s">
        <v>5801</v>
      </c>
      <c r="F3187" s="157" t="s">
        <v>58</v>
      </c>
      <c r="G3187" s="157">
        <v>0</v>
      </c>
      <c r="H3187" s="157">
        <v>1</v>
      </c>
      <c r="I3187" s="157">
        <v>0</v>
      </c>
      <c r="J3187" s="157">
        <v>1</v>
      </c>
      <c r="K3187" s="157">
        <v>0</v>
      </c>
      <c r="L3187" s="157">
        <v>1</v>
      </c>
    </row>
    <row r="3188" spans="1:12" x14ac:dyDescent="0.2">
      <c r="A3188" s="157"/>
      <c r="B3188" s="157"/>
      <c r="C3188" s="157"/>
      <c r="D3188" s="157"/>
      <c r="E3188" s="157" t="s">
        <v>285</v>
      </c>
      <c r="F3188" s="157" t="s">
        <v>20</v>
      </c>
      <c r="G3188" s="157">
        <v>0</v>
      </c>
      <c r="H3188" s="157">
        <v>1</v>
      </c>
      <c r="I3188" s="157">
        <v>0</v>
      </c>
      <c r="J3188" s="157">
        <v>1</v>
      </c>
      <c r="K3188" s="157">
        <v>0</v>
      </c>
      <c r="L3188" s="157">
        <v>1</v>
      </c>
    </row>
    <row r="3189" spans="1:12" x14ac:dyDescent="0.2">
      <c r="A3189" s="157"/>
      <c r="B3189" s="157"/>
      <c r="C3189" s="157"/>
      <c r="D3189" s="157"/>
      <c r="E3189" s="157" t="s">
        <v>5802</v>
      </c>
      <c r="F3189" s="157" t="s">
        <v>58</v>
      </c>
      <c r="G3189" s="157">
        <v>1</v>
      </c>
      <c r="H3189" s="157">
        <v>0</v>
      </c>
      <c r="I3189" s="157">
        <v>0</v>
      </c>
      <c r="J3189" s="157">
        <v>1</v>
      </c>
      <c r="K3189" s="157">
        <v>0</v>
      </c>
      <c r="L3189" s="157">
        <v>1</v>
      </c>
    </row>
    <row r="3190" spans="1:12" x14ac:dyDescent="0.2">
      <c r="A3190" s="157"/>
      <c r="B3190" s="157"/>
      <c r="C3190" s="157"/>
      <c r="D3190" s="157"/>
      <c r="E3190" s="157" t="s">
        <v>283</v>
      </c>
      <c r="F3190" s="157" t="s">
        <v>80</v>
      </c>
      <c r="G3190" s="157">
        <v>1</v>
      </c>
      <c r="H3190" s="157">
        <v>0</v>
      </c>
      <c r="I3190" s="157">
        <v>0</v>
      </c>
      <c r="J3190" s="157">
        <v>1</v>
      </c>
      <c r="K3190" s="157">
        <v>0</v>
      </c>
      <c r="L3190" s="157">
        <v>1</v>
      </c>
    </row>
    <row r="3191" spans="1:12" x14ac:dyDescent="0.2">
      <c r="A3191" s="157"/>
      <c r="B3191" s="157"/>
      <c r="C3191" s="157"/>
      <c r="D3191" s="157"/>
      <c r="E3191" s="157" t="s">
        <v>5803</v>
      </c>
      <c r="F3191" s="157" t="s">
        <v>20</v>
      </c>
      <c r="G3191" s="157">
        <v>0</v>
      </c>
      <c r="H3191" s="157">
        <v>1</v>
      </c>
      <c r="I3191" s="157">
        <v>0</v>
      </c>
      <c r="J3191" s="157">
        <v>1</v>
      </c>
      <c r="K3191" s="157">
        <v>0</v>
      </c>
      <c r="L3191" s="157">
        <v>1</v>
      </c>
    </row>
    <row r="3192" spans="1:12" x14ac:dyDescent="0.2">
      <c r="A3192" s="157"/>
      <c r="B3192" s="157"/>
      <c r="C3192" s="157"/>
      <c r="D3192" s="157"/>
      <c r="E3192" s="157" t="s">
        <v>278</v>
      </c>
      <c r="F3192" s="157" t="s">
        <v>58</v>
      </c>
      <c r="G3192" s="157">
        <v>0</v>
      </c>
      <c r="H3192" s="157">
        <v>2</v>
      </c>
      <c r="I3192" s="157">
        <v>1</v>
      </c>
      <c r="J3192" s="157">
        <v>1</v>
      </c>
      <c r="K3192" s="157">
        <v>0</v>
      </c>
      <c r="L3192" s="157">
        <v>2</v>
      </c>
    </row>
    <row r="3193" spans="1:12" x14ac:dyDescent="0.2">
      <c r="A3193" s="157"/>
      <c r="B3193" s="157"/>
      <c r="C3193" s="157"/>
      <c r="D3193" s="157"/>
      <c r="E3193" s="157" t="s">
        <v>5804</v>
      </c>
      <c r="F3193" s="157" t="s">
        <v>58</v>
      </c>
      <c r="G3193" s="157">
        <v>0</v>
      </c>
      <c r="H3193" s="157">
        <v>1</v>
      </c>
      <c r="I3193" s="157">
        <v>0</v>
      </c>
      <c r="J3193" s="157">
        <v>1</v>
      </c>
      <c r="K3193" s="157">
        <v>0</v>
      </c>
      <c r="L3193" s="157">
        <v>1</v>
      </c>
    </row>
    <row r="3194" spans="1:12" x14ac:dyDescent="0.2">
      <c r="A3194" s="157"/>
      <c r="B3194" s="157"/>
      <c r="C3194" s="157"/>
      <c r="D3194" s="157"/>
      <c r="E3194" s="157" t="s">
        <v>5805</v>
      </c>
      <c r="F3194" s="157" t="s">
        <v>20</v>
      </c>
      <c r="G3194" s="157">
        <v>0</v>
      </c>
      <c r="H3194" s="157">
        <v>1</v>
      </c>
      <c r="I3194" s="157">
        <v>0</v>
      </c>
      <c r="J3194" s="157">
        <v>1</v>
      </c>
      <c r="K3194" s="157">
        <v>0</v>
      </c>
      <c r="L3194" s="157">
        <v>1</v>
      </c>
    </row>
    <row r="3195" spans="1:12" x14ac:dyDescent="0.2">
      <c r="A3195" s="157"/>
      <c r="B3195" s="157"/>
      <c r="C3195" s="157"/>
      <c r="D3195" s="157"/>
      <c r="E3195" s="157" t="s">
        <v>5806</v>
      </c>
      <c r="F3195" s="157" t="s">
        <v>53</v>
      </c>
      <c r="G3195" s="157">
        <v>1</v>
      </c>
      <c r="H3195" s="157">
        <v>0</v>
      </c>
      <c r="I3195" s="157">
        <v>1</v>
      </c>
      <c r="J3195" s="157">
        <v>0</v>
      </c>
      <c r="K3195" s="157">
        <v>0</v>
      </c>
      <c r="L3195" s="157">
        <v>1</v>
      </c>
    </row>
    <row r="3196" spans="1:12" x14ac:dyDescent="0.2">
      <c r="A3196" s="157"/>
      <c r="B3196" s="157"/>
      <c r="C3196" s="157"/>
      <c r="D3196" s="157"/>
      <c r="E3196" s="157" t="s">
        <v>274</v>
      </c>
      <c r="F3196" s="157" t="s">
        <v>33</v>
      </c>
      <c r="G3196" s="157">
        <v>0</v>
      </c>
      <c r="H3196" s="157">
        <v>1</v>
      </c>
      <c r="I3196" s="157">
        <v>0</v>
      </c>
      <c r="J3196" s="157">
        <v>1</v>
      </c>
      <c r="K3196" s="157">
        <v>0</v>
      </c>
      <c r="L3196" s="157">
        <v>1</v>
      </c>
    </row>
    <row r="3197" spans="1:12" x14ac:dyDescent="0.2">
      <c r="A3197" s="157"/>
      <c r="B3197" s="157"/>
      <c r="C3197" s="157"/>
      <c r="D3197" s="157"/>
      <c r="E3197" s="157" t="s">
        <v>272</v>
      </c>
      <c r="F3197" s="157" t="s">
        <v>58</v>
      </c>
      <c r="G3197" s="157">
        <v>2</v>
      </c>
      <c r="H3197" s="157">
        <v>3</v>
      </c>
      <c r="I3197" s="157">
        <v>0</v>
      </c>
      <c r="J3197" s="157">
        <v>5</v>
      </c>
      <c r="K3197" s="157">
        <v>0</v>
      </c>
      <c r="L3197" s="157">
        <v>5</v>
      </c>
    </row>
    <row r="3198" spans="1:12" x14ac:dyDescent="0.2">
      <c r="A3198" s="157"/>
      <c r="B3198" s="157"/>
      <c r="C3198" s="157"/>
      <c r="D3198" s="157"/>
      <c r="E3198" s="157" t="s">
        <v>271</v>
      </c>
      <c r="F3198" s="157" t="s">
        <v>58</v>
      </c>
      <c r="G3198" s="157">
        <v>2</v>
      </c>
      <c r="H3198" s="157">
        <v>3</v>
      </c>
      <c r="I3198" s="157">
        <v>0</v>
      </c>
      <c r="J3198" s="157">
        <v>5</v>
      </c>
      <c r="K3198" s="157">
        <v>0</v>
      </c>
      <c r="L3198" s="157">
        <v>5</v>
      </c>
    </row>
    <row r="3199" spans="1:12" x14ac:dyDescent="0.2">
      <c r="A3199" s="157"/>
      <c r="B3199" s="157"/>
      <c r="C3199" s="157"/>
      <c r="D3199" s="157"/>
      <c r="E3199" s="157" t="s">
        <v>5807</v>
      </c>
      <c r="F3199" s="157" t="s">
        <v>29</v>
      </c>
      <c r="G3199" s="157">
        <v>1</v>
      </c>
      <c r="H3199" s="157">
        <v>0</v>
      </c>
      <c r="I3199" s="157">
        <v>0</v>
      </c>
      <c r="J3199" s="157">
        <v>1</v>
      </c>
      <c r="K3199" s="157">
        <v>0</v>
      </c>
      <c r="L3199" s="157">
        <v>1</v>
      </c>
    </row>
    <row r="3200" spans="1:12" x14ac:dyDescent="0.2">
      <c r="A3200" s="157"/>
      <c r="B3200" s="157"/>
      <c r="C3200" s="157"/>
      <c r="D3200" s="157"/>
      <c r="E3200" s="157" t="s">
        <v>270</v>
      </c>
      <c r="F3200" s="157" t="s">
        <v>18</v>
      </c>
      <c r="G3200" s="157">
        <v>1</v>
      </c>
      <c r="H3200" s="157">
        <v>1</v>
      </c>
      <c r="I3200" s="157">
        <v>0</v>
      </c>
      <c r="J3200" s="157">
        <v>2</v>
      </c>
      <c r="K3200" s="157">
        <v>0</v>
      </c>
      <c r="L3200" s="157">
        <v>2</v>
      </c>
    </row>
    <row r="3201" spans="1:12" x14ac:dyDescent="0.2">
      <c r="A3201" s="157"/>
      <c r="B3201" s="157"/>
      <c r="C3201" s="157"/>
      <c r="D3201" s="157"/>
      <c r="E3201" s="157" t="s">
        <v>5808</v>
      </c>
      <c r="F3201" s="157" t="s">
        <v>16</v>
      </c>
      <c r="G3201" s="157">
        <v>1</v>
      </c>
      <c r="H3201" s="157">
        <v>0</v>
      </c>
      <c r="I3201" s="157">
        <v>0</v>
      </c>
      <c r="J3201" s="157">
        <v>1</v>
      </c>
      <c r="K3201" s="157">
        <v>0</v>
      </c>
      <c r="L3201" s="157">
        <v>1</v>
      </c>
    </row>
    <row r="3202" spans="1:12" x14ac:dyDescent="0.2">
      <c r="A3202" s="157"/>
      <c r="B3202" s="157"/>
      <c r="C3202" s="157"/>
      <c r="D3202" s="157"/>
      <c r="E3202" s="157" t="s">
        <v>5809</v>
      </c>
      <c r="F3202" s="157" t="s">
        <v>16</v>
      </c>
      <c r="G3202" s="157">
        <v>1</v>
      </c>
      <c r="H3202" s="157">
        <v>0</v>
      </c>
      <c r="I3202" s="157">
        <v>0</v>
      </c>
      <c r="J3202" s="157">
        <v>1</v>
      </c>
      <c r="K3202" s="157">
        <v>0</v>
      </c>
      <c r="L3202" s="157">
        <v>1</v>
      </c>
    </row>
    <row r="3203" spans="1:12" x14ac:dyDescent="0.2">
      <c r="A3203" s="157"/>
      <c r="B3203" s="157"/>
      <c r="C3203" s="157"/>
      <c r="D3203" s="157"/>
      <c r="E3203" s="157" t="s">
        <v>5810</v>
      </c>
      <c r="F3203" s="157" t="s">
        <v>16</v>
      </c>
      <c r="G3203" s="157">
        <v>1</v>
      </c>
      <c r="H3203" s="157">
        <v>0</v>
      </c>
      <c r="I3203" s="157">
        <v>0</v>
      </c>
      <c r="J3203" s="157">
        <v>1</v>
      </c>
      <c r="K3203" s="157">
        <v>0</v>
      </c>
      <c r="L3203" s="157">
        <v>1</v>
      </c>
    </row>
    <row r="3204" spans="1:12" x14ac:dyDescent="0.2">
      <c r="A3204" s="157"/>
      <c r="B3204" s="157"/>
      <c r="C3204" s="157"/>
      <c r="D3204" s="157"/>
      <c r="E3204" s="157" t="s">
        <v>5811</v>
      </c>
      <c r="F3204" s="157" t="s">
        <v>16</v>
      </c>
      <c r="G3204" s="157">
        <v>0</v>
      </c>
      <c r="H3204" s="157">
        <v>1</v>
      </c>
      <c r="I3204" s="157">
        <v>1</v>
      </c>
      <c r="J3204" s="157">
        <v>0</v>
      </c>
      <c r="K3204" s="157">
        <v>0</v>
      </c>
      <c r="L3204" s="157">
        <v>1</v>
      </c>
    </row>
    <row r="3205" spans="1:12" x14ac:dyDescent="0.2">
      <c r="A3205" s="157"/>
      <c r="B3205" s="157"/>
      <c r="C3205" s="157"/>
      <c r="D3205" s="157"/>
      <c r="E3205" s="157" t="s">
        <v>5812</v>
      </c>
      <c r="F3205" s="157" t="s">
        <v>77</v>
      </c>
      <c r="G3205" s="157">
        <v>2</v>
      </c>
      <c r="H3205" s="157">
        <v>0</v>
      </c>
      <c r="I3205" s="157">
        <v>2</v>
      </c>
      <c r="J3205" s="157">
        <v>0</v>
      </c>
      <c r="K3205" s="157">
        <v>0</v>
      </c>
      <c r="L3205" s="157">
        <v>2</v>
      </c>
    </row>
    <row r="3206" spans="1:12" x14ac:dyDescent="0.2">
      <c r="A3206" s="157"/>
      <c r="B3206" s="157"/>
      <c r="C3206" s="157"/>
      <c r="D3206" s="157"/>
      <c r="E3206" s="157" t="s">
        <v>263</v>
      </c>
      <c r="F3206" s="157" t="s">
        <v>20</v>
      </c>
      <c r="G3206" s="157">
        <v>0</v>
      </c>
      <c r="H3206" s="157">
        <v>4</v>
      </c>
      <c r="I3206" s="157">
        <v>0</v>
      </c>
      <c r="J3206" s="157">
        <v>4</v>
      </c>
      <c r="K3206" s="157">
        <v>0</v>
      </c>
      <c r="L3206" s="157">
        <v>4</v>
      </c>
    </row>
    <row r="3207" spans="1:12" x14ac:dyDescent="0.2">
      <c r="A3207" s="157"/>
      <c r="B3207" s="157"/>
      <c r="C3207" s="157"/>
      <c r="D3207" s="157"/>
      <c r="E3207" s="157" t="s">
        <v>262</v>
      </c>
      <c r="F3207" s="157" t="s">
        <v>14</v>
      </c>
      <c r="G3207" s="157">
        <v>0</v>
      </c>
      <c r="H3207" s="157">
        <v>1</v>
      </c>
      <c r="I3207" s="157">
        <v>0</v>
      </c>
      <c r="J3207" s="157">
        <v>1</v>
      </c>
      <c r="K3207" s="157">
        <v>0</v>
      </c>
      <c r="L3207" s="157">
        <v>1</v>
      </c>
    </row>
    <row r="3208" spans="1:12" x14ac:dyDescent="0.2">
      <c r="A3208" s="157"/>
      <c r="B3208" s="157"/>
      <c r="C3208" s="157"/>
      <c r="D3208" s="157"/>
      <c r="E3208" s="157" t="s">
        <v>5813</v>
      </c>
      <c r="F3208" s="157" t="s">
        <v>33</v>
      </c>
      <c r="G3208" s="157">
        <v>0</v>
      </c>
      <c r="H3208" s="157">
        <v>1</v>
      </c>
      <c r="I3208" s="157">
        <v>0</v>
      </c>
      <c r="J3208" s="157">
        <v>1</v>
      </c>
      <c r="K3208" s="157">
        <v>0</v>
      </c>
      <c r="L3208" s="157">
        <v>1</v>
      </c>
    </row>
    <row r="3209" spans="1:12" x14ac:dyDescent="0.2">
      <c r="A3209" s="157"/>
      <c r="B3209" s="157"/>
      <c r="C3209" s="157"/>
      <c r="D3209" s="157" t="s">
        <v>3947</v>
      </c>
      <c r="E3209" s="157" t="s">
        <v>3947</v>
      </c>
      <c r="F3209" s="157" t="s">
        <v>87</v>
      </c>
      <c r="G3209" s="157">
        <v>0</v>
      </c>
      <c r="H3209" s="157">
        <v>1</v>
      </c>
      <c r="I3209" s="157">
        <v>0</v>
      </c>
      <c r="J3209" s="157">
        <v>1</v>
      </c>
      <c r="K3209" s="157">
        <v>0</v>
      </c>
      <c r="L3209" s="157">
        <v>1</v>
      </c>
    </row>
    <row r="3210" spans="1:12" x14ac:dyDescent="0.2">
      <c r="A3210" s="157"/>
      <c r="B3210" s="157"/>
      <c r="C3210" s="157"/>
      <c r="D3210" s="157"/>
      <c r="E3210" s="157" t="s">
        <v>257</v>
      </c>
      <c r="F3210" s="157" t="s">
        <v>20</v>
      </c>
      <c r="G3210" s="157">
        <v>0</v>
      </c>
      <c r="H3210" s="157">
        <v>11</v>
      </c>
      <c r="I3210" s="157">
        <v>0</v>
      </c>
      <c r="J3210" s="157">
        <v>10</v>
      </c>
      <c r="K3210" s="157">
        <v>1</v>
      </c>
      <c r="L3210" s="157">
        <v>11</v>
      </c>
    </row>
    <row r="3211" spans="1:12" x14ac:dyDescent="0.2">
      <c r="A3211" s="157"/>
      <c r="B3211" s="157"/>
      <c r="C3211" s="157"/>
      <c r="D3211" s="157"/>
      <c r="E3211" s="157" t="s">
        <v>5814</v>
      </c>
      <c r="F3211" s="157" t="s">
        <v>33</v>
      </c>
      <c r="G3211" s="157">
        <v>2</v>
      </c>
      <c r="H3211" s="157">
        <v>0</v>
      </c>
      <c r="I3211" s="157">
        <v>2</v>
      </c>
      <c r="J3211" s="157">
        <v>0</v>
      </c>
      <c r="K3211" s="157">
        <v>0</v>
      </c>
      <c r="L3211" s="157">
        <v>2</v>
      </c>
    </row>
    <row r="3212" spans="1:12" x14ac:dyDescent="0.2">
      <c r="A3212" s="157"/>
      <c r="B3212" s="157"/>
      <c r="C3212" s="157"/>
      <c r="D3212" s="157"/>
      <c r="E3212" s="157" t="s">
        <v>255</v>
      </c>
      <c r="F3212" s="157" t="s">
        <v>48</v>
      </c>
      <c r="G3212" s="157">
        <v>1</v>
      </c>
      <c r="H3212" s="157">
        <v>0</v>
      </c>
      <c r="I3212" s="157">
        <v>0</v>
      </c>
      <c r="J3212" s="157">
        <v>1</v>
      </c>
      <c r="K3212" s="157">
        <v>0</v>
      </c>
      <c r="L3212" s="157">
        <v>1</v>
      </c>
    </row>
    <row r="3213" spans="1:12" x14ac:dyDescent="0.2">
      <c r="A3213" s="157"/>
      <c r="B3213" s="157"/>
      <c r="C3213" s="157"/>
      <c r="D3213" s="157"/>
      <c r="E3213" s="157" t="s">
        <v>251</v>
      </c>
      <c r="F3213" s="157" t="s">
        <v>33</v>
      </c>
      <c r="G3213" s="157">
        <v>0</v>
      </c>
      <c r="H3213" s="157">
        <v>2</v>
      </c>
      <c r="I3213" s="157">
        <v>0</v>
      </c>
      <c r="J3213" s="157">
        <v>1</v>
      </c>
      <c r="K3213" s="157">
        <v>1</v>
      </c>
      <c r="L3213" s="157">
        <v>2</v>
      </c>
    </row>
    <row r="3214" spans="1:12" x14ac:dyDescent="0.2">
      <c r="A3214" s="157"/>
      <c r="B3214" s="157"/>
      <c r="C3214" s="157"/>
      <c r="D3214" s="157"/>
      <c r="E3214" s="157" t="s">
        <v>5815</v>
      </c>
      <c r="F3214" s="157" t="s">
        <v>69</v>
      </c>
      <c r="G3214" s="157">
        <v>0</v>
      </c>
      <c r="H3214" s="157">
        <v>1</v>
      </c>
      <c r="I3214" s="157">
        <v>1</v>
      </c>
      <c r="J3214" s="157">
        <v>0</v>
      </c>
      <c r="K3214" s="157">
        <v>0</v>
      </c>
      <c r="L3214" s="157">
        <v>1</v>
      </c>
    </row>
    <row r="3215" spans="1:12" x14ac:dyDescent="0.2">
      <c r="A3215" s="157"/>
      <c r="B3215" s="157"/>
      <c r="C3215" s="157"/>
      <c r="D3215" s="157"/>
      <c r="E3215" s="157" t="s">
        <v>5816</v>
      </c>
      <c r="F3215" s="157" t="s">
        <v>69</v>
      </c>
      <c r="G3215" s="157">
        <v>0</v>
      </c>
      <c r="H3215" s="157">
        <v>1</v>
      </c>
      <c r="I3215" s="157">
        <v>1</v>
      </c>
      <c r="J3215" s="157">
        <v>0</v>
      </c>
      <c r="K3215" s="157">
        <v>0</v>
      </c>
      <c r="L3215" s="157">
        <v>1</v>
      </c>
    </row>
    <row r="3216" spans="1:12" x14ac:dyDescent="0.2">
      <c r="A3216" s="157"/>
      <c r="B3216" s="157"/>
      <c r="C3216" s="157"/>
      <c r="D3216" s="157"/>
      <c r="E3216" s="157" t="s">
        <v>5817</v>
      </c>
      <c r="F3216" s="157" t="s">
        <v>33</v>
      </c>
      <c r="G3216" s="157">
        <v>0</v>
      </c>
      <c r="H3216" s="157">
        <v>1</v>
      </c>
      <c r="I3216" s="157">
        <v>0</v>
      </c>
      <c r="J3216" s="157">
        <v>1</v>
      </c>
      <c r="K3216" s="157">
        <v>0</v>
      </c>
      <c r="L3216" s="157">
        <v>1</v>
      </c>
    </row>
    <row r="3217" spans="1:12" x14ac:dyDescent="0.2">
      <c r="A3217" s="157"/>
      <c r="B3217" s="157"/>
      <c r="C3217" s="157"/>
      <c r="D3217" s="157"/>
      <c r="E3217" s="157" t="s">
        <v>248</v>
      </c>
      <c r="F3217" s="157" t="s">
        <v>18</v>
      </c>
      <c r="G3217" s="157">
        <v>0</v>
      </c>
      <c r="H3217" s="157">
        <v>7</v>
      </c>
      <c r="I3217" s="157">
        <v>0</v>
      </c>
      <c r="J3217" s="157">
        <v>7</v>
      </c>
      <c r="K3217" s="157">
        <v>0</v>
      </c>
      <c r="L3217" s="157">
        <v>7</v>
      </c>
    </row>
    <row r="3218" spans="1:12" x14ac:dyDescent="0.2">
      <c r="A3218" s="157"/>
      <c r="B3218" s="157"/>
      <c r="C3218" s="157"/>
      <c r="D3218" s="157"/>
      <c r="E3218" s="157" t="s">
        <v>5818</v>
      </c>
      <c r="F3218" s="157" t="s">
        <v>29</v>
      </c>
      <c r="G3218" s="157">
        <v>0</v>
      </c>
      <c r="H3218" s="157">
        <v>1</v>
      </c>
      <c r="I3218" s="157">
        <v>0</v>
      </c>
      <c r="J3218" s="157">
        <v>1</v>
      </c>
      <c r="K3218" s="157">
        <v>0</v>
      </c>
      <c r="L3218" s="157">
        <v>1</v>
      </c>
    </row>
    <row r="3219" spans="1:12" x14ac:dyDescent="0.2">
      <c r="A3219" s="157"/>
      <c r="B3219" s="157"/>
      <c r="C3219" s="157"/>
      <c r="D3219" s="157"/>
      <c r="E3219" s="157" t="s">
        <v>244</v>
      </c>
      <c r="F3219" s="157" t="s">
        <v>33</v>
      </c>
      <c r="G3219" s="157">
        <v>0</v>
      </c>
      <c r="H3219" s="157">
        <v>1</v>
      </c>
      <c r="I3219" s="157">
        <v>0</v>
      </c>
      <c r="J3219" s="157">
        <v>1</v>
      </c>
      <c r="K3219" s="157">
        <v>0</v>
      </c>
      <c r="L3219" s="157">
        <v>1</v>
      </c>
    </row>
    <row r="3220" spans="1:12" x14ac:dyDescent="0.2">
      <c r="A3220" s="157"/>
      <c r="B3220" s="157"/>
      <c r="C3220" s="157"/>
      <c r="D3220" s="157"/>
      <c r="E3220" s="157" t="s">
        <v>243</v>
      </c>
      <c r="F3220" s="157" t="s">
        <v>29</v>
      </c>
      <c r="G3220" s="157">
        <v>0</v>
      </c>
      <c r="H3220" s="157">
        <v>1</v>
      </c>
      <c r="I3220" s="157">
        <v>1</v>
      </c>
      <c r="J3220" s="157">
        <v>0</v>
      </c>
      <c r="K3220" s="157">
        <v>0</v>
      </c>
      <c r="L3220" s="157">
        <v>1</v>
      </c>
    </row>
    <row r="3221" spans="1:12" x14ac:dyDescent="0.2">
      <c r="A3221" s="157"/>
      <c r="B3221" s="157"/>
      <c r="C3221" s="157"/>
      <c r="D3221" s="157"/>
      <c r="E3221" s="157" t="s">
        <v>5819</v>
      </c>
      <c r="F3221" s="157" t="s">
        <v>16</v>
      </c>
      <c r="G3221" s="157">
        <v>0</v>
      </c>
      <c r="H3221" s="157">
        <v>1</v>
      </c>
      <c r="I3221" s="157">
        <v>1</v>
      </c>
      <c r="J3221" s="157">
        <v>0</v>
      </c>
      <c r="K3221" s="157">
        <v>0</v>
      </c>
      <c r="L3221" s="157">
        <v>1</v>
      </c>
    </row>
    <row r="3222" spans="1:12" x14ac:dyDescent="0.2">
      <c r="A3222" s="157"/>
      <c r="B3222" s="157"/>
      <c r="C3222" s="157"/>
      <c r="D3222" s="157"/>
      <c r="E3222" s="157" t="s">
        <v>242</v>
      </c>
      <c r="F3222" s="157" t="s">
        <v>67</v>
      </c>
      <c r="G3222" s="157">
        <v>0</v>
      </c>
      <c r="H3222" s="157">
        <v>2</v>
      </c>
      <c r="I3222" s="157">
        <v>0</v>
      </c>
      <c r="J3222" s="157">
        <v>2</v>
      </c>
      <c r="K3222" s="157">
        <v>0</v>
      </c>
      <c r="L3222" s="157">
        <v>2</v>
      </c>
    </row>
    <row r="3223" spans="1:12" x14ac:dyDescent="0.2">
      <c r="A3223" s="157"/>
      <c r="B3223" s="157"/>
      <c r="C3223" s="157"/>
      <c r="D3223" s="157"/>
      <c r="E3223" s="157" t="s">
        <v>241</v>
      </c>
      <c r="F3223" s="157" t="s">
        <v>77</v>
      </c>
      <c r="G3223" s="157">
        <v>0</v>
      </c>
      <c r="H3223" s="157">
        <v>3</v>
      </c>
      <c r="I3223" s="157">
        <v>2</v>
      </c>
      <c r="J3223" s="157">
        <v>1</v>
      </c>
      <c r="K3223" s="157">
        <v>0</v>
      </c>
      <c r="L3223" s="157">
        <v>3</v>
      </c>
    </row>
    <row r="3224" spans="1:12" x14ac:dyDescent="0.2">
      <c r="A3224" s="157"/>
      <c r="B3224" s="157"/>
      <c r="C3224" s="157"/>
      <c r="D3224" s="157"/>
      <c r="E3224" s="157" t="s">
        <v>5820</v>
      </c>
      <c r="F3224" s="157" t="s">
        <v>94</v>
      </c>
      <c r="G3224" s="157">
        <v>0</v>
      </c>
      <c r="H3224" s="157">
        <v>1</v>
      </c>
      <c r="I3224" s="157">
        <v>0</v>
      </c>
      <c r="J3224" s="157">
        <v>1</v>
      </c>
      <c r="K3224" s="157">
        <v>0</v>
      </c>
      <c r="L3224" s="157">
        <v>1</v>
      </c>
    </row>
    <row r="3225" spans="1:12" x14ac:dyDescent="0.2">
      <c r="A3225" s="157"/>
      <c r="B3225" s="157"/>
      <c r="C3225" s="157"/>
      <c r="D3225" s="157"/>
      <c r="E3225" s="157" t="s">
        <v>240</v>
      </c>
      <c r="F3225" s="157" t="s">
        <v>24</v>
      </c>
      <c r="G3225" s="157">
        <v>0</v>
      </c>
      <c r="H3225" s="157">
        <v>1</v>
      </c>
      <c r="I3225" s="157">
        <v>0</v>
      </c>
      <c r="J3225" s="157">
        <v>1</v>
      </c>
      <c r="K3225" s="157">
        <v>0</v>
      </c>
      <c r="L3225" s="157">
        <v>1</v>
      </c>
    </row>
    <row r="3226" spans="1:12" x14ac:dyDescent="0.2">
      <c r="A3226" s="157"/>
      <c r="B3226" s="157"/>
      <c r="C3226" s="157"/>
      <c r="D3226" s="157"/>
      <c r="E3226" s="157" t="s">
        <v>5821</v>
      </c>
      <c r="F3226" s="157" t="s">
        <v>33</v>
      </c>
      <c r="G3226" s="157">
        <v>0</v>
      </c>
      <c r="H3226" s="157">
        <v>1</v>
      </c>
      <c r="I3226" s="157">
        <v>0</v>
      </c>
      <c r="J3226" s="157">
        <v>1</v>
      </c>
      <c r="K3226" s="157">
        <v>0</v>
      </c>
      <c r="L3226" s="157">
        <v>1</v>
      </c>
    </row>
    <row r="3227" spans="1:12" x14ac:dyDescent="0.2">
      <c r="A3227" s="157"/>
      <c r="B3227" s="157"/>
      <c r="C3227" s="157"/>
      <c r="D3227" s="157"/>
      <c r="E3227" s="157" t="s">
        <v>5822</v>
      </c>
      <c r="F3227" s="157" t="s">
        <v>29</v>
      </c>
      <c r="G3227" s="157">
        <v>1</v>
      </c>
      <c r="H3227" s="157">
        <v>0</v>
      </c>
      <c r="I3227" s="157">
        <v>0</v>
      </c>
      <c r="J3227" s="157">
        <v>1</v>
      </c>
      <c r="K3227" s="157">
        <v>0</v>
      </c>
      <c r="L3227" s="157">
        <v>1</v>
      </c>
    </row>
    <row r="3228" spans="1:12" x14ac:dyDescent="0.2">
      <c r="A3228" s="157"/>
      <c r="B3228" s="157"/>
      <c r="C3228" s="157"/>
      <c r="D3228" s="157"/>
      <c r="E3228" s="157" t="s">
        <v>5823</v>
      </c>
      <c r="F3228" s="157" t="s">
        <v>29</v>
      </c>
      <c r="G3228" s="157">
        <v>1</v>
      </c>
      <c r="H3228" s="157">
        <v>1</v>
      </c>
      <c r="I3228" s="157">
        <v>0</v>
      </c>
      <c r="J3228" s="157">
        <v>1</v>
      </c>
      <c r="K3228" s="157">
        <v>1</v>
      </c>
      <c r="L3228" s="157">
        <v>2</v>
      </c>
    </row>
    <row r="3229" spans="1:12" x14ac:dyDescent="0.2">
      <c r="A3229" s="157"/>
      <c r="B3229" s="157"/>
      <c r="C3229" s="157"/>
      <c r="D3229" s="157"/>
      <c r="E3229" s="157" t="s">
        <v>237</v>
      </c>
      <c r="F3229" s="157" t="s">
        <v>67</v>
      </c>
      <c r="G3229" s="157">
        <v>0</v>
      </c>
      <c r="H3229" s="157">
        <v>4</v>
      </c>
      <c r="I3229" s="157">
        <v>0</v>
      </c>
      <c r="J3229" s="157">
        <v>4</v>
      </c>
      <c r="K3229" s="157">
        <v>0</v>
      </c>
      <c r="L3229" s="157">
        <v>4</v>
      </c>
    </row>
    <row r="3230" spans="1:12" x14ac:dyDescent="0.2">
      <c r="A3230" s="157"/>
      <c r="B3230" s="157"/>
      <c r="C3230" s="157"/>
      <c r="D3230" s="157"/>
      <c r="E3230" s="157" t="s">
        <v>236</v>
      </c>
      <c r="F3230" s="157" t="s">
        <v>67</v>
      </c>
      <c r="G3230" s="157">
        <v>0</v>
      </c>
      <c r="H3230" s="157">
        <v>1</v>
      </c>
      <c r="I3230" s="157">
        <v>0</v>
      </c>
      <c r="J3230" s="157">
        <v>1</v>
      </c>
      <c r="K3230" s="157">
        <v>0</v>
      </c>
      <c r="L3230" s="157">
        <v>1</v>
      </c>
    </row>
    <row r="3231" spans="1:12" x14ac:dyDescent="0.2">
      <c r="A3231" s="157"/>
      <c r="B3231" s="157"/>
      <c r="C3231" s="157"/>
      <c r="D3231" s="157"/>
      <c r="E3231" s="157" t="s">
        <v>235</v>
      </c>
      <c r="F3231" s="157" t="s">
        <v>80</v>
      </c>
      <c r="G3231" s="157">
        <v>1</v>
      </c>
      <c r="H3231" s="157">
        <v>0</v>
      </c>
      <c r="I3231" s="157">
        <v>0</v>
      </c>
      <c r="J3231" s="157">
        <v>1</v>
      </c>
      <c r="K3231" s="157">
        <v>0</v>
      </c>
      <c r="L3231" s="157">
        <v>1</v>
      </c>
    </row>
    <row r="3232" spans="1:12" x14ac:dyDescent="0.2">
      <c r="A3232" s="157"/>
      <c r="B3232" s="157"/>
      <c r="C3232" s="157"/>
      <c r="D3232" s="157"/>
      <c r="E3232" s="157" t="s">
        <v>5824</v>
      </c>
      <c r="F3232" s="157" t="s">
        <v>29</v>
      </c>
      <c r="G3232" s="157">
        <v>0</v>
      </c>
      <c r="H3232" s="157">
        <v>1</v>
      </c>
      <c r="I3232" s="157">
        <v>1</v>
      </c>
      <c r="J3232" s="157">
        <v>0</v>
      </c>
      <c r="K3232" s="157">
        <v>0</v>
      </c>
      <c r="L3232" s="157">
        <v>1</v>
      </c>
    </row>
    <row r="3233" spans="1:12" x14ac:dyDescent="0.2">
      <c r="A3233" s="157"/>
      <c r="B3233" s="157"/>
      <c r="C3233" s="157"/>
      <c r="D3233" s="157"/>
      <c r="E3233" s="157" t="s">
        <v>5825</v>
      </c>
      <c r="F3233" s="157" t="s">
        <v>24</v>
      </c>
      <c r="G3233" s="157">
        <v>0</v>
      </c>
      <c r="H3233" s="157">
        <v>1</v>
      </c>
      <c r="I3233" s="157">
        <v>0</v>
      </c>
      <c r="J3233" s="157">
        <v>1</v>
      </c>
      <c r="K3233" s="157">
        <v>0</v>
      </c>
      <c r="L3233" s="157">
        <v>1</v>
      </c>
    </row>
    <row r="3234" spans="1:12" x14ac:dyDescent="0.2">
      <c r="A3234" s="157"/>
      <c r="B3234" s="157"/>
      <c r="C3234" s="157"/>
      <c r="D3234" s="157"/>
      <c r="E3234" s="157" t="s">
        <v>232</v>
      </c>
      <c r="F3234" s="157" t="s">
        <v>29</v>
      </c>
      <c r="G3234" s="157">
        <v>1</v>
      </c>
      <c r="H3234" s="157">
        <v>0</v>
      </c>
      <c r="I3234" s="157">
        <v>0</v>
      </c>
      <c r="J3234" s="157">
        <v>1</v>
      </c>
      <c r="K3234" s="157">
        <v>0</v>
      </c>
      <c r="L3234" s="157">
        <v>1</v>
      </c>
    </row>
    <row r="3235" spans="1:12" x14ac:dyDescent="0.2">
      <c r="A3235" s="157"/>
      <c r="B3235" s="157"/>
      <c r="C3235" s="157"/>
      <c r="D3235" s="157"/>
      <c r="E3235" s="157" t="s">
        <v>5826</v>
      </c>
      <c r="F3235" s="157" t="s">
        <v>48</v>
      </c>
      <c r="G3235" s="157">
        <v>0</v>
      </c>
      <c r="H3235" s="157">
        <v>1</v>
      </c>
      <c r="I3235" s="157">
        <v>0</v>
      </c>
      <c r="J3235" s="157">
        <v>1</v>
      </c>
      <c r="K3235" s="157">
        <v>0</v>
      </c>
      <c r="L3235" s="157">
        <v>1</v>
      </c>
    </row>
    <row r="3236" spans="1:12" x14ac:dyDescent="0.2">
      <c r="A3236" s="157"/>
      <c r="B3236" s="157"/>
      <c r="C3236" s="157"/>
      <c r="D3236" s="157"/>
      <c r="E3236" s="157" t="s">
        <v>5827</v>
      </c>
      <c r="F3236" s="157" t="s">
        <v>48</v>
      </c>
      <c r="G3236" s="157">
        <v>0</v>
      </c>
      <c r="H3236" s="157">
        <v>1</v>
      </c>
      <c r="I3236" s="157">
        <v>0</v>
      </c>
      <c r="J3236" s="157">
        <v>1</v>
      </c>
      <c r="K3236" s="157">
        <v>0</v>
      </c>
      <c r="L3236" s="157">
        <v>1</v>
      </c>
    </row>
    <row r="3237" spans="1:12" x14ac:dyDescent="0.2">
      <c r="A3237" s="157"/>
      <c r="B3237" s="157"/>
      <c r="C3237" s="157"/>
      <c r="D3237" s="157"/>
      <c r="E3237" s="157" t="s">
        <v>5828</v>
      </c>
      <c r="F3237" s="157" t="s">
        <v>48</v>
      </c>
      <c r="G3237" s="157">
        <v>0</v>
      </c>
      <c r="H3237" s="157">
        <v>1</v>
      </c>
      <c r="I3237" s="157">
        <v>0</v>
      </c>
      <c r="J3237" s="157">
        <v>1</v>
      </c>
      <c r="K3237" s="157">
        <v>0</v>
      </c>
      <c r="L3237" s="157">
        <v>1</v>
      </c>
    </row>
    <row r="3238" spans="1:12" x14ac:dyDescent="0.2">
      <c r="A3238" s="157"/>
      <c r="B3238" s="157"/>
      <c r="C3238" s="157"/>
      <c r="D3238" s="157"/>
      <c r="E3238" s="157" t="s">
        <v>229</v>
      </c>
      <c r="F3238" s="157" t="s">
        <v>131</v>
      </c>
      <c r="G3238" s="157">
        <v>0</v>
      </c>
      <c r="H3238" s="157">
        <v>1</v>
      </c>
      <c r="I3238" s="157">
        <v>0</v>
      </c>
      <c r="J3238" s="157">
        <v>1</v>
      </c>
      <c r="K3238" s="157">
        <v>0</v>
      </c>
      <c r="L3238" s="157">
        <v>1</v>
      </c>
    </row>
    <row r="3239" spans="1:12" x14ac:dyDescent="0.2">
      <c r="A3239" s="157"/>
      <c r="B3239" s="157"/>
      <c r="C3239" s="157"/>
      <c r="D3239" s="157"/>
      <c r="E3239" s="157" t="s">
        <v>227</v>
      </c>
      <c r="F3239" s="157" t="s">
        <v>125</v>
      </c>
      <c r="G3239" s="157">
        <v>0</v>
      </c>
      <c r="H3239" s="157">
        <v>1</v>
      </c>
      <c r="I3239" s="157">
        <v>0</v>
      </c>
      <c r="J3239" s="157">
        <v>1</v>
      </c>
      <c r="K3239" s="157">
        <v>0</v>
      </c>
      <c r="L3239" s="157">
        <v>1</v>
      </c>
    </row>
    <row r="3240" spans="1:12" x14ac:dyDescent="0.2">
      <c r="A3240" s="157"/>
      <c r="B3240" s="157"/>
      <c r="C3240" s="157"/>
      <c r="D3240" s="157"/>
      <c r="E3240" s="157" t="s">
        <v>225</v>
      </c>
      <c r="F3240" s="157" t="s">
        <v>20</v>
      </c>
      <c r="G3240" s="157">
        <v>1</v>
      </c>
      <c r="H3240" s="157">
        <v>36</v>
      </c>
      <c r="I3240" s="157">
        <v>1</v>
      </c>
      <c r="J3240" s="157">
        <v>31</v>
      </c>
      <c r="K3240" s="157">
        <v>5</v>
      </c>
      <c r="L3240" s="157">
        <v>37</v>
      </c>
    </row>
    <row r="3241" spans="1:12" x14ac:dyDescent="0.2">
      <c r="A3241" s="157"/>
      <c r="B3241" s="157"/>
      <c r="C3241" s="157"/>
      <c r="D3241" s="157"/>
      <c r="E3241" s="157" t="s">
        <v>5829</v>
      </c>
      <c r="F3241" s="157" t="s">
        <v>87</v>
      </c>
      <c r="G3241" s="157">
        <v>1</v>
      </c>
      <c r="H3241" s="157">
        <v>0</v>
      </c>
      <c r="I3241" s="157">
        <v>0</v>
      </c>
      <c r="J3241" s="157">
        <v>1</v>
      </c>
      <c r="K3241" s="157">
        <v>0</v>
      </c>
      <c r="L3241" s="157">
        <v>1</v>
      </c>
    </row>
    <row r="3242" spans="1:12" x14ac:dyDescent="0.2">
      <c r="A3242" s="157"/>
      <c r="B3242" s="157"/>
      <c r="C3242" s="157"/>
      <c r="D3242" s="157"/>
      <c r="E3242" s="157" t="s">
        <v>223</v>
      </c>
      <c r="F3242" s="157" t="s">
        <v>29</v>
      </c>
      <c r="G3242" s="157">
        <v>0</v>
      </c>
      <c r="H3242" s="157">
        <v>1</v>
      </c>
      <c r="I3242" s="157">
        <v>0</v>
      </c>
      <c r="J3242" s="157">
        <v>1</v>
      </c>
      <c r="K3242" s="157">
        <v>0</v>
      </c>
      <c r="L3242" s="157">
        <v>1</v>
      </c>
    </row>
    <row r="3243" spans="1:12" x14ac:dyDescent="0.2">
      <c r="A3243" s="157"/>
      <c r="B3243" s="157"/>
      <c r="C3243" s="157"/>
      <c r="D3243" s="157" t="s">
        <v>3948</v>
      </c>
      <c r="E3243" s="157" t="s">
        <v>3948</v>
      </c>
      <c r="F3243" s="157" t="s">
        <v>77</v>
      </c>
      <c r="G3243" s="157">
        <v>1</v>
      </c>
      <c r="H3243" s="157">
        <v>1</v>
      </c>
      <c r="I3243" s="157">
        <v>1</v>
      </c>
      <c r="J3243" s="157">
        <v>1</v>
      </c>
      <c r="K3243" s="157">
        <v>0</v>
      </c>
      <c r="L3243" s="157">
        <v>2</v>
      </c>
    </row>
    <row r="3244" spans="1:12" x14ac:dyDescent="0.2">
      <c r="A3244" s="157"/>
      <c r="B3244" s="157"/>
      <c r="C3244" s="157"/>
      <c r="D3244" s="157"/>
      <c r="E3244" s="157" t="s">
        <v>5830</v>
      </c>
      <c r="F3244" s="157" t="s">
        <v>131</v>
      </c>
      <c r="G3244" s="157">
        <v>1</v>
      </c>
      <c r="H3244" s="157">
        <v>1</v>
      </c>
      <c r="I3244" s="157">
        <v>0</v>
      </c>
      <c r="J3244" s="157">
        <v>2</v>
      </c>
      <c r="K3244" s="157">
        <v>0</v>
      </c>
      <c r="L3244" s="157">
        <v>2</v>
      </c>
    </row>
    <row r="3245" spans="1:12" x14ac:dyDescent="0.2">
      <c r="A3245" s="157"/>
      <c r="B3245" s="157"/>
      <c r="C3245" s="157"/>
      <c r="D3245" s="157"/>
      <c r="E3245" s="157" t="s">
        <v>5831</v>
      </c>
      <c r="F3245" s="157" t="s">
        <v>58</v>
      </c>
      <c r="G3245" s="157">
        <v>2</v>
      </c>
      <c r="H3245" s="157">
        <v>0</v>
      </c>
      <c r="I3245" s="157">
        <v>0</v>
      </c>
      <c r="J3245" s="157">
        <v>2</v>
      </c>
      <c r="K3245" s="157">
        <v>0</v>
      </c>
      <c r="L3245" s="157">
        <v>2</v>
      </c>
    </row>
    <row r="3246" spans="1:12" x14ac:dyDescent="0.2">
      <c r="A3246" s="157"/>
      <c r="B3246" s="157"/>
      <c r="C3246" s="157"/>
      <c r="D3246" s="157"/>
      <c r="E3246" s="157" t="s">
        <v>5832</v>
      </c>
      <c r="F3246" s="157" t="s">
        <v>18</v>
      </c>
      <c r="G3246" s="157">
        <v>1</v>
      </c>
      <c r="H3246" s="157">
        <v>0</v>
      </c>
      <c r="I3246" s="157">
        <v>1</v>
      </c>
      <c r="J3246" s="157">
        <v>0</v>
      </c>
      <c r="K3246" s="157">
        <v>0</v>
      </c>
      <c r="L3246" s="157">
        <v>1</v>
      </c>
    </row>
    <row r="3247" spans="1:12" x14ac:dyDescent="0.2">
      <c r="A3247" s="157"/>
      <c r="B3247" s="157"/>
      <c r="C3247" s="157"/>
      <c r="D3247" s="157"/>
      <c r="E3247" s="157" t="s">
        <v>5833</v>
      </c>
      <c r="F3247" s="157" t="s">
        <v>16</v>
      </c>
      <c r="G3247" s="157">
        <v>0</v>
      </c>
      <c r="H3247" s="157">
        <v>1</v>
      </c>
      <c r="I3247" s="157">
        <v>0</v>
      </c>
      <c r="J3247" s="157">
        <v>1</v>
      </c>
      <c r="K3247" s="157">
        <v>0</v>
      </c>
      <c r="L3247" s="157">
        <v>1</v>
      </c>
    </row>
    <row r="3248" spans="1:12" x14ac:dyDescent="0.2">
      <c r="A3248" s="157"/>
      <c r="B3248" s="157"/>
      <c r="C3248" s="157"/>
      <c r="D3248" s="157"/>
      <c r="E3248" s="157" t="s">
        <v>219</v>
      </c>
      <c r="F3248" s="157" t="s">
        <v>22</v>
      </c>
      <c r="G3248" s="157">
        <v>0</v>
      </c>
      <c r="H3248" s="157">
        <v>3</v>
      </c>
      <c r="I3248" s="157">
        <v>0</v>
      </c>
      <c r="J3248" s="157">
        <v>3</v>
      </c>
      <c r="K3248" s="157">
        <v>0</v>
      </c>
      <c r="L3248" s="157">
        <v>3</v>
      </c>
    </row>
    <row r="3249" spans="1:12" x14ac:dyDescent="0.2">
      <c r="A3249" s="157"/>
      <c r="B3249" s="157"/>
      <c r="C3249" s="157"/>
      <c r="D3249" s="157"/>
      <c r="E3249" s="157" t="s">
        <v>218</v>
      </c>
      <c r="F3249" s="157" t="s">
        <v>77</v>
      </c>
      <c r="G3249" s="157">
        <v>2</v>
      </c>
      <c r="H3249" s="157">
        <v>0</v>
      </c>
      <c r="I3249" s="157">
        <v>2</v>
      </c>
      <c r="J3249" s="157">
        <v>0</v>
      </c>
      <c r="K3249" s="157">
        <v>0</v>
      </c>
      <c r="L3249" s="157">
        <v>2</v>
      </c>
    </row>
    <row r="3250" spans="1:12" x14ac:dyDescent="0.2">
      <c r="A3250" s="157"/>
      <c r="B3250" s="157"/>
      <c r="C3250" s="157"/>
      <c r="D3250" s="157"/>
      <c r="E3250" s="157" t="s">
        <v>5834</v>
      </c>
      <c r="F3250" s="157" t="s">
        <v>131</v>
      </c>
      <c r="G3250" s="157">
        <v>0</v>
      </c>
      <c r="H3250" s="157">
        <v>1</v>
      </c>
      <c r="I3250" s="157">
        <v>0</v>
      </c>
      <c r="J3250" s="157">
        <v>1</v>
      </c>
      <c r="K3250" s="157">
        <v>0</v>
      </c>
      <c r="L3250" s="157">
        <v>1</v>
      </c>
    </row>
    <row r="3251" spans="1:12" x14ac:dyDescent="0.2">
      <c r="A3251" s="157"/>
      <c r="B3251" s="157"/>
      <c r="C3251" s="157"/>
      <c r="D3251" s="157"/>
      <c r="E3251" s="157" t="s">
        <v>5835</v>
      </c>
      <c r="F3251" s="157" t="s">
        <v>131</v>
      </c>
      <c r="G3251" s="157">
        <v>1</v>
      </c>
      <c r="H3251" s="157">
        <v>0</v>
      </c>
      <c r="I3251" s="157">
        <v>0</v>
      </c>
      <c r="J3251" s="157">
        <v>1</v>
      </c>
      <c r="K3251" s="157">
        <v>0</v>
      </c>
      <c r="L3251" s="157">
        <v>1</v>
      </c>
    </row>
    <row r="3252" spans="1:12" x14ac:dyDescent="0.2">
      <c r="A3252" s="157"/>
      <c r="B3252" s="157"/>
      <c r="C3252" s="157"/>
      <c r="D3252" s="157"/>
      <c r="E3252" s="157" t="s">
        <v>5836</v>
      </c>
      <c r="F3252" s="157" t="s">
        <v>131</v>
      </c>
      <c r="G3252" s="157">
        <v>1</v>
      </c>
      <c r="H3252" s="157">
        <v>0</v>
      </c>
      <c r="I3252" s="157">
        <v>0</v>
      </c>
      <c r="J3252" s="157">
        <v>1</v>
      </c>
      <c r="K3252" s="157">
        <v>0</v>
      </c>
      <c r="L3252" s="157">
        <v>1</v>
      </c>
    </row>
    <row r="3253" spans="1:12" x14ac:dyDescent="0.2">
      <c r="A3253" s="157"/>
      <c r="B3253" s="157"/>
      <c r="C3253" s="157"/>
      <c r="D3253" s="157"/>
      <c r="E3253" s="157" t="s">
        <v>5837</v>
      </c>
      <c r="F3253" s="157" t="s">
        <v>131</v>
      </c>
      <c r="G3253" s="157">
        <v>0</v>
      </c>
      <c r="H3253" s="157">
        <v>2</v>
      </c>
      <c r="I3253" s="157">
        <v>0</v>
      </c>
      <c r="J3253" s="157">
        <v>2</v>
      </c>
      <c r="K3253" s="157">
        <v>0</v>
      </c>
      <c r="L3253" s="157">
        <v>2</v>
      </c>
    </row>
    <row r="3254" spans="1:12" x14ac:dyDescent="0.2">
      <c r="A3254" s="157"/>
      <c r="B3254" s="157"/>
      <c r="C3254" s="157"/>
      <c r="D3254" s="157"/>
      <c r="E3254" s="157" t="s">
        <v>212</v>
      </c>
      <c r="F3254" s="157" t="s">
        <v>29</v>
      </c>
      <c r="G3254" s="157">
        <v>0</v>
      </c>
      <c r="H3254" s="157">
        <v>1</v>
      </c>
      <c r="I3254" s="157">
        <v>1</v>
      </c>
      <c r="J3254" s="157">
        <v>0</v>
      </c>
      <c r="K3254" s="157">
        <v>0</v>
      </c>
      <c r="L3254" s="157">
        <v>1</v>
      </c>
    </row>
    <row r="3255" spans="1:12" x14ac:dyDescent="0.2">
      <c r="A3255" s="157"/>
      <c r="B3255" s="157"/>
      <c r="C3255" s="157"/>
      <c r="D3255" s="157"/>
      <c r="E3255" s="157" t="s">
        <v>5838</v>
      </c>
      <c r="F3255" s="157" t="s">
        <v>14</v>
      </c>
      <c r="G3255" s="157">
        <v>0</v>
      </c>
      <c r="H3255" s="157">
        <v>1</v>
      </c>
      <c r="I3255" s="157">
        <v>0</v>
      </c>
      <c r="J3255" s="157">
        <v>1</v>
      </c>
      <c r="K3255" s="157">
        <v>0</v>
      </c>
      <c r="L3255" s="157">
        <v>1</v>
      </c>
    </row>
    <row r="3256" spans="1:12" x14ac:dyDescent="0.2">
      <c r="A3256" s="157"/>
      <c r="B3256" s="157"/>
      <c r="C3256" s="157"/>
      <c r="D3256" s="157"/>
      <c r="E3256" s="157" t="s">
        <v>211</v>
      </c>
      <c r="F3256" s="157" t="s">
        <v>48</v>
      </c>
      <c r="G3256" s="157">
        <v>0</v>
      </c>
      <c r="H3256" s="157">
        <v>2</v>
      </c>
      <c r="I3256" s="157">
        <v>0</v>
      </c>
      <c r="J3256" s="157">
        <v>1</v>
      </c>
      <c r="K3256" s="157">
        <v>1</v>
      </c>
      <c r="L3256" s="157">
        <v>2</v>
      </c>
    </row>
    <row r="3257" spans="1:12" x14ac:dyDescent="0.2">
      <c r="A3257" s="157"/>
      <c r="B3257" s="157"/>
      <c r="C3257" s="157"/>
      <c r="D3257" s="157"/>
      <c r="E3257" s="157" t="s">
        <v>5839</v>
      </c>
      <c r="F3257" s="157" t="s">
        <v>94</v>
      </c>
      <c r="G3257" s="157">
        <v>1</v>
      </c>
      <c r="H3257" s="157">
        <v>0</v>
      </c>
      <c r="I3257" s="157">
        <v>0</v>
      </c>
      <c r="J3257" s="157">
        <v>0</v>
      </c>
      <c r="K3257" s="157">
        <v>1</v>
      </c>
      <c r="L3257" s="157">
        <v>1</v>
      </c>
    </row>
    <row r="3258" spans="1:12" x14ac:dyDescent="0.2">
      <c r="A3258" s="157"/>
      <c r="B3258" s="157"/>
      <c r="C3258" s="157"/>
      <c r="D3258" s="157"/>
      <c r="E3258" s="157" t="s">
        <v>5840</v>
      </c>
      <c r="F3258" s="157" t="s">
        <v>125</v>
      </c>
      <c r="G3258" s="157">
        <v>0</v>
      </c>
      <c r="H3258" s="157">
        <v>1</v>
      </c>
      <c r="I3258" s="157">
        <v>0</v>
      </c>
      <c r="J3258" s="157">
        <v>1</v>
      </c>
      <c r="K3258" s="157">
        <v>0</v>
      </c>
      <c r="L3258" s="157">
        <v>1</v>
      </c>
    </row>
    <row r="3259" spans="1:12" x14ac:dyDescent="0.2">
      <c r="A3259" s="157"/>
      <c r="B3259" s="157"/>
      <c r="C3259" s="157"/>
      <c r="D3259" s="157"/>
      <c r="E3259" s="157" t="s">
        <v>208</v>
      </c>
      <c r="F3259" s="157" t="s">
        <v>24</v>
      </c>
      <c r="G3259" s="157">
        <v>0</v>
      </c>
      <c r="H3259" s="157">
        <v>1</v>
      </c>
      <c r="I3259" s="157">
        <v>0</v>
      </c>
      <c r="J3259" s="157">
        <v>1</v>
      </c>
      <c r="K3259" s="157">
        <v>0</v>
      </c>
      <c r="L3259" s="157">
        <v>1</v>
      </c>
    </row>
    <row r="3260" spans="1:12" x14ac:dyDescent="0.2">
      <c r="A3260" s="157"/>
      <c r="B3260" s="157"/>
      <c r="C3260" s="157"/>
      <c r="D3260" s="157"/>
      <c r="E3260" s="157" t="s">
        <v>5841</v>
      </c>
      <c r="F3260" s="157" t="s">
        <v>24</v>
      </c>
      <c r="G3260" s="157">
        <v>1</v>
      </c>
      <c r="H3260" s="157">
        <v>0</v>
      </c>
      <c r="I3260" s="157">
        <v>0</v>
      </c>
      <c r="J3260" s="157">
        <v>1</v>
      </c>
      <c r="K3260" s="157">
        <v>0</v>
      </c>
      <c r="L3260" s="157">
        <v>1</v>
      </c>
    </row>
    <row r="3261" spans="1:12" x14ac:dyDescent="0.2">
      <c r="A3261" s="157"/>
      <c r="B3261" s="157"/>
      <c r="C3261" s="157"/>
      <c r="D3261" s="157"/>
      <c r="E3261" s="157" t="s">
        <v>207</v>
      </c>
      <c r="F3261" s="157" t="s">
        <v>14</v>
      </c>
      <c r="G3261" s="157">
        <v>0</v>
      </c>
      <c r="H3261" s="157">
        <v>3</v>
      </c>
      <c r="I3261" s="157">
        <v>0</v>
      </c>
      <c r="J3261" s="157">
        <v>3</v>
      </c>
      <c r="K3261" s="157">
        <v>0</v>
      </c>
      <c r="L3261" s="157">
        <v>3</v>
      </c>
    </row>
    <row r="3262" spans="1:12" x14ac:dyDescent="0.2">
      <c r="A3262" s="157"/>
      <c r="B3262" s="157"/>
      <c r="C3262" s="157"/>
      <c r="D3262" s="157"/>
      <c r="E3262" s="157" t="s">
        <v>206</v>
      </c>
      <c r="F3262" s="157" t="s">
        <v>18</v>
      </c>
      <c r="G3262" s="157">
        <v>0</v>
      </c>
      <c r="H3262" s="157">
        <v>1</v>
      </c>
      <c r="I3262" s="157">
        <v>0</v>
      </c>
      <c r="J3262" s="157">
        <v>1</v>
      </c>
      <c r="K3262" s="157">
        <v>0</v>
      </c>
      <c r="L3262" s="157">
        <v>1</v>
      </c>
    </row>
    <row r="3263" spans="1:12" x14ac:dyDescent="0.2">
      <c r="A3263" s="157"/>
      <c r="B3263" s="157"/>
      <c r="C3263" s="157"/>
      <c r="D3263" s="157"/>
      <c r="E3263" s="157" t="s">
        <v>205</v>
      </c>
      <c r="F3263" s="157" t="s">
        <v>48</v>
      </c>
      <c r="G3263" s="157">
        <v>1</v>
      </c>
      <c r="H3263" s="157">
        <v>0</v>
      </c>
      <c r="I3263" s="157">
        <v>1</v>
      </c>
      <c r="J3263" s="157">
        <v>0</v>
      </c>
      <c r="K3263" s="157">
        <v>0</v>
      </c>
      <c r="L3263" s="157">
        <v>1</v>
      </c>
    </row>
    <row r="3264" spans="1:12" x14ac:dyDescent="0.2">
      <c r="A3264" s="157"/>
      <c r="B3264" s="157"/>
      <c r="C3264" s="157"/>
      <c r="D3264" s="157"/>
      <c r="E3264" s="157" t="s">
        <v>5842</v>
      </c>
      <c r="F3264" s="157" t="s">
        <v>29</v>
      </c>
      <c r="G3264" s="157">
        <v>0</v>
      </c>
      <c r="H3264" s="157">
        <v>1</v>
      </c>
      <c r="I3264" s="157">
        <v>1</v>
      </c>
      <c r="J3264" s="157">
        <v>0</v>
      </c>
      <c r="K3264" s="157">
        <v>0</v>
      </c>
      <c r="L3264" s="157">
        <v>1</v>
      </c>
    </row>
    <row r="3265" spans="1:12" x14ac:dyDescent="0.2">
      <c r="A3265" s="157"/>
      <c r="B3265" s="157"/>
      <c r="C3265" s="157"/>
      <c r="D3265" s="157"/>
      <c r="E3265" s="157" t="s">
        <v>201</v>
      </c>
      <c r="F3265" s="157" t="s">
        <v>14</v>
      </c>
      <c r="G3265" s="157">
        <v>1</v>
      </c>
      <c r="H3265" s="157">
        <v>0</v>
      </c>
      <c r="I3265" s="157">
        <v>1</v>
      </c>
      <c r="J3265" s="157">
        <v>0</v>
      </c>
      <c r="K3265" s="157">
        <v>0</v>
      </c>
      <c r="L3265" s="157">
        <v>1</v>
      </c>
    </row>
    <row r="3266" spans="1:12" x14ac:dyDescent="0.2">
      <c r="A3266" s="157"/>
      <c r="B3266" s="157"/>
      <c r="C3266" s="157"/>
      <c r="D3266" s="157"/>
      <c r="E3266" s="157" t="s">
        <v>5843</v>
      </c>
      <c r="F3266" s="157" t="s">
        <v>67</v>
      </c>
      <c r="G3266" s="157">
        <v>0</v>
      </c>
      <c r="H3266" s="157">
        <v>1</v>
      </c>
      <c r="I3266" s="157">
        <v>0</v>
      </c>
      <c r="J3266" s="157">
        <v>1</v>
      </c>
      <c r="K3266" s="157">
        <v>0</v>
      </c>
      <c r="L3266" s="157">
        <v>1</v>
      </c>
    </row>
    <row r="3267" spans="1:12" x14ac:dyDescent="0.2">
      <c r="A3267" s="157"/>
      <c r="B3267" s="157"/>
      <c r="C3267" s="157"/>
      <c r="D3267" s="157"/>
      <c r="E3267" s="157" t="s">
        <v>5844</v>
      </c>
      <c r="F3267" s="157" t="s">
        <v>39</v>
      </c>
      <c r="G3267" s="157">
        <v>0</v>
      </c>
      <c r="H3267" s="157">
        <v>1</v>
      </c>
      <c r="I3267" s="157">
        <v>1</v>
      </c>
      <c r="J3267" s="157">
        <v>0</v>
      </c>
      <c r="K3267" s="157">
        <v>0</v>
      </c>
      <c r="L3267" s="157">
        <v>1</v>
      </c>
    </row>
    <row r="3268" spans="1:12" x14ac:dyDescent="0.2">
      <c r="A3268" s="157"/>
      <c r="B3268" s="157"/>
      <c r="C3268" s="157"/>
      <c r="D3268" s="157"/>
      <c r="E3268" s="157" t="s">
        <v>193</v>
      </c>
      <c r="F3268" s="157" t="s">
        <v>18</v>
      </c>
      <c r="G3268" s="157">
        <v>0</v>
      </c>
      <c r="H3268" s="157">
        <v>1</v>
      </c>
      <c r="I3268" s="157">
        <v>0</v>
      </c>
      <c r="J3268" s="157">
        <v>1</v>
      </c>
      <c r="K3268" s="157">
        <v>0</v>
      </c>
      <c r="L3268" s="157">
        <v>1</v>
      </c>
    </row>
    <row r="3269" spans="1:12" x14ac:dyDescent="0.2">
      <c r="A3269" s="157"/>
      <c r="B3269" s="157"/>
      <c r="C3269" s="157"/>
      <c r="D3269" s="157" t="s">
        <v>132</v>
      </c>
      <c r="E3269" s="157" t="s">
        <v>132</v>
      </c>
      <c r="F3269" s="157" t="s">
        <v>67</v>
      </c>
      <c r="G3269" s="157">
        <v>0</v>
      </c>
      <c r="H3269" s="157">
        <v>1</v>
      </c>
      <c r="I3269" s="157">
        <v>0</v>
      </c>
      <c r="J3269" s="157">
        <v>1</v>
      </c>
      <c r="K3269" s="157">
        <v>0</v>
      </c>
      <c r="L3269" s="157">
        <v>1</v>
      </c>
    </row>
    <row r="3270" spans="1:12" x14ac:dyDescent="0.2">
      <c r="A3270" s="157"/>
      <c r="B3270" s="157"/>
      <c r="C3270" s="157"/>
      <c r="D3270" s="157"/>
      <c r="E3270" s="157" t="s">
        <v>5845</v>
      </c>
      <c r="F3270" s="157" t="s">
        <v>39</v>
      </c>
      <c r="G3270" s="157">
        <v>0</v>
      </c>
      <c r="H3270" s="157">
        <v>1</v>
      </c>
      <c r="I3270" s="157">
        <v>1</v>
      </c>
      <c r="J3270" s="157">
        <v>0</v>
      </c>
      <c r="K3270" s="157">
        <v>0</v>
      </c>
      <c r="L3270" s="157">
        <v>1</v>
      </c>
    </row>
    <row r="3271" spans="1:12" x14ac:dyDescent="0.2">
      <c r="A3271" s="157"/>
      <c r="B3271" s="157"/>
      <c r="C3271" s="157"/>
      <c r="D3271" s="157"/>
      <c r="E3271" s="157" t="s">
        <v>5846</v>
      </c>
      <c r="F3271" s="157" t="s">
        <v>14</v>
      </c>
      <c r="G3271" s="157">
        <v>0</v>
      </c>
      <c r="H3271" s="157">
        <v>1</v>
      </c>
      <c r="I3271" s="157">
        <v>0</v>
      </c>
      <c r="J3271" s="157">
        <v>1</v>
      </c>
      <c r="K3271" s="157">
        <v>0</v>
      </c>
      <c r="L3271" s="157">
        <v>1</v>
      </c>
    </row>
    <row r="3272" spans="1:12" x14ac:dyDescent="0.2">
      <c r="A3272" s="157"/>
      <c r="B3272" s="157"/>
      <c r="C3272" s="157"/>
      <c r="D3272" s="157"/>
      <c r="E3272" s="157" t="s">
        <v>5847</v>
      </c>
      <c r="F3272" s="157" t="s">
        <v>14</v>
      </c>
      <c r="G3272" s="157">
        <v>0</v>
      </c>
      <c r="H3272" s="157">
        <v>1</v>
      </c>
      <c r="I3272" s="157">
        <v>0</v>
      </c>
      <c r="J3272" s="157">
        <v>1</v>
      </c>
      <c r="K3272" s="157">
        <v>0</v>
      </c>
      <c r="L3272" s="157">
        <v>1</v>
      </c>
    </row>
    <row r="3273" spans="1:12" x14ac:dyDescent="0.2">
      <c r="A3273" s="157"/>
      <c r="B3273" s="157"/>
      <c r="C3273" s="157"/>
      <c r="D3273" s="157"/>
      <c r="E3273" s="157" t="s">
        <v>191</v>
      </c>
      <c r="F3273" s="157" t="s">
        <v>14</v>
      </c>
      <c r="G3273" s="157">
        <v>1</v>
      </c>
      <c r="H3273" s="157">
        <v>0</v>
      </c>
      <c r="I3273" s="157">
        <v>0</v>
      </c>
      <c r="J3273" s="157">
        <v>1</v>
      </c>
      <c r="K3273" s="157">
        <v>0</v>
      </c>
      <c r="L3273" s="157">
        <v>1</v>
      </c>
    </row>
    <row r="3274" spans="1:12" x14ac:dyDescent="0.2">
      <c r="A3274" s="157"/>
      <c r="B3274" s="157"/>
      <c r="C3274" s="157"/>
      <c r="D3274" s="157"/>
      <c r="E3274" s="157" t="s">
        <v>190</v>
      </c>
      <c r="F3274" s="157" t="s">
        <v>77</v>
      </c>
      <c r="G3274" s="157">
        <v>2</v>
      </c>
      <c r="H3274" s="157">
        <v>0</v>
      </c>
      <c r="I3274" s="157">
        <v>2</v>
      </c>
      <c r="J3274" s="157">
        <v>0</v>
      </c>
      <c r="K3274" s="157">
        <v>0</v>
      </c>
      <c r="L3274" s="157">
        <v>2</v>
      </c>
    </row>
    <row r="3275" spans="1:12" x14ac:dyDescent="0.2">
      <c r="A3275" s="157"/>
      <c r="B3275" s="157"/>
      <c r="C3275" s="157"/>
      <c r="D3275" s="157"/>
      <c r="E3275" s="157" t="s">
        <v>189</v>
      </c>
      <c r="F3275" s="157" t="s">
        <v>29</v>
      </c>
      <c r="G3275" s="157">
        <v>1</v>
      </c>
      <c r="H3275" s="157">
        <v>5</v>
      </c>
      <c r="I3275" s="157">
        <v>2</v>
      </c>
      <c r="J3275" s="157">
        <v>3</v>
      </c>
      <c r="K3275" s="157">
        <v>1</v>
      </c>
      <c r="L3275" s="157">
        <v>6</v>
      </c>
    </row>
    <row r="3276" spans="1:12" x14ac:dyDescent="0.2">
      <c r="A3276" s="157"/>
      <c r="B3276" s="157"/>
      <c r="C3276" s="157"/>
      <c r="D3276" s="157"/>
      <c r="E3276" s="157" t="s">
        <v>187</v>
      </c>
      <c r="F3276" s="157" t="s">
        <v>58</v>
      </c>
      <c r="G3276" s="157">
        <v>0</v>
      </c>
      <c r="H3276" s="157">
        <v>2</v>
      </c>
      <c r="I3276" s="157">
        <v>1</v>
      </c>
      <c r="J3276" s="157">
        <v>1</v>
      </c>
      <c r="K3276" s="157">
        <v>0</v>
      </c>
      <c r="L3276" s="157">
        <v>2</v>
      </c>
    </row>
    <row r="3277" spans="1:12" x14ac:dyDescent="0.2">
      <c r="A3277" s="157"/>
      <c r="B3277" s="157"/>
      <c r="C3277" s="157"/>
      <c r="D3277" s="157"/>
      <c r="E3277" s="157" t="s">
        <v>5848</v>
      </c>
      <c r="F3277" s="157" t="s">
        <v>16</v>
      </c>
      <c r="G3277" s="157">
        <v>1</v>
      </c>
      <c r="H3277" s="157">
        <v>0</v>
      </c>
      <c r="I3277" s="157">
        <v>1</v>
      </c>
      <c r="J3277" s="157">
        <v>0</v>
      </c>
      <c r="K3277" s="157">
        <v>0</v>
      </c>
      <c r="L3277" s="157">
        <v>1</v>
      </c>
    </row>
    <row r="3278" spans="1:12" x14ac:dyDescent="0.2">
      <c r="A3278" s="157"/>
      <c r="B3278" s="157"/>
      <c r="C3278" s="157"/>
      <c r="D3278" s="157"/>
      <c r="E3278" s="157" t="s">
        <v>186</v>
      </c>
      <c r="F3278" s="157" t="s">
        <v>29</v>
      </c>
      <c r="G3278" s="157">
        <v>0</v>
      </c>
      <c r="H3278" s="157">
        <v>1</v>
      </c>
      <c r="I3278" s="157">
        <v>0</v>
      </c>
      <c r="J3278" s="157">
        <v>1</v>
      </c>
      <c r="K3278" s="157">
        <v>0</v>
      </c>
      <c r="L3278" s="157">
        <v>1</v>
      </c>
    </row>
    <row r="3279" spans="1:12" x14ac:dyDescent="0.2">
      <c r="A3279" s="157"/>
      <c r="B3279" s="157"/>
      <c r="C3279" s="157"/>
      <c r="D3279" s="157"/>
      <c r="E3279" s="157" t="s">
        <v>184</v>
      </c>
      <c r="F3279" s="157" t="s">
        <v>58</v>
      </c>
      <c r="G3279" s="157">
        <v>0</v>
      </c>
      <c r="H3279" s="157">
        <v>1</v>
      </c>
      <c r="I3279" s="157">
        <v>0</v>
      </c>
      <c r="J3279" s="157">
        <v>1</v>
      </c>
      <c r="K3279" s="157">
        <v>0</v>
      </c>
      <c r="L3279" s="157">
        <v>1</v>
      </c>
    </row>
    <row r="3280" spans="1:12" x14ac:dyDescent="0.2">
      <c r="A3280" s="157"/>
      <c r="B3280" s="157"/>
      <c r="C3280" s="157"/>
      <c r="D3280" s="157"/>
      <c r="E3280" s="157" t="s">
        <v>183</v>
      </c>
      <c r="F3280" s="157" t="s">
        <v>33</v>
      </c>
      <c r="G3280" s="157">
        <v>0</v>
      </c>
      <c r="H3280" s="157">
        <v>1</v>
      </c>
      <c r="I3280" s="157">
        <v>0</v>
      </c>
      <c r="J3280" s="157">
        <v>1</v>
      </c>
      <c r="K3280" s="157">
        <v>0</v>
      </c>
      <c r="L3280" s="157">
        <v>1</v>
      </c>
    </row>
    <row r="3281" spans="1:12" x14ac:dyDescent="0.2">
      <c r="A3281" s="157"/>
      <c r="B3281" s="157"/>
      <c r="C3281" s="157"/>
      <c r="D3281" s="157"/>
      <c r="E3281" s="157" t="s">
        <v>182</v>
      </c>
      <c r="F3281" s="157" t="s">
        <v>16</v>
      </c>
      <c r="G3281" s="157">
        <v>0</v>
      </c>
      <c r="H3281" s="157">
        <v>1</v>
      </c>
      <c r="I3281" s="157">
        <v>0</v>
      </c>
      <c r="J3281" s="157">
        <v>1</v>
      </c>
      <c r="K3281" s="157">
        <v>0</v>
      </c>
      <c r="L3281" s="157">
        <v>1</v>
      </c>
    </row>
    <row r="3282" spans="1:12" x14ac:dyDescent="0.2">
      <c r="A3282" s="157"/>
      <c r="B3282" s="157"/>
      <c r="C3282" s="157"/>
      <c r="D3282" s="157"/>
      <c r="E3282" s="157" t="s">
        <v>5849</v>
      </c>
      <c r="F3282" s="157" t="s">
        <v>29</v>
      </c>
      <c r="G3282" s="157">
        <v>1</v>
      </c>
      <c r="H3282" s="157">
        <v>0</v>
      </c>
      <c r="I3282" s="157">
        <v>0</v>
      </c>
      <c r="J3282" s="157">
        <v>0</v>
      </c>
      <c r="K3282" s="157">
        <v>1</v>
      </c>
      <c r="L3282" s="157">
        <v>1</v>
      </c>
    </row>
    <row r="3283" spans="1:12" x14ac:dyDescent="0.2">
      <c r="A3283" s="157"/>
      <c r="B3283" s="157"/>
      <c r="C3283" s="157"/>
      <c r="D3283" s="157"/>
      <c r="E3283" s="157" t="s">
        <v>5850</v>
      </c>
      <c r="F3283" s="157" t="s">
        <v>16</v>
      </c>
      <c r="G3283" s="157">
        <v>0</v>
      </c>
      <c r="H3283" s="157">
        <v>1</v>
      </c>
      <c r="I3283" s="157">
        <v>1</v>
      </c>
      <c r="J3283" s="157">
        <v>0</v>
      </c>
      <c r="K3283" s="157">
        <v>0</v>
      </c>
      <c r="L3283" s="157">
        <v>1</v>
      </c>
    </row>
    <row r="3284" spans="1:12" x14ac:dyDescent="0.2">
      <c r="A3284" s="157"/>
      <c r="B3284" s="157"/>
      <c r="C3284" s="157"/>
      <c r="D3284" s="157"/>
      <c r="E3284" s="157" t="s">
        <v>5851</v>
      </c>
      <c r="F3284" s="157" t="s">
        <v>16</v>
      </c>
      <c r="G3284" s="157">
        <v>0</v>
      </c>
      <c r="H3284" s="157">
        <v>1</v>
      </c>
      <c r="I3284" s="157">
        <v>1</v>
      </c>
      <c r="J3284" s="157">
        <v>0</v>
      </c>
      <c r="K3284" s="157">
        <v>0</v>
      </c>
      <c r="L3284" s="157">
        <v>1</v>
      </c>
    </row>
    <row r="3285" spans="1:12" x14ac:dyDescent="0.2">
      <c r="A3285" s="157"/>
      <c r="B3285" s="157"/>
      <c r="C3285" s="157"/>
      <c r="D3285" s="157"/>
      <c r="E3285" s="157" t="s">
        <v>5852</v>
      </c>
      <c r="F3285" s="157" t="s">
        <v>48</v>
      </c>
      <c r="G3285" s="157">
        <v>0</v>
      </c>
      <c r="H3285" s="157">
        <v>1</v>
      </c>
      <c r="I3285" s="157">
        <v>0</v>
      </c>
      <c r="J3285" s="157">
        <v>1</v>
      </c>
      <c r="K3285" s="157">
        <v>0</v>
      </c>
      <c r="L3285" s="157">
        <v>1</v>
      </c>
    </row>
    <row r="3286" spans="1:12" x14ac:dyDescent="0.2">
      <c r="A3286" s="157"/>
      <c r="B3286" s="157"/>
      <c r="C3286" s="157"/>
      <c r="D3286" s="157"/>
      <c r="E3286" s="157" t="s">
        <v>5853</v>
      </c>
      <c r="F3286" s="157" t="s">
        <v>29</v>
      </c>
      <c r="G3286" s="157">
        <v>0</v>
      </c>
      <c r="H3286" s="157">
        <v>1</v>
      </c>
      <c r="I3286" s="157">
        <v>0</v>
      </c>
      <c r="J3286" s="157">
        <v>1</v>
      </c>
      <c r="K3286" s="157">
        <v>0</v>
      </c>
      <c r="L3286" s="157">
        <v>1</v>
      </c>
    </row>
    <row r="3287" spans="1:12" x14ac:dyDescent="0.2">
      <c r="A3287" s="157"/>
      <c r="B3287" s="157"/>
      <c r="C3287" s="157"/>
      <c r="D3287" s="157"/>
      <c r="E3287" s="157" t="s">
        <v>5854</v>
      </c>
      <c r="F3287" s="157" t="s">
        <v>53</v>
      </c>
      <c r="G3287" s="157">
        <v>0</v>
      </c>
      <c r="H3287" s="157">
        <v>1</v>
      </c>
      <c r="I3287" s="157">
        <v>1</v>
      </c>
      <c r="J3287" s="157">
        <v>0</v>
      </c>
      <c r="K3287" s="157">
        <v>0</v>
      </c>
      <c r="L3287" s="157">
        <v>1</v>
      </c>
    </row>
    <row r="3288" spans="1:12" x14ac:dyDescent="0.2">
      <c r="A3288" s="157"/>
      <c r="B3288" s="157"/>
      <c r="C3288" s="157"/>
      <c r="D3288" s="157"/>
      <c r="E3288" s="157" t="s">
        <v>179</v>
      </c>
      <c r="F3288" s="157" t="s">
        <v>20</v>
      </c>
      <c r="G3288" s="157">
        <v>0</v>
      </c>
      <c r="H3288" s="157">
        <v>10</v>
      </c>
      <c r="I3288" s="157">
        <v>0</v>
      </c>
      <c r="J3288" s="157">
        <v>10</v>
      </c>
      <c r="K3288" s="157">
        <v>0</v>
      </c>
      <c r="L3288" s="157">
        <v>10</v>
      </c>
    </row>
    <row r="3289" spans="1:12" x14ac:dyDescent="0.2">
      <c r="A3289" s="157"/>
      <c r="B3289" s="157"/>
      <c r="C3289" s="157"/>
      <c r="D3289" s="157"/>
      <c r="E3289" s="157" t="s">
        <v>5855</v>
      </c>
      <c r="F3289" s="157" t="s">
        <v>20</v>
      </c>
      <c r="G3289" s="157">
        <v>0</v>
      </c>
      <c r="H3289" s="157">
        <v>1</v>
      </c>
      <c r="I3289" s="157">
        <v>0</v>
      </c>
      <c r="J3289" s="157">
        <v>1</v>
      </c>
      <c r="K3289" s="157">
        <v>0</v>
      </c>
      <c r="L3289" s="157">
        <v>1</v>
      </c>
    </row>
    <row r="3290" spans="1:12" x14ac:dyDescent="0.2">
      <c r="A3290" s="157"/>
      <c r="B3290" s="157"/>
      <c r="C3290" s="157"/>
      <c r="D3290" s="157"/>
      <c r="E3290" s="157" t="s">
        <v>178</v>
      </c>
      <c r="F3290" s="157" t="s">
        <v>16</v>
      </c>
      <c r="G3290" s="157">
        <v>5</v>
      </c>
      <c r="H3290" s="157">
        <v>0</v>
      </c>
      <c r="I3290" s="157">
        <v>2</v>
      </c>
      <c r="J3290" s="157">
        <v>3</v>
      </c>
      <c r="K3290" s="157">
        <v>0</v>
      </c>
      <c r="L3290" s="157">
        <v>5</v>
      </c>
    </row>
    <row r="3291" spans="1:12" x14ac:dyDescent="0.2">
      <c r="A3291" s="157"/>
      <c r="B3291" s="157"/>
      <c r="C3291" s="157"/>
      <c r="D3291" s="157"/>
      <c r="E3291" s="157" t="s">
        <v>176</v>
      </c>
      <c r="F3291" s="157" t="s">
        <v>14</v>
      </c>
      <c r="G3291" s="157">
        <v>0</v>
      </c>
      <c r="H3291" s="157">
        <v>1</v>
      </c>
      <c r="I3291" s="157">
        <v>1</v>
      </c>
      <c r="J3291" s="157">
        <v>0</v>
      </c>
      <c r="K3291" s="157">
        <v>0</v>
      </c>
      <c r="L3291" s="157">
        <v>1</v>
      </c>
    </row>
    <row r="3292" spans="1:12" x14ac:dyDescent="0.2">
      <c r="A3292" s="157"/>
      <c r="B3292" s="157"/>
      <c r="C3292" s="157"/>
      <c r="D3292" s="157"/>
      <c r="E3292" s="157" t="s">
        <v>175</v>
      </c>
      <c r="F3292" s="157" t="s">
        <v>58</v>
      </c>
      <c r="G3292" s="157">
        <v>1</v>
      </c>
      <c r="H3292" s="157">
        <v>1</v>
      </c>
      <c r="I3292" s="157">
        <v>0</v>
      </c>
      <c r="J3292" s="157">
        <v>2</v>
      </c>
      <c r="K3292" s="157">
        <v>0</v>
      </c>
      <c r="L3292" s="157">
        <v>2</v>
      </c>
    </row>
    <row r="3293" spans="1:12" x14ac:dyDescent="0.2">
      <c r="A3293" s="157"/>
      <c r="B3293" s="157"/>
      <c r="C3293" s="157"/>
      <c r="D3293" s="157"/>
      <c r="E3293" s="157" t="s">
        <v>5856</v>
      </c>
      <c r="F3293" s="157" t="s">
        <v>16</v>
      </c>
      <c r="G3293" s="157">
        <v>1</v>
      </c>
      <c r="H3293" s="157">
        <v>0</v>
      </c>
      <c r="I3293" s="157">
        <v>0</v>
      </c>
      <c r="J3293" s="157">
        <v>1</v>
      </c>
      <c r="K3293" s="157">
        <v>0</v>
      </c>
      <c r="L3293" s="157">
        <v>1</v>
      </c>
    </row>
    <row r="3294" spans="1:12" x14ac:dyDescent="0.2">
      <c r="A3294" s="157"/>
      <c r="B3294" s="157"/>
      <c r="C3294" s="157"/>
      <c r="D3294" s="157"/>
      <c r="E3294" s="157" t="s">
        <v>5857</v>
      </c>
      <c r="F3294" s="157" t="s">
        <v>58</v>
      </c>
      <c r="G3294" s="157">
        <v>0</v>
      </c>
      <c r="H3294" s="157">
        <v>1</v>
      </c>
      <c r="I3294" s="157">
        <v>0</v>
      </c>
      <c r="J3294" s="157">
        <v>1</v>
      </c>
      <c r="K3294" s="157">
        <v>0</v>
      </c>
      <c r="L3294" s="157">
        <v>1</v>
      </c>
    </row>
    <row r="3295" spans="1:12" x14ac:dyDescent="0.2">
      <c r="A3295" s="157"/>
      <c r="B3295" s="157"/>
      <c r="C3295" s="157"/>
      <c r="D3295" s="157"/>
      <c r="E3295" s="157" t="s">
        <v>5858</v>
      </c>
      <c r="F3295" s="157" t="s">
        <v>58</v>
      </c>
      <c r="G3295" s="157">
        <v>0</v>
      </c>
      <c r="H3295" s="157">
        <v>1</v>
      </c>
      <c r="I3295" s="157">
        <v>0</v>
      </c>
      <c r="J3295" s="157">
        <v>1</v>
      </c>
      <c r="K3295" s="157">
        <v>0</v>
      </c>
      <c r="L3295" s="157">
        <v>1</v>
      </c>
    </row>
    <row r="3296" spans="1:12" x14ac:dyDescent="0.2">
      <c r="A3296" s="157"/>
      <c r="B3296" s="157"/>
      <c r="C3296" s="157"/>
      <c r="D3296" s="157"/>
      <c r="E3296" s="157" t="s">
        <v>5859</v>
      </c>
      <c r="F3296" s="157" t="s">
        <v>58</v>
      </c>
      <c r="G3296" s="157">
        <v>0</v>
      </c>
      <c r="H3296" s="157">
        <v>1</v>
      </c>
      <c r="I3296" s="157">
        <v>0</v>
      </c>
      <c r="J3296" s="157">
        <v>1</v>
      </c>
      <c r="K3296" s="157">
        <v>0</v>
      </c>
      <c r="L3296" s="157">
        <v>1</v>
      </c>
    </row>
    <row r="3297" spans="1:12" x14ac:dyDescent="0.2">
      <c r="A3297" s="157"/>
      <c r="B3297" s="157"/>
      <c r="C3297" s="157"/>
      <c r="D3297" s="157"/>
      <c r="E3297" s="157" t="s">
        <v>173</v>
      </c>
      <c r="F3297" s="157" t="s">
        <v>16</v>
      </c>
      <c r="G3297" s="157">
        <v>1</v>
      </c>
      <c r="H3297" s="157">
        <v>0</v>
      </c>
      <c r="I3297" s="157">
        <v>0</v>
      </c>
      <c r="J3297" s="157">
        <v>1</v>
      </c>
      <c r="K3297" s="157">
        <v>0</v>
      </c>
      <c r="L3297" s="157">
        <v>1</v>
      </c>
    </row>
    <row r="3298" spans="1:12" x14ac:dyDescent="0.2">
      <c r="A3298" s="157"/>
      <c r="B3298" s="157"/>
      <c r="C3298" s="157"/>
      <c r="D3298" s="157"/>
      <c r="E3298" s="157" t="s">
        <v>171</v>
      </c>
      <c r="F3298" s="157" t="s">
        <v>67</v>
      </c>
      <c r="G3298" s="157">
        <v>2</v>
      </c>
      <c r="H3298" s="157">
        <v>0</v>
      </c>
      <c r="I3298" s="157">
        <v>0</v>
      </c>
      <c r="J3298" s="157">
        <v>2</v>
      </c>
      <c r="K3298" s="157">
        <v>0</v>
      </c>
      <c r="L3298" s="157">
        <v>2</v>
      </c>
    </row>
    <row r="3299" spans="1:12" x14ac:dyDescent="0.2">
      <c r="A3299" s="157"/>
      <c r="B3299" s="157"/>
      <c r="C3299" s="157"/>
      <c r="D3299" s="157"/>
      <c r="E3299" s="157" t="s">
        <v>5860</v>
      </c>
      <c r="F3299" s="157" t="s">
        <v>58</v>
      </c>
      <c r="G3299" s="157">
        <v>0</v>
      </c>
      <c r="H3299" s="157">
        <v>1</v>
      </c>
      <c r="I3299" s="157">
        <v>0</v>
      </c>
      <c r="J3299" s="157">
        <v>1</v>
      </c>
      <c r="K3299" s="157">
        <v>0</v>
      </c>
      <c r="L3299" s="157">
        <v>1</v>
      </c>
    </row>
    <row r="3300" spans="1:12" x14ac:dyDescent="0.2">
      <c r="A3300" s="157"/>
      <c r="B3300" s="157"/>
      <c r="C3300" s="157"/>
      <c r="D3300" s="157"/>
      <c r="E3300" s="157" t="s">
        <v>5861</v>
      </c>
      <c r="F3300" s="157" t="s">
        <v>16</v>
      </c>
      <c r="G3300" s="157">
        <v>0</v>
      </c>
      <c r="H3300" s="157">
        <v>1</v>
      </c>
      <c r="I3300" s="157">
        <v>1</v>
      </c>
      <c r="J3300" s="157">
        <v>0</v>
      </c>
      <c r="K3300" s="157">
        <v>0</v>
      </c>
      <c r="L3300" s="157">
        <v>1</v>
      </c>
    </row>
    <row r="3301" spans="1:12" x14ac:dyDescent="0.2">
      <c r="A3301" s="157"/>
      <c r="B3301" s="157"/>
      <c r="C3301" s="157"/>
      <c r="D3301" s="157"/>
      <c r="E3301" s="157" t="s">
        <v>5862</v>
      </c>
      <c r="F3301" s="157" t="s">
        <v>94</v>
      </c>
      <c r="G3301" s="157">
        <v>1</v>
      </c>
      <c r="H3301" s="157">
        <v>1</v>
      </c>
      <c r="I3301" s="157">
        <v>1</v>
      </c>
      <c r="J3301" s="157">
        <v>1</v>
      </c>
      <c r="K3301" s="157">
        <v>0</v>
      </c>
      <c r="L3301" s="157">
        <v>2</v>
      </c>
    </row>
    <row r="3302" spans="1:12" x14ac:dyDescent="0.2">
      <c r="A3302" s="157"/>
      <c r="B3302" s="157"/>
      <c r="C3302" s="157"/>
      <c r="D3302" s="157"/>
      <c r="E3302" s="157" t="s">
        <v>5863</v>
      </c>
      <c r="F3302" s="157" t="s">
        <v>67</v>
      </c>
      <c r="G3302" s="157">
        <v>0</v>
      </c>
      <c r="H3302" s="157">
        <v>1</v>
      </c>
      <c r="I3302" s="157">
        <v>0</v>
      </c>
      <c r="J3302" s="157">
        <v>1</v>
      </c>
      <c r="K3302" s="157">
        <v>0</v>
      </c>
      <c r="L3302" s="157">
        <v>1</v>
      </c>
    </row>
    <row r="3303" spans="1:12" x14ac:dyDescent="0.2">
      <c r="A3303" s="157"/>
      <c r="B3303" s="157"/>
      <c r="C3303" s="157"/>
      <c r="D3303" s="157"/>
      <c r="E3303" s="157" t="s">
        <v>167</v>
      </c>
      <c r="F3303" s="157" t="s">
        <v>67</v>
      </c>
      <c r="G3303" s="157">
        <v>0</v>
      </c>
      <c r="H3303" s="157">
        <v>1</v>
      </c>
      <c r="I3303" s="157">
        <v>0</v>
      </c>
      <c r="J3303" s="157">
        <v>1</v>
      </c>
      <c r="K3303" s="157">
        <v>0</v>
      </c>
      <c r="L3303" s="157">
        <v>1</v>
      </c>
    </row>
    <row r="3304" spans="1:12" x14ac:dyDescent="0.2">
      <c r="A3304" s="157"/>
      <c r="B3304" s="157"/>
      <c r="C3304" s="157"/>
      <c r="D3304" s="157"/>
      <c r="E3304" s="157" t="s">
        <v>5864</v>
      </c>
      <c r="F3304" s="157" t="s">
        <v>69</v>
      </c>
      <c r="G3304" s="157">
        <v>0</v>
      </c>
      <c r="H3304" s="157">
        <v>1</v>
      </c>
      <c r="I3304" s="157">
        <v>1</v>
      </c>
      <c r="J3304" s="157">
        <v>0</v>
      </c>
      <c r="K3304" s="157">
        <v>0</v>
      </c>
      <c r="L3304" s="157">
        <v>1</v>
      </c>
    </row>
    <row r="3305" spans="1:12" x14ac:dyDescent="0.2">
      <c r="A3305" s="157"/>
      <c r="B3305" s="157"/>
      <c r="C3305" s="157"/>
      <c r="D3305" s="157"/>
      <c r="E3305" s="157" t="s">
        <v>159</v>
      </c>
      <c r="F3305" s="157" t="s">
        <v>16</v>
      </c>
      <c r="G3305" s="157">
        <v>0</v>
      </c>
      <c r="H3305" s="157">
        <v>1</v>
      </c>
      <c r="I3305" s="157">
        <v>0</v>
      </c>
      <c r="J3305" s="157">
        <v>1</v>
      </c>
      <c r="K3305" s="157">
        <v>0</v>
      </c>
      <c r="L3305" s="157">
        <v>1</v>
      </c>
    </row>
    <row r="3306" spans="1:12" x14ac:dyDescent="0.2">
      <c r="A3306" s="157"/>
      <c r="B3306" s="157"/>
      <c r="C3306" s="157"/>
      <c r="D3306" s="157"/>
      <c r="E3306" s="157" t="s">
        <v>157</v>
      </c>
      <c r="F3306" s="157" t="s">
        <v>16</v>
      </c>
      <c r="G3306" s="157">
        <v>0</v>
      </c>
      <c r="H3306" s="157">
        <v>1</v>
      </c>
      <c r="I3306" s="157">
        <v>1</v>
      </c>
      <c r="J3306" s="157">
        <v>0</v>
      </c>
      <c r="K3306" s="157">
        <v>0</v>
      </c>
      <c r="L3306" s="157">
        <v>1</v>
      </c>
    </row>
    <row r="3307" spans="1:12" x14ac:dyDescent="0.2">
      <c r="A3307" s="157"/>
      <c r="B3307" s="157"/>
      <c r="C3307" s="157"/>
      <c r="D3307" s="157"/>
      <c r="E3307" s="157" t="s">
        <v>156</v>
      </c>
      <c r="F3307" s="157" t="s">
        <v>33</v>
      </c>
      <c r="G3307" s="157">
        <v>0</v>
      </c>
      <c r="H3307" s="157">
        <v>1</v>
      </c>
      <c r="I3307" s="157">
        <v>0</v>
      </c>
      <c r="J3307" s="157">
        <v>1</v>
      </c>
      <c r="K3307" s="157">
        <v>0</v>
      </c>
      <c r="L3307" s="157">
        <v>1</v>
      </c>
    </row>
    <row r="3308" spans="1:12" x14ac:dyDescent="0.2">
      <c r="A3308" s="157"/>
      <c r="B3308" s="157"/>
      <c r="C3308" s="157"/>
      <c r="D3308" s="157"/>
      <c r="E3308" s="157" t="s">
        <v>5865</v>
      </c>
      <c r="F3308" s="157" t="s">
        <v>33</v>
      </c>
      <c r="G3308" s="157">
        <v>2</v>
      </c>
      <c r="H3308" s="157">
        <v>0</v>
      </c>
      <c r="I3308" s="157">
        <v>2</v>
      </c>
      <c r="J3308" s="157">
        <v>0</v>
      </c>
      <c r="K3308" s="157">
        <v>0</v>
      </c>
      <c r="L3308" s="157">
        <v>2</v>
      </c>
    </row>
    <row r="3309" spans="1:12" x14ac:dyDescent="0.2">
      <c r="A3309" s="157"/>
      <c r="B3309" s="157"/>
      <c r="C3309" s="157"/>
      <c r="D3309" s="157"/>
      <c r="E3309" s="157" t="s">
        <v>151</v>
      </c>
      <c r="F3309" s="157" t="s">
        <v>67</v>
      </c>
      <c r="G3309" s="157">
        <v>0</v>
      </c>
      <c r="H3309" s="157">
        <v>4</v>
      </c>
      <c r="I3309" s="157">
        <v>4</v>
      </c>
      <c r="J3309" s="157">
        <v>0</v>
      </c>
      <c r="K3309" s="157">
        <v>0</v>
      </c>
      <c r="L3309" s="157">
        <v>4</v>
      </c>
    </row>
    <row r="3310" spans="1:12" x14ac:dyDescent="0.2">
      <c r="A3310" s="157"/>
      <c r="B3310" s="157"/>
      <c r="C3310" s="157"/>
      <c r="D3310" s="157"/>
      <c r="E3310" s="157" t="s">
        <v>149</v>
      </c>
      <c r="F3310" s="157" t="s">
        <v>58</v>
      </c>
      <c r="G3310" s="157">
        <v>0</v>
      </c>
      <c r="H3310" s="157">
        <v>1</v>
      </c>
      <c r="I3310" s="157">
        <v>0</v>
      </c>
      <c r="J3310" s="157">
        <v>1</v>
      </c>
      <c r="K3310" s="157">
        <v>0</v>
      </c>
      <c r="L3310" s="157">
        <v>1</v>
      </c>
    </row>
    <row r="3311" spans="1:12" x14ac:dyDescent="0.2">
      <c r="A3311" s="157"/>
      <c r="B3311" s="157"/>
      <c r="C3311" s="157"/>
      <c r="D3311" s="157"/>
      <c r="E3311" s="157" t="s">
        <v>5866</v>
      </c>
      <c r="F3311" s="157" t="s">
        <v>20</v>
      </c>
      <c r="G3311" s="157">
        <v>1</v>
      </c>
      <c r="H3311" s="157">
        <v>0</v>
      </c>
      <c r="I3311" s="157">
        <v>1</v>
      </c>
      <c r="J3311" s="157">
        <v>0</v>
      </c>
      <c r="K3311" s="157">
        <v>0</v>
      </c>
      <c r="L3311" s="157">
        <v>1</v>
      </c>
    </row>
    <row r="3312" spans="1:12" x14ac:dyDescent="0.2">
      <c r="A3312" s="157"/>
      <c r="B3312" s="157"/>
      <c r="C3312" s="157"/>
      <c r="D3312" s="157"/>
      <c r="E3312" s="157" t="s">
        <v>146</v>
      </c>
      <c r="F3312" s="157" t="s">
        <v>14</v>
      </c>
      <c r="G3312" s="157">
        <v>4</v>
      </c>
      <c r="H3312" s="157">
        <v>5</v>
      </c>
      <c r="I3312" s="157">
        <v>2</v>
      </c>
      <c r="J3312" s="157">
        <v>7</v>
      </c>
      <c r="K3312" s="157">
        <v>0</v>
      </c>
      <c r="L3312" s="157">
        <v>9</v>
      </c>
    </row>
    <row r="3313" spans="1:12" x14ac:dyDescent="0.2">
      <c r="A3313" s="157"/>
      <c r="B3313" s="157"/>
      <c r="C3313" s="157"/>
      <c r="D3313" s="157"/>
      <c r="E3313" s="157" t="s">
        <v>144</v>
      </c>
      <c r="F3313" s="157" t="s">
        <v>14</v>
      </c>
      <c r="G3313" s="157">
        <v>4</v>
      </c>
      <c r="H3313" s="157">
        <v>5</v>
      </c>
      <c r="I3313" s="157">
        <v>2</v>
      </c>
      <c r="J3313" s="157">
        <v>7</v>
      </c>
      <c r="K3313" s="157">
        <v>0</v>
      </c>
      <c r="L3313" s="157">
        <v>9</v>
      </c>
    </row>
    <row r="3314" spans="1:12" x14ac:dyDescent="0.2">
      <c r="A3314" s="157"/>
      <c r="B3314" s="157"/>
      <c r="C3314" s="157"/>
      <c r="D3314" s="157"/>
      <c r="E3314" s="157" t="s">
        <v>143</v>
      </c>
      <c r="F3314" s="157" t="s">
        <v>58</v>
      </c>
      <c r="G3314" s="157">
        <v>0</v>
      </c>
      <c r="H3314" s="157">
        <v>1</v>
      </c>
      <c r="I3314" s="157">
        <v>0</v>
      </c>
      <c r="J3314" s="157">
        <v>1</v>
      </c>
      <c r="K3314" s="157">
        <v>0</v>
      </c>
      <c r="L3314" s="157">
        <v>1</v>
      </c>
    </row>
    <row r="3315" spans="1:12" x14ac:dyDescent="0.2">
      <c r="A3315" s="157"/>
      <c r="B3315" s="157"/>
      <c r="C3315" s="157"/>
      <c r="D3315" s="157"/>
      <c r="E3315" s="157" t="s">
        <v>5867</v>
      </c>
      <c r="F3315" s="157" t="s">
        <v>16</v>
      </c>
      <c r="G3315" s="157">
        <v>0</v>
      </c>
      <c r="H3315" s="157">
        <v>1</v>
      </c>
      <c r="I3315" s="157">
        <v>0</v>
      </c>
      <c r="J3315" s="157">
        <v>1</v>
      </c>
      <c r="K3315" s="157">
        <v>0</v>
      </c>
      <c r="L3315" s="157">
        <v>1</v>
      </c>
    </row>
    <row r="3316" spans="1:12" x14ac:dyDescent="0.2">
      <c r="A3316" s="157"/>
      <c r="B3316" s="157"/>
      <c r="C3316" s="157"/>
      <c r="D3316" s="157"/>
      <c r="E3316" s="157" t="s">
        <v>5868</v>
      </c>
      <c r="F3316" s="157" t="s">
        <v>16</v>
      </c>
      <c r="G3316" s="157">
        <v>0</v>
      </c>
      <c r="H3316" s="157">
        <v>1</v>
      </c>
      <c r="I3316" s="157">
        <v>0</v>
      </c>
      <c r="J3316" s="157">
        <v>1</v>
      </c>
      <c r="K3316" s="157">
        <v>0</v>
      </c>
      <c r="L3316" s="157">
        <v>1</v>
      </c>
    </row>
    <row r="3317" spans="1:12" x14ac:dyDescent="0.2">
      <c r="A3317" s="157"/>
      <c r="B3317" s="157"/>
      <c r="C3317" s="157"/>
      <c r="D3317" s="157"/>
      <c r="E3317" s="157" t="s">
        <v>5869</v>
      </c>
      <c r="F3317" s="157" t="s">
        <v>16</v>
      </c>
      <c r="G3317" s="157">
        <v>0</v>
      </c>
      <c r="H3317" s="157">
        <v>1</v>
      </c>
      <c r="I3317" s="157">
        <v>0</v>
      </c>
      <c r="J3317" s="157">
        <v>1</v>
      </c>
      <c r="K3317" s="157">
        <v>0</v>
      </c>
      <c r="L3317" s="157">
        <v>1</v>
      </c>
    </row>
    <row r="3318" spans="1:12" x14ac:dyDescent="0.2">
      <c r="A3318" s="157"/>
      <c r="B3318" s="157"/>
      <c r="C3318" s="157"/>
      <c r="D3318" s="157"/>
      <c r="E3318" s="157" t="s">
        <v>5870</v>
      </c>
      <c r="F3318" s="157" t="s">
        <v>67</v>
      </c>
      <c r="G3318" s="157">
        <v>1</v>
      </c>
      <c r="H3318" s="157">
        <v>0</v>
      </c>
      <c r="I3318" s="157">
        <v>0</v>
      </c>
      <c r="J3318" s="157">
        <v>1</v>
      </c>
      <c r="K3318" s="157">
        <v>0</v>
      </c>
      <c r="L3318" s="157">
        <v>1</v>
      </c>
    </row>
    <row r="3319" spans="1:12" x14ac:dyDescent="0.2">
      <c r="A3319" s="157"/>
      <c r="B3319" s="157"/>
      <c r="C3319" s="157"/>
      <c r="D3319" s="157"/>
      <c r="E3319" s="157" t="s">
        <v>5871</v>
      </c>
      <c r="F3319" s="157" t="s">
        <v>16</v>
      </c>
      <c r="G3319" s="157">
        <v>0</v>
      </c>
      <c r="H3319" s="157">
        <v>1</v>
      </c>
      <c r="I3319" s="157">
        <v>0</v>
      </c>
      <c r="J3319" s="157">
        <v>1</v>
      </c>
      <c r="K3319" s="157">
        <v>0</v>
      </c>
      <c r="L3319" s="157">
        <v>1</v>
      </c>
    </row>
    <row r="3320" spans="1:12" x14ac:dyDescent="0.2">
      <c r="A3320" s="157"/>
      <c r="B3320" s="157"/>
      <c r="C3320" s="157"/>
      <c r="D3320" s="157"/>
      <c r="E3320" s="157" t="s">
        <v>140</v>
      </c>
      <c r="F3320" s="157" t="s">
        <v>14</v>
      </c>
      <c r="G3320" s="157">
        <v>0</v>
      </c>
      <c r="H3320" s="157">
        <v>6</v>
      </c>
      <c r="I3320" s="157">
        <v>1</v>
      </c>
      <c r="J3320" s="157">
        <v>5</v>
      </c>
      <c r="K3320" s="157">
        <v>0</v>
      </c>
      <c r="L3320" s="157">
        <v>6</v>
      </c>
    </row>
    <row r="3321" spans="1:12" x14ac:dyDescent="0.2">
      <c r="A3321" s="157"/>
      <c r="B3321" s="157"/>
      <c r="C3321" s="157"/>
      <c r="D3321" s="157"/>
      <c r="E3321" s="157" t="s">
        <v>138</v>
      </c>
      <c r="F3321" s="157" t="s">
        <v>16</v>
      </c>
      <c r="G3321" s="157">
        <v>3</v>
      </c>
      <c r="H3321" s="157">
        <v>0</v>
      </c>
      <c r="I3321" s="157">
        <v>2</v>
      </c>
      <c r="J3321" s="157">
        <v>1</v>
      </c>
      <c r="K3321" s="157">
        <v>0</v>
      </c>
      <c r="L3321" s="157">
        <v>3</v>
      </c>
    </row>
    <row r="3322" spans="1:12" x14ac:dyDescent="0.2">
      <c r="A3322" s="157"/>
      <c r="B3322" s="157"/>
      <c r="C3322" s="157"/>
      <c r="D3322" s="157"/>
      <c r="E3322" s="157" t="s">
        <v>5872</v>
      </c>
      <c r="F3322" s="157" t="s">
        <v>67</v>
      </c>
      <c r="G3322" s="157">
        <v>0</v>
      </c>
      <c r="H3322" s="157">
        <v>1</v>
      </c>
      <c r="I3322" s="157">
        <v>0</v>
      </c>
      <c r="J3322" s="157">
        <v>1</v>
      </c>
      <c r="K3322" s="157">
        <v>0</v>
      </c>
      <c r="L3322" s="157">
        <v>1</v>
      </c>
    </row>
    <row r="3323" spans="1:12" x14ac:dyDescent="0.2">
      <c r="A3323" s="157"/>
      <c r="B3323" s="157"/>
      <c r="C3323" s="157"/>
      <c r="D3323" s="157"/>
      <c r="E3323" s="157" t="s">
        <v>5873</v>
      </c>
      <c r="F3323" s="157" t="s">
        <v>14</v>
      </c>
      <c r="G3323" s="157">
        <v>1</v>
      </c>
      <c r="H3323" s="157">
        <v>2</v>
      </c>
      <c r="I3323" s="157">
        <v>2</v>
      </c>
      <c r="J3323" s="157">
        <v>1</v>
      </c>
      <c r="K3323" s="157">
        <v>0</v>
      </c>
      <c r="L3323" s="157">
        <v>3</v>
      </c>
    </row>
    <row r="3324" spans="1:12" x14ac:dyDescent="0.2">
      <c r="A3324" s="157"/>
      <c r="B3324" s="157"/>
      <c r="C3324" s="157"/>
      <c r="D3324" s="157"/>
      <c r="E3324" s="157" t="s">
        <v>5874</v>
      </c>
      <c r="F3324" s="157" t="s">
        <v>39</v>
      </c>
      <c r="G3324" s="157">
        <v>0</v>
      </c>
      <c r="H3324" s="157">
        <v>1</v>
      </c>
      <c r="I3324" s="157">
        <v>1</v>
      </c>
      <c r="J3324" s="157">
        <v>0</v>
      </c>
      <c r="K3324" s="157">
        <v>0</v>
      </c>
      <c r="L3324" s="157">
        <v>1</v>
      </c>
    </row>
    <row r="3325" spans="1:12" x14ac:dyDescent="0.2">
      <c r="A3325" s="157"/>
      <c r="B3325" s="157"/>
      <c r="C3325" s="157"/>
      <c r="D3325" s="157"/>
      <c r="E3325" s="157" t="s">
        <v>135</v>
      </c>
      <c r="F3325" s="157" t="s">
        <v>20</v>
      </c>
      <c r="G3325" s="157">
        <v>0</v>
      </c>
      <c r="H3325" s="157">
        <v>1</v>
      </c>
      <c r="I3325" s="157">
        <v>0</v>
      </c>
      <c r="J3325" s="157">
        <v>1</v>
      </c>
      <c r="K3325" s="157">
        <v>0</v>
      </c>
      <c r="L3325" s="157">
        <v>1</v>
      </c>
    </row>
    <row r="3326" spans="1:12" x14ac:dyDescent="0.2">
      <c r="A3326" s="157"/>
      <c r="B3326" s="157"/>
      <c r="C3326" s="157"/>
      <c r="D3326" s="157"/>
      <c r="E3326" s="157" t="s">
        <v>134</v>
      </c>
      <c r="F3326" s="157" t="s">
        <v>94</v>
      </c>
      <c r="G3326" s="157">
        <v>0</v>
      </c>
      <c r="H3326" s="157">
        <v>1</v>
      </c>
      <c r="I3326" s="157">
        <v>0</v>
      </c>
      <c r="J3326" s="157">
        <v>1</v>
      </c>
      <c r="K3326" s="157">
        <v>0</v>
      </c>
      <c r="L3326" s="157">
        <v>1</v>
      </c>
    </row>
    <row r="3327" spans="1:12" x14ac:dyDescent="0.2">
      <c r="A3327" s="157"/>
      <c r="B3327" s="157"/>
      <c r="C3327" s="157"/>
      <c r="D3327" s="157"/>
      <c r="E3327" s="157" t="s">
        <v>5875</v>
      </c>
      <c r="F3327" s="157" t="s">
        <v>77</v>
      </c>
      <c r="G3327" s="157">
        <v>0</v>
      </c>
      <c r="H3327" s="157">
        <v>1</v>
      </c>
      <c r="I3327" s="157">
        <v>0</v>
      </c>
      <c r="J3327" s="157">
        <v>1</v>
      </c>
      <c r="K3327" s="157">
        <v>0</v>
      </c>
      <c r="L3327" s="157">
        <v>1</v>
      </c>
    </row>
    <row r="3328" spans="1:12" x14ac:dyDescent="0.2">
      <c r="A3328" s="157"/>
      <c r="B3328" s="157"/>
      <c r="C3328" s="157"/>
      <c r="D3328" s="157"/>
      <c r="E3328" s="157" t="s">
        <v>5876</v>
      </c>
      <c r="F3328" s="157" t="s">
        <v>29</v>
      </c>
      <c r="G3328" s="157">
        <v>0</v>
      </c>
      <c r="H3328" s="157">
        <v>1</v>
      </c>
      <c r="I3328" s="157">
        <v>1</v>
      </c>
      <c r="J3328" s="157">
        <v>0</v>
      </c>
      <c r="K3328" s="157">
        <v>0</v>
      </c>
      <c r="L3328" s="157">
        <v>1</v>
      </c>
    </row>
    <row r="3329" spans="1:12" x14ac:dyDescent="0.2">
      <c r="A3329" s="157"/>
      <c r="B3329" s="157"/>
      <c r="C3329" s="157"/>
      <c r="D3329" s="157"/>
      <c r="E3329" s="161">
        <v>44814</v>
      </c>
      <c r="F3329" s="157" t="s">
        <v>58</v>
      </c>
      <c r="G3329" s="157">
        <v>0</v>
      </c>
      <c r="H3329" s="157">
        <v>2</v>
      </c>
      <c r="I3329" s="157">
        <v>0</v>
      </c>
      <c r="J3329" s="157">
        <v>2</v>
      </c>
      <c r="K3329" s="157">
        <v>0</v>
      </c>
      <c r="L3329" s="157">
        <v>2</v>
      </c>
    </row>
    <row r="3330" spans="1:12" x14ac:dyDescent="0.2">
      <c r="A3330" s="157"/>
      <c r="B3330" s="157"/>
      <c r="C3330" s="157"/>
      <c r="D3330" s="157"/>
      <c r="E3330" s="161">
        <v>44813</v>
      </c>
      <c r="F3330" s="157" t="s">
        <v>16</v>
      </c>
      <c r="G3330" s="157">
        <v>2</v>
      </c>
      <c r="H3330" s="157">
        <v>0</v>
      </c>
      <c r="I3330" s="157">
        <v>0</v>
      </c>
      <c r="J3330" s="157">
        <v>2</v>
      </c>
      <c r="K3330" s="157">
        <v>0</v>
      </c>
      <c r="L3330" s="157">
        <v>2</v>
      </c>
    </row>
    <row r="3331" spans="1:12" x14ac:dyDescent="0.2">
      <c r="A3331" s="157"/>
      <c r="B3331" s="157"/>
      <c r="C3331" s="157"/>
      <c r="D3331" s="157"/>
      <c r="E3331" s="161">
        <v>44809</v>
      </c>
      <c r="F3331" s="157" t="s">
        <v>77</v>
      </c>
      <c r="G3331" s="157">
        <v>1</v>
      </c>
      <c r="H3331" s="157">
        <v>2</v>
      </c>
      <c r="I3331" s="157">
        <v>3</v>
      </c>
      <c r="J3331" s="157">
        <v>0</v>
      </c>
      <c r="K3331" s="157">
        <v>0</v>
      </c>
      <c r="L3331" s="157">
        <v>3</v>
      </c>
    </row>
    <row r="3332" spans="1:12" x14ac:dyDescent="0.2">
      <c r="A3332" s="157"/>
      <c r="B3332" s="157"/>
      <c r="C3332" s="157"/>
      <c r="D3332" s="157"/>
      <c r="E3332" s="161">
        <v>44807</v>
      </c>
      <c r="F3332" s="157" t="s">
        <v>77</v>
      </c>
      <c r="G3332" s="157">
        <v>1</v>
      </c>
      <c r="H3332" s="157">
        <v>0</v>
      </c>
      <c r="I3332" s="157">
        <v>0</v>
      </c>
      <c r="J3332" s="157">
        <v>1</v>
      </c>
      <c r="K3332" s="157">
        <v>0</v>
      </c>
      <c r="L3332" s="157">
        <v>1</v>
      </c>
    </row>
    <row r="3333" spans="1:12" x14ac:dyDescent="0.2">
      <c r="A3333" s="157"/>
      <c r="B3333" s="157"/>
      <c r="C3333" s="157"/>
      <c r="D3333" s="157"/>
      <c r="E3333" s="161">
        <v>44624</v>
      </c>
      <c r="F3333" s="157" t="s">
        <v>58</v>
      </c>
      <c r="G3333" s="157">
        <v>0</v>
      </c>
      <c r="H3333" s="157">
        <v>1</v>
      </c>
      <c r="I3333" s="157">
        <v>0</v>
      </c>
      <c r="J3333" s="157">
        <v>1</v>
      </c>
      <c r="K3333" s="157">
        <v>0</v>
      </c>
      <c r="L3333" s="157">
        <v>1</v>
      </c>
    </row>
    <row r="3334" spans="1:12" x14ac:dyDescent="0.2">
      <c r="A3334" s="157" t="s">
        <v>3945</v>
      </c>
      <c r="B3334" s="157"/>
      <c r="C3334" s="157"/>
      <c r="D3334" s="157" t="s">
        <v>3945</v>
      </c>
      <c r="E3334" s="157"/>
      <c r="F3334" s="157" t="s">
        <v>58</v>
      </c>
      <c r="G3334" s="157">
        <v>1</v>
      </c>
      <c r="H3334" s="157">
        <v>0</v>
      </c>
      <c r="I3334" s="157">
        <v>0</v>
      </c>
      <c r="J3334" s="157">
        <v>1</v>
      </c>
      <c r="K3334" s="157">
        <v>0</v>
      </c>
      <c r="L3334" s="157">
        <v>1</v>
      </c>
    </row>
    <row r="3335" spans="1:12" x14ac:dyDescent="0.2">
      <c r="A3335" s="157" t="s">
        <v>126</v>
      </c>
      <c r="B3335" s="157"/>
      <c r="C3335" s="157"/>
      <c r="D3335" s="157" t="s">
        <v>126</v>
      </c>
      <c r="E3335" s="157"/>
      <c r="F3335" s="157" t="s">
        <v>14</v>
      </c>
      <c r="G3335" s="157">
        <v>9</v>
      </c>
      <c r="H3335" s="157">
        <v>11</v>
      </c>
      <c r="I3335" s="157">
        <v>14</v>
      </c>
      <c r="J3335" s="157">
        <v>6</v>
      </c>
      <c r="K3335" s="157">
        <v>0</v>
      </c>
      <c r="L3335" s="157">
        <v>20</v>
      </c>
    </row>
    <row r="3336" spans="1:12" x14ac:dyDescent="0.2">
      <c r="A3336" s="157" t="s">
        <v>3938</v>
      </c>
      <c r="B3336" s="157"/>
      <c r="C3336" s="157"/>
      <c r="D3336" s="157" t="s">
        <v>3938</v>
      </c>
      <c r="E3336" s="157"/>
      <c r="F3336" s="157" t="s">
        <v>94</v>
      </c>
      <c r="G3336" s="157">
        <v>1</v>
      </c>
      <c r="H3336" s="157">
        <v>0</v>
      </c>
      <c r="I3336" s="157">
        <v>1</v>
      </c>
      <c r="J3336" s="157">
        <v>0</v>
      </c>
      <c r="K3336" s="157">
        <v>0</v>
      </c>
      <c r="L3336" s="157">
        <v>1</v>
      </c>
    </row>
    <row r="3337" spans="1:12" x14ac:dyDescent="0.2">
      <c r="A3337" s="157"/>
      <c r="B3337" s="157"/>
      <c r="C3337" s="157" t="s">
        <v>50</v>
      </c>
      <c r="D3337" s="157" t="s">
        <v>50</v>
      </c>
      <c r="E3337" s="157"/>
      <c r="F3337" s="157" t="s">
        <v>18</v>
      </c>
      <c r="G3337" s="157">
        <v>0</v>
      </c>
      <c r="H3337" s="157">
        <v>4</v>
      </c>
      <c r="I3337" s="157">
        <v>2</v>
      </c>
      <c r="J3337" s="157">
        <v>0</v>
      </c>
      <c r="K3337" s="157">
        <v>2</v>
      </c>
      <c r="L3337" s="157">
        <v>4</v>
      </c>
    </row>
    <row r="3338" spans="1:12" x14ac:dyDescent="0.2">
      <c r="A3338" s="157" t="s">
        <v>3932</v>
      </c>
      <c r="B3338" s="157"/>
      <c r="C3338" s="157"/>
      <c r="D3338" s="157" t="s">
        <v>3932</v>
      </c>
      <c r="E3338" s="157"/>
      <c r="F3338" s="157" t="s">
        <v>33</v>
      </c>
      <c r="G3338" s="157">
        <v>0</v>
      </c>
      <c r="H3338" s="157">
        <v>1</v>
      </c>
      <c r="I3338" s="157">
        <v>1</v>
      </c>
      <c r="J3338" s="157">
        <v>0</v>
      </c>
      <c r="K3338" s="157">
        <v>0</v>
      </c>
      <c r="L3338" s="157">
        <v>1</v>
      </c>
    </row>
    <row r="3339" spans="1:12" x14ac:dyDescent="0.2">
      <c r="A3339" s="157"/>
      <c r="B3339" s="157"/>
      <c r="C3339" s="157" t="s">
        <v>30</v>
      </c>
      <c r="D3339" s="157" t="s">
        <v>30</v>
      </c>
      <c r="E3339" s="157"/>
      <c r="F3339" s="157" t="s">
        <v>16</v>
      </c>
      <c r="G3339" s="157">
        <v>0</v>
      </c>
      <c r="H3339" s="157">
        <v>1</v>
      </c>
      <c r="I3339" s="157">
        <v>1</v>
      </c>
      <c r="J3339" s="157">
        <v>0</v>
      </c>
      <c r="K3339" s="157">
        <v>0</v>
      </c>
      <c r="L3339" s="157">
        <v>1</v>
      </c>
    </row>
    <row r="3340" spans="1:12" x14ac:dyDescent="0.2">
      <c r="A3340" s="157" t="s">
        <v>3894</v>
      </c>
      <c r="B3340" s="157" t="s">
        <v>3894</v>
      </c>
      <c r="C3340" s="157" t="s">
        <v>3894</v>
      </c>
      <c r="D3340" s="157" t="s">
        <v>3894</v>
      </c>
      <c r="E3340" s="157"/>
      <c r="F3340" s="157" t="s">
        <v>33</v>
      </c>
      <c r="G3340" s="157">
        <v>1</v>
      </c>
      <c r="H3340" s="157">
        <v>0</v>
      </c>
      <c r="I3340" s="157">
        <v>1</v>
      </c>
      <c r="J3340" s="157">
        <v>0</v>
      </c>
      <c r="K3340" s="157">
        <v>0</v>
      </c>
      <c r="L3340" s="157">
        <v>1</v>
      </c>
    </row>
    <row r="3341" spans="1:12" x14ac:dyDescent="0.2">
      <c r="A3341" s="157" t="s">
        <v>3928</v>
      </c>
      <c r="B3341" s="157"/>
      <c r="C3341" s="157"/>
      <c r="D3341" s="157" t="s">
        <v>3928</v>
      </c>
      <c r="E3341" s="157"/>
      <c r="F3341" s="157" t="s">
        <v>20</v>
      </c>
      <c r="G3341" s="157">
        <v>1</v>
      </c>
      <c r="H3341" s="157">
        <v>0</v>
      </c>
      <c r="I3341" s="157">
        <v>1</v>
      </c>
      <c r="J3341" s="157">
        <v>0</v>
      </c>
      <c r="K3341" s="157">
        <v>0</v>
      </c>
      <c r="L3341" s="157">
        <v>1</v>
      </c>
    </row>
    <row r="3342" spans="1:12" x14ac:dyDescent="0.2">
      <c r="A3342" s="157" t="s">
        <v>99</v>
      </c>
      <c r="B3342" s="157"/>
      <c r="C3342" s="157"/>
      <c r="D3342" s="157" t="s">
        <v>99</v>
      </c>
      <c r="E3342" s="157"/>
      <c r="F3342" s="157" t="s">
        <v>16</v>
      </c>
      <c r="G3342" s="157">
        <v>0</v>
      </c>
      <c r="H3342" s="157">
        <v>1</v>
      </c>
      <c r="I3342" s="157">
        <v>0</v>
      </c>
      <c r="J3342" s="157">
        <v>1</v>
      </c>
      <c r="K3342" s="157">
        <v>0</v>
      </c>
      <c r="L3342" s="157">
        <v>1</v>
      </c>
    </row>
    <row r="3343" spans="1:12" x14ac:dyDescent="0.2">
      <c r="A3343" s="157"/>
      <c r="B3343" s="157"/>
      <c r="C3343" s="157" t="s">
        <v>3890</v>
      </c>
      <c r="D3343" s="157" t="s">
        <v>3890</v>
      </c>
      <c r="E3343" s="157"/>
      <c r="F3343" s="157" t="s">
        <v>94</v>
      </c>
      <c r="G3343" s="157">
        <v>0</v>
      </c>
      <c r="H3343" s="157">
        <v>1</v>
      </c>
      <c r="I3343" s="157">
        <v>0</v>
      </c>
      <c r="J3343" s="157">
        <v>1</v>
      </c>
      <c r="K3343" s="157">
        <v>0</v>
      </c>
      <c r="L3343" s="157">
        <v>1</v>
      </c>
    </row>
    <row r="3344" spans="1:12" x14ac:dyDescent="0.2">
      <c r="A3344" s="157" t="s">
        <v>3927</v>
      </c>
      <c r="B3344" s="157"/>
      <c r="C3344" s="157"/>
      <c r="D3344" s="157" t="s">
        <v>3927</v>
      </c>
      <c r="E3344" s="157"/>
      <c r="F3344" s="157" t="s">
        <v>48</v>
      </c>
      <c r="G3344" s="157">
        <v>1</v>
      </c>
      <c r="H3344" s="157">
        <v>0</v>
      </c>
      <c r="I3344" s="157">
        <v>1</v>
      </c>
      <c r="J3344" s="157">
        <v>0</v>
      </c>
      <c r="K3344" s="157">
        <v>0</v>
      </c>
      <c r="L3344" s="157">
        <v>1</v>
      </c>
    </row>
    <row r="3345" spans="1:12" x14ac:dyDescent="0.2">
      <c r="A3345" s="157" t="s">
        <v>3925</v>
      </c>
      <c r="B3345" s="157"/>
      <c r="C3345" s="157"/>
      <c r="D3345" s="157" t="s">
        <v>3925</v>
      </c>
      <c r="E3345" s="157"/>
      <c r="F3345" s="157" t="s">
        <v>39</v>
      </c>
      <c r="G3345" s="157">
        <v>0</v>
      </c>
      <c r="H3345" s="157">
        <v>1</v>
      </c>
      <c r="I3345" s="157">
        <v>1</v>
      </c>
      <c r="J3345" s="157">
        <v>0</v>
      </c>
      <c r="K3345" s="157">
        <v>0</v>
      </c>
      <c r="L3345" s="157">
        <v>1</v>
      </c>
    </row>
    <row r="3346" spans="1:12" x14ac:dyDescent="0.2">
      <c r="A3346" s="157"/>
      <c r="B3346" s="157"/>
      <c r="C3346" s="157" t="s">
        <v>17</v>
      </c>
      <c r="D3346" s="157" t="s">
        <v>17</v>
      </c>
      <c r="E3346" s="157"/>
      <c r="F3346" s="157" t="s">
        <v>18</v>
      </c>
      <c r="G3346" s="157">
        <v>0</v>
      </c>
      <c r="H3346" s="157">
        <v>4</v>
      </c>
      <c r="I3346" s="157">
        <v>2</v>
      </c>
      <c r="J3346" s="157">
        <v>0</v>
      </c>
      <c r="K3346" s="157">
        <v>2</v>
      </c>
      <c r="L3346" s="157">
        <v>4</v>
      </c>
    </row>
    <row r="3347" spans="1:12" x14ac:dyDescent="0.2">
      <c r="A3347" s="157" t="s">
        <v>5987</v>
      </c>
      <c r="B3347" s="157"/>
      <c r="C3347" s="157"/>
      <c r="D3347" s="157"/>
      <c r="E3347" s="157"/>
      <c r="F3347" s="157" t="s">
        <v>53</v>
      </c>
      <c r="G3347" s="157">
        <v>0</v>
      </c>
      <c r="H3347" s="157">
        <v>1</v>
      </c>
      <c r="I3347" s="157">
        <v>0</v>
      </c>
      <c r="J3347" s="157">
        <v>1</v>
      </c>
      <c r="K3347" s="157">
        <v>0</v>
      </c>
      <c r="L3347" s="157">
        <v>1</v>
      </c>
    </row>
    <row r="3348" spans="1:12" x14ac:dyDescent="0.2">
      <c r="A3348" s="157" t="s">
        <v>3884</v>
      </c>
      <c r="B3348" s="157"/>
      <c r="C3348" s="157"/>
      <c r="D3348" s="157"/>
      <c r="E3348" s="157"/>
      <c r="F3348" s="157" t="s">
        <v>58</v>
      </c>
      <c r="G3348" s="157">
        <v>1</v>
      </c>
      <c r="H3348" s="157">
        <v>0</v>
      </c>
      <c r="I3348" s="157">
        <v>0</v>
      </c>
      <c r="J3348" s="157">
        <v>1</v>
      </c>
      <c r="K3348" s="157">
        <v>0</v>
      </c>
      <c r="L3348" s="157">
        <v>1</v>
      </c>
    </row>
    <row r="3349" spans="1:12" x14ac:dyDescent="0.2">
      <c r="A3349" s="157" t="s">
        <v>5986</v>
      </c>
      <c r="B3349" s="157"/>
      <c r="C3349" s="157"/>
      <c r="D3349" s="157"/>
      <c r="E3349" s="157"/>
      <c r="F3349" s="157" t="s">
        <v>14</v>
      </c>
      <c r="G3349" s="157">
        <v>0</v>
      </c>
      <c r="H3349" s="157">
        <v>1</v>
      </c>
      <c r="I3349" s="157">
        <v>0</v>
      </c>
      <c r="J3349" s="157">
        <v>1</v>
      </c>
      <c r="K3349" s="157">
        <v>0</v>
      </c>
      <c r="L3349" s="157">
        <v>1</v>
      </c>
    </row>
    <row r="3350" spans="1:12" x14ac:dyDescent="0.2">
      <c r="A3350" s="157" t="s">
        <v>3883</v>
      </c>
      <c r="B3350" s="157"/>
      <c r="C3350" s="157"/>
      <c r="D3350" s="157"/>
      <c r="E3350" s="157"/>
      <c r="F3350" s="157" t="s">
        <v>16</v>
      </c>
      <c r="G3350" s="157">
        <v>0</v>
      </c>
      <c r="H3350" s="157">
        <v>2</v>
      </c>
      <c r="I3350" s="157">
        <v>0</v>
      </c>
      <c r="J3350" s="157">
        <v>2</v>
      </c>
      <c r="K3350" s="157">
        <v>0</v>
      </c>
      <c r="L3350" s="157">
        <v>2</v>
      </c>
    </row>
    <row r="3351" spans="1:12" x14ac:dyDescent="0.2">
      <c r="A3351" s="157" t="s">
        <v>5985</v>
      </c>
      <c r="B3351" s="157"/>
      <c r="C3351" s="157"/>
      <c r="D3351" s="157"/>
      <c r="E3351" s="157"/>
      <c r="F3351" s="157" t="s">
        <v>125</v>
      </c>
      <c r="G3351" s="157">
        <v>0</v>
      </c>
      <c r="H3351" s="157">
        <v>1</v>
      </c>
      <c r="I3351" s="157">
        <v>0</v>
      </c>
      <c r="J3351" s="157">
        <v>1</v>
      </c>
      <c r="K3351" s="157">
        <v>0</v>
      </c>
      <c r="L3351" s="157">
        <v>1</v>
      </c>
    </row>
    <row r="3352" spans="1:12" x14ac:dyDescent="0.2">
      <c r="A3352" s="157" t="s">
        <v>5984</v>
      </c>
      <c r="B3352" s="157"/>
      <c r="C3352" s="157"/>
      <c r="D3352" s="157"/>
      <c r="E3352" s="157"/>
      <c r="F3352" s="157" t="s">
        <v>58</v>
      </c>
      <c r="G3352" s="157">
        <v>0</v>
      </c>
      <c r="H3352" s="157">
        <v>1</v>
      </c>
      <c r="I3352" s="157">
        <v>0</v>
      </c>
      <c r="J3352" s="157">
        <v>1</v>
      </c>
      <c r="K3352" s="157">
        <v>0</v>
      </c>
      <c r="L3352" s="157">
        <v>1</v>
      </c>
    </row>
    <row r="3353" spans="1:12" x14ac:dyDescent="0.2">
      <c r="A3353" s="157" t="s">
        <v>3882</v>
      </c>
      <c r="B3353" s="157"/>
      <c r="C3353" s="157"/>
      <c r="D3353" s="157"/>
      <c r="E3353" s="157"/>
      <c r="F3353" s="157" t="s">
        <v>14</v>
      </c>
      <c r="G3353" s="157">
        <v>9</v>
      </c>
      <c r="H3353" s="157">
        <v>11</v>
      </c>
      <c r="I3353" s="157">
        <v>14</v>
      </c>
      <c r="J3353" s="157">
        <v>6</v>
      </c>
      <c r="K3353" s="157">
        <v>0</v>
      </c>
      <c r="L3353" s="157">
        <v>20</v>
      </c>
    </row>
    <row r="3354" spans="1:12" x14ac:dyDescent="0.2">
      <c r="A3354" s="157" t="s">
        <v>3881</v>
      </c>
      <c r="B3354" s="157"/>
      <c r="C3354" s="157"/>
      <c r="D3354" s="157"/>
      <c r="E3354" s="157"/>
      <c r="F3354" s="157" t="s">
        <v>16</v>
      </c>
      <c r="G3354" s="157">
        <v>0</v>
      </c>
      <c r="H3354" s="157">
        <v>1</v>
      </c>
      <c r="I3354" s="157">
        <v>0</v>
      </c>
      <c r="J3354" s="157">
        <v>1</v>
      </c>
      <c r="K3354" s="157">
        <v>0</v>
      </c>
      <c r="L3354" s="157">
        <v>1</v>
      </c>
    </row>
    <row r="3355" spans="1:12" x14ac:dyDescent="0.2">
      <c r="A3355" s="157" t="s">
        <v>5983</v>
      </c>
      <c r="B3355" s="157"/>
      <c r="C3355" s="157"/>
      <c r="D3355" s="157"/>
      <c r="E3355" s="157"/>
      <c r="F3355" s="157" t="s">
        <v>58</v>
      </c>
      <c r="G3355" s="157">
        <v>1</v>
      </c>
      <c r="H3355" s="157">
        <v>0</v>
      </c>
      <c r="I3355" s="157">
        <v>0</v>
      </c>
      <c r="J3355" s="157">
        <v>1</v>
      </c>
      <c r="K3355" s="157">
        <v>0</v>
      </c>
      <c r="L3355" s="157">
        <v>1</v>
      </c>
    </row>
    <row r="3356" spans="1:12" x14ac:dyDescent="0.2">
      <c r="A3356" s="157" t="s">
        <v>3879</v>
      </c>
      <c r="B3356" s="157"/>
      <c r="C3356" s="157"/>
      <c r="D3356" s="157"/>
      <c r="E3356" s="157"/>
      <c r="F3356" s="157" t="s">
        <v>14</v>
      </c>
      <c r="G3356" s="157">
        <v>9</v>
      </c>
      <c r="H3356" s="157">
        <v>11</v>
      </c>
      <c r="I3356" s="157">
        <v>14</v>
      </c>
      <c r="J3356" s="157">
        <v>6</v>
      </c>
      <c r="K3356" s="157">
        <v>0</v>
      </c>
      <c r="L3356" s="157">
        <v>20</v>
      </c>
    </row>
    <row r="3357" spans="1:12" x14ac:dyDescent="0.2">
      <c r="A3357" s="157" t="s">
        <v>3878</v>
      </c>
      <c r="B3357" s="157"/>
      <c r="C3357" s="157"/>
      <c r="D3357" s="157"/>
      <c r="E3357" s="157"/>
      <c r="F3357" s="157" t="s">
        <v>33</v>
      </c>
      <c r="G3357" s="157">
        <v>1</v>
      </c>
      <c r="H3357" s="157">
        <v>0</v>
      </c>
      <c r="I3357" s="157">
        <v>0</v>
      </c>
      <c r="J3357" s="157">
        <v>1</v>
      </c>
      <c r="K3357" s="157">
        <v>0</v>
      </c>
      <c r="L3357" s="157">
        <v>1</v>
      </c>
    </row>
    <row r="3358" spans="1:12" x14ac:dyDescent="0.2">
      <c r="A3358" s="157" t="s">
        <v>5982</v>
      </c>
      <c r="B3358" s="157"/>
      <c r="C3358" s="157"/>
      <c r="D3358" s="157"/>
      <c r="E3358" s="157"/>
      <c r="F3358" s="157" t="s">
        <v>39</v>
      </c>
      <c r="G3358" s="157">
        <v>0</v>
      </c>
      <c r="H3358" s="157">
        <v>1</v>
      </c>
      <c r="I3358" s="157">
        <v>1</v>
      </c>
      <c r="J3358" s="157">
        <v>0</v>
      </c>
      <c r="K3358" s="157">
        <v>0</v>
      </c>
      <c r="L3358" s="157">
        <v>1</v>
      </c>
    </row>
    <row r="3359" spans="1:12" x14ac:dyDescent="0.2">
      <c r="A3359" s="157" t="s">
        <v>3876</v>
      </c>
      <c r="B3359" s="157"/>
      <c r="C3359" s="157"/>
      <c r="D3359" s="157"/>
      <c r="E3359" s="157"/>
      <c r="F3359" s="157" t="s">
        <v>16</v>
      </c>
      <c r="G3359" s="157">
        <v>0</v>
      </c>
      <c r="H3359" s="157">
        <v>2</v>
      </c>
      <c r="I3359" s="157">
        <v>0</v>
      </c>
      <c r="J3359" s="157">
        <v>2</v>
      </c>
      <c r="K3359" s="157">
        <v>0</v>
      </c>
      <c r="L3359" s="157">
        <v>2</v>
      </c>
    </row>
    <row r="3360" spans="1:12" x14ac:dyDescent="0.2">
      <c r="A3360" s="157" t="s">
        <v>3875</v>
      </c>
      <c r="B3360" s="157"/>
      <c r="C3360" s="157"/>
      <c r="D3360" s="157"/>
      <c r="E3360" s="157"/>
      <c r="F3360" s="157" t="s">
        <v>94</v>
      </c>
      <c r="G3360" s="157">
        <v>0</v>
      </c>
      <c r="H3360" s="157">
        <v>1</v>
      </c>
      <c r="I3360" s="157">
        <v>0</v>
      </c>
      <c r="J3360" s="157">
        <v>1</v>
      </c>
      <c r="K3360" s="157">
        <v>0</v>
      </c>
      <c r="L3360" s="157">
        <v>1</v>
      </c>
    </row>
    <row r="3361" spans="1:12" x14ac:dyDescent="0.2">
      <c r="A3361" s="157" t="s">
        <v>5981</v>
      </c>
      <c r="B3361" s="157"/>
      <c r="C3361" s="157"/>
      <c r="D3361" s="157"/>
      <c r="E3361" s="157"/>
      <c r="F3361" s="157" t="s">
        <v>94</v>
      </c>
      <c r="G3361" s="157">
        <v>0</v>
      </c>
      <c r="H3361" s="157">
        <v>1</v>
      </c>
      <c r="I3361" s="157">
        <v>0</v>
      </c>
      <c r="J3361" s="157">
        <v>1</v>
      </c>
      <c r="K3361" s="157">
        <v>0</v>
      </c>
      <c r="L3361" s="157">
        <v>1</v>
      </c>
    </row>
    <row r="3362" spans="1:12" x14ac:dyDescent="0.2">
      <c r="A3362" s="157" t="s">
        <v>5980</v>
      </c>
      <c r="B3362" s="157"/>
      <c r="C3362" s="157"/>
      <c r="D3362" s="157"/>
      <c r="E3362" s="157"/>
      <c r="F3362" s="157" t="s">
        <v>29</v>
      </c>
      <c r="G3362" s="157">
        <v>1</v>
      </c>
      <c r="H3362" s="157">
        <v>0</v>
      </c>
      <c r="I3362" s="157">
        <v>0</v>
      </c>
      <c r="J3362" s="157">
        <v>0</v>
      </c>
      <c r="K3362" s="157">
        <v>1</v>
      </c>
      <c r="L3362" s="157">
        <v>1</v>
      </c>
    </row>
    <row r="3363" spans="1:12" x14ac:dyDescent="0.2">
      <c r="A3363" s="157" t="s">
        <v>3874</v>
      </c>
      <c r="B3363" s="157"/>
      <c r="C3363" s="157"/>
      <c r="D3363" s="157"/>
      <c r="E3363" s="157"/>
      <c r="F3363" s="157" t="s">
        <v>53</v>
      </c>
      <c r="G3363" s="157">
        <v>0</v>
      </c>
      <c r="H3363" s="157">
        <v>2</v>
      </c>
      <c r="I3363" s="157">
        <v>1</v>
      </c>
      <c r="J3363" s="157">
        <v>1</v>
      </c>
      <c r="K3363" s="157">
        <v>0</v>
      </c>
      <c r="L3363" s="157">
        <v>2</v>
      </c>
    </row>
    <row r="3364" spans="1:12" x14ac:dyDescent="0.2">
      <c r="A3364" s="157" t="s">
        <v>3873</v>
      </c>
      <c r="B3364" s="157"/>
      <c r="C3364" s="157"/>
      <c r="D3364" s="157"/>
      <c r="E3364" s="157"/>
      <c r="F3364" s="157" t="s">
        <v>131</v>
      </c>
      <c r="G3364" s="157">
        <v>1</v>
      </c>
      <c r="H3364" s="157">
        <v>1</v>
      </c>
      <c r="I3364" s="157">
        <v>0</v>
      </c>
      <c r="J3364" s="157">
        <v>2</v>
      </c>
      <c r="K3364" s="157">
        <v>0</v>
      </c>
      <c r="L3364" s="157">
        <v>2</v>
      </c>
    </row>
    <row r="3365" spans="1:12" x14ac:dyDescent="0.2">
      <c r="A3365" s="157" t="s">
        <v>3872</v>
      </c>
      <c r="B3365" s="157"/>
      <c r="C3365" s="157"/>
      <c r="D3365" s="157"/>
      <c r="E3365" s="157"/>
      <c r="F3365" s="157" t="s">
        <v>14</v>
      </c>
      <c r="G3365" s="157">
        <v>3</v>
      </c>
      <c r="H3365" s="157">
        <v>6</v>
      </c>
      <c r="I3365" s="157">
        <v>6</v>
      </c>
      <c r="J3365" s="157">
        <v>3</v>
      </c>
      <c r="K3365" s="157">
        <v>0</v>
      </c>
      <c r="L3365" s="157">
        <v>9</v>
      </c>
    </row>
    <row r="3366" spans="1:12" x14ac:dyDescent="0.2">
      <c r="A3366" s="157" t="s">
        <v>86</v>
      </c>
      <c r="B3366" s="157"/>
      <c r="C3366" s="157" t="s">
        <v>86</v>
      </c>
      <c r="D3366" s="157"/>
      <c r="E3366" s="157"/>
      <c r="F3366" s="157" t="s">
        <v>87</v>
      </c>
      <c r="G3366" s="157">
        <v>1</v>
      </c>
      <c r="H3366" s="157">
        <v>0</v>
      </c>
      <c r="I3366" s="157">
        <v>0</v>
      </c>
      <c r="J3366" s="157">
        <v>1</v>
      </c>
      <c r="K3366" s="157">
        <v>0</v>
      </c>
      <c r="L3366" s="157">
        <v>1</v>
      </c>
    </row>
    <row r="3367" spans="1:12" x14ac:dyDescent="0.2">
      <c r="A3367" s="157" t="s">
        <v>5979</v>
      </c>
      <c r="B3367" s="157"/>
      <c r="C3367" s="157"/>
      <c r="D3367" s="157"/>
      <c r="E3367" s="157"/>
      <c r="F3367" s="157" t="s">
        <v>53</v>
      </c>
      <c r="G3367" s="157">
        <v>1</v>
      </c>
      <c r="H3367" s="157">
        <v>0</v>
      </c>
      <c r="I3367" s="157">
        <v>1</v>
      </c>
      <c r="J3367" s="157">
        <v>0</v>
      </c>
      <c r="K3367" s="157">
        <v>0</v>
      </c>
      <c r="L3367" s="157">
        <v>1</v>
      </c>
    </row>
    <row r="3368" spans="1:12" x14ac:dyDescent="0.2">
      <c r="A3368" s="157" t="s">
        <v>5978</v>
      </c>
      <c r="B3368" s="157"/>
      <c r="C3368" s="157"/>
      <c r="D3368" s="157"/>
      <c r="E3368" s="157"/>
      <c r="F3368" s="157" t="s">
        <v>53</v>
      </c>
      <c r="G3368" s="157">
        <v>1</v>
      </c>
      <c r="H3368" s="157">
        <v>0</v>
      </c>
      <c r="I3368" s="157">
        <v>1</v>
      </c>
      <c r="J3368" s="157">
        <v>0</v>
      </c>
      <c r="K3368" s="157">
        <v>0</v>
      </c>
      <c r="L3368" s="157">
        <v>1</v>
      </c>
    </row>
    <row r="3369" spans="1:12" x14ac:dyDescent="0.2">
      <c r="A3369" s="157" t="s">
        <v>5977</v>
      </c>
      <c r="B3369" s="157"/>
      <c r="C3369" s="157"/>
      <c r="D3369" s="157"/>
      <c r="E3369" s="157"/>
      <c r="F3369" s="157" t="s">
        <v>18</v>
      </c>
      <c r="G3369" s="157">
        <v>1</v>
      </c>
      <c r="H3369" s="157">
        <v>0</v>
      </c>
      <c r="I3369" s="157">
        <v>1</v>
      </c>
      <c r="J3369" s="157">
        <v>0</v>
      </c>
      <c r="K3369" s="157">
        <v>0</v>
      </c>
      <c r="L3369" s="157">
        <v>1</v>
      </c>
    </row>
    <row r="3370" spans="1:12" x14ac:dyDescent="0.2">
      <c r="A3370" s="157" t="s">
        <v>3871</v>
      </c>
      <c r="B3370" s="157"/>
      <c r="C3370" s="157"/>
      <c r="D3370" s="157"/>
      <c r="E3370" s="157"/>
      <c r="F3370" s="157" t="s">
        <v>14</v>
      </c>
      <c r="G3370" s="157">
        <v>1</v>
      </c>
      <c r="H3370" s="157">
        <v>0</v>
      </c>
      <c r="I3370" s="157">
        <v>1</v>
      </c>
      <c r="J3370" s="157">
        <v>0</v>
      </c>
      <c r="K3370" s="157">
        <v>0</v>
      </c>
      <c r="L3370" s="157">
        <v>1</v>
      </c>
    </row>
    <row r="3371" spans="1:12" x14ac:dyDescent="0.2">
      <c r="A3371" s="157" t="s">
        <v>3870</v>
      </c>
      <c r="B3371" s="157"/>
      <c r="C3371" s="157"/>
      <c r="D3371" s="157"/>
      <c r="E3371" s="157"/>
      <c r="F3371" s="157" t="s">
        <v>14</v>
      </c>
      <c r="G3371" s="157">
        <v>0</v>
      </c>
      <c r="H3371" s="157">
        <v>6</v>
      </c>
      <c r="I3371" s="157">
        <v>2</v>
      </c>
      <c r="J3371" s="157">
        <v>4</v>
      </c>
      <c r="K3371" s="157">
        <v>0</v>
      </c>
      <c r="L3371" s="157">
        <v>6</v>
      </c>
    </row>
    <row r="3372" spans="1:12" x14ac:dyDescent="0.2">
      <c r="A3372" s="157" t="s">
        <v>5976</v>
      </c>
      <c r="B3372" s="157"/>
      <c r="C3372" s="157"/>
      <c r="D3372" s="157"/>
      <c r="E3372" s="157"/>
      <c r="F3372" s="157" t="s">
        <v>39</v>
      </c>
      <c r="G3372" s="157">
        <v>0</v>
      </c>
      <c r="H3372" s="157">
        <v>1</v>
      </c>
      <c r="I3372" s="157">
        <v>1</v>
      </c>
      <c r="J3372" s="157">
        <v>0</v>
      </c>
      <c r="K3372" s="157">
        <v>0</v>
      </c>
      <c r="L3372" s="157">
        <v>1</v>
      </c>
    </row>
    <row r="3373" spans="1:12" x14ac:dyDescent="0.2">
      <c r="A3373" s="157" t="s">
        <v>5975</v>
      </c>
      <c r="B3373" s="157"/>
      <c r="C3373" s="157"/>
      <c r="D3373" s="157"/>
      <c r="E3373" s="157"/>
      <c r="F3373" s="157" t="s">
        <v>24</v>
      </c>
      <c r="G3373" s="157">
        <v>0</v>
      </c>
      <c r="H3373" s="157">
        <v>1</v>
      </c>
      <c r="I3373" s="157">
        <v>0</v>
      </c>
      <c r="J3373" s="157">
        <v>1</v>
      </c>
      <c r="K3373" s="157">
        <v>0</v>
      </c>
      <c r="L3373" s="157">
        <v>1</v>
      </c>
    </row>
    <row r="3374" spans="1:12" x14ac:dyDescent="0.2">
      <c r="A3374" s="157" t="s">
        <v>5974</v>
      </c>
      <c r="B3374" s="157"/>
      <c r="C3374" s="157"/>
      <c r="D3374" s="157"/>
      <c r="E3374" s="157"/>
      <c r="F3374" s="157" t="s">
        <v>33</v>
      </c>
      <c r="G3374" s="157">
        <v>0</v>
      </c>
      <c r="H3374" s="157">
        <v>1</v>
      </c>
      <c r="I3374" s="157">
        <v>1</v>
      </c>
      <c r="J3374" s="157">
        <v>0</v>
      </c>
      <c r="K3374" s="157">
        <v>0</v>
      </c>
      <c r="L3374" s="157">
        <v>1</v>
      </c>
    </row>
    <row r="3375" spans="1:12" x14ac:dyDescent="0.2">
      <c r="A3375" s="157" t="s">
        <v>3868</v>
      </c>
      <c r="B3375" s="157"/>
      <c r="C3375" s="157"/>
      <c r="D3375" s="157"/>
      <c r="E3375" s="157"/>
      <c r="F3375" s="157" t="s">
        <v>14</v>
      </c>
      <c r="G3375" s="157">
        <v>1</v>
      </c>
      <c r="H3375" s="157">
        <v>0</v>
      </c>
      <c r="I3375" s="157">
        <v>1</v>
      </c>
      <c r="J3375" s="157">
        <v>0</v>
      </c>
      <c r="K3375" s="157">
        <v>0</v>
      </c>
      <c r="L3375" s="157">
        <v>1</v>
      </c>
    </row>
    <row r="3376" spans="1:12" x14ac:dyDescent="0.2">
      <c r="A3376" s="157" t="s">
        <v>5973</v>
      </c>
      <c r="B3376" s="157"/>
      <c r="C3376" s="157"/>
      <c r="D3376" s="157"/>
      <c r="E3376" s="157"/>
      <c r="F3376" s="157" t="s">
        <v>69</v>
      </c>
      <c r="G3376" s="157">
        <v>0</v>
      </c>
      <c r="H3376" s="157">
        <v>1</v>
      </c>
      <c r="I3376" s="157">
        <v>1</v>
      </c>
      <c r="J3376" s="157">
        <v>0</v>
      </c>
      <c r="K3376" s="157">
        <v>0</v>
      </c>
      <c r="L3376" s="157">
        <v>1</v>
      </c>
    </row>
    <row r="3377" spans="1:12" x14ac:dyDescent="0.2">
      <c r="A3377" s="157" t="s">
        <v>5972</v>
      </c>
      <c r="B3377" s="157"/>
      <c r="C3377" s="157"/>
      <c r="D3377" s="157"/>
      <c r="E3377" s="157"/>
      <c r="F3377" s="157" t="s">
        <v>22</v>
      </c>
      <c r="G3377" s="157">
        <v>1</v>
      </c>
      <c r="H3377" s="157">
        <v>0</v>
      </c>
      <c r="I3377" s="157">
        <v>1</v>
      </c>
      <c r="J3377" s="157">
        <v>0</v>
      </c>
      <c r="K3377" s="157">
        <v>0</v>
      </c>
      <c r="L3377" s="157">
        <v>1</v>
      </c>
    </row>
    <row r="3378" spans="1:12" x14ac:dyDescent="0.2">
      <c r="A3378" s="157" t="s">
        <v>5971</v>
      </c>
      <c r="B3378" s="157"/>
      <c r="C3378" s="157"/>
      <c r="D3378" s="157"/>
      <c r="E3378" s="157"/>
      <c r="F3378" s="157" t="s">
        <v>20</v>
      </c>
      <c r="G3378" s="157">
        <v>0</v>
      </c>
      <c r="H3378" s="157">
        <v>1</v>
      </c>
      <c r="I3378" s="157">
        <v>0</v>
      </c>
      <c r="J3378" s="157">
        <v>1</v>
      </c>
      <c r="K3378" s="157">
        <v>0</v>
      </c>
      <c r="L3378" s="157">
        <v>1</v>
      </c>
    </row>
    <row r="3379" spans="1:12" x14ac:dyDescent="0.2">
      <c r="A3379" s="157" t="s">
        <v>3865</v>
      </c>
      <c r="B3379" s="157"/>
      <c r="C3379" s="157"/>
      <c r="D3379" s="157"/>
      <c r="E3379" s="157"/>
      <c r="F3379" s="157" t="s">
        <v>14</v>
      </c>
      <c r="G3379" s="157">
        <v>1</v>
      </c>
      <c r="H3379" s="157">
        <v>0</v>
      </c>
      <c r="I3379" s="157">
        <v>1</v>
      </c>
      <c r="J3379" s="157">
        <v>0</v>
      </c>
      <c r="K3379" s="157">
        <v>0</v>
      </c>
      <c r="L3379" s="157">
        <v>1</v>
      </c>
    </row>
    <row r="3380" spans="1:12" x14ac:dyDescent="0.2">
      <c r="A3380" s="157" t="s">
        <v>5970</v>
      </c>
      <c r="B3380" s="157"/>
      <c r="C3380" s="157"/>
      <c r="D3380" s="157"/>
      <c r="E3380" s="157"/>
      <c r="F3380" s="157" t="s">
        <v>20</v>
      </c>
      <c r="G3380" s="157">
        <v>0</v>
      </c>
      <c r="H3380" s="157">
        <v>1</v>
      </c>
      <c r="I3380" s="157">
        <v>0</v>
      </c>
      <c r="J3380" s="157">
        <v>1</v>
      </c>
      <c r="K3380" s="157">
        <v>0</v>
      </c>
      <c r="L3380" s="157">
        <v>1</v>
      </c>
    </row>
    <row r="3381" spans="1:12" x14ac:dyDescent="0.2">
      <c r="A3381" s="157" t="s">
        <v>3864</v>
      </c>
      <c r="B3381" s="157"/>
      <c r="C3381" s="157"/>
      <c r="D3381" s="157"/>
      <c r="E3381" s="157"/>
      <c r="F3381" s="157" t="s">
        <v>29</v>
      </c>
      <c r="G3381" s="157">
        <v>1</v>
      </c>
      <c r="H3381" s="157">
        <v>0</v>
      </c>
      <c r="I3381" s="157">
        <v>0</v>
      </c>
      <c r="J3381" s="157">
        <v>0</v>
      </c>
      <c r="K3381" s="157">
        <v>1</v>
      </c>
      <c r="L3381" s="157">
        <v>1</v>
      </c>
    </row>
    <row r="3382" spans="1:12" x14ac:dyDescent="0.2">
      <c r="A3382" s="157" t="s">
        <v>3863</v>
      </c>
      <c r="B3382" s="157"/>
      <c r="C3382" s="157"/>
      <c r="D3382" s="157"/>
      <c r="E3382" s="157"/>
      <c r="F3382" s="157" t="s">
        <v>131</v>
      </c>
      <c r="G3382" s="157">
        <v>0</v>
      </c>
      <c r="H3382" s="157">
        <v>1</v>
      </c>
      <c r="I3382" s="157">
        <v>0</v>
      </c>
      <c r="J3382" s="157">
        <v>1</v>
      </c>
      <c r="K3382" s="157">
        <v>0</v>
      </c>
      <c r="L3382" s="157">
        <v>1</v>
      </c>
    </row>
    <row r="3383" spans="1:12" x14ac:dyDescent="0.2">
      <c r="A3383" s="157" t="s">
        <v>3862</v>
      </c>
      <c r="B3383" s="157"/>
      <c r="C3383" s="157"/>
      <c r="D3383" s="157"/>
      <c r="E3383" s="157"/>
      <c r="F3383" s="157" t="s">
        <v>14</v>
      </c>
      <c r="G3383" s="157">
        <v>2</v>
      </c>
      <c r="H3383" s="157">
        <v>1</v>
      </c>
      <c r="I3383" s="157">
        <v>2</v>
      </c>
      <c r="J3383" s="157">
        <v>1</v>
      </c>
      <c r="K3383" s="157">
        <v>0</v>
      </c>
      <c r="L3383" s="157">
        <v>3</v>
      </c>
    </row>
    <row r="3384" spans="1:12" x14ac:dyDescent="0.2">
      <c r="A3384" s="157" t="s">
        <v>3861</v>
      </c>
      <c r="B3384" s="157"/>
      <c r="C3384" s="157"/>
      <c r="D3384" s="157"/>
      <c r="E3384" s="157"/>
      <c r="F3384" s="157" t="s">
        <v>14</v>
      </c>
      <c r="G3384" s="157">
        <v>9</v>
      </c>
      <c r="H3384" s="157">
        <v>11</v>
      </c>
      <c r="I3384" s="157">
        <v>14</v>
      </c>
      <c r="J3384" s="157">
        <v>6</v>
      </c>
      <c r="K3384" s="157">
        <v>0</v>
      </c>
      <c r="L3384" s="157">
        <v>20</v>
      </c>
    </row>
    <row r="3385" spans="1:12" x14ac:dyDescent="0.2">
      <c r="A3385" s="157" t="s">
        <v>3859</v>
      </c>
      <c r="B3385" s="157"/>
      <c r="C3385" s="157"/>
      <c r="D3385" s="157"/>
      <c r="E3385" s="157"/>
      <c r="F3385" s="157" t="s">
        <v>18</v>
      </c>
      <c r="G3385" s="157">
        <v>0</v>
      </c>
      <c r="H3385" s="157">
        <v>8</v>
      </c>
      <c r="I3385" s="157">
        <v>0</v>
      </c>
      <c r="J3385" s="157">
        <v>8</v>
      </c>
      <c r="K3385" s="157">
        <v>0</v>
      </c>
      <c r="L3385" s="157">
        <v>8</v>
      </c>
    </row>
    <row r="3386" spans="1:12" x14ac:dyDescent="0.2">
      <c r="A3386" s="157" t="s">
        <v>5969</v>
      </c>
      <c r="B3386" s="157"/>
      <c r="C3386" s="157"/>
      <c r="D3386" s="157"/>
      <c r="E3386" s="157"/>
      <c r="F3386" s="157" t="s">
        <v>53</v>
      </c>
      <c r="G3386" s="157">
        <v>1</v>
      </c>
      <c r="H3386" s="157">
        <v>0</v>
      </c>
      <c r="I3386" s="157">
        <v>1</v>
      </c>
      <c r="J3386" s="157">
        <v>0</v>
      </c>
      <c r="K3386" s="157">
        <v>0</v>
      </c>
      <c r="L3386" s="157">
        <v>1</v>
      </c>
    </row>
    <row r="3387" spans="1:12" x14ac:dyDescent="0.2">
      <c r="A3387" s="157" t="s">
        <v>3857</v>
      </c>
      <c r="B3387" s="157"/>
      <c r="C3387" s="157"/>
      <c r="D3387" s="157"/>
      <c r="E3387" s="157"/>
      <c r="F3387" s="157" t="s">
        <v>53</v>
      </c>
      <c r="G3387" s="157">
        <v>1</v>
      </c>
      <c r="H3387" s="157">
        <v>2</v>
      </c>
      <c r="I3387" s="157">
        <v>0</v>
      </c>
      <c r="J3387" s="157">
        <v>3</v>
      </c>
      <c r="K3387" s="157">
        <v>0</v>
      </c>
      <c r="L3387" s="157">
        <v>3</v>
      </c>
    </row>
    <row r="3388" spans="1:12" x14ac:dyDescent="0.2">
      <c r="A3388" s="157" t="s">
        <v>5968</v>
      </c>
      <c r="B3388" s="157"/>
      <c r="C3388" s="157"/>
      <c r="D3388" s="157"/>
      <c r="E3388" s="157"/>
      <c r="F3388" s="157" t="s">
        <v>58</v>
      </c>
      <c r="G3388" s="157">
        <v>0</v>
      </c>
      <c r="H3388" s="157">
        <v>1</v>
      </c>
      <c r="I3388" s="157">
        <v>0</v>
      </c>
      <c r="J3388" s="157">
        <v>1</v>
      </c>
      <c r="K3388" s="157">
        <v>0</v>
      </c>
      <c r="L3388" s="157">
        <v>1</v>
      </c>
    </row>
    <row r="3389" spans="1:12" x14ac:dyDescent="0.2">
      <c r="A3389" s="157" t="s">
        <v>5967</v>
      </c>
      <c r="B3389" s="157"/>
      <c r="C3389" s="157"/>
      <c r="D3389" s="157"/>
      <c r="E3389" s="157"/>
      <c r="F3389" s="157" t="s">
        <v>29</v>
      </c>
      <c r="G3389" s="157">
        <v>1</v>
      </c>
      <c r="H3389" s="157">
        <v>0</v>
      </c>
      <c r="I3389" s="157">
        <v>0</v>
      </c>
      <c r="J3389" s="157">
        <v>0</v>
      </c>
      <c r="K3389" s="157">
        <v>1</v>
      </c>
      <c r="L3389" s="157">
        <v>1</v>
      </c>
    </row>
    <row r="3390" spans="1:12" x14ac:dyDescent="0.2">
      <c r="A3390" s="157" t="s">
        <v>3852</v>
      </c>
      <c r="B3390" s="157"/>
      <c r="C3390" s="157"/>
      <c r="D3390" s="157"/>
      <c r="E3390" s="157"/>
      <c r="F3390" s="157" t="s">
        <v>16</v>
      </c>
      <c r="G3390" s="157">
        <v>0</v>
      </c>
      <c r="H3390" s="157">
        <v>2</v>
      </c>
      <c r="I3390" s="157">
        <v>0</v>
      </c>
      <c r="J3390" s="157">
        <v>2</v>
      </c>
      <c r="K3390" s="157">
        <v>0</v>
      </c>
      <c r="L3390" s="157">
        <v>2</v>
      </c>
    </row>
    <row r="3391" spans="1:12" x14ac:dyDescent="0.2">
      <c r="A3391" s="157" t="s">
        <v>5966</v>
      </c>
      <c r="B3391" s="157"/>
      <c r="C3391" s="157"/>
      <c r="D3391" s="157"/>
      <c r="E3391" s="157"/>
      <c r="F3391" s="157" t="s">
        <v>16</v>
      </c>
      <c r="G3391" s="157">
        <v>0</v>
      </c>
      <c r="H3391" s="157">
        <v>1</v>
      </c>
      <c r="I3391" s="157">
        <v>0</v>
      </c>
      <c r="J3391" s="157">
        <v>1</v>
      </c>
      <c r="K3391" s="157">
        <v>0</v>
      </c>
      <c r="L3391" s="157">
        <v>1</v>
      </c>
    </row>
    <row r="3392" spans="1:12" x14ac:dyDescent="0.2">
      <c r="A3392" s="157" t="s">
        <v>3851</v>
      </c>
      <c r="B3392" s="157"/>
      <c r="C3392" s="157"/>
      <c r="D3392" s="157"/>
      <c r="E3392" s="157"/>
      <c r="F3392" s="157" t="s">
        <v>80</v>
      </c>
      <c r="G3392" s="157">
        <v>6</v>
      </c>
      <c r="H3392" s="157">
        <v>3</v>
      </c>
      <c r="I3392" s="157">
        <v>1</v>
      </c>
      <c r="J3392" s="157">
        <v>8</v>
      </c>
      <c r="K3392" s="157">
        <v>0</v>
      </c>
      <c r="L3392" s="157">
        <v>9</v>
      </c>
    </row>
    <row r="3393" spans="1:12" x14ac:dyDescent="0.2">
      <c r="A3393" s="157" t="s">
        <v>3850</v>
      </c>
      <c r="B3393" s="157"/>
      <c r="C3393" s="157"/>
      <c r="D3393" s="157"/>
      <c r="E3393" s="157"/>
      <c r="F3393" s="157" t="s">
        <v>48</v>
      </c>
      <c r="G3393" s="157">
        <v>22</v>
      </c>
      <c r="H3393" s="157">
        <v>0</v>
      </c>
      <c r="I3393" s="157">
        <v>0</v>
      </c>
      <c r="J3393" s="157">
        <v>21</v>
      </c>
      <c r="K3393" s="157">
        <v>1</v>
      </c>
      <c r="L3393" s="157">
        <v>22</v>
      </c>
    </row>
    <row r="3394" spans="1:12" x14ac:dyDescent="0.2">
      <c r="A3394" s="157" t="s">
        <v>5965</v>
      </c>
      <c r="B3394" s="157"/>
      <c r="C3394" s="157"/>
      <c r="D3394" s="157"/>
      <c r="E3394" s="157"/>
      <c r="F3394" s="157" t="s">
        <v>53</v>
      </c>
      <c r="G3394" s="157">
        <v>1</v>
      </c>
      <c r="H3394" s="157">
        <v>0</v>
      </c>
      <c r="I3394" s="157">
        <v>1</v>
      </c>
      <c r="J3394" s="157">
        <v>0</v>
      </c>
      <c r="K3394" s="157">
        <v>0</v>
      </c>
      <c r="L3394" s="157">
        <v>1</v>
      </c>
    </row>
    <row r="3395" spans="1:12" x14ac:dyDescent="0.2">
      <c r="A3395" s="157" t="s">
        <v>3849</v>
      </c>
      <c r="B3395" s="157"/>
      <c r="C3395" s="157"/>
      <c r="D3395" s="157"/>
      <c r="E3395" s="157"/>
      <c r="F3395" s="157" t="s">
        <v>16</v>
      </c>
      <c r="G3395" s="157">
        <v>0</v>
      </c>
      <c r="H3395" s="157">
        <v>1</v>
      </c>
      <c r="I3395" s="157">
        <v>0</v>
      </c>
      <c r="J3395" s="157">
        <v>1</v>
      </c>
      <c r="K3395" s="157">
        <v>0</v>
      </c>
      <c r="L3395" s="157">
        <v>1</v>
      </c>
    </row>
    <row r="3396" spans="1:12" x14ac:dyDescent="0.2">
      <c r="A3396" s="157" t="s">
        <v>3848</v>
      </c>
      <c r="B3396" s="157"/>
      <c r="C3396" s="157"/>
      <c r="D3396" s="157"/>
      <c r="E3396" s="157"/>
      <c r="F3396" s="157" t="s">
        <v>16</v>
      </c>
      <c r="G3396" s="157">
        <v>0</v>
      </c>
      <c r="H3396" s="157">
        <v>1</v>
      </c>
      <c r="I3396" s="157">
        <v>0</v>
      </c>
      <c r="J3396" s="157">
        <v>1</v>
      </c>
      <c r="K3396" s="157">
        <v>0</v>
      </c>
      <c r="L3396" s="157">
        <v>1</v>
      </c>
    </row>
    <row r="3397" spans="1:12" x14ac:dyDescent="0.2">
      <c r="A3397" s="157" t="s">
        <v>3847</v>
      </c>
      <c r="B3397" s="157"/>
      <c r="C3397" s="157"/>
      <c r="D3397" s="157"/>
      <c r="E3397" s="157"/>
      <c r="F3397" s="157" t="s">
        <v>39</v>
      </c>
      <c r="G3397" s="157">
        <v>0</v>
      </c>
      <c r="H3397" s="157">
        <v>2</v>
      </c>
      <c r="I3397" s="157">
        <v>1</v>
      </c>
      <c r="J3397" s="157">
        <v>1</v>
      </c>
      <c r="K3397" s="157">
        <v>0</v>
      </c>
      <c r="L3397" s="157">
        <v>2</v>
      </c>
    </row>
    <row r="3398" spans="1:12" x14ac:dyDescent="0.2">
      <c r="A3398" s="157" t="s">
        <v>3846</v>
      </c>
      <c r="B3398" s="157"/>
      <c r="C3398" s="157"/>
      <c r="D3398" s="157"/>
      <c r="E3398" s="157"/>
      <c r="F3398" s="157" t="s">
        <v>39</v>
      </c>
      <c r="G3398" s="157">
        <v>0</v>
      </c>
      <c r="H3398" s="157">
        <v>1</v>
      </c>
      <c r="I3398" s="157">
        <v>1</v>
      </c>
      <c r="J3398" s="157">
        <v>0</v>
      </c>
      <c r="K3398" s="157">
        <v>0</v>
      </c>
      <c r="L3398" s="157">
        <v>1</v>
      </c>
    </row>
    <row r="3399" spans="1:12" x14ac:dyDescent="0.2">
      <c r="A3399" s="157" t="s">
        <v>5964</v>
      </c>
      <c r="B3399" s="157"/>
      <c r="C3399" s="157"/>
      <c r="D3399" s="157"/>
      <c r="E3399" s="157"/>
      <c r="F3399" s="157" t="s">
        <v>67</v>
      </c>
      <c r="G3399" s="157">
        <v>0</v>
      </c>
      <c r="H3399" s="157">
        <v>2</v>
      </c>
      <c r="I3399" s="157">
        <v>0</v>
      </c>
      <c r="J3399" s="157">
        <v>2</v>
      </c>
      <c r="K3399" s="157">
        <v>0</v>
      </c>
      <c r="L3399" s="157">
        <v>2</v>
      </c>
    </row>
    <row r="3400" spans="1:12" x14ac:dyDescent="0.2">
      <c r="A3400" s="157" t="s">
        <v>5963</v>
      </c>
      <c r="B3400" s="157"/>
      <c r="C3400" s="157"/>
      <c r="D3400" s="157"/>
      <c r="E3400" s="157"/>
      <c r="F3400" s="157" t="s">
        <v>20</v>
      </c>
      <c r="G3400" s="157">
        <v>0</v>
      </c>
      <c r="H3400" s="157">
        <v>1</v>
      </c>
      <c r="I3400" s="157">
        <v>0</v>
      </c>
      <c r="J3400" s="157">
        <v>1</v>
      </c>
      <c r="K3400" s="157">
        <v>0</v>
      </c>
      <c r="L3400" s="157">
        <v>1</v>
      </c>
    </row>
    <row r="3401" spans="1:12" x14ac:dyDescent="0.2">
      <c r="A3401" s="157" t="s">
        <v>5962</v>
      </c>
      <c r="B3401" s="157"/>
      <c r="C3401" s="157"/>
      <c r="D3401" s="157"/>
      <c r="E3401" s="157"/>
      <c r="F3401" s="157" t="s">
        <v>33</v>
      </c>
      <c r="G3401" s="157">
        <v>0</v>
      </c>
      <c r="H3401" s="157">
        <v>1</v>
      </c>
      <c r="I3401" s="157">
        <v>1</v>
      </c>
      <c r="J3401" s="157">
        <v>0</v>
      </c>
      <c r="K3401" s="157">
        <v>0</v>
      </c>
      <c r="L3401" s="157">
        <v>1</v>
      </c>
    </row>
    <row r="3402" spans="1:12" x14ac:dyDescent="0.2">
      <c r="A3402" s="157" t="s">
        <v>5961</v>
      </c>
      <c r="B3402" s="157"/>
      <c r="C3402" s="157"/>
      <c r="D3402" s="157"/>
      <c r="E3402" s="157"/>
      <c r="F3402" s="157" t="s">
        <v>39</v>
      </c>
      <c r="G3402" s="157">
        <v>0</v>
      </c>
      <c r="H3402" s="157">
        <v>1</v>
      </c>
      <c r="I3402" s="157">
        <v>1</v>
      </c>
      <c r="J3402" s="157">
        <v>0</v>
      </c>
      <c r="K3402" s="157">
        <v>0</v>
      </c>
      <c r="L3402" s="157">
        <v>1</v>
      </c>
    </row>
    <row r="3403" spans="1:12" x14ac:dyDescent="0.2">
      <c r="A3403" s="157" t="s">
        <v>3839</v>
      </c>
      <c r="B3403" s="157"/>
      <c r="C3403" s="157"/>
      <c r="D3403" s="157"/>
      <c r="E3403" s="157"/>
      <c r="F3403" s="157" t="s">
        <v>14</v>
      </c>
      <c r="G3403" s="157">
        <v>9</v>
      </c>
      <c r="H3403" s="157">
        <v>11</v>
      </c>
      <c r="I3403" s="157">
        <v>14</v>
      </c>
      <c r="J3403" s="157">
        <v>6</v>
      </c>
      <c r="K3403" s="157">
        <v>0</v>
      </c>
      <c r="L3403" s="157">
        <v>20</v>
      </c>
    </row>
    <row r="3404" spans="1:12" x14ac:dyDescent="0.2">
      <c r="A3404" s="157" t="s">
        <v>5960</v>
      </c>
      <c r="B3404" s="157"/>
      <c r="C3404" s="157"/>
      <c r="D3404" s="157"/>
      <c r="E3404" s="157"/>
      <c r="F3404" s="157" t="s">
        <v>39</v>
      </c>
      <c r="G3404" s="157">
        <v>0</v>
      </c>
      <c r="H3404" s="157">
        <v>1</v>
      </c>
      <c r="I3404" s="157">
        <v>1</v>
      </c>
      <c r="J3404" s="157">
        <v>0</v>
      </c>
      <c r="K3404" s="157">
        <v>0</v>
      </c>
      <c r="L3404" s="157">
        <v>1</v>
      </c>
    </row>
    <row r="3405" spans="1:12" x14ac:dyDescent="0.2">
      <c r="A3405" s="157" t="s">
        <v>3837</v>
      </c>
      <c r="B3405" s="157"/>
      <c r="C3405" s="157"/>
      <c r="D3405" s="157"/>
      <c r="E3405" s="157"/>
      <c r="F3405" s="157" t="s">
        <v>29</v>
      </c>
      <c r="G3405" s="157">
        <v>1</v>
      </c>
      <c r="H3405" s="157">
        <v>0</v>
      </c>
      <c r="I3405" s="157">
        <v>0</v>
      </c>
      <c r="J3405" s="157">
        <v>0</v>
      </c>
      <c r="K3405" s="157">
        <v>1</v>
      </c>
      <c r="L3405" s="157">
        <v>1</v>
      </c>
    </row>
    <row r="3406" spans="1:12" x14ac:dyDescent="0.2">
      <c r="A3406" s="157" t="s">
        <v>5959</v>
      </c>
      <c r="B3406" s="157"/>
      <c r="C3406" s="157"/>
      <c r="D3406" s="157"/>
      <c r="E3406" s="157"/>
      <c r="F3406" s="157" t="s">
        <v>94</v>
      </c>
      <c r="G3406" s="157">
        <v>1</v>
      </c>
      <c r="H3406" s="157">
        <v>0</v>
      </c>
      <c r="I3406" s="157">
        <v>1</v>
      </c>
      <c r="J3406" s="157">
        <v>0</v>
      </c>
      <c r="K3406" s="157">
        <v>0</v>
      </c>
      <c r="L3406" s="157">
        <v>1</v>
      </c>
    </row>
    <row r="3407" spans="1:12" x14ac:dyDescent="0.2">
      <c r="A3407" s="157" t="s">
        <v>5958</v>
      </c>
      <c r="B3407" s="157"/>
      <c r="C3407" s="157"/>
      <c r="D3407" s="157"/>
      <c r="E3407" s="157"/>
      <c r="F3407" s="157" t="s">
        <v>58</v>
      </c>
      <c r="G3407" s="157">
        <v>1</v>
      </c>
      <c r="H3407" s="157">
        <v>0</v>
      </c>
      <c r="I3407" s="157">
        <v>0</v>
      </c>
      <c r="J3407" s="157">
        <v>1</v>
      </c>
      <c r="K3407" s="157">
        <v>0</v>
      </c>
      <c r="L3407" s="157">
        <v>1</v>
      </c>
    </row>
    <row r="3408" spans="1:12" x14ac:dyDescent="0.2">
      <c r="A3408" s="157" t="s">
        <v>5957</v>
      </c>
      <c r="B3408" s="157"/>
      <c r="C3408" s="157"/>
      <c r="D3408" s="157"/>
      <c r="E3408" s="157"/>
      <c r="F3408" s="157" t="s">
        <v>69</v>
      </c>
      <c r="G3408" s="157">
        <v>0</v>
      </c>
      <c r="H3408" s="157">
        <v>1</v>
      </c>
      <c r="I3408" s="157">
        <v>1</v>
      </c>
      <c r="J3408" s="157">
        <v>0</v>
      </c>
      <c r="K3408" s="157">
        <v>0</v>
      </c>
      <c r="L3408" s="157">
        <v>1</v>
      </c>
    </row>
    <row r="3409" spans="1:12" x14ac:dyDescent="0.2">
      <c r="A3409" s="157" t="s">
        <v>3834</v>
      </c>
      <c r="B3409" s="157"/>
      <c r="C3409" s="157"/>
      <c r="D3409" s="157"/>
      <c r="E3409" s="157"/>
      <c r="F3409" s="157" t="s">
        <v>87</v>
      </c>
      <c r="G3409" s="157">
        <v>3</v>
      </c>
      <c r="H3409" s="157">
        <v>3</v>
      </c>
      <c r="I3409" s="157">
        <v>0</v>
      </c>
      <c r="J3409" s="157">
        <v>6</v>
      </c>
      <c r="K3409" s="157">
        <v>0</v>
      </c>
      <c r="L3409" s="157">
        <v>6</v>
      </c>
    </row>
    <row r="3410" spans="1:12" x14ac:dyDescent="0.2">
      <c r="A3410" s="157" t="s">
        <v>5956</v>
      </c>
      <c r="B3410" s="157"/>
      <c r="C3410" s="157"/>
      <c r="D3410" s="157"/>
      <c r="E3410" s="157"/>
      <c r="F3410" s="157" t="s">
        <v>33</v>
      </c>
      <c r="G3410" s="157">
        <v>0</v>
      </c>
      <c r="H3410" s="157">
        <v>1</v>
      </c>
      <c r="I3410" s="157">
        <v>1</v>
      </c>
      <c r="J3410" s="157">
        <v>0</v>
      </c>
      <c r="K3410" s="157">
        <v>0</v>
      </c>
      <c r="L3410" s="157">
        <v>1</v>
      </c>
    </row>
    <row r="3411" spans="1:12" x14ac:dyDescent="0.2">
      <c r="A3411" s="157" t="s">
        <v>5955</v>
      </c>
      <c r="B3411" s="157"/>
      <c r="C3411" s="157"/>
      <c r="D3411" s="157"/>
      <c r="E3411" s="157"/>
      <c r="F3411" s="157" t="s">
        <v>33</v>
      </c>
      <c r="G3411" s="157">
        <v>0</v>
      </c>
      <c r="H3411" s="157">
        <v>1</v>
      </c>
      <c r="I3411" s="157">
        <v>1</v>
      </c>
      <c r="J3411" s="157">
        <v>0</v>
      </c>
      <c r="K3411" s="157">
        <v>0</v>
      </c>
      <c r="L3411" s="157">
        <v>1</v>
      </c>
    </row>
    <row r="3412" spans="1:12" x14ac:dyDescent="0.2">
      <c r="A3412" s="157" t="s">
        <v>3833</v>
      </c>
      <c r="B3412" s="157"/>
      <c r="C3412" s="157"/>
      <c r="D3412" s="157"/>
      <c r="E3412" s="157"/>
      <c r="F3412" s="157" t="s">
        <v>14</v>
      </c>
      <c r="G3412" s="157">
        <v>1</v>
      </c>
      <c r="H3412" s="157">
        <v>0</v>
      </c>
      <c r="I3412" s="157">
        <v>1</v>
      </c>
      <c r="J3412" s="157">
        <v>0</v>
      </c>
      <c r="K3412" s="157">
        <v>0</v>
      </c>
      <c r="L3412" s="157">
        <v>1</v>
      </c>
    </row>
    <row r="3413" spans="1:12" x14ac:dyDescent="0.2">
      <c r="A3413" s="157" t="s">
        <v>3832</v>
      </c>
      <c r="B3413" s="157"/>
      <c r="C3413" s="157"/>
      <c r="D3413" s="157"/>
      <c r="E3413" s="157"/>
      <c r="F3413" s="157" t="s">
        <v>14</v>
      </c>
      <c r="G3413" s="157">
        <v>1</v>
      </c>
      <c r="H3413" s="157">
        <v>0</v>
      </c>
      <c r="I3413" s="157">
        <v>1</v>
      </c>
      <c r="J3413" s="157">
        <v>0</v>
      </c>
      <c r="K3413" s="157">
        <v>0</v>
      </c>
      <c r="L3413" s="157">
        <v>1</v>
      </c>
    </row>
    <row r="3414" spans="1:12" x14ac:dyDescent="0.2">
      <c r="A3414" s="157" t="s">
        <v>3830</v>
      </c>
      <c r="B3414" s="157"/>
      <c r="C3414" s="157"/>
      <c r="D3414" s="157"/>
      <c r="E3414" s="157"/>
      <c r="F3414" s="157" t="s">
        <v>14</v>
      </c>
      <c r="G3414" s="157">
        <v>9</v>
      </c>
      <c r="H3414" s="157">
        <v>11</v>
      </c>
      <c r="I3414" s="157">
        <v>14</v>
      </c>
      <c r="J3414" s="157">
        <v>6</v>
      </c>
      <c r="K3414" s="157">
        <v>0</v>
      </c>
      <c r="L3414" s="157">
        <v>20</v>
      </c>
    </row>
    <row r="3415" spans="1:12" x14ac:dyDescent="0.2">
      <c r="A3415" s="157" t="s">
        <v>3828</v>
      </c>
      <c r="B3415" s="157"/>
      <c r="C3415" s="157"/>
      <c r="D3415" s="157"/>
      <c r="E3415" s="157"/>
      <c r="F3415" s="157" t="s">
        <v>14</v>
      </c>
      <c r="G3415" s="157">
        <v>1</v>
      </c>
      <c r="H3415" s="157">
        <v>0</v>
      </c>
      <c r="I3415" s="157">
        <v>1</v>
      </c>
      <c r="J3415" s="157">
        <v>0</v>
      </c>
      <c r="K3415" s="157">
        <v>0</v>
      </c>
      <c r="L3415" s="157">
        <v>1</v>
      </c>
    </row>
    <row r="3416" spans="1:12" x14ac:dyDescent="0.2">
      <c r="A3416" s="157" t="s">
        <v>5954</v>
      </c>
      <c r="B3416" s="157"/>
      <c r="C3416" s="157"/>
      <c r="D3416" s="157"/>
      <c r="E3416" s="157"/>
      <c r="F3416" s="157" t="s">
        <v>69</v>
      </c>
      <c r="G3416" s="157">
        <v>0</v>
      </c>
      <c r="H3416" s="157">
        <v>1</v>
      </c>
      <c r="I3416" s="157">
        <v>1</v>
      </c>
      <c r="J3416" s="157">
        <v>0</v>
      </c>
      <c r="K3416" s="157">
        <v>0</v>
      </c>
      <c r="L3416" s="157">
        <v>1</v>
      </c>
    </row>
    <row r="3417" spans="1:12" x14ac:dyDescent="0.2">
      <c r="A3417" s="157" t="s">
        <v>5953</v>
      </c>
      <c r="B3417" s="157"/>
      <c r="C3417" s="157"/>
      <c r="D3417" s="157"/>
      <c r="E3417" s="157"/>
      <c r="F3417" s="157" t="s">
        <v>87</v>
      </c>
      <c r="G3417" s="157">
        <v>0</v>
      </c>
      <c r="H3417" s="157">
        <v>2</v>
      </c>
      <c r="I3417" s="157">
        <v>0</v>
      </c>
      <c r="J3417" s="157">
        <v>1</v>
      </c>
      <c r="K3417" s="157">
        <v>1</v>
      </c>
      <c r="L3417" s="157">
        <v>2</v>
      </c>
    </row>
    <row r="3418" spans="1:12" x14ac:dyDescent="0.2">
      <c r="A3418" s="157" t="s">
        <v>3825</v>
      </c>
      <c r="B3418" s="157"/>
      <c r="C3418" s="157"/>
      <c r="D3418" s="157"/>
      <c r="E3418" s="157"/>
      <c r="F3418" s="157" t="s">
        <v>29</v>
      </c>
      <c r="G3418" s="157">
        <v>0</v>
      </c>
      <c r="H3418" s="157">
        <v>1</v>
      </c>
      <c r="I3418" s="157">
        <v>0</v>
      </c>
      <c r="J3418" s="157">
        <v>1</v>
      </c>
      <c r="K3418" s="157">
        <v>0</v>
      </c>
      <c r="L3418" s="157">
        <v>1</v>
      </c>
    </row>
    <row r="3419" spans="1:12" x14ac:dyDescent="0.2">
      <c r="A3419" s="157" t="s">
        <v>5952</v>
      </c>
      <c r="B3419" s="157"/>
      <c r="C3419" s="157"/>
      <c r="D3419" s="157"/>
      <c r="E3419" s="157"/>
      <c r="F3419" s="157" t="s">
        <v>16</v>
      </c>
      <c r="G3419" s="157">
        <v>0</v>
      </c>
      <c r="H3419" s="157">
        <v>1</v>
      </c>
      <c r="I3419" s="157">
        <v>0</v>
      </c>
      <c r="J3419" s="157">
        <v>1</v>
      </c>
      <c r="K3419" s="157">
        <v>0</v>
      </c>
      <c r="L3419" s="157">
        <v>1</v>
      </c>
    </row>
    <row r="3420" spans="1:12" x14ac:dyDescent="0.2">
      <c r="A3420" s="157" t="s">
        <v>5951</v>
      </c>
      <c r="B3420" s="157"/>
      <c r="C3420" s="157"/>
      <c r="D3420" s="157"/>
      <c r="E3420" s="157"/>
      <c r="F3420" s="157" t="s">
        <v>29</v>
      </c>
      <c r="G3420" s="157">
        <v>2</v>
      </c>
      <c r="H3420" s="157">
        <v>0</v>
      </c>
      <c r="I3420" s="157">
        <v>0</v>
      </c>
      <c r="J3420" s="157">
        <v>2</v>
      </c>
      <c r="K3420" s="157">
        <v>0</v>
      </c>
      <c r="L3420" s="157">
        <v>2</v>
      </c>
    </row>
    <row r="3421" spans="1:12" x14ac:dyDescent="0.2">
      <c r="A3421" s="157" t="s">
        <v>3823</v>
      </c>
      <c r="B3421" s="157"/>
      <c r="C3421" s="157"/>
      <c r="D3421" s="157"/>
      <c r="E3421" s="157"/>
      <c r="F3421" s="157" t="s">
        <v>14</v>
      </c>
      <c r="G3421" s="157">
        <v>9</v>
      </c>
      <c r="H3421" s="157">
        <v>11</v>
      </c>
      <c r="I3421" s="157">
        <v>14</v>
      </c>
      <c r="J3421" s="157">
        <v>6</v>
      </c>
      <c r="K3421" s="157">
        <v>0</v>
      </c>
      <c r="L3421" s="157">
        <v>20</v>
      </c>
    </row>
    <row r="3422" spans="1:12" x14ac:dyDescent="0.2">
      <c r="A3422" s="157" t="s">
        <v>5950</v>
      </c>
      <c r="B3422" s="157"/>
      <c r="C3422" s="157"/>
      <c r="D3422" s="157"/>
      <c r="E3422" s="157"/>
      <c r="F3422" s="157" t="s">
        <v>94</v>
      </c>
      <c r="G3422" s="157">
        <v>0</v>
      </c>
      <c r="H3422" s="157">
        <v>2</v>
      </c>
      <c r="I3422" s="157">
        <v>0</v>
      </c>
      <c r="J3422" s="157">
        <v>2</v>
      </c>
      <c r="K3422" s="157">
        <v>0</v>
      </c>
      <c r="L3422" s="157">
        <v>2</v>
      </c>
    </row>
    <row r="3423" spans="1:12" x14ac:dyDescent="0.2">
      <c r="A3423" s="157" t="s">
        <v>3822</v>
      </c>
      <c r="B3423" s="157"/>
      <c r="C3423" s="157"/>
      <c r="D3423" s="157"/>
      <c r="E3423" s="157"/>
      <c r="F3423" s="157" t="s">
        <v>33</v>
      </c>
      <c r="G3423" s="157">
        <v>0</v>
      </c>
      <c r="H3423" s="157">
        <v>3</v>
      </c>
      <c r="I3423" s="157">
        <v>0</v>
      </c>
      <c r="J3423" s="157">
        <v>3</v>
      </c>
      <c r="K3423" s="157">
        <v>0</v>
      </c>
      <c r="L3423" s="157">
        <v>3</v>
      </c>
    </row>
    <row r="3424" spans="1:12" x14ac:dyDescent="0.2">
      <c r="A3424" s="157" t="s">
        <v>5949</v>
      </c>
      <c r="B3424" s="157"/>
      <c r="C3424" s="157"/>
      <c r="D3424" s="157"/>
      <c r="E3424" s="157"/>
      <c r="F3424" s="157" t="s">
        <v>53</v>
      </c>
      <c r="G3424" s="157">
        <v>1</v>
      </c>
      <c r="H3424" s="157">
        <v>0</v>
      </c>
      <c r="I3424" s="157">
        <v>1</v>
      </c>
      <c r="J3424" s="157">
        <v>0</v>
      </c>
      <c r="K3424" s="157">
        <v>0</v>
      </c>
      <c r="L3424" s="157">
        <v>1</v>
      </c>
    </row>
    <row r="3425" spans="1:12" x14ac:dyDescent="0.2">
      <c r="A3425" s="157" t="s">
        <v>3820</v>
      </c>
      <c r="B3425" s="157"/>
      <c r="C3425" s="157"/>
      <c r="D3425" s="157"/>
      <c r="E3425" s="157"/>
      <c r="F3425" s="157" t="s">
        <v>14</v>
      </c>
      <c r="G3425" s="157">
        <v>1</v>
      </c>
      <c r="H3425" s="157">
        <v>0</v>
      </c>
      <c r="I3425" s="157">
        <v>1</v>
      </c>
      <c r="J3425" s="157">
        <v>0</v>
      </c>
      <c r="K3425" s="157">
        <v>0</v>
      </c>
      <c r="L3425" s="157">
        <v>1</v>
      </c>
    </row>
    <row r="3426" spans="1:12" x14ac:dyDescent="0.2">
      <c r="A3426" s="157" t="s">
        <v>5948</v>
      </c>
      <c r="B3426" s="157"/>
      <c r="C3426" s="157"/>
      <c r="D3426" s="157"/>
      <c r="E3426" s="157"/>
      <c r="F3426" s="157" t="s">
        <v>39</v>
      </c>
      <c r="G3426" s="157">
        <v>0</v>
      </c>
      <c r="H3426" s="157">
        <v>1</v>
      </c>
      <c r="I3426" s="157">
        <v>1</v>
      </c>
      <c r="J3426" s="157">
        <v>0</v>
      </c>
      <c r="K3426" s="157">
        <v>0</v>
      </c>
      <c r="L3426" s="157">
        <v>1</v>
      </c>
    </row>
    <row r="3427" spans="1:12" x14ac:dyDescent="0.2">
      <c r="A3427" s="157" t="s">
        <v>5947</v>
      </c>
      <c r="B3427" s="157"/>
      <c r="C3427" s="157"/>
      <c r="D3427" s="157"/>
      <c r="E3427" s="157"/>
      <c r="F3427" s="157" t="s">
        <v>20</v>
      </c>
      <c r="G3427" s="157">
        <v>0</v>
      </c>
      <c r="H3427" s="157">
        <v>1</v>
      </c>
      <c r="I3427" s="157">
        <v>0</v>
      </c>
      <c r="J3427" s="157">
        <v>1</v>
      </c>
      <c r="K3427" s="157">
        <v>0</v>
      </c>
      <c r="L3427" s="157">
        <v>1</v>
      </c>
    </row>
    <row r="3428" spans="1:12" x14ac:dyDescent="0.2">
      <c r="A3428" s="157" t="s">
        <v>5946</v>
      </c>
      <c r="B3428" s="157"/>
      <c r="C3428" s="157"/>
      <c r="D3428" s="157"/>
      <c r="E3428" s="157"/>
      <c r="F3428" s="157" t="s">
        <v>58</v>
      </c>
      <c r="G3428" s="157">
        <v>1</v>
      </c>
      <c r="H3428" s="157">
        <v>0</v>
      </c>
      <c r="I3428" s="157">
        <v>0</v>
      </c>
      <c r="J3428" s="157">
        <v>1</v>
      </c>
      <c r="K3428" s="157">
        <v>0</v>
      </c>
      <c r="L3428" s="157">
        <v>1</v>
      </c>
    </row>
    <row r="3429" spans="1:12" x14ac:dyDescent="0.2">
      <c r="A3429" s="157" t="s">
        <v>5945</v>
      </c>
      <c r="B3429" s="157"/>
      <c r="C3429" s="157"/>
      <c r="D3429" s="157"/>
      <c r="E3429" s="157"/>
      <c r="F3429" s="157" t="s">
        <v>58</v>
      </c>
      <c r="G3429" s="157">
        <v>0</v>
      </c>
      <c r="H3429" s="157">
        <v>1</v>
      </c>
      <c r="I3429" s="157">
        <v>0</v>
      </c>
      <c r="J3429" s="157">
        <v>1</v>
      </c>
      <c r="K3429" s="157">
        <v>0</v>
      </c>
      <c r="L3429" s="157">
        <v>1</v>
      </c>
    </row>
    <row r="3430" spans="1:12" x14ac:dyDescent="0.2">
      <c r="A3430" s="157" t="s">
        <v>5944</v>
      </c>
      <c r="B3430" s="157"/>
      <c r="C3430" s="157"/>
      <c r="D3430" s="157"/>
      <c r="E3430" s="157"/>
      <c r="F3430" s="157" t="s">
        <v>58</v>
      </c>
      <c r="G3430" s="157">
        <v>0</v>
      </c>
      <c r="H3430" s="157">
        <v>1</v>
      </c>
      <c r="I3430" s="157">
        <v>0</v>
      </c>
      <c r="J3430" s="157">
        <v>1</v>
      </c>
      <c r="K3430" s="157">
        <v>0</v>
      </c>
      <c r="L3430" s="157">
        <v>1</v>
      </c>
    </row>
    <row r="3431" spans="1:12" x14ac:dyDescent="0.2">
      <c r="A3431" s="157" t="s">
        <v>5943</v>
      </c>
      <c r="B3431" s="157"/>
      <c r="C3431" s="157"/>
      <c r="D3431" s="157"/>
      <c r="E3431" s="157"/>
      <c r="F3431" s="157" t="s">
        <v>58</v>
      </c>
      <c r="G3431" s="157">
        <v>0</v>
      </c>
      <c r="H3431" s="157">
        <v>1</v>
      </c>
      <c r="I3431" s="157">
        <v>0</v>
      </c>
      <c r="J3431" s="157">
        <v>1</v>
      </c>
      <c r="K3431" s="157">
        <v>0</v>
      </c>
      <c r="L3431" s="157">
        <v>1</v>
      </c>
    </row>
    <row r="3432" spans="1:12" x14ac:dyDescent="0.2">
      <c r="A3432" s="157" t="s">
        <v>5942</v>
      </c>
      <c r="B3432" s="157"/>
      <c r="C3432" s="157"/>
      <c r="D3432" s="157"/>
      <c r="E3432" s="157"/>
      <c r="F3432" s="157" t="s">
        <v>58</v>
      </c>
      <c r="G3432" s="157">
        <v>0</v>
      </c>
      <c r="H3432" s="157">
        <v>1</v>
      </c>
      <c r="I3432" s="157">
        <v>0</v>
      </c>
      <c r="J3432" s="157">
        <v>1</v>
      </c>
      <c r="K3432" s="157">
        <v>0</v>
      </c>
      <c r="L3432" s="157">
        <v>1</v>
      </c>
    </row>
    <row r="3433" spans="1:12" x14ac:dyDescent="0.2">
      <c r="A3433" s="157" t="s">
        <v>5941</v>
      </c>
      <c r="B3433" s="157"/>
      <c r="C3433" s="157"/>
      <c r="D3433" s="157"/>
      <c r="E3433" s="157"/>
      <c r="F3433" s="157" t="s">
        <v>87</v>
      </c>
      <c r="G3433" s="157">
        <v>0</v>
      </c>
      <c r="H3433" s="157">
        <v>2</v>
      </c>
      <c r="I3433" s="157">
        <v>0</v>
      </c>
      <c r="J3433" s="157">
        <v>1</v>
      </c>
      <c r="K3433" s="157">
        <v>1</v>
      </c>
      <c r="L3433" s="157">
        <v>2</v>
      </c>
    </row>
    <row r="3434" spans="1:12" x14ac:dyDescent="0.2">
      <c r="A3434" s="157" t="s">
        <v>3814</v>
      </c>
      <c r="B3434" s="157"/>
      <c r="C3434" s="157"/>
      <c r="D3434" s="157"/>
      <c r="E3434" s="157"/>
      <c r="F3434" s="157" t="s">
        <v>18</v>
      </c>
      <c r="G3434" s="157">
        <v>1</v>
      </c>
      <c r="H3434" s="157">
        <v>1</v>
      </c>
      <c r="I3434" s="157">
        <v>1</v>
      </c>
      <c r="J3434" s="157">
        <v>1</v>
      </c>
      <c r="K3434" s="157">
        <v>0</v>
      </c>
      <c r="L3434" s="157">
        <v>2</v>
      </c>
    </row>
    <row r="3435" spans="1:12" x14ac:dyDescent="0.2">
      <c r="A3435" s="157" t="s">
        <v>3813</v>
      </c>
      <c r="B3435" s="157"/>
      <c r="C3435" s="157"/>
      <c r="D3435" s="157"/>
      <c r="E3435" s="157"/>
      <c r="F3435" s="157" t="s">
        <v>14</v>
      </c>
      <c r="G3435" s="157">
        <v>9</v>
      </c>
      <c r="H3435" s="157">
        <v>11</v>
      </c>
      <c r="I3435" s="157">
        <v>14</v>
      </c>
      <c r="J3435" s="157">
        <v>6</v>
      </c>
      <c r="K3435" s="157">
        <v>0</v>
      </c>
      <c r="L3435" s="157">
        <v>20</v>
      </c>
    </row>
    <row r="3436" spans="1:12" x14ac:dyDescent="0.2">
      <c r="A3436" s="157" t="s">
        <v>3811</v>
      </c>
      <c r="B3436" s="157"/>
      <c r="C3436" s="157"/>
      <c r="D3436" s="157"/>
      <c r="E3436" s="157"/>
      <c r="F3436" s="157" t="s">
        <v>14</v>
      </c>
      <c r="G3436" s="157">
        <v>1</v>
      </c>
      <c r="H3436" s="157">
        <v>0</v>
      </c>
      <c r="I3436" s="157">
        <v>1</v>
      </c>
      <c r="J3436" s="157">
        <v>0</v>
      </c>
      <c r="K3436" s="157">
        <v>0</v>
      </c>
      <c r="L3436" s="157">
        <v>1</v>
      </c>
    </row>
    <row r="3437" spans="1:12" x14ac:dyDescent="0.2">
      <c r="A3437" s="157" t="s">
        <v>5940</v>
      </c>
      <c r="B3437" s="157"/>
      <c r="C3437" s="157"/>
      <c r="D3437" s="157"/>
      <c r="E3437" s="157"/>
      <c r="F3437" s="157" t="s">
        <v>53</v>
      </c>
      <c r="G3437" s="157">
        <v>0</v>
      </c>
      <c r="H3437" s="157">
        <v>1</v>
      </c>
      <c r="I3437" s="157">
        <v>0</v>
      </c>
      <c r="J3437" s="157">
        <v>1</v>
      </c>
      <c r="K3437" s="157">
        <v>0</v>
      </c>
      <c r="L3437" s="157">
        <v>1</v>
      </c>
    </row>
    <row r="3438" spans="1:12" x14ac:dyDescent="0.2">
      <c r="A3438" s="157" t="s">
        <v>5939</v>
      </c>
      <c r="B3438" s="157"/>
      <c r="C3438" s="157"/>
      <c r="D3438" s="157"/>
      <c r="E3438" s="157"/>
      <c r="F3438" s="157" t="s">
        <v>58</v>
      </c>
      <c r="G3438" s="157">
        <v>1</v>
      </c>
      <c r="H3438" s="157">
        <v>0</v>
      </c>
      <c r="I3438" s="157">
        <v>0</v>
      </c>
      <c r="J3438" s="157">
        <v>1</v>
      </c>
      <c r="K3438" s="157">
        <v>0</v>
      </c>
      <c r="L3438" s="157">
        <v>1</v>
      </c>
    </row>
    <row r="3439" spans="1:12" x14ac:dyDescent="0.2">
      <c r="A3439" s="157" t="s">
        <v>5938</v>
      </c>
      <c r="B3439" s="157"/>
      <c r="C3439" s="157"/>
      <c r="D3439" s="157"/>
      <c r="E3439" s="157"/>
      <c r="F3439" s="157" t="s">
        <v>53</v>
      </c>
      <c r="G3439" s="157">
        <v>0</v>
      </c>
      <c r="H3439" s="157">
        <v>1</v>
      </c>
      <c r="I3439" s="157">
        <v>0</v>
      </c>
      <c r="J3439" s="157">
        <v>1</v>
      </c>
      <c r="K3439" s="157">
        <v>0</v>
      </c>
      <c r="L3439" s="157">
        <v>1</v>
      </c>
    </row>
    <row r="3440" spans="1:12" x14ac:dyDescent="0.2">
      <c r="A3440" s="157" t="s">
        <v>3810</v>
      </c>
      <c r="B3440" s="157"/>
      <c r="C3440" s="157"/>
      <c r="D3440" s="157"/>
      <c r="E3440" s="157"/>
      <c r="F3440" s="157" t="s">
        <v>14</v>
      </c>
      <c r="G3440" s="157">
        <v>9</v>
      </c>
      <c r="H3440" s="157">
        <v>11</v>
      </c>
      <c r="I3440" s="157">
        <v>14</v>
      </c>
      <c r="J3440" s="157">
        <v>6</v>
      </c>
      <c r="K3440" s="157">
        <v>0</v>
      </c>
      <c r="L3440" s="157">
        <v>20</v>
      </c>
    </row>
    <row r="3441" spans="1:12" x14ac:dyDescent="0.2">
      <c r="A3441" s="157" t="s">
        <v>56</v>
      </c>
      <c r="B3441" s="157"/>
      <c r="C3441" s="157" t="s">
        <v>56</v>
      </c>
      <c r="D3441" s="157"/>
      <c r="E3441" s="157"/>
      <c r="F3441" s="157" t="s">
        <v>20</v>
      </c>
      <c r="G3441" s="157">
        <v>0</v>
      </c>
      <c r="H3441" s="157">
        <v>1</v>
      </c>
      <c r="I3441" s="157">
        <v>0</v>
      </c>
      <c r="J3441" s="157">
        <v>1</v>
      </c>
      <c r="K3441" s="157">
        <v>0</v>
      </c>
      <c r="L3441" s="157">
        <v>1</v>
      </c>
    </row>
    <row r="3442" spans="1:12" x14ac:dyDescent="0.2">
      <c r="A3442" s="157" t="s">
        <v>5937</v>
      </c>
      <c r="B3442" s="157"/>
      <c r="C3442" s="157"/>
      <c r="D3442" s="157"/>
      <c r="E3442" s="157"/>
      <c r="F3442" s="157" t="s">
        <v>39</v>
      </c>
      <c r="G3442" s="157">
        <v>0</v>
      </c>
      <c r="H3442" s="157">
        <v>1</v>
      </c>
      <c r="I3442" s="157">
        <v>1</v>
      </c>
      <c r="J3442" s="157">
        <v>0</v>
      </c>
      <c r="K3442" s="157">
        <v>0</v>
      </c>
      <c r="L3442" s="157">
        <v>1</v>
      </c>
    </row>
    <row r="3443" spans="1:12" x14ac:dyDescent="0.2">
      <c r="A3443" s="157" t="s">
        <v>3804</v>
      </c>
      <c r="B3443" s="157"/>
      <c r="C3443" s="157"/>
      <c r="D3443" s="157"/>
      <c r="E3443" s="157"/>
      <c r="F3443" s="157" t="s">
        <v>33</v>
      </c>
      <c r="G3443" s="157">
        <v>19</v>
      </c>
      <c r="H3443" s="157">
        <v>0</v>
      </c>
      <c r="I3443" s="157">
        <v>0</v>
      </c>
      <c r="J3443" s="157">
        <v>19</v>
      </c>
      <c r="K3443" s="157">
        <v>0</v>
      </c>
      <c r="L3443" s="157">
        <v>19</v>
      </c>
    </row>
    <row r="3444" spans="1:12" x14ac:dyDescent="0.2">
      <c r="A3444" s="157" t="s">
        <v>5936</v>
      </c>
      <c r="B3444" s="157"/>
      <c r="C3444" s="157"/>
      <c r="D3444" s="157"/>
      <c r="E3444" s="157"/>
      <c r="F3444" s="157" t="s">
        <v>53</v>
      </c>
      <c r="G3444" s="157">
        <v>1</v>
      </c>
      <c r="H3444" s="157">
        <v>0</v>
      </c>
      <c r="I3444" s="157">
        <v>1</v>
      </c>
      <c r="J3444" s="157">
        <v>0</v>
      </c>
      <c r="K3444" s="157">
        <v>0</v>
      </c>
      <c r="L3444" s="157">
        <v>1</v>
      </c>
    </row>
    <row r="3445" spans="1:12" x14ac:dyDescent="0.2">
      <c r="A3445" s="157" t="s">
        <v>5935</v>
      </c>
      <c r="B3445" s="157"/>
      <c r="C3445" s="157"/>
      <c r="D3445" s="157"/>
      <c r="E3445" s="157"/>
      <c r="F3445" s="157" t="s">
        <v>53</v>
      </c>
      <c r="G3445" s="157">
        <v>0</v>
      </c>
      <c r="H3445" s="157">
        <v>2</v>
      </c>
      <c r="I3445" s="157">
        <v>0</v>
      </c>
      <c r="J3445" s="157">
        <v>2</v>
      </c>
      <c r="K3445" s="157">
        <v>0</v>
      </c>
      <c r="L3445" s="157">
        <v>2</v>
      </c>
    </row>
    <row r="3446" spans="1:12" x14ac:dyDescent="0.2">
      <c r="A3446" s="157" t="s">
        <v>5934</v>
      </c>
      <c r="B3446" s="157"/>
      <c r="C3446" s="157"/>
      <c r="D3446" s="157"/>
      <c r="E3446" s="157"/>
      <c r="F3446" s="157" t="s">
        <v>94</v>
      </c>
      <c r="G3446" s="157">
        <v>0</v>
      </c>
      <c r="H3446" s="157">
        <v>2</v>
      </c>
      <c r="I3446" s="157">
        <v>0</v>
      </c>
      <c r="J3446" s="157">
        <v>2</v>
      </c>
      <c r="K3446" s="157">
        <v>0</v>
      </c>
      <c r="L3446" s="157">
        <v>2</v>
      </c>
    </row>
    <row r="3447" spans="1:12" x14ac:dyDescent="0.2">
      <c r="A3447" s="157" t="s">
        <v>3802</v>
      </c>
      <c r="B3447" s="157"/>
      <c r="C3447" s="157"/>
      <c r="D3447" s="157"/>
      <c r="E3447" s="157"/>
      <c r="F3447" s="157" t="s">
        <v>39</v>
      </c>
      <c r="G3447" s="157">
        <v>4</v>
      </c>
      <c r="H3447" s="157">
        <v>0</v>
      </c>
      <c r="I3447" s="157">
        <v>1</v>
      </c>
      <c r="J3447" s="157">
        <v>3</v>
      </c>
      <c r="K3447" s="157">
        <v>0</v>
      </c>
      <c r="L3447" s="157">
        <v>4</v>
      </c>
    </row>
    <row r="3448" spans="1:12" x14ac:dyDescent="0.2">
      <c r="A3448" s="157" t="s">
        <v>3801</v>
      </c>
      <c r="B3448" s="157"/>
      <c r="C3448" s="157"/>
      <c r="D3448" s="157"/>
      <c r="E3448" s="157"/>
      <c r="F3448" s="157" t="s">
        <v>67</v>
      </c>
      <c r="G3448" s="157">
        <v>0</v>
      </c>
      <c r="H3448" s="157">
        <v>1</v>
      </c>
      <c r="I3448" s="157">
        <v>0</v>
      </c>
      <c r="J3448" s="157">
        <v>1</v>
      </c>
      <c r="K3448" s="157">
        <v>0</v>
      </c>
      <c r="L3448" s="157">
        <v>1</v>
      </c>
    </row>
    <row r="3449" spans="1:12" x14ac:dyDescent="0.2">
      <c r="A3449" s="157" t="s">
        <v>49</v>
      </c>
      <c r="B3449" s="157"/>
      <c r="C3449" s="157" t="s">
        <v>49</v>
      </c>
      <c r="D3449" s="157"/>
      <c r="E3449" s="157"/>
      <c r="F3449" s="157" t="s">
        <v>14</v>
      </c>
      <c r="G3449" s="157">
        <v>9</v>
      </c>
      <c r="H3449" s="157">
        <v>11</v>
      </c>
      <c r="I3449" s="157">
        <v>14</v>
      </c>
      <c r="J3449" s="157">
        <v>6</v>
      </c>
      <c r="K3449" s="157">
        <v>0</v>
      </c>
      <c r="L3449" s="157">
        <v>20</v>
      </c>
    </row>
    <row r="3450" spans="1:12" x14ac:dyDescent="0.2">
      <c r="A3450" s="157" t="s">
        <v>5933</v>
      </c>
      <c r="B3450" s="157"/>
      <c r="C3450" s="157"/>
      <c r="D3450" s="157"/>
      <c r="E3450" s="157"/>
      <c r="F3450" s="157" t="s">
        <v>53</v>
      </c>
      <c r="G3450" s="157">
        <v>1</v>
      </c>
      <c r="H3450" s="157">
        <v>0</v>
      </c>
      <c r="I3450" s="157">
        <v>1</v>
      </c>
      <c r="J3450" s="157">
        <v>0</v>
      </c>
      <c r="K3450" s="157">
        <v>0</v>
      </c>
      <c r="L3450" s="157">
        <v>1</v>
      </c>
    </row>
    <row r="3451" spans="1:12" x14ac:dyDescent="0.2">
      <c r="A3451" s="157" t="s">
        <v>5932</v>
      </c>
      <c r="B3451" s="157"/>
      <c r="C3451" s="157"/>
      <c r="D3451" s="157"/>
      <c r="E3451" s="157"/>
      <c r="F3451" s="157" t="s">
        <v>33</v>
      </c>
      <c r="G3451" s="157">
        <v>0</v>
      </c>
      <c r="H3451" s="157">
        <v>1</v>
      </c>
      <c r="I3451" s="157">
        <v>1</v>
      </c>
      <c r="J3451" s="157">
        <v>0</v>
      </c>
      <c r="K3451" s="157">
        <v>0</v>
      </c>
      <c r="L3451" s="157">
        <v>1</v>
      </c>
    </row>
    <row r="3452" spans="1:12" x14ac:dyDescent="0.2">
      <c r="A3452" s="157" t="s">
        <v>3800</v>
      </c>
      <c r="B3452" s="157"/>
      <c r="C3452" s="157"/>
      <c r="D3452" s="157"/>
      <c r="E3452" s="157"/>
      <c r="F3452" s="157" t="s">
        <v>14</v>
      </c>
      <c r="G3452" s="157">
        <v>1</v>
      </c>
      <c r="H3452" s="157">
        <v>0</v>
      </c>
      <c r="I3452" s="157">
        <v>1</v>
      </c>
      <c r="J3452" s="157">
        <v>0</v>
      </c>
      <c r="K3452" s="157">
        <v>0</v>
      </c>
      <c r="L3452" s="157">
        <v>1</v>
      </c>
    </row>
    <row r="3453" spans="1:12" x14ac:dyDescent="0.2">
      <c r="A3453" s="157" t="s">
        <v>5931</v>
      </c>
      <c r="B3453" s="157"/>
      <c r="C3453" s="157"/>
      <c r="D3453" s="157"/>
      <c r="E3453" s="157"/>
      <c r="F3453" s="157" t="s">
        <v>94</v>
      </c>
      <c r="G3453" s="157">
        <v>0</v>
      </c>
      <c r="H3453" s="157">
        <v>1</v>
      </c>
      <c r="I3453" s="157">
        <v>0</v>
      </c>
      <c r="J3453" s="157">
        <v>1</v>
      </c>
      <c r="K3453" s="157">
        <v>0</v>
      </c>
      <c r="L3453" s="157">
        <v>1</v>
      </c>
    </row>
    <row r="3454" spans="1:12" x14ac:dyDescent="0.2">
      <c r="A3454" s="157" t="s">
        <v>3799</v>
      </c>
      <c r="B3454" s="157"/>
      <c r="C3454" s="157"/>
      <c r="D3454" s="157"/>
      <c r="E3454" s="157"/>
      <c r="F3454" s="157" t="s">
        <v>87</v>
      </c>
      <c r="G3454" s="157">
        <v>28</v>
      </c>
      <c r="H3454" s="157">
        <v>5</v>
      </c>
      <c r="I3454" s="157">
        <v>0</v>
      </c>
      <c r="J3454" s="157">
        <v>33</v>
      </c>
      <c r="K3454" s="157">
        <v>0</v>
      </c>
      <c r="L3454" s="157">
        <v>33</v>
      </c>
    </row>
    <row r="3455" spans="1:12" x14ac:dyDescent="0.2">
      <c r="A3455" s="157" t="s">
        <v>5930</v>
      </c>
      <c r="B3455" s="157"/>
      <c r="C3455" s="157"/>
      <c r="D3455" s="157"/>
      <c r="E3455" s="157"/>
      <c r="F3455" s="157" t="s">
        <v>94</v>
      </c>
      <c r="G3455" s="157">
        <v>0</v>
      </c>
      <c r="H3455" s="157">
        <v>2</v>
      </c>
      <c r="I3455" s="157">
        <v>0</v>
      </c>
      <c r="J3455" s="157">
        <v>2</v>
      </c>
      <c r="K3455" s="157">
        <v>0</v>
      </c>
      <c r="L3455" s="157">
        <v>2</v>
      </c>
    </row>
    <row r="3456" spans="1:12" x14ac:dyDescent="0.2">
      <c r="A3456" s="157" t="s">
        <v>3797</v>
      </c>
      <c r="B3456" s="157"/>
      <c r="C3456" s="157"/>
      <c r="D3456" s="157"/>
      <c r="E3456" s="157"/>
      <c r="F3456" s="157" t="s">
        <v>131</v>
      </c>
      <c r="G3456" s="157">
        <v>2</v>
      </c>
      <c r="H3456" s="157">
        <v>0</v>
      </c>
      <c r="I3456" s="157">
        <v>0</v>
      </c>
      <c r="J3456" s="157">
        <v>2</v>
      </c>
      <c r="K3456" s="157">
        <v>0</v>
      </c>
      <c r="L3456" s="157">
        <v>2</v>
      </c>
    </row>
    <row r="3457" spans="1:12" x14ac:dyDescent="0.2">
      <c r="A3457" s="157" t="s">
        <v>5929</v>
      </c>
      <c r="B3457" s="157"/>
      <c r="C3457" s="157"/>
      <c r="D3457" s="157"/>
      <c r="E3457" s="157"/>
      <c r="F3457" s="157" t="s">
        <v>58</v>
      </c>
      <c r="G3457" s="157">
        <v>0</v>
      </c>
      <c r="H3457" s="157">
        <v>1</v>
      </c>
      <c r="I3457" s="157">
        <v>0</v>
      </c>
      <c r="J3457" s="157">
        <v>1</v>
      </c>
      <c r="K3457" s="157">
        <v>0</v>
      </c>
      <c r="L3457" s="157">
        <v>1</v>
      </c>
    </row>
    <row r="3458" spans="1:12" x14ac:dyDescent="0.2">
      <c r="A3458" s="157" t="s">
        <v>3795</v>
      </c>
      <c r="B3458" s="157"/>
      <c r="C3458" s="157"/>
      <c r="D3458" s="157"/>
      <c r="E3458" s="157"/>
      <c r="F3458" s="157" t="s">
        <v>14</v>
      </c>
      <c r="G3458" s="157">
        <v>0</v>
      </c>
      <c r="H3458" s="157">
        <v>3</v>
      </c>
      <c r="I3458" s="157">
        <v>0</v>
      </c>
      <c r="J3458" s="157">
        <v>3</v>
      </c>
      <c r="K3458" s="157">
        <v>0</v>
      </c>
      <c r="L3458" s="157">
        <v>3</v>
      </c>
    </row>
    <row r="3459" spans="1:12" x14ac:dyDescent="0.2">
      <c r="A3459" s="157" t="s">
        <v>5928</v>
      </c>
      <c r="B3459" s="157"/>
      <c r="C3459" s="157"/>
      <c r="D3459" s="157"/>
      <c r="E3459" s="157"/>
      <c r="F3459" s="157" t="s">
        <v>53</v>
      </c>
      <c r="G3459" s="157">
        <v>0</v>
      </c>
      <c r="H3459" s="157">
        <v>1</v>
      </c>
      <c r="I3459" s="157">
        <v>0</v>
      </c>
      <c r="J3459" s="157">
        <v>1</v>
      </c>
      <c r="K3459" s="157">
        <v>0</v>
      </c>
      <c r="L3459" s="157">
        <v>1</v>
      </c>
    </row>
    <row r="3460" spans="1:12" x14ac:dyDescent="0.2">
      <c r="A3460" s="157" t="s">
        <v>3793</v>
      </c>
      <c r="B3460" s="157"/>
      <c r="C3460" s="157"/>
      <c r="D3460" s="157"/>
      <c r="E3460" s="157"/>
      <c r="F3460" s="157" t="s">
        <v>14</v>
      </c>
      <c r="G3460" s="157">
        <v>9</v>
      </c>
      <c r="H3460" s="157">
        <v>11</v>
      </c>
      <c r="I3460" s="157">
        <v>14</v>
      </c>
      <c r="J3460" s="157">
        <v>6</v>
      </c>
      <c r="K3460" s="157">
        <v>0</v>
      </c>
      <c r="L3460" s="157">
        <v>20</v>
      </c>
    </row>
    <row r="3461" spans="1:12" x14ac:dyDescent="0.2">
      <c r="A3461" s="157" t="s">
        <v>3792</v>
      </c>
      <c r="B3461" s="157"/>
      <c r="C3461" s="157"/>
      <c r="D3461" s="157"/>
      <c r="E3461" s="157"/>
      <c r="F3461" s="157" t="s">
        <v>29</v>
      </c>
      <c r="G3461" s="157">
        <v>1</v>
      </c>
      <c r="H3461" s="157">
        <v>0</v>
      </c>
      <c r="I3461" s="157">
        <v>0</v>
      </c>
      <c r="J3461" s="157">
        <v>0</v>
      </c>
      <c r="K3461" s="157">
        <v>1</v>
      </c>
      <c r="L3461" s="157">
        <v>1</v>
      </c>
    </row>
    <row r="3462" spans="1:12" x14ac:dyDescent="0.2">
      <c r="A3462" s="157" t="s">
        <v>3788</v>
      </c>
      <c r="B3462" s="157"/>
      <c r="C3462" s="157"/>
      <c r="D3462" s="157"/>
      <c r="E3462" s="157"/>
      <c r="F3462" s="157" t="s">
        <v>14</v>
      </c>
      <c r="G3462" s="157">
        <v>1</v>
      </c>
      <c r="H3462" s="157">
        <v>0</v>
      </c>
      <c r="I3462" s="157">
        <v>1</v>
      </c>
      <c r="J3462" s="157">
        <v>0</v>
      </c>
      <c r="K3462" s="157">
        <v>0</v>
      </c>
      <c r="L3462" s="157">
        <v>1</v>
      </c>
    </row>
    <row r="3463" spans="1:12" x14ac:dyDescent="0.2">
      <c r="A3463" s="157" t="s">
        <v>5927</v>
      </c>
      <c r="B3463" s="157"/>
      <c r="C3463" s="157"/>
      <c r="D3463" s="157"/>
      <c r="E3463" s="157"/>
      <c r="F3463" s="157" t="s">
        <v>80</v>
      </c>
      <c r="G3463" s="157">
        <v>0</v>
      </c>
      <c r="H3463" s="157">
        <v>1</v>
      </c>
      <c r="I3463" s="157">
        <v>0</v>
      </c>
      <c r="J3463" s="157">
        <v>1</v>
      </c>
      <c r="K3463" s="157">
        <v>0</v>
      </c>
      <c r="L3463" s="157">
        <v>1</v>
      </c>
    </row>
    <row r="3464" spans="1:12" x14ac:dyDescent="0.2">
      <c r="A3464" s="157" t="s">
        <v>3787</v>
      </c>
      <c r="B3464" s="157"/>
      <c r="C3464" s="157"/>
      <c r="D3464" s="157"/>
      <c r="E3464" s="157"/>
      <c r="F3464" s="157" t="s">
        <v>29</v>
      </c>
      <c r="G3464" s="157">
        <v>1</v>
      </c>
      <c r="H3464" s="157">
        <v>0</v>
      </c>
      <c r="I3464" s="157">
        <v>0</v>
      </c>
      <c r="J3464" s="157">
        <v>1</v>
      </c>
      <c r="K3464" s="157">
        <v>0</v>
      </c>
      <c r="L3464" s="157">
        <v>1</v>
      </c>
    </row>
    <row r="3465" spans="1:12" x14ac:dyDescent="0.2">
      <c r="A3465" s="157" t="s">
        <v>3904</v>
      </c>
      <c r="B3465" s="157"/>
      <c r="C3465" s="157" t="s">
        <v>3904</v>
      </c>
      <c r="D3465" s="157"/>
      <c r="E3465" s="157"/>
      <c r="F3465" s="157" t="s">
        <v>94</v>
      </c>
      <c r="G3465" s="157">
        <v>0</v>
      </c>
      <c r="H3465" s="157">
        <v>1</v>
      </c>
      <c r="I3465" s="157">
        <v>0</v>
      </c>
      <c r="J3465" s="157">
        <v>1</v>
      </c>
      <c r="K3465" s="157">
        <v>0</v>
      </c>
      <c r="L3465" s="157">
        <v>1</v>
      </c>
    </row>
    <row r="3466" spans="1:12" x14ac:dyDescent="0.2">
      <c r="A3466" s="157" t="s">
        <v>5926</v>
      </c>
      <c r="B3466" s="157"/>
      <c r="C3466" s="157"/>
      <c r="D3466" s="157"/>
      <c r="E3466" s="157"/>
      <c r="F3466" s="157" t="s">
        <v>69</v>
      </c>
      <c r="G3466" s="157">
        <v>0</v>
      </c>
      <c r="H3466" s="157">
        <v>1</v>
      </c>
      <c r="I3466" s="157">
        <v>1</v>
      </c>
      <c r="J3466" s="157">
        <v>0</v>
      </c>
      <c r="K3466" s="157">
        <v>0</v>
      </c>
      <c r="L3466" s="157">
        <v>1</v>
      </c>
    </row>
    <row r="3467" spans="1:12" x14ac:dyDescent="0.2">
      <c r="A3467" s="157" t="s">
        <v>3786</v>
      </c>
      <c r="B3467" s="157"/>
      <c r="C3467" s="157"/>
      <c r="D3467" s="157"/>
      <c r="E3467" s="157"/>
      <c r="F3467" s="157" t="s">
        <v>14</v>
      </c>
      <c r="G3467" s="157">
        <v>1</v>
      </c>
      <c r="H3467" s="157">
        <v>1</v>
      </c>
      <c r="I3467" s="157">
        <v>1</v>
      </c>
      <c r="J3467" s="157">
        <v>1</v>
      </c>
      <c r="K3467" s="157">
        <v>0</v>
      </c>
      <c r="L3467" s="157">
        <v>2</v>
      </c>
    </row>
    <row r="3468" spans="1:12" x14ac:dyDescent="0.2">
      <c r="A3468" s="157" t="s">
        <v>3783</v>
      </c>
      <c r="B3468" s="157"/>
      <c r="C3468" s="157"/>
      <c r="D3468" s="157"/>
      <c r="E3468" s="157"/>
      <c r="F3468" s="157" t="s">
        <v>48</v>
      </c>
      <c r="G3468" s="157">
        <v>0</v>
      </c>
      <c r="H3468" s="157">
        <v>1</v>
      </c>
      <c r="I3468" s="157">
        <v>0</v>
      </c>
      <c r="J3468" s="157">
        <v>1</v>
      </c>
      <c r="K3468" s="157">
        <v>0</v>
      </c>
      <c r="L3468" s="157">
        <v>1</v>
      </c>
    </row>
    <row r="3469" spans="1:12" x14ac:dyDescent="0.2">
      <c r="A3469" s="157" t="s">
        <v>5925</v>
      </c>
      <c r="B3469" s="157"/>
      <c r="C3469" s="157"/>
      <c r="D3469" s="157"/>
      <c r="E3469" s="157"/>
      <c r="F3469" s="157" t="s">
        <v>53</v>
      </c>
      <c r="G3469" s="157">
        <v>0</v>
      </c>
      <c r="H3469" s="157">
        <v>2</v>
      </c>
      <c r="I3469" s="157">
        <v>1</v>
      </c>
      <c r="J3469" s="157">
        <v>1</v>
      </c>
      <c r="K3469" s="157">
        <v>0</v>
      </c>
      <c r="L3469" s="157">
        <v>2</v>
      </c>
    </row>
    <row r="3470" spans="1:12" x14ac:dyDescent="0.2">
      <c r="A3470" s="157" t="s">
        <v>5924</v>
      </c>
      <c r="B3470" s="157"/>
      <c r="C3470" s="157"/>
      <c r="D3470" s="157"/>
      <c r="E3470" s="157"/>
      <c r="F3470" s="157" t="s">
        <v>80</v>
      </c>
      <c r="G3470" s="157">
        <v>1</v>
      </c>
      <c r="H3470" s="157">
        <v>0</v>
      </c>
      <c r="I3470" s="157">
        <v>1</v>
      </c>
      <c r="J3470" s="157">
        <v>0</v>
      </c>
      <c r="K3470" s="157">
        <v>0</v>
      </c>
      <c r="L3470" s="157">
        <v>1</v>
      </c>
    </row>
    <row r="3471" spans="1:12" x14ac:dyDescent="0.2">
      <c r="A3471" s="157" t="s">
        <v>5923</v>
      </c>
      <c r="B3471" s="157"/>
      <c r="C3471" s="157"/>
      <c r="D3471" s="157"/>
      <c r="E3471" s="157"/>
      <c r="F3471" s="157" t="s">
        <v>53</v>
      </c>
      <c r="G3471" s="157">
        <v>1</v>
      </c>
      <c r="H3471" s="157">
        <v>0</v>
      </c>
      <c r="I3471" s="157">
        <v>1</v>
      </c>
      <c r="J3471" s="157">
        <v>0</v>
      </c>
      <c r="K3471" s="157">
        <v>0</v>
      </c>
      <c r="L3471" s="157">
        <v>1</v>
      </c>
    </row>
    <row r="3472" spans="1:12" x14ac:dyDescent="0.2">
      <c r="A3472" s="157" t="s">
        <v>3781</v>
      </c>
      <c r="B3472" s="157"/>
      <c r="C3472" s="157"/>
      <c r="D3472" s="157"/>
      <c r="E3472" s="157"/>
      <c r="F3472" s="157" t="s">
        <v>87</v>
      </c>
      <c r="G3472" s="157">
        <v>0</v>
      </c>
      <c r="H3472" s="157">
        <v>1</v>
      </c>
      <c r="I3472" s="157">
        <v>0</v>
      </c>
      <c r="J3472" s="157">
        <v>1</v>
      </c>
      <c r="K3472" s="157">
        <v>0</v>
      </c>
      <c r="L3472" s="157">
        <v>1</v>
      </c>
    </row>
    <row r="3473" spans="1:12" x14ac:dyDescent="0.2">
      <c r="A3473" s="157" t="s">
        <v>3780</v>
      </c>
      <c r="B3473" s="157"/>
      <c r="C3473" s="157"/>
      <c r="D3473" s="157"/>
      <c r="E3473" s="157"/>
      <c r="F3473" s="157" t="s">
        <v>87</v>
      </c>
      <c r="G3473" s="157">
        <v>7</v>
      </c>
      <c r="H3473" s="157">
        <v>13</v>
      </c>
      <c r="I3473" s="157">
        <v>0</v>
      </c>
      <c r="J3473" s="157">
        <v>19</v>
      </c>
      <c r="K3473" s="157">
        <v>1</v>
      </c>
      <c r="L3473" s="157">
        <v>20</v>
      </c>
    </row>
    <row r="3474" spans="1:12" x14ac:dyDescent="0.2">
      <c r="A3474" s="157" t="s">
        <v>3779</v>
      </c>
      <c r="B3474" s="157"/>
      <c r="C3474" s="157"/>
      <c r="D3474" s="157"/>
      <c r="E3474" s="157"/>
      <c r="F3474" s="157" t="s">
        <v>35</v>
      </c>
      <c r="G3474" s="157">
        <v>0</v>
      </c>
      <c r="H3474" s="157">
        <v>1</v>
      </c>
      <c r="I3474" s="157">
        <v>0</v>
      </c>
      <c r="J3474" s="157">
        <v>0</v>
      </c>
      <c r="K3474" s="157">
        <v>1</v>
      </c>
      <c r="L3474" s="157">
        <v>1</v>
      </c>
    </row>
    <row r="3475" spans="1:12" x14ac:dyDescent="0.2">
      <c r="A3475" s="157" t="s">
        <v>5922</v>
      </c>
      <c r="B3475" s="157"/>
      <c r="C3475" s="157"/>
      <c r="D3475" s="157"/>
      <c r="E3475" s="157"/>
      <c r="F3475" s="157" t="s">
        <v>67</v>
      </c>
      <c r="G3475" s="157">
        <v>0</v>
      </c>
      <c r="H3475" s="157">
        <v>1</v>
      </c>
      <c r="I3475" s="157">
        <v>0</v>
      </c>
      <c r="J3475" s="157">
        <v>1</v>
      </c>
      <c r="K3475" s="157">
        <v>0</v>
      </c>
      <c r="L3475" s="157">
        <v>1</v>
      </c>
    </row>
    <row r="3476" spans="1:12" x14ac:dyDescent="0.2">
      <c r="A3476" s="157" t="s">
        <v>3777</v>
      </c>
      <c r="B3476" s="157"/>
      <c r="C3476" s="157"/>
      <c r="D3476" s="157"/>
      <c r="E3476" s="157"/>
      <c r="F3476" s="157" t="s">
        <v>14</v>
      </c>
      <c r="G3476" s="157">
        <v>1</v>
      </c>
      <c r="H3476" s="157">
        <v>0</v>
      </c>
      <c r="I3476" s="157">
        <v>1</v>
      </c>
      <c r="J3476" s="157">
        <v>0</v>
      </c>
      <c r="K3476" s="157">
        <v>0</v>
      </c>
      <c r="L3476" s="157">
        <v>1</v>
      </c>
    </row>
    <row r="3477" spans="1:12" x14ac:dyDescent="0.2">
      <c r="A3477" s="157" t="s">
        <v>3901</v>
      </c>
      <c r="B3477" s="157"/>
      <c r="C3477" s="157" t="s">
        <v>3901</v>
      </c>
      <c r="D3477" s="157"/>
      <c r="E3477" s="157"/>
      <c r="F3477" s="157" t="s">
        <v>22</v>
      </c>
      <c r="G3477" s="157">
        <v>0</v>
      </c>
      <c r="H3477" s="157">
        <v>1</v>
      </c>
      <c r="I3477" s="157">
        <v>0</v>
      </c>
      <c r="J3477" s="157">
        <v>1</v>
      </c>
      <c r="K3477" s="157">
        <v>0</v>
      </c>
      <c r="L3477" s="157">
        <v>1</v>
      </c>
    </row>
    <row r="3478" spans="1:12" x14ac:dyDescent="0.2">
      <c r="A3478" s="157" t="s">
        <v>5921</v>
      </c>
      <c r="B3478" s="157"/>
      <c r="C3478" s="157"/>
      <c r="D3478" s="157"/>
      <c r="E3478" s="157"/>
      <c r="F3478" s="157" t="s">
        <v>53</v>
      </c>
      <c r="G3478" s="157">
        <v>0</v>
      </c>
      <c r="H3478" s="157">
        <v>1</v>
      </c>
      <c r="I3478" s="157">
        <v>0</v>
      </c>
      <c r="J3478" s="157">
        <v>1</v>
      </c>
      <c r="K3478" s="157">
        <v>0</v>
      </c>
      <c r="L3478" s="157">
        <v>1</v>
      </c>
    </row>
    <row r="3479" spans="1:12" x14ac:dyDescent="0.2">
      <c r="A3479" s="157" t="s">
        <v>5920</v>
      </c>
      <c r="B3479" s="157"/>
      <c r="C3479" s="157"/>
      <c r="D3479" s="157"/>
      <c r="E3479" s="157"/>
      <c r="F3479" s="157" t="s">
        <v>14</v>
      </c>
      <c r="G3479" s="157">
        <v>1</v>
      </c>
      <c r="H3479" s="157">
        <v>0</v>
      </c>
      <c r="I3479" s="157">
        <v>1</v>
      </c>
      <c r="J3479" s="157">
        <v>0</v>
      </c>
      <c r="K3479" s="157">
        <v>0</v>
      </c>
      <c r="L3479" s="157">
        <v>1</v>
      </c>
    </row>
    <row r="3480" spans="1:12" x14ac:dyDescent="0.2">
      <c r="A3480" s="157" t="s">
        <v>5919</v>
      </c>
      <c r="B3480" s="157"/>
      <c r="C3480" s="157"/>
      <c r="D3480" s="157"/>
      <c r="E3480" s="157"/>
      <c r="F3480" s="157" t="s">
        <v>39</v>
      </c>
      <c r="G3480" s="157">
        <v>0</v>
      </c>
      <c r="H3480" s="157">
        <v>1</v>
      </c>
      <c r="I3480" s="157">
        <v>1</v>
      </c>
      <c r="J3480" s="157">
        <v>0</v>
      </c>
      <c r="K3480" s="157">
        <v>0</v>
      </c>
      <c r="L3480" s="157">
        <v>1</v>
      </c>
    </row>
    <row r="3481" spans="1:12" x14ac:dyDescent="0.2">
      <c r="A3481" s="157" t="s">
        <v>5918</v>
      </c>
      <c r="B3481" s="157"/>
      <c r="C3481" s="157"/>
      <c r="D3481" s="157"/>
      <c r="E3481" s="157"/>
      <c r="F3481" s="157" t="s">
        <v>94</v>
      </c>
      <c r="G3481" s="157">
        <v>1</v>
      </c>
      <c r="H3481" s="157">
        <v>0</v>
      </c>
      <c r="I3481" s="157">
        <v>0</v>
      </c>
      <c r="J3481" s="157">
        <v>1</v>
      </c>
      <c r="K3481" s="157">
        <v>0</v>
      </c>
      <c r="L3481" s="157">
        <v>1</v>
      </c>
    </row>
    <row r="3482" spans="1:12" x14ac:dyDescent="0.2">
      <c r="A3482" s="157" t="s">
        <v>3775</v>
      </c>
      <c r="B3482" s="157"/>
      <c r="C3482" s="157"/>
      <c r="D3482" s="157"/>
      <c r="E3482" s="157"/>
      <c r="F3482" s="157" t="s">
        <v>53</v>
      </c>
      <c r="G3482" s="157">
        <v>0</v>
      </c>
      <c r="H3482" s="157">
        <v>1</v>
      </c>
      <c r="I3482" s="157">
        <v>0</v>
      </c>
      <c r="J3482" s="157">
        <v>1</v>
      </c>
      <c r="K3482" s="157">
        <v>0</v>
      </c>
      <c r="L3482" s="157">
        <v>1</v>
      </c>
    </row>
    <row r="3483" spans="1:12" x14ac:dyDescent="0.2">
      <c r="A3483" s="157" t="s">
        <v>5917</v>
      </c>
      <c r="B3483" s="157"/>
      <c r="C3483" s="157"/>
      <c r="D3483" s="157"/>
      <c r="E3483" s="157"/>
      <c r="F3483" s="157" t="s">
        <v>39</v>
      </c>
      <c r="G3483" s="157">
        <v>0</v>
      </c>
      <c r="H3483" s="157">
        <v>1</v>
      </c>
      <c r="I3483" s="157">
        <v>1</v>
      </c>
      <c r="J3483" s="157">
        <v>0</v>
      </c>
      <c r="K3483" s="157">
        <v>0</v>
      </c>
      <c r="L3483" s="157">
        <v>1</v>
      </c>
    </row>
    <row r="3484" spans="1:12" x14ac:dyDescent="0.2">
      <c r="A3484" s="157" t="s">
        <v>3771</v>
      </c>
      <c r="B3484" s="157"/>
      <c r="C3484" s="157"/>
      <c r="D3484" s="157"/>
      <c r="E3484" s="157"/>
      <c r="F3484" s="157" t="s">
        <v>14</v>
      </c>
      <c r="G3484" s="157">
        <v>9</v>
      </c>
      <c r="H3484" s="157">
        <v>11</v>
      </c>
      <c r="I3484" s="157">
        <v>14</v>
      </c>
      <c r="J3484" s="157">
        <v>6</v>
      </c>
      <c r="K3484" s="157">
        <v>0</v>
      </c>
      <c r="L3484" s="157">
        <v>20</v>
      </c>
    </row>
    <row r="3485" spans="1:12" x14ac:dyDescent="0.2">
      <c r="A3485" s="157" t="s">
        <v>3897</v>
      </c>
      <c r="B3485" s="157"/>
      <c r="C3485" s="157" t="s">
        <v>3897</v>
      </c>
      <c r="D3485" s="157"/>
      <c r="E3485" s="157"/>
      <c r="F3485" s="157" t="s">
        <v>131</v>
      </c>
      <c r="G3485" s="157">
        <v>0</v>
      </c>
      <c r="H3485" s="157">
        <v>1</v>
      </c>
      <c r="I3485" s="157">
        <v>0</v>
      </c>
      <c r="J3485" s="157">
        <v>1</v>
      </c>
      <c r="K3485" s="157">
        <v>0</v>
      </c>
      <c r="L3485" s="157">
        <v>1</v>
      </c>
    </row>
    <row r="3486" spans="1:12" x14ac:dyDescent="0.2">
      <c r="A3486" s="157" t="s">
        <v>5916</v>
      </c>
      <c r="B3486" s="157"/>
      <c r="C3486" s="157"/>
      <c r="D3486" s="157"/>
      <c r="E3486" s="157"/>
      <c r="F3486" s="157" t="s">
        <v>67</v>
      </c>
      <c r="G3486" s="157">
        <v>0</v>
      </c>
      <c r="H3486" s="157">
        <v>1</v>
      </c>
      <c r="I3486" s="157">
        <v>0</v>
      </c>
      <c r="J3486" s="157">
        <v>1</v>
      </c>
      <c r="K3486" s="157">
        <v>0</v>
      </c>
      <c r="L3486" s="157">
        <v>1</v>
      </c>
    </row>
    <row r="3487" spans="1:12" x14ac:dyDescent="0.2">
      <c r="A3487" s="157" t="s">
        <v>3768</v>
      </c>
      <c r="B3487" s="157"/>
      <c r="C3487" s="157"/>
      <c r="D3487" s="157"/>
      <c r="E3487" s="157"/>
      <c r="F3487" s="157" t="s">
        <v>33</v>
      </c>
      <c r="G3487" s="157">
        <v>4</v>
      </c>
      <c r="H3487" s="157">
        <v>1</v>
      </c>
      <c r="I3487" s="157">
        <v>0</v>
      </c>
      <c r="J3487" s="157">
        <v>5</v>
      </c>
      <c r="K3487" s="157">
        <v>0</v>
      </c>
      <c r="L3487" s="157">
        <v>5</v>
      </c>
    </row>
    <row r="3488" spans="1:12" x14ac:dyDescent="0.2">
      <c r="A3488" s="157" t="s">
        <v>5915</v>
      </c>
      <c r="B3488" s="157"/>
      <c r="C3488" s="157"/>
      <c r="D3488" s="157"/>
      <c r="E3488" s="157"/>
      <c r="F3488" s="157" t="s">
        <v>14</v>
      </c>
      <c r="G3488" s="157">
        <v>1</v>
      </c>
      <c r="H3488" s="157">
        <v>1</v>
      </c>
      <c r="I3488" s="157">
        <v>1</v>
      </c>
      <c r="J3488" s="157">
        <v>1</v>
      </c>
      <c r="K3488" s="157">
        <v>0</v>
      </c>
      <c r="L3488" s="157">
        <v>2</v>
      </c>
    </row>
    <row r="3489" spans="1:12" x14ac:dyDescent="0.2">
      <c r="A3489" s="157" t="s">
        <v>3766</v>
      </c>
      <c r="B3489" s="157"/>
      <c r="C3489" s="157"/>
      <c r="D3489" s="157"/>
      <c r="E3489" s="157"/>
      <c r="F3489" s="157" t="s">
        <v>14</v>
      </c>
      <c r="G3489" s="157">
        <v>1</v>
      </c>
      <c r="H3489" s="157">
        <v>0</v>
      </c>
      <c r="I3489" s="157">
        <v>1</v>
      </c>
      <c r="J3489" s="157">
        <v>0</v>
      </c>
      <c r="K3489" s="157">
        <v>0</v>
      </c>
      <c r="L3489" s="157">
        <v>1</v>
      </c>
    </row>
    <row r="3490" spans="1:12" x14ac:dyDescent="0.2">
      <c r="A3490" s="157" t="s">
        <v>5914</v>
      </c>
      <c r="B3490" s="157"/>
      <c r="C3490" s="157"/>
      <c r="D3490" s="157"/>
      <c r="E3490" s="157"/>
      <c r="F3490" s="157" t="s">
        <v>53</v>
      </c>
      <c r="G3490" s="157">
        <v>0</v>
      </c>
      <c r="H3490" s="157">
        <v>1</v>
      </c>
      <c r="I3490" s="157">
        <v>0</v>
      </c>
      <c r="J3490" s="157">
        <v>1</v>
      </c>
      <c r="K3490" s="157">
        <v>0</v>
      </c>
      <c r="L3490" s="157">
        <v>1</v>
      </c>
    </row>
    <row r="3491" spans="1:12" x14ac:dyDescent="0.2">
      <c r="A3491" s="157" t="s">
        <v>5913</v>
      </c>
      <c r="B3491" s="157"/>
      <c r="C3491" s="157"/>
      <c r="D3491" s="157"/>
      <c r="E3491" s="157"/>
      <c r="F3491" s="157" t="s">
        <v>24</v>
      </c>
      <c r="G3491" s="157">
        <v>0</v>
      </c>
      <c r="H3491" s="157">
        <v>1</v>
      </c>
      <c r="I3491" s="157">
        <v>0</v>
      </c>
      <c r="J3491" s="157">
        <v>1</v>
      </c>
      <c r="K3491" s="157">
        <v>0</v>
      </c>
      <c r="L3491" s="157">
        <v>1</v>
      </c>
    </row>
    <row r="3492" spans="1:12" x14ac:dyDescent="0.2">
      <c r="A3492" s="157" t="s">
        <v>3763</v>
      </c>
      <c r="B3492" s="157"/>
      <c r="C3492" s="157"/>
      <c r="D3492" s="157"/>
      <c r="E3492" s="157"/>
      <c r="F3492" s="157" t="s">
        <v>14</v>
      </c>
      <c r="G3492" s="157">
        <v>3</v>
      </c>
      <c r="H3492" s="157">
        <v>1</v>
      </c>
      <c r="I3492" s="157">
        <v>0</v>
      </c>
      <c r="J3492" s="157">
        <v>4</v>
      </c>
      <c r="K3492" s="157">
        <v>0</v>
      </c>
      <c r="L3492" s="157">
        <v>4</v>
      </c>
    </row>
    <row r="3493" spans="1:12" x14ac:dyDescent="0.2">
      <c r="A3493" s="157" t="s">
        <v>5912</v>
      </c>
      <c r="B3493" s="157"/>
      <c r="C3493" s="157"/>
      <c r="D3493" s="157"/>
      <c r="E3493" s="157"/>
      <c r="F3493" s="157" t="s">
        <v>39</v>
      </c>
      <c r="G3493" s="157">
        <v>0</v>
      </c>
      <c r="H3493" s="157">
        <v>1</v>
      </c>
      <c r="I3493" s="157">
        <v>1</v>
      </c>
      <c r="J3493" s="157">
        <v>0</v>
      </c>
      <c r="K3493" s="157">
        <v>0</v>
      </c>
      <c r="L3493" s="157">
        <v>1</v>
      </c>
    </row>
    <row r="3494" spans="1:12" x14ac:dyDescent="0.2">
      <c r="A3494" s="157" t="s">
        <v>5911</v>
      </c>
      <c r="B3494" s="157"/>
      <c r="C3494" s="157"/>
      <c r="D3494" s="157"/>
      <c r="E3494" s="157"/>
      <c r="F3494" s="157" t="s">
        <v>33</v>
      </c>
      <c r="G3494" s="157">
        <v>0</v>
      </c>
      <c r="H3494" s="157">
        <v>1</v>
      </c>
      <c r="I3494" s="157">
        <v>0</v>
      </c>
      <c r="J3494" s="157">
        <v>0</v>
      </c>
      <c r="K3494" s="157">
        <v>1</v>
      </c>
      <c r="L3494" s="157">
        <v>1</v>
      </c>
    </row>
    <row r="3495" spans="1:12" x14ac:dyDescent="0.2">
      <c r="A3495" s="157" t="s">
        <v>3761</v>
      </c>
      <c r="B3495" s="157"/>
      <c r="C3495" s="157"/>
      <c r="D3495" s="157"/>
      <c r="E3495" s="157"/>
      <c r="F3495" s="157" t="s">
        <v>20</v>
      </c>
      <c r="G3495" s="157">
        <v>0</v>
      </c>
      <c r="H3495" s="157">
        <v>1</v>
      </c>
      <c r="I3495" s="157">
        <v>0</v>
      </c>
      <c r="J3495" s="157">
        <v>1</v>
      </c>
      <c r="K3495" s="157">
        <v>0</v>
      </c>
      <c r="L3495" s="157">
        <v>1</v>
      </c>
    </row>
    <row r="3496" spans="1:12" x14ac:dyDescent="0.2">
      <c r="A3496" s="157" t="s">
        <v>5910</v>
      </c>
      <c r="B3496" s="157"/>
      <c r="C3496" s="157"/>
      <c r="D3496" s="157"/>
      <c r="E3496" s="157"/>
      <c r="F3496" s="157" t="s">
        <v>69</v>
      </c>
      <c r="G3496" s="157">
        <v>0</v>
      </c>
      <c r="H3496" s="157">
        <v>1</v>
      </c>
      <c r="I3496" s="157">
        <v>1</v>
      </c>
      <c r="J3496" s="157">
        <v>0</v>
      </c>
      <c r="K3496" s="157">
        <v>0</v>
      </c>
      <c r="L3496" s="157">
        <v>1</v>
      </c>
    </row>
    <row r="3497" spans="1:12" x14ac:dyDescent="0.2">
      <c r="A3497" s="157" t="s">
        <v>5909</v>
      </c>
      <c r="B3497" s="157"/>
      <c r="C3497" s="157"/>
      <c r="D3497" s="157"/>
      <c r="E3497" s="157"/>
      <c r="F3497" s="157" t="s">
        <v>69</v>
      </c>
      <c r="G3497" s="157">
        <v>0</v>
      </c>
      <c r="H3497" s="157">
        <v>1</v>
      </c>
      <c r="I3497" s="157">
        <v>1</v>
      </c>
      <c r="J3497" s="157">
        <v>0</v>
      </c>
      <c r="K3497" s="157">
        <v>0</v>
      </c>
      <c r="L3497" s="157">
        <v>1</v>
      </c>
    </row>
    <row r="3498" spans="1:12" x14ac:dyDescent="0.2">
      <c r="A3498" s="157" t="s">
        <v>5908</v>
      </c>
      <c r="B3498" s="157"/>
      <c r="C3498" s="157"/>
      <c r="D3498" s="157"/>
      <c r="E3498" s="157"/>
      <c r="F3498" s="157" t="s">
        <v>58</v>
      </c>
      <c r="G3498" s="157">
        <v>0</v>
      </c>
      <c r="H3498" s="157">
        <v>1</v>
      </c>
      <c r="I3498" s="157">
        <v>0</v>
      </c>
      <c r="J3498" s="157">
        <v>1</v>
      </c>
      <c r="K3498" s="157">
        <v>0</v>
      </c>
      <c r="L3498" s="157">
        <v>1</v>
      </c>
    </row>
    <row r="3499" spans="1:12" x14ac:dyDescent="0.2">
      <c r="A3499" s="157" t="s">
        <v>3760</v>
      </c>
      <c r="B3499" s="157"/>
      <c r="C3499" s="157"/>
      <c r="D3499" s="157"/>
      <c r="E3499" s="157"/>
      <c r="F3499" s="157" t="s">
        <v>14</v>
      </c>
      <c r="G3499" s="157">
        <v>1</v>
      </c>
      <c r="H3499" s="157">
        <v>0</v>
      </c>
      <c r="I3499" s="157">
        <v>1</v>
      </c>
      <c r="J3499" s="157">
        <v>0</v>
      </c>
      <c r="K3499" s="157">
        <v>0</v>
      </c>
      <c r="L3499" s="157">
        <v>1</v>
      </c>
    </row>
    <row r="3500" spans="1:12" x14ac:dyDescent="0.2">
      <c r="A3500" s="157" t="s">
        <v>3759</v>
      </c>
      <c r="B3500" s="157"/>
      <c r="C3500" s="157"/>
      <c r="D3500" s="157"/>
      <c r="E3500" s="157"/>
      <c r="F3500" s="157" t="s">
        <v>14</v>
      </c>
      <c r="G3500" s="157">
        <v>1</v>
      </c>
      <c r="H3500" s="157">
        <v>0</v>
      </c>
      <c r="I3500" s="157">
        <v>1</v>
      </c>
      <c r="J3500" s="157">
        <v>0</v>
      </c>
      <c r="K3500" s="157">
        <v>0</v>
      </c>
      <c r="L3500" s="157">
        <v>1</v>
      </c>
    </row>
    <row r="3501" spans="1:12" x14ac:dyDescent="0.2">
      <c r="A3501" s="157" t="s">
        <v>5907</v>
      </c>
      <c r="B3501" s="157"/>
      <c r="C3501" s="157"/>
      <c r="D3501" s="157"/>
      <c r="E3501" s="157"/>
      <c r="F3501" s="157" t="s">
        <v>24</v>
      </c>
      <c r="G3501" s="157">
        <v>0</v>
      </c>
      <c r="H3501" s="157">
        <v>1</v>
      </c>
      <c r="I3501" s="157">
        <v>0</v>
      </c>
      <c r="J3501" s="157">
        <v>1</v>
      </c>
      <c r="K3501" s="157">
        <v>0</v>
      </c>
      <c r="L3501" s="157">
        <v>1</v>
      </c>
    </row>
    <row r="3502" spans="1:12" x14ac:dyDescent="0.2">
      <c r="A3502" s="157" t="s">
        <v>3758</v>
      </c>
      <c r="B3502" s="157"/>
      <c r="C3502" s="157"/>
      <c r="D3502" s="157"/>
      <c r="E3502" s="157"/>
      <c r="F3502" s="157" t="s">
        <v>14</v>
      </c>
      <c r="G3502" s="157">
        <v>0</v>
      </c>
      <c r="H3502" s="157">
        <v>3</v>
      </c>
      <c r="I3502" s="157">
        <v>1</v>
      </c>
      <c r="J3502" s="157">
        <v>2</v>
      </c>
      <c r="K3502" s="157">
        <v>0</v>
      </c>
      <c r="L3502" s="157">
        <v>3</v>
      </c>
    </row>
    <row r="3503" spans="1:12" x14ac:dyDescent="0.2">
      <c r="A3503" s="157" t="s">
        <v>5906</v>
      </c>
      <c r="B3503" s="157"/>
      <c r="C3503" s="157"/>
      <c r="D3503" s="157"/>
      <c r="E3503" s="157"/>
      <c r="F3503" s="157" t="s">
        <v>39</v>
      </c>
      <c r="G3503" s="157">
        <v>0</v>
      </c>
      <c r="H3503" s="157">
        <v>1</v>
      </c>
      <c r="I3503" s="157">
        <v>1</v>
      </c>
      <c r="J3503" s="157">
        <v>0</v>
      </c>
      <c r="K3503" s="157">
        <v>0</v>
      </c>
      <c r="L3503" s="157">
        <v>1</v>
      </c>
    </row>
    <row r="3504" spans="1:12" x14ac:dyDescent="0.2">
      <c r="A3504" s="157" t="s">
        <v>5905</v>
      </c>
      <c r="B3504" s="157"/>
      <c r="C3504" s="157"/>
      <c r="D3504" s="157"/>
      <c r="E3504" s="157"/>
      <c r="F3504" s="157" t="s">
        <v>80</v>
      </c>
      <c r="G3504" s="157">
        <v>0</v>
      </c>
      <c r="H3504" s="157">
        <v>1</v>
      </c>
      <c r="I3504" s="157">
        <v>0</v>
      </c>
      <c r="J3504" s="157">
        <v>1</v>
      </c>
      <c r="K3504" s="157">
        <v>0</v>
      </c>
      <c r="L3504" s="157">
        <v>1</v>
      </c>
    </row>
    <row r="3505" spans="1:12" x14ac:dyDescent="0.2">
      <c r="A3505" s="157" t="s">
        <v>5904</v>
      </c>
      <c r="B3505" s="157"/>
      <c r="C3505" s="157"/>
      <c r="D3505" s="157"/>
      <c r="E3505" s="157"/>
      <c r="F3505" s="157" t="s">
        <v>94</v>
      </c>
      <c r="G3505" s="157">
        <v>0</v>
      </c>
      <c r="H3505" s="157">
        <v>1</v>
      </c>
      <c r="I3505" s="157">
        <v>0</v>
      </c>
      <c r="J3505" s="157">
        <v>1</v>
      </c>
      <c r="K3505" s="157">
        <v>0</v>
      </c>
      <c r="L3505" s="157">
        <v>1</v>
      </c>
    </row>
    <row r="3506" spans="1:12" x14ac:dyDescent="0.2">
      <c r="A3506" s="157" t="s">
        <v>5903</v>
      </c>
      <c r="B3506" s="157"/>
      <c r="C3506" s="157"/>
      <c r="D3506" s="157"/>
      <c r="E3506" s="157"/>
      <c r="F3506" s="157" t="s">
        <v>29</v>
      </c>
      <c r="G3506" s="157">
        <v>1</v>
      </c>
      <c r="H3506" s="157">
        <v>0</v>
      </c>
      <c r="I3506" s="157">
        <v>0</v>
      </c>
      <c r="J3506" s="157">
        <v>0</v>
      </c>
      <c r="K3506" s="157">
        <v>1</v>
      </c>
      <c r="L3506" s="157">
        <v>1</v>
      </c>
    </row>
    <row r="3507" spans="1:12" x14ac:dyDescent="0.2">
      <c r="A3507" s="157" t="s">
        <v>5902</v>
      </c>
      <c r="B3507" s="157"/>
      <c r="C3507" s="157"/>
      <c r="D3507" s="157"/>
      <c r="E3507" s="157"/>
      <c r="F3507" s="157" t="s">
        <v>29</v>
      </c>
      <c r="G3507" s="157">
        <v>1</v>
      </c>
      <c r="H3507" s="157">
        <v>0</v>
      </c>
      <c r="I3507" s="157">
        <v>0</v>
      </c>
      <c r="J3507" s="157">
        <v>0</v>
      </c>
      <c r="K3507" s="157">
        <v>1</v>
      </c>
      <c r="L3507" s="157">
        <v>1</v>
      </c>
    </row>
    <row r="3508" spans="1:12" x14ac:dyDescent="0.2">
      <c r="A3508" s="157" t="s">
        <v>3755</v>
      </c>
      <c r="B3508" s="157"/>
      <c r="C3508" s="157"/>
      <c r="D3508" s="157"/>
      <c r="E3508" s="157"/>
      <c r="F3508" s="157" t="s">
        <v>67</v>
      </c>
      <c r="G3508" s="157">
        <v>4</v>
      </c>
      <c r="H3508" s="157">
        <v>0</v>
      </c>
      <c r="I3508" s="157">
        <v>0</v>
      </c>
      <c r="J3508" s="157">
        <v>4</v>
      </c>
      <c r="K3508" s="157">
        <v>0</v>
      </c>
      <c r="L3508" s="157">
        <v>4</v>
      </c>
    </row>
    <row r="3509" spans="1:12" x14ac:dyDescent="0.2">
      <c r="A3509" s="157" t="s">
        <v>5901</v>
      </c>
      <c r="B3509" s="157"/>
      <c r="C3509" s="157"/>
      <c r="D3509" s="157"/>
      <c r="E3509" s="157"/>
      <c r="F3509" s="157" t="s">
        <v>53</v>
      </c>
      <c r="G3509" s="157">
        <v>1</v>
      </c>
      <c r="H3509" s="157">
        <v>1</v>
      </c>
      <c r="I3509" s="157">
        <v>1</v>
      </c>
      <c r="J3509" s="157">
        <v>1</v>
      </c>
      <c r="K3509" s="157">
        <v>0</v>
      </c>
      <c r="L3509" s="157">
        <v>2</v>
      </c>
    </row>
    <row r="3510" spans="1:12" x14ac:dyDescent="0.2">
      <c r="A3510" s="157" t="s">
        <v>5900</v>
      </c>
      <c r="B3510" s="157"/>
      <c r="C3510" s="157"/>
      <c r="D3510" s="157"/>
      <c r="E3510" s="157"/>
      <c r="F3510" s="157" t="s">
        <v>58</v>
      </c>
      <c r="G3510" s="157">
        <v>0</v>
      </c>
      <c r="H3510" s="157">
        <v>1</v>
      </c>
      <c r="I3510" s="157">
        <v>0</v>
      </c>
      <c r="J3510" s="157">
        <v>1</v>
      </c>
      <c r="K3510" s="157">
        <v>0</v>
      </c>
      <c r="L3510" s="157">
        <v>1</v>
      </c>
    </row>
    <row r="3511" spans="1:12" x14ac:dyDescent="0.2">
      <c r="A3511" s="157" t="s">
        <v>5899</v>
      </c>
      <c r="B3511" s="157"/>
      <c r="C3511" s="157"/>
      <c r="D3511" s="157"/>
      <c r="E3511" s="157"/>
      <c r="F3511" s="157" t="s">
        <v>14</v>
      </c>
      <c r="G3511" s="157">
        <v>0</v>
      </c>
      <c r="H3511" s="157">
        <v>1</v>
      </c>
      <c r="I3511" s="157">
        <v>1</v>
      </c>
      <c r="J3511" s="157">
        <v>0</v>
      </c>
      <c r="K3511" s="157">
        <v>0</v>
      </c>
      <c r="L3511" s="157">
        <v>1</v>
      </c>
    </row>
    <row r="3512" spans="1:12" x14ac:dyDescent="0.2">
      <c r="A3512" s="157" t="s">
        <v>3752</v>
      </c>
      <c r="B3512" s="157"/>
      <c r="C3512" s="157"/>
      <c r="D3512" s="157"/>
      <c r="E3512" s="157"/>
      <c r="F3512" s="157" t="s">
        <v>14</v>
      </c>
      <c r="G3512" s="157">
        <v>3</v>
      </c>
      <c r="H3512" s="157">
        <v>6</v>
      </c>
      <c r="I3512" s="157">
        <v>6</v>
      </c>
      <c r="J3512" s="157">
        <v>3</v>
      </c>
      <c r="K3512" s="157">
        <v>0</v>
      </c>
      <c r="L3512" s="157">
        <v>9</v>
      </c>
    </row>
    <row r="3513" spans="1:12" x14ac:dyDescent="0.2">
      <c r="A3513" s="157" t="s">
        <v>5898</v>
      </c>
      <c r="B3513" s="157"/>
      <c r="C3513" s="157"/>
      <c r="D3513" s="157"/>
      <c r="E3513" s="157"/>
      <c r="F3513" s="157" t="s">
        <v>53</v>
      </c>
      <c r="G3513" s="157">
        <v>1</v>
      </c>
      <c r="H3513" s="157">
        <v>1</v>
      </c>
      <c r="I3513" s="157">
        <v>1</v>
      </c>
      <c r="J3513" s="157">
        <v>1</v>
      </c>
      <c r="K3513" s="157">
        <v>0</v>
      </c>
      <c r="L3513" s="157">
        <v>2</v>
      </c>
    </row>
    <row r="3514" spans="1:12" x14ac:dyDescent="0.2">
      <c r="A3514" s="157" t="s">
        <v>3751</v>
      </c>
      <c r="B3514" s="157"/>
      <c r="C3514" s="157"/>
      <c r="D3514" s="157"/>
      <c r="E3514" s="157"/>
      <c r="F3514" s="157" t="s">
        <v>87</v>
      </c>
      <c r="G3514" s="157">
        <v>0</v>
      </c>
      <c r="H3514" s="157">
        <v>2</v>
      </c>
      <c r="I3514" s="157">
        <v>0</v>
      </c>
      <c r="J3514" s="157">
        <v>2</v>
      </c>
      <c r="K3514" s="157">
        <v>0</v>
      </c>
      <c r="L3514" s="157">
        <v>2</v>
      </c>
    </row>
    <row r="3515" spans="1:12" x14ac:dyDescent="0.2">
      <c r="A3515" s="157" t="s">
        <v>5897</v>
      </c>
      <c r="B3515" s="157"/>
      <c r="C3515" s="157"/>
      <c r="D3515" s="157"/>
      <c r="E3515" s="157"/>
      <c r="F3515" s="157" t="s">
        <v>48</v>
      </c>
      <c r="G3515" s="157">
        <v>0</v>
      </c>
      <c r="H3515" s="157">
        <v>2</v>
      </c>
      <c r="I3515" s="157">
        <v>0</v>
      </c>
      <c r="J3515" s="157">
        <v>2</v>
      </c>
      <c r="K3515" s="157">
        <v>0</v>
      </c>
      <c r="L3515" s="157">
        <v>2</v>
      </c>
    </row>
    <row r="3516" spans="1:12" x14ac:dyDescent="0.2">
      <c r="A3516" s="157" t="s">
        <v>3745</v>
      </c>
      <c r="B3516" s="157"/>
      <c r="C3516" s="157"/>
      <c r="D3516" s="157"/>
      <c r="E3516" s="157"/>
      <c r="F3516" s="157" t="s">
        <v>14</v>
      </c>
      <c r="G3516" s="157">
        <v>1</v>
      </c>
      <c r="H3516" s="157">
        <v>0</v>
      </c>
      <c r="I3516" s="157">
        <v>1</v>
      </c>
      <c r="J3516" s="157">
        <v>0</v>
      </c>
      <c r="K3516" s="157">
        <v>0</v>
      </c>
      <c r="L3516" s="157">
        <v>1</v>
      </c>
    </row>
    <row r="3517" spans="1:12" x14ac:dyDescent="0.2">
      <c r="A3517" s="157" t="s">
        <v>3744</v>
      </c>
      <c r="B3517" s="157"/>
      <c r="C3517" s="157"/>
      <c r="D3517" s="157"/>
      <c r="E3517" s="157"/>
      <c r="F3517" s="157" t="s">
        <v>14</v>
      </c>
      <c r="G3517" s="157">
        <v>0</v>
      </c>
      <c r="H3517" s="157">
        <v>5</v>
      </c>
      <c r="I3517" s="157">
        <v>3</v>
      </c>
      <c r="J3517" s="157">
        <v>2</v>
      </c>
      <c r="K3517" s="157">
        <v>0</v>
      </c>
      <c r="L3517" s="157">
        <v>5</v>
      </c>
    </row>
    <row r="3518" spans="1:12" x14ac:dyDescent="0.2">
      <c r="A3518" s="157" t="s">
        <v>3743</v>
      </c>
      <c r="B3518" s="157"/>
      <c r="C3518" s="157"/>
      <c r="D3518" s="157"/>
      <c r="E3518" s="157"/>
      <c r="F3518" s="157" t="s">
        <v>14</v>
      </c>
      <c r="G3518" s="157">
        <v>0</v>
      </c>
      <c r="H3518" s="157">
        <v>3</v>
      </c>
      <c r="I3518" s="157">
        <v>0</v>
      </c>
      <c r="J3518" s="157">
        <v>3</v>
      </c>
      <c r="K3518" s="157">
        <v>0</v>
      </c>
      <c r="L3518" s="157">
        <v>3</v>
      </c>
    </row>
    <row r="3519" spans="1:12" x14ac:dyDescent="0.2">
      <c r="A3519" s="157" t="s">
        <v>3742</v>
      </c>
      <c r="B3519" s="157"/>
      <c r="C3519" s="157"/>
      <c r="D3519" s="157"/>
      <c r="E3519" s="157"/>
      <c r="F3519" s="157" t="s">
        <v>87</v>
      </c>
      <c r="G3519" s="157">
        <v>0</v>
      </c>
      <c r="H3519" s="157">
        <v>3</v>
      </c>
      <c r="I3519" s="157">
        <v>0</v>
      </c>
      <c r="J3519" s="157">
        <v>3</v>
      </c>
      <c r="K3519" s="157">
        <v>0</v>
      </c>
      <c r="L3519" s="157">
        <v>3</v>
      </c>
    </row>
    <row r="3520" spans="1:12" x14ac:dyDescent="0.2">
      <c r="A3520" s="157" t="s">
        <v>3741</v>
      </c>
      <c r="B3520" s="157"/>
      <c r="C3520" s="157"/>
      <c r="D3520" s="157"/>
      <c r="E3520" s="157"/>
      <c r="F3520" s="157" t="s">
        <v>14</v>
      </c>
      <c r="G3520" s="157">
        <v>9</v>
      </c>
      <c r="H3520" s="157">
        <v>11</v>
      </c>
      <c r="I3520" s="157">
        <v>14</v>
      </c>
      <c r="J3520" s="157">
        <v>6</v>
      </c>
      <c r="K3520" s="157">
        <v>0</v>
      </c>
      <c r="L3520" s="157">
        <v>20</v>
      </c>
    </row>
    <row r="3521" spans="1:12" x14ac:dyDescent="0.2">
      <c r="A3521" s="157" t="s">
        <v>5896</v>
      </c>
      <c r="B3521" s="157"/>
      <c r="C3521" s="157"/>
      <c r="D3521" s="157"/>
      <c r="E3521" s="157"/>
      <c r="F3521" s="157" t="s">
        <v>24</v>
      </c>
      <c r="G3521" s="157">
        <v>0</v>
      </c>
      <c r="H3521" s="157">
        <v>1</v>
      </c>
      <c r="I3521" s="157">
        <v>0</v>
      </c>
      <c r="J3521" s="157">
        <v>1</v>
      </c>
      <c r="K3521" s="157">
        <v>0</v>
      </c>
      <c r="L3521" s="157">
        <v>1</v>
      </c>
    </row>
    <row r="3522" spans="1:12" x14ac:dyDescent="0.2">
      <c r="A3522" s="157" t="s">
        <v>3739</v>
      </c>
      <c r="B3522" s="157"/>
      <c r="C3522" s="157"/>
      <c r="D3522" s="157"/>
      <c r="E3522" s="157"/>
      <c r="F3522" s="157" t="s">
        <v>67</v>
      </c>
      <c r="G3522" s="157">
        <v>0</v>
      </c>
      <c r="H3522" s="157">
        <v>4</v>
      </c>
      <c r="I3522" s="157">
        <v>4</v>
      </c>
      <c r="J3522" s="157">
        <v>0</v>
      </c>
      <c r="K3522" s="157">
        <v>0</v>
      </c>
      <c r="L3522" s="157">
        <v>4</v>
      </c>
    </row>
    <row r="3523" spans="1:12" x14ac:dyDescent="0.2">
      <c r="A3523" s="157" t="s">
        <v>3738</v>
      </c>
      <c r="B3523" s="157"/>
      <c r="C3523" s="157"/>
      <c r="D3523" s="157"/>
      <c r="E3523" s="157"/>
      <c r="F3523" s="157" t="s">
        <v>14</v>
      </c>
      <c r="G3523" s="157">
        <v>9</v>
      </c>
      <c r="H3523" s="157">
        <v>11</v>
      </c>
      <c r="I3523" s="157">
        <v>14</v>
      </c>
      <c r="J3523" s="157">
        <v>6</v>
      </c>
      <c r="K3523" s="157">
        <v>0</v>
      </c>
      <c r="L3523" s="157">
        <v>20</v>
      </c>
    </row>
    <row r="3524" spans="1:12" x14ac:dyDescent="0.2">
      <c r="A3524" s="157" t="s">
        <v>3737</v>
      </c>
      <c r="B3524" s="157"/>
      <c r="C3524" s="157"/>
      <c r="D3524" s="157"/>
      <c r="E3524" s="157"/>
      <c r="F3524" s="157" t="s">
        <v>16</v>
      </c>
      <c r="G3524" s="157">
        <v>0</v>
      </c>
      <c r="H3524" s="157">
        <v>2</v>
      </c>
      <c r="I3524" s="157">
        <v>0</v>
      </c>
      <c r="J3524" s="157">
        <v>2</v>
      </c>
      <c r="K3524" s="157">
        <v>0</v>
      </c>
      <c r="L3524" s="157">
        <v>2</v>
      </c>
    </row>
    <row r="3525" spans="1:12" x14ac:dyDescent="0.2">
      <c r="A3525" s="157" t="s">
        <v>5895</v>
      </c>
      <c r="B3525" s="157"/>
      <c r="C3525" s="157"/>
      <c r="D3525" s="157"/>
      <c r="E3525" s="157"/>
      <c r="F3525" s="157" t="s">
        <v>53</v>
      </c>
      <c r="G3525" s="157">
        <v>1</v>
      </c>
      <c r="H3525" s="157">
        <v>1</v>
      </c>
      <c r="I3525" s="157">
        <v>1</v>
      </c>
      <c r="J3525" s="157">
        <v>1</v>
      </c>
      <c r="K3525" s="157">
        <v>0</v>
      </c>
      <c r="L3525" s="157">
        <v>2</v>
      </c>
    </row>
    <row r="3526" spans="1:12" x14ac:dyDescent="0.2">
      <c r="A3526" s="157" t="s">
        <v>5894</v>
      </c>
      <c r="B3526" s="157"/>
      <c r="C3526" s="157"/>
      <c r="D3526" s="157"/>
      <c r="E3526" s="157"/>
      <c r="F3526" s="157" t="s">
        <v>67</v>
      </c>
      <c r="G3526" s="157">
        <v>1</v>
      </c>
      <c r="H3526" s="157">
        <v>1</v>
      </c>
      <c r="I3526" s="157">
        <v>0</v>
      </c>
      <c r="J3526" s="157">
        <v>2</v>
      </c>
      <c r="K3526" s="157">
        <v>0</v>
      </c>
      <c r="L3526" s="157">
        <v>2</v>
      </c>
    </row>
    <row r="3527" spans="1:12" x14ac:dyDescent="0.2">
      <c r="A3527" s="157" t="s">
        <v>3736</v>
      </c>
      <c r="B3527" s="157"/>
      <c r="C3527" s="157"/>
      <c r="D3527" s="157"/>
      <c r="E3527" s="157"/>
      <c r="F3527" s="157" t="s">
        <v>14</v>
      </c>
      <c r="G3527" s="157">
        <v>9</v>
      </c>
      <c r="H3527" s="157">
        <v>11</v>
      </c>
      <c r="I3527" s="157">
        <v>14</v>
      </c>
      <c r="J3527" s="157">
        <v>6</v>
      </c>
      <c r="K3527" s="157">
        <v>0</v>
      </c>
      <c r="L3527" s="157">
        <v>20</v>
      </c>
    </row>
    <row r="3528" spans="1:12" x14ac:dyDescent="0.2">
      <c r="A3528" s="157" t="s">
        <v>3734</v>
      </c>
      <c r="B3528" s="157"/>
      <c r="C3528" s="157"/>
      <c r="D3528" s="157"/>
      <c r="E3528" s="157"/>
      <c r="F3528" s="157" t="s">
        <v>80</v>
      </c>
      <c r="G3528" s="157">
        <v>1</v>
      </c>
      <c r="H3528" s="157">
        <v>0</v>
      </c>
      <c r="I3528" s="157">
        <v>1</v>
      </c>
      <c r="J3528" s="157">
        <v>0</v>
      </c>
      <c r="K3528" s="157">
        <v>0</v>
      </c>
      <c r="L3528" s="157">
        <v>1</v>
      </c>
    </row>
    <row r="3529" spans="1:12" x14ac:dyDescent="0.2">
      <c r="A3529" s="157" t="s">
        <v>5893</v>
      </c>
      <c r="B3529" s="157"/>
      <c r="C3529" s="157"/>
      <c r="D3529" s="157"/>
      <c r="E3529" s="157"/>
      <c r="F3529" s="157" t="s">
        <v>53</v>
      </c>
      <c r="G3529" s="157">
        <v>1</v>
      </c>
      <c r="H3529" s="157">
        <v>0</v>
      </c>
      <c r="I3529" s="157">
        <v>1</v>
      </c>
      <c r="J3529" s="157">
        <v>0</v>
      </c>
      <c r="K3529" s="157">
        <v>0</v>
      </c>
      <c r="L3529" s="157">
        <v>1</v>
      </c>
    </row>
    <row r="3530" spans="1:12" x14ac:dyDescent="0.2">
      <c r="A3530" s="157" t="s">
        <v>5892</v>
      </c>
      <c r="B3530" s="157"/>
      <c r="C3530" s="157"/>
      <c r="D3530" s="157"/>
      <c r="E3530" s="157"/>
      <c r="F3530" s="157" t="s">
        <v>29</v>
      </c>
      <c r="G3530" s="157">
        <v>1</v>
      </c>
      <c r="H3530" s="157">
        <v>0</v>
      </c>
      <c r="I3530" s="157">
        <v>0</v>
      </c>
      <c r="J3530" s="157">
        <v>0</v>
      </c>
      <c r="K3530" s="157">
        <v>1</v>
      </c>
      <c r="L3530" s="157">
        <v>1</v>
      </c>
    </row>
    <row r="3531" spans="1:12" x14ac:dyDescent="0.2">
      <c r="A3531" s="157" t="s">
        <v>3733</v>
      </c>
      <c r="B3531" s="157"/>
      <c r="C3531" s="157"/>
      <c r="D3531" s="157"/>
      <c r="E3531" s="157"/>
      <c r="F3531" s="157" t="s">
        <v>29</v>
      </c>
      <c r="G3531" s="157">
        <v>0</v>
      </c>
      <c r="H3531" s="157">
        <v>1</v>
      </c>
      <c r="I3531" s="157">
        <v>0</v>
      </c>
      <c r="J3531" s="157">
        <v>1</v>
      </c>
      <c r="K3531" s="157">
        <v>0</v>
      </c>
      <c r="L3531" s="157">
        <v>1</v>
      </c>
    </row>
    <row r="3532" spans="1:12" x14ac:dyDescent="0.2">
      <c r="A3532" s="157" t="s">
        <v>5891</v>
      </c>
      <c r="B3532" s="157"/>
      <c r="C3532" s="157"/>
      <c r="D3532" s="157"/>
      <c r="E3532" s="157"/>
      <c r="F3532" s="157" t="s">
        <v>58</v>
      </c>
      <c r="G3532" s="157">
        <v>1</v>
      </c>
      <c r="H3532" s="157">
        <v>0</v>
      </c>
      <c r="I3532" s="157">
        <v>0</v>
      </c>
      <c r="J3532" s="157">
        <v>1</v>
      </c>
      <c r="K3532" s="157">
        <v>0</v>
      </c>
      <c r="L3532" s="157">
        <v>1</v>
      </c>
    </row>
    <row r="3533" spans="1:12" x14ac:dyDescent="0.2">
      <c r="A3533" s="157" t="s">
        <v>5890</v>
      </c>
      <c r="B3533" s="157"/>
      <c r="C3533" s="157"/>
      <c r="D3533" s="157"/>
      <c r="E3533" s="157"/>
      <c r="F3533" s="157" t="s">
        <v>69</v>
      </c>
      <c r="G3533" s="157">
        <v>0</v>
      </c>
      <c r="H3533" s="157">
        <v>1</v>
      </c>
      <c r="I3533" s="157">
        <v>1</v>
      </c>
      <c r="J3533" s="157">
        <v>0</v>
      </c>
      <c r="K3533" s="157">
        <v>0</v>
      </c>
      <c r="L3533" s="157">
        <v>1</v>
      </c>
    </row>
    <row r="3534" spans="1:12" x14ac:dyDescent="0.2">
      <c r="A3534" s="157" t="s">
        <v>5889</v>
      </c>
      <c r="B3534" s="157"/>
      <c r="C3534" s="157"/>
      <c r="D3534" s="157"/>
      <c r="E3534" s="157"/>
      <c r="F3534" s="157" t="s">
        <v>29</v>
      </c>
      <c r="G3534" s="157">
        <v>1</v>
      </c>
      <c r="H3534" s="157">
        <v>0</v>
      </c>
      <c r="I3534" s="157">
        <v>0</v>
      </c>
      <c r="J3534" s="157">
        <v>0</v>
      </c>
      <c r="K3534" s="157">
        <v>1</v>
      </c>
      <c r="L3534" s="157">
        <v>1</v>
      </c>
    </row>
    <row r="3535" spans="1:12" x14ac:dyDescent="0.2">
      <c r="A3535" s="157" t="s">
        <v>5888</v>
      </c>
      <c r="B3535" s="157"/>
      <c r="C3535" s="157"/>
      <c r="D3535" s="157"/>
      <c r="E3535" s="157"/>
      <c r="F3535" s="157" t="s">
        <v>80</v>
      </c>
      <c r="G3535" s="157">
        <v>0</v>
      </c>
      <c r="H3535" s="157">
        <v>1</v>
      </c>
      <c r="I3535" s="157">
        <v>0</v>
      </c>
      <c r="J3535" s="157">
        <v>1</v>
      </c>
      <c r="K3535" s="157">
        <v>0</v>
      </c>
      <c r="L3535" s="157">
        <v>1</v>
      </c>
    </row>
    <row r="3536" spans="1:12" x14ac:dyDescent="0.2">
      <c r="A3536" s="157" t="s">
        <v>3726</v>
      </c>
      <c r="B3536" s="157"/>
      <c r="C3536" s="157"/>
      <c r="D3536" s="157"/>
      <c r="E3536" s="157"/>
      <c r="F3536" s="157" t="s">
        <v>87</v>
      </c>
      <c r="G3536" s="157">
        <v>0</v>
      </c>
      <c r="H3536" s="157">
        <v>3</v>
      </c>
      <c r="I3536" s="157">
        <v>0</v>
      </c>
      <c r="J3536" s="157">
        <v>3</v>
      </c>
      <c r="K3536" s="157">
        <v>0</v>
      </c>
      <c r="L3536" s="157">
        <v>3</v>
      </c>
    </row>
    <row r="3537" spans="1:12" x14ac:dyDescent="0.2">
      <c r="A3537" s="157" t="s">
        <v>3723</v>
      </c>
      <c r="B3537" s="157"/>
      <c r="C3537" s="157"/>
      <c r="D3537" s="157"/>
      <c r="E3537" s="157"/>
      <c r="F3537" s="157" t="s">
        <v>20</v>
      </c>
      <c r="G3537" s="157">
        <v>0</v>
      </c>
      <c r="H3537" s="157">
        <v>1</v>
      </c>
      <c r="I3537" s="157">
        <v>0</v>
      </c>
      <c r="J3537" s="157">
        <v>1</v>
      </c>
      <c r="K3537" s="157">
        <v>0</v>
      </c>
      <c r="L3537" s="157">
        <v>1</v>
      </c>
    </row>
    <row r="3538" spans="1:12" x14ac:dyDescent="0.2">
      <c r="A3538" s="157" t="s">
        <v>3721</v>
      </c>
      <c r="B3538" s="157"/>
      <c r="C3538" s="157"/>
      <c r="D3538" s="157"/>
      <c r="E3538" s="157"/>
      <c r="F3538" s="157" t="s">
        <v>14</v>
      </c>
      <c r="G3538" s="157">
        <v>1</v>
      </c>
      <c r="H3538" s="157">
        <v>0</v>
      </c>
      <c r="I3538" s="157">
        <v>1</v>
      </c>
      <c r="J3538" s="157">
        <v>0</v>
      </c>
      <c r="K3538" s="157">
        <v>0</v>
      </c>
      <c r="L3538" s="157">
        <v>1</v>
      </c>
    </row>
    <row r="3539" spans="1:12" x14ac:dyDescent="0.2">
      <c r="A3539" s="157" t="s">
        <v>3720</v>
      </c>
      <c r="B3539" s="157"/>
      <c r="C3539" s="157"/>
      <c r="D3539" s="157"/>
      <c r="E3539" s="157"/>
      <c r="F3539" s="157" t="s">
        <v>14</v>
      </c>
      <c r="G3539" s="157">
        <v>1</v>
      </c>
      <c r="H3539" s="157">
        <v>0</v>
      </c>
      <c r="I3539" s="157">
        <v>1</v>
      </c>
      <c r="J3539" s="157">
        <v>0</v>
      </c>
      <c r="K3539" s="157">
        <v>0</v>
      </c>
      <c r="L3539" s="157">
        <v>1</v>
      </c>
    </row>
    <row r="3540" spans="1:12" x14ac:dyDescent="0.2">
      <c r="A3540" s="157" t="s">
        <v>3719</v>
      </c>
      <c r="B3540" s="157"/>
      <c r="C3540" s="157"/>
      <c r="D3540" s="157"/>
      <c r="E3540" s="157"/>
      <c r="F3540" s="157" t="s">
        <v>14</v>
      </c>
      <c r="G3540" s="157">
        <v>1</v>
      </c>
      <c r="H3540" s="157">
        <v>0</v>
      </c>
      <c r="I3540" s="157">
        <v>1</v>
      </c>
      <c r="J3540" s="157">
        <v>0</v>
      </c>
      <c r="K3540" s="157">
        <v>0</v>
      </c>
      <c r="L3540" s="157">
        <v>1</v>
      </c>
    </row>
    <row r="3541" spans="1:12" x14ac:dyDescent="0.2">
      <c r="A3541" s="157" t="s">
        <v>5887</v>
      </c>
      <c r="B3541" s="157"/>
      <c r="C3541" s="157"/>
      <c r="D3541" s="157"/>
      <c r="E3541" s="157"/>
      <c r="F3541" s="157" t="s">
        <v>33</v>
      </c>
      <c r="G3541" s="157">
        <v>0</v>
      </c>
      <c r="H3541" s="157">
        <v>1</v>
      </c>
      <c r="I3541" s="157">
        <v>1</v>
      </c>
      <c r="J3541" s="157">
        <v>0</v>
      </c>
      <c r="K3541" s="157">
        <v>0</v>
      </c>
      <c r="L3541" s="157">
        <v>1</v>
      </c>
    </row>
    <row r="3542" spans="1:12" x14ac:dyDescent="0.2">
      <c r="A3542" s="157" t="s">
        <v>3718</v>
      </c>
      <c r="B3542" s="157"/>
      <c r="C3542" s="157"/>
      <c r="D3542" s="157"/>
      <c r="E3542" s="157"/>
      <c r="F3542" s="157" t="s">
        <v>20</v>
      </c>
      <c r="G3542" s="157">
        <v>0</v>
      </c>
      <c r="H3542" s="157">
        <v>1</v>
      </c>
      <c r="I3542" s="157">
        <v>0</v>
      </c>
      <c r="J3542" s="157">
        <v>1</v>
      </c>
      <c r="K3542" s="157">
        <v>0</v>
      </c>
      <c r="L3542" s="157">
        <v>1</v>
      </c>
    </row>
    <row r="3543" spans="1:12" x14ac:dyDescent="0.2">
      <c r="A3543" s="157" t="s">
        <v>5886</v>
      </c>
      <c r="B3543" s="157"/>
      <c r="C3543" s="157"/>
      <c r="D3543" s="157"/>
      <c r="E3543" s="157"/>
      <c r="F3543" s="157" t="s">
        <v>77</v>
      </c>
      <c r="G3543" s="157">
        <v>0</v>
      </c>
      <c r="H3543" s="157">
        <v>1</v>
      </c>
      <c r="I3543" s="157">
        <v>0</v>
      </c>
      <c r="J3543" s="157">
        <v>1</v>
      </c>
      <c r="K3543" s="157">
        <v>0</v>
      </c>
      <c r="L3543" s="157">
        <v>1</v>
      </c>
    </row>
    <row r="3544" spans="1:12" x14ac:dyDescent="0.2">
      <c r="A3544" s="157" t="s">
        <v>3716</v>
      </c>
      <c r="B3544" s="157"/>
      <c r="C3544" s="157"/>
      <c r="D3544" s="157"/>
      <c r="E3544" s="157"/>
      <c r="F3544" s="157" t="s">
        <v>14</v>
      </c>
      <c r="G3544" s="157">
        <v>9</v>
      </c>
      <c r="H3544" s="157">
        <v>11</v>
      </c>
      <c r="I3544" s="157">
        <v>14</v>
      </c>
      <c r="J3544" s="157">
        <v>6</v>
      </c>
      <c r="K3544" s="157">
        <v>0</v>
      </c>
      <c r="L3544" s="157">
        <v>20</v>
      </c>
    </row>
    <row r="3545" spans="1:12" x14ac:dyDescent="0.2">
      <c r="A3545" s="157" t="s">
        <v>5885</v>
      </c>
      <c r="B3545" s="157"/>
      <c r="C3545" s="157"/>
      <c r="D3545" s="157"/>
      <c r="E3545" s="157"/>
      <c r="F3545" s="157" t="s">
        <v>53</v>
      </c>
      <c r="G3545" s="157">
        <v>1</v>
      </c>
      <c r="H3545" s="157">
        <v>0</v>
      </c>
      <c r="I3545" s="157">
        <v>1</v>
      </c>
      <c r="J3545" s="157">
        <v>0</v>
      </c>
      <c r="K3545" s="157">
        <v>0</v>
      </c>
      <c r="L3545" s="157">
        <v>1</v>
      </c>
    </row>
    <row r="3546" spans="1:12" x14ac:dyDescent="0.2">
      <c r="A3546" s="157" t="s">
        <v>5884</v>
      </c>
      <c r="B3546" s="157"/>
      <c r="C3546" s="157"/>
      <c r="D3546" s="157"/>
      <c r="E3546" s="157"/>
      <c r="F3546" s="157" t="s">
        <v>53</v>
      </c>
      <c r="G3546" s="157">
        <v>1</v>
      </c>
      <c r="H3546" s="157">
        <v>0</v>
      </c>
      <c r="I3546" s="157">
        <v>1</v>
      </c>
      <c r="J3546" s="157">
        <v>0</v>
      </c>
      <c r="K3546" s="157">
        <v>0</v>
      </c>
      <c r="L3546" s="157">
        <v>1</v>
      </c>
    </row>
    <row r="3547" spans="1:12" x14ac:dyDescent="0.2">
      <c r="A3547" s="157" t="s">
        <v>5883</v>
      </c>
      <c r="B3547" s="157"/>
      <c r="C3547" s="157"/>
      <c r="D3547" s="157"/>
      <c r="E3547" s="157"/>
      <c r="F3547" s="157" t="s">
        <v>69</v>
      </c>
      <c r="G3547" s="157">
        <v>0</v>
      </c>
      <c r="H3547" s="157">
        <v>1</v>
      </c>
      <c r="I3547" s="157">
        <v>1</v>
      </c>
      <c r="J3547" s="157">
        <v>0</v>
      </c>
      <c r="K3547" s="157">
        <v>0</v>
      </c>
      <c r="L3547" s="157">
        <v>1</v>
      </c>
    </row>
    <row r="3548" spans="1:12" x14ac:dyDescent="0.2">
      <c r="A3548" s="157" t="s">
        <v>5882</v>
      </c>
      <c r="B3548" s="157"/>
      <c r="C3548" s="157"/>
      <c r="D3548" s="157"/>
      <c r="E3548" s="157"/>
      <c r="F3548" s="157" t="s">
        <v>69</v>
      </c>
      <c r="G3548" s="157">
        <v>0</v>
      </c>
      <c r="H3548" s="157">
        <v>1</v>
      </c>
      <c r="I3548" s="157">
        <v>1</v>
      </c>
      <c r="J3548" s="157">
        <v>0</v>
      </c>
      <c r="K3548" s="157">
        <v>0</v>
      </c>
      <c r="L3548" s="157">
        <v>1</v>
      </c>
    </row>
    <row r="3549" spans="1:12" x14ac:dyDescent="0.2">
      <c r="A3549" s="157" t="s">
        <v>5881</v>
      </c>
      <c r="B3549" s="157"/>
      <c r="C3549" s="157"/>
      <c r="D3549" s="157"/>
      <c r="E3549" s="157"/>
      <c r="F3549" s="157" t="s">
        <v>69</v>
      </c>
      <c r="G3549" s="157">
        <v>0</v>
      </c>
      <c r="H3549" s="157">
        <v>1</v>
      </c>
      <c r="I3549" s="157">
        <v>1</v>
      </c>
      <c r="J3549" s="157">
        <v>0</v>
      </c>
      <c r="K3549" s="157">
        <v>0</v>
      </c>
      <c r="L3549" s="157">
        <v>1</v>
      </c>
    </row>
    <row r="3550" spans="1:12" x14ac:dyDescent="0.2">
      <c r="A3550" s="157" t="s">
        <v>5880</v>
      </c>
      <c r="B3550" s="157"/>
      <c r="C3550" s="157"/>
      <c r="D3550" s="157"/>
      <c r="E3550" s="157"/>
      <c r="F3550" s="157" t="s">
        <v>69</v>
      </c>
      <c r="G3550" s="157">
        <v>0</v>
      </c>
      <c r="H3550" s="157">
        <v>1</v>
      </c>
      <c r="I3550" s="157">
        <v>1</v>
      </c>
      <c r="J3550" s="157">
        <v>0</v>
      </c>
      <c r="K3550" s="157">
        <v>0</v>
      </c>
      <c r="L3550" s="157">
        <v>1</v>
      </c>
    </row>
    <row r="3551" spans="1:12" x14ac:dyDescent="0.2">
      <c r="A3551" s="157" t="s">
        <v>5879</v>
      </c>
      <c r="B3551" s="157"/>
      <c r="C3551" s="157"/>
      <c r="D3551" s="157"/>
      <c r="E3551" s="157"/>
      <c r="F3551" s="157" t="s">
        <v>20</v>
      </c>
      <c r="G3551" s="157">
        <v>0</v>
      </c>
      <c r="H3551" s="157">
        <v>1</v>
      </c>
      <c r="I3551" s="157">
        <v>0</v>
      </c>
      <c r="J3551" s="157">
        <v>1</v>
      </c>
      <c r="K3551" s="157">
        <v>0</v>
      </c>
      <c r="L3551" s="157">
        <v>1</v>
      </c>
    </row>
    <row r="3552" spans="1:12" x14ac:dyDescent="0.2">
      <c r="A3552" s="157" t="s">
        <v>5878</v>
      </c>
      <c r="B3552" s="157"/>
      <c r="C3552" s="157"/>
      <c r="D3552" s="157"/>
      <c r="E3552" s="157"/>
      <c r="F3552" s="157" t="s">
        <v>69</v>
      </c>
      <c r="G3552" s="157">
        <v>0</v>
      </c>
      <c r="H3552" s="157">
        <v>1</v>
      </c>
      <c r="I3552" s="157">
        <v>1</v>
      </c>
      <c r="J3552" s="157">
        <v>0</v>
      </c>
      <c r="K3552" s="157">
        <v>0</v>
      </c>
      <c r="L3552" s="157">
        <v>1</v>
      </c>
    </row>
    <row r="3553" spans="1:12" x14ac:dyDescent="0.2">
      <c r="A3553" s="157" t="s">
        <v>5877</v>
      </c>
      <c r="B3553" s="157"/>
      <c r="C3553" s="157"/>
      <c r="D3553" s="157"/>
      <c r="E3553" s="157"/>
      <c r="F3553" s="157" t="s">
        <v>69</v>
      </c>
      <c r="G3553" s="157">
        <v>0</v>
      </c>
      <c r="H3553" s="157">
        <v>1</v>
      </c>
      <c r="I3553" s="157">
        <v>1</v>
      </c>
      <c r="J3553" s="157">
        <v>0</v>
      </c>
      <c r="K3553" s="157">
        <v>0</v>
      </c>
      <c r="L3553" s="157">
        <v>1</v>
      </c>
    </row>
    <row r="3554" spans="1:12" x14ac:dyDescent="0.2">
      <c r="A3554" s="157"/>
      <c r="B3554" s="157" t="s">
        <v>88</v>
      </c>
      <c r="C3554" s="157" t="s">
        <v>88</v>
      </c>
      <c r="D3554" s="157"/>
      <c r="E3554" s="157"/>
      <c r="F3554" s="157" t="s">
        <v>20</v>
      </c>
      <c r="G3554" s="157">
        <v>1</v>
      </c>
      <c r="H3554" s="157">
        <v>2</v>
      </c>
      <c r="I3554" s="157">
        <v>1</v>
      </c>
      <c r="J3554" s="157">
        <v>2</v>
      </c>
      <c r="K3554" s="157">
        <v>0</v>
      </c>
      <c r="L3554" s="157">
        <v>3</v>
      </c>
    </row>
    <row r="3555" spans="1:12" x14ac:dyDescent="0.2">
      <c r="A3555" s="157"/>
      <c r="B3555" s="157" t="s">
        <v>3919</v>
      </c>
      <c r="C3555" s="157" t="s">
        <v>3919</v>
      </c>
      <c r="D3555" s="157"/>
      <c r="E3555" s="157"/>
      <c r="F3555" s="157" t="s">
        <v>94</v>
      </c>
      <c r="G3555" s="157">
        <v>0</v>
      </c>
      <c r="H3555" s="157">
        <v>1</v>
      </c>
      <c r="I3555" s="157">
        <v>0</v>
      </c>
      <c r="J3555" s="157">
        <v>1</v>
      </c>
      <c r="K3555" s="157">
        <v>0</v>
      </c>
      <c r="L3555" s="157">
        <v>1</v>
      </c>
    </row>
    <row r="3556" spans="1:12" x14ac:dyDescent="0.2">
      <c r="A3556" s="157"/>
      <c r="B3556" s="157" t="s">
        <v>3918</v>
      </c>
      <c r="C3556" s="157" t="s">
        <v>3918</v>
      </c>
      <c r="D3556" s="157"/>
      <c r="E3556" s="157"/>
      <c r="F3556" s="157" t="s">
        <v>20</v>
      </c>
      <c r="G3556" s="157">
        <v>1</v>
      </c>
      <c r="H3556" s="157">
        <v>0</v>
      </c>
      <c r="I3556" s="157">
        <v>1</v>
      </c>
      <c r="J3556" s="157">
        <v>0</v>
      </c>
      <c r="K3556" s="157">
        <v>0</v>
      </c>
      <c r="L3556" s="157">
        <v>1</v>
      </c>
    </row>
    <row r="3557" spans="1:12" x14ac:dyDescent="0.2">
      <c r="A3557" s="157"/>
      <c r="B3557" s="157" t="s">
        <v>3902</v>
      </c>
      <c r="C3557" s="157" t="s">
        <v>3902</v>
      </c>
      <c r="D3557" s="157"/>
      <c r="E3557" s="157"/>
      <c r="F3557" s="157" t="s">
        <v>58</v>
      </c>
      <c r="G3557" s="157">
        <v>1</v>
      </c>
      <c r="H3557" s="157">
        <v>0</v>
      </c>
      <c r="I3557" s="157">
        <v>0</v>
      </c>
      <c r="J3557" s="157">
        <v>1</v>
      </c>
      <c r="K3557" s="157">
        <v>0</v>
      </c>
      <c r="L3557" s="157">
        <v>1</v>
      </c>
    </row>
    <row r="3558" spans="1:12" x14ac:dyDescent="0.2">
      <c r="A3558" s="157"/>
      <c r="B3558" s="157" t="s">
        <v>3899</v>
      </c>
      <c r="C3558" s="157" t="s">
        <v>3899</v>
      </c>
      <c r="D3558" s="157"/>
      <c r="E3558" s="157"/>
      <c r="F3558" s="157" t="s">
        <v>131</v>
      </c>
      <c r="G3558" s="157">
        <v>0</v>
      </c>
      <c r="H3558" s="157">
        <v>1</v>
      </c>
      <c r="I3558" s="157">
        <v>0</v>
      </c>
      <c r="J3558" s="157">
        <v>1</v>
      </c>
      <c r="K3558" s="157">
        <v>0</v>
      </c>
      <c r="L3558" s="157">
        <v>1</v>
      </c>
    </row>
    <row r="3559" spans="1:12" x14ac:dyDescent="0.2">
      <c r="A3559" s="157"/>
      <c r="B3559" s="157" t="s">
        <v>3888</v>
      </c>
      <c r="C3559" s="157" t="s">
        <v>3888</v>
      </c>
      <c r="D3559" s="157"/>
      <c r="E3559" s="157"/>
      <c r="F3559" s="157" t="s">
        <v>20</v>
      </c>
      <c r="G3559" s="157">
        <v>0</v>
      </c>
      <c r="H3559" s="157">
        <v>1</v>
      </c>
      <c r="I3559" s="157">
        <v>0</v>
      </c>
      <c r="J3559" s="157">
        <v>1</v>
      </c>
      <c r="K3559" s="157">
        <v>0</v>
      </c>
      <c r="L3559" s="157">
        <v>1</v>
      </c>
    </row>
    <row r="3560" spans="1:12" x14ac:dyDescent="0.2">
      <c r="A3560" s="157"/>
      <c r="B3560" s="157"/>
      <c r="C3560" s="157" t="s">
        <v>13</v>
      </c>
      <c r="D3560" s="157"/>
      <c r="E3560" s="157"/>
      <c r="F3560" s="157" t="s">
        <v>14</v>
      </c>
      <c r="G3560" s="157">
        <v>1</v>
      </c>
      <c r="H3560" s="157">
        <v>0</v>
      </c>
      <c r="I3560" s="157">
        <v>1</v>
      </c>
      <c r="J3560" s="157">
        <v>0</v>
      </c>
      <c r="K3560" s="157">
        <v>0</v>
      </c>
      <c r="L3560" s="157">
        <v>1</v>
      </c>
    </row>
    <row r="3561" spans="1:12" x14ac:dyDescent="0.2">
      <c r="A3561" s="157"/>
      <c r="B3561" s="157"/>
      <c r="C3561" s="157" t="s">
        <v>3887</v>
      </c>
      <c r="D3561" s="157"/>
      <c r="E3561" s="157"/>
      <c r="F3561" s="157" t="s">
        <v>16</v>
      </c>
      <c r="G3561" s="157">
        <v>0</v>
      </c>
      <c r="H3561" s="157">
        <v>3</v>
      </c>
      <c r="I3561" s="157">
        <v>1</v>
      </c>
      <c r="J3561" s="157">
        <v>2</v>
      </c>
      <c r="K3561" s="157">
        <v>0</v>
      </c>
      <c r="L3561" s="157">
        <v>3</v>
      </c>
    </row>
    <row r="3562" spans="1:12" x14ac:dyDescent="0.2">
      <c r="A3562" s="157"/>
      <c r="B3562" s="157"/>
      <c r="C3562" s="157" t="s">
        <v>3889</v>
      </c>
      <c r="D3562" s="157"/>
      <c r="E3562" s="157"/>
      <c r="F3562" s="157" t="s">
        <v>80</v>
      </c>
      <c r="G3562" s="157">
        <v>0</v>
      </c>
      <c r="H3562" s="157">
        <v>1</v>
      </c>
      <c r="I3562" s="157">
        <v>0</v>
      </c>
      <c r="J3562" s="157">
        <v>1</v>
      </c>
      <c r="K3562" s="157">
        <v>0</v>
      </c>
      <c r="L3562" s="157">
        <v>1</v>
      </c>
    </row>
    <row r="3563" spans="1:12" x14ac:dyDescent="0.2">
      <c r="A3563" s="157"/>
      <c r="B3563" s="157"/>
      <c r="C3563" s="157" t="s">
        <v>3891</v>
      </c>
      <c r="D3563" s="157"/>
      <c r="E3563" s="157"/>
      <c r="F3563" s="157" t="s">
        <v>16</v>
      </c>
      <c r="G3563" s="157">
        <v>0</v>
      </c>
      <c r="H3563" s="157">
        <v>1</v>
      </c>
      <c r="I3563" s="157">
        <v>1</v>
      </c>
      <c r="J3563" s="157">
        <v>0</v>
      </c>
      <c r="K3563" s="157">
        <v>0</v>
      </c>
      <c r="L3563" s="157">
        <v>1</v>
      </c>
    </row>
    <row r="3564" spans="1:12" x14ac:dyDescent="0.2">
      <c r="A3564" s="157"/>
      <c r="B3564" s="157"/>
      <c r="C3564" s="157" t="s">
        <v>23</v>
      </c>
      <c r="D3564" s="157"/>
      <c r="E3564" s="157"/>
      <c r="F3564" s="157" t="s">
        <v>24</v>
      </c>
      <c r="G3564" s="157">
        <v>0</v>
      </c>
      <c r="H3564" s="157">
        <v>1</v>
      </c>
      <c r="I3564" s="157">
        <v>0</v>
      </c>
      <c r="J3564" s="157">
        <v>1</v>
      </c>
      <c r="K3564" s="157">
        <v>0</v>
      </c>
      <c r="L3564" s="157">
        <v>1</v>
      </c>
    </row>
    <row r="3565" spans="1:12" x14ac:dyDescent="0.2">
      <c r="A3565" s="157"/>
      <c r="B3565" s="157"/>
      <c r="C3565" s="157" t="s">
        <v>3892</v>
      </c>
      <c r="D3565" s="157"/>
      <c r="E3565" s="157"/>
      <c r="F3565" s="157" t="s">
        <v>125</v>
      </c>
      <c r="G3565" s="157">
        <v>0</v>
      </c>
      <c r="H3565" s="157">
        <v>1</v>
      </c>
      <c r="I3565" s="157">
        <v>0</v>
      </c>
      <c r="J3565" s="157">
        <v>1</v>
      </c>
      <c r="K3565" s="157">
        <v>0</v>
      </c>
      <c r="L3565" s="157">
        <v>1</v>
      </c>
    </row>
    <row r="3566" spans="1:12" x14ac:dyDescent="0.2">
      <c r="A3566" s="157"/>
      <c r="B3566" s="157"/>
      <c r="C3566" s="157" t="s">
        <v>3893</v>
      </c>
      <c r="D3566" s="157"/>
      <c r="E3566" s="157"/>
      <c r="F3566" s="157" t="s">
        <v>29</v>
      </c>
      <c r="G3566" s="157">
        <v>0</v>
      </c>
      <c r="H3566" s="157">
        <v>1</v>
      </c>
      <c r="I3566" s="157">
        <v>1</v>
      </c>
      <c r="J3566" s="157">
        <v>0</v>
      </c>
      <c r="K3566" s="157">
        <v>0</v>
      </c>
      <c r="L3566" s="157">
        <v>1</v>
      </c>
    </row>
    <row r="3567" spans="1:12" x14ac:dyDescent="0.2">
      <c r="A3567" s="157"/>
      <c r="B3567" s="157"/>
      <c r="C3567" s="157" t="s">
        <v>3895</v>
      </c>
      <c r="D3567" s="157"/>
      <c r="E3567" s="157"/>
      <c r="F3567" s="157" t="s">
        <v>16</v>
      </c>
      <c r="G3567" s="157">
        <v>0</v>
      </c>
      <c r="H3567" s="157">
        <v>1</v>
      </c>
      <c r="I3567" s="157">
        <v>1</v>
      </c>
      <c r="J3567" s="157">
        <v>0</v>
      </c>
      <c r="K3567" s="157">
        <v>0</v>
      </c>
      <c r="L3567" s="157">
        <v>1</v>
      </c>
    </row>
    <row r="3568" spans="1:12" x14ac:dyDescent="0.2">
      <c r="A3568" s="157"/>
      <c r="B3568" s="157"/>
      <c r="C3568" s="157" t="s">
        <v>31</v>
      </c>
      <c r="D3568" s="157"/>
      <c r="E3568" s="157"/>
      <c r="F3568" s="157" t="s">
        <v>29</v>
      </c>
      <c r="G3568" s="157">
        <v>2</v>
      </c>
      <c r="H3568" s="157">
        <v>0</v>
      </c>
      <c r="I3568" s="157">
        <v>0</v>
      </c>
      <c r="J3568" s="157">
        <v>2</v>
      </c>
      <c r="K3568" s="157">
        <v>0</v>
      </c>
      <c r="L3568" s="157">
        <v>2</v>
      </c>
    </row>
    <row r="3569" spans="1:12" x14ac:dyDescent="0.2">
      <c r="A3569" s="157"/>
      <c r="B3569" s="157"/>
      <c r="C3569" s="157" t="s">
        <v>34</v>
      </c>
      <c r="D3569" s="157"/>
      <c r="E3569" s="157"/>
      <c r="F3569" s="157" t="s">
        <v>35</v>
      </c>
      <c r="G3569" s="157">
        <v>0</v>
      </c>
      <c r="H3569" s="157">
        <v>3</v>
      </c>
      <c r="I3569" s="157">
        <v>0</v>
      </c>
      <c r="J3569" s="157">
        <v>3</v>
      </c>
      <c r="K3569" s="157">
        <v>0</v>
      </c>
      <c r="L3569" s="157">
        <v>3</v>
      </c>
    </row>
    <row r="3570" spans="1:12" x14ac:dyDescent="0.2">
      <c r="A3570" s="157"/>
      <c r="B3570" s="157"/>
      <c r="C3570" s="157" t="s">
        <v>3896</v>
      </c>
      <c r="D3570" s="157"/>
      <c r="E3570" s="157"/>
      <c r="F3570" s="157" t="s">
        <v>94</v>
      </c>
      <c r="G3570" s="157">
        <v>1</v>
      </c>
      <c r="H3570" s="157">
        <v>0</v>
      </c>
      <c r="I3570" s="157">
        <v>1</v>
      </c>
      <c r="J3570" s="157">
        <v>0</v>
      </c>
      <c r="K3570" s="157">
        <v>0</v>
      </c>
      <c r="L3570" s="157">
        <v>1</v>
      </c>
    </row>
    <row r="3571" spans="1:12" x14ac:dyDescent="0.2">
      <c r="A3571" s="157"/>
      <c r="B3571" s="157"/>
      <c r="C3571" s="157" t="s">
        <v>3898</v>
      </c>
      <c r="D3571" s="157"/>
      <c r="E3571" s="157"/>
      <c r="F3571" s="157" t="s">
        <v>48</v>
      </c>
      <c r="G3571" s="157">
        <v>0</v>
      </c>
      <c r="H3571" s="157">
        <v>1</v>
      </c>
      <c r="I3571" s="157">
        <v>1</v>
      </c>
      <c r="J3571" s="157">
        <v>0</v>
      </c>
      <c r="K3571" s="157">
        <v>0</v>
      </c>
      <c r="L3571" s="157">
        <v>1</v>
      </c>
    </row>
    <row r="3572" spans="1:12" x14ac:dyDescent="0.2">
      <c r="A3572" s="157"/>
      <c r="B3572" s="157"/>
      <c r="C3572" s="157" t="s">
        <v>36</v>
      </c>
      <c r="D3572" s="157"/>
      <c r="E3572" s="157"/>
      <c r="F3572" s="157" t="s">
        <v>33</v>
      </c>
      <c r="G3572" s="157">
        <v>1</v>
      </c>
      <c r="H3572" s="157">
        <v>1</v>
      </c>
      <c r="I3572" s="157">
        <v>1</v>
      </c>
      <c r="J3572" s="157">
        <v>1</v>
      </c>
      <c r="K3572" s="157">
        <v>0</v>
      </c>
      <c r="L3572" s="157">
        <v>2</v>
      </c>
    </row>
    <row r="3573" spans="1:12" x14ac:dyDescent="0.2">
      <c r="A3573" s="157"/>
      <c r="B3573" s="157"/>
      <c r="C3573" s="157" t="s">
        <v>37</v>
      </c>
      <c r="D3573" s="157"/>
      <c r="E3573" s="157"/>
      <c r="F3573" s="157" t="s">
        <v>29</v>
      </c>
      <c r="G3573" s="157">
        <v>1</v>
      </c>
      <c r="H3573" s="157">
        <v>5</v>
      </c>
      <c r="I3573" s="157">
        <v>2</v>
      </c>
      <c r="J3573" s="157">
        <v>3</v>
      </c>
      <c r="K3573" s="157">
        <v>1</v>
      </c>
      <c r="L3573" s="157">
        <v>6</v>
      </c>
    </row>
    <row r="3574" spans="1:12" x14ac:dyDescent="0.2">
      <c r="A3574" s="157"/>
      <c r="B3574" s="157"/>
      <c r="C3574" s="157" t="s">
        <v>3900</v>
      </c>
      <c r="D3574" s="157"/>
      <c r="E3574" s="157"/>
      <c r="F3574" s="157" t="s">
        <v>94</v>
      </c>
      <c r="G3574" s="157">
        <v>0</v>
      </c>
      <c r="H3574" s="157">
        <v>1</v>
      </c>
      <c r="I3574" s="157">
        <v>0</v>
      </c>
      <c r="J3574" s="157">
        <v>1</v>
      </c>
      <c r="K3574" s="157">
        <v>0</v>
      </c>
      <c r="L3574" s="157">
        <v>1</v>
      </c>
    </row>
    <row r="3575" spans="1:12" x14ac:dyDescent="0.2">
      <c r="A3575" s="157"/>
      <c r="B3575" s="157"/>
      <c r="C3575" s="157" t="s">
        <v>38</v>
      </c>
      <c r="D3575" s="157"/>
      <c r="E3575" s="157"/>
      <c r="F3575" s="157" t="s">
        <v>39</v>
      </c>
      <c r="G3575" s="157">
        <v>2</v>
      </c>
      <c r="H3575" s="157">
        <v>2</v>
      </c>
      <c r="I3575" s="157">
        <v>0</v>
      </c>
      <c r="J3575" s="157">
        <v>4</v>
      </c>
      <c r="K3575" s="157">
        <v>0</v>
      </c>
      <c r="L3575" s="157">
        <v>4</v>
      </c>
    </row>
    <row r="3576" spans="1:12" x14ac:dyDescent="0.2">
      <c r="A3576" s="157"/>
      <c r="B3576" s="157"/>
      <c r="C3576" s="157" t="s">
        <v>3903</v>
      </c>
      <c r="D3576" s="157"/>
      <c r="E3576" s="157"/>
      <c r="F3576" s="157" t="s">
        <v>29</v>
      </c>
      <c r="G3576" s="157">
        <v>0</v>
      </c>
      <c r="H3576" s="157">
        <v>1</v>
      </c>
      <c r="I3576" s="157">
        <v>0</v>
      </c>
      <c r="J3576" s="157">
        <v>1</v>
      </c>
      <c r="K3576" s="157">
        <v>0</v>
      </c>
      <c r="L3576" s="157">
        <v>1</v>
      </c>
    </row>
    <row r="3577" spans="1:12" x14ac:dyDescent="0.2">
      <c r="A3577" s="157"/>
      <c r="B3577" s="157"/>
      <c r="C3577" s="157" t="s">
        <v>41</v>
      </c>
      <c r="D3577" s="157"/>
      <c r="E3577" s="157"/>
      <c r="F3577" s="157" t="s">
        <v>18</v>
      </c>
      <c r="G3577" s="157">
        <v>1</v>
      </c>
      <c r="H3577" s="157">
        <v>0</v>
      </c>
      <c r="I3577" s="157">
        <v>0</v>
      </c>
      <c r="J3577" s="157">
        <v>1</v>
      </c>
      <c r="K3577" s="157">
        <v>0</v>
      </c>
      <c r="L3577" s="157">
        <v>1</v>
      </c>
    </row>
    <row r="3578" spans="1:12" x14ac:dyDescent="0.2">
      <c r="A3578" s="157"/>
      <c r="B3578" s="157"/>
      <c r="C3578" s="157" t="s">
        <v>43</v>
      </c>
      <c r="D3578" s="157"/>
      <c r="E3578" s="157"/>
      <c r="F3578" s="157" t="s">
        <v>29</v>
      </c>
      <c r="G3578" s="157">
        <v>0</v>
      </c>
      <c r="H3578" s="157">
        <v>1</v>
      </c>
      <c r="I3578" s="157">
        <v>0</v>
      </c>
      <c r="J3578" s="157">
        <v>1</v>
      </c>
      <c r="K3578" s="157">
        <v>0</v>
      </c>
      <c r="L3578" s="157">
        <v>1</v>
      </c>
    </row>
    <row r="3579" spans="1:12" x14ac:dyDescent="0.2">
      <c r="A3579" s="157"/>
      <c r="B3579" s="157"/>
      <c r="C3579" s="157" t="s">
        <v>3905</v>
      </c>
      <c r="D3579" s="157"/>
      <c r="E3579" s="157"/>
      <c r="F3579" s="157" t="s">
        <v>16</v>
      </c>
      <c r="G3579" s="157">
        <v>0</v>
      </c>
      <c r="H3579" s="157">
        <v>2</v>
      </c>
      <c r="I3579" s="157">
        <v>1</v>
      </c>
      <c r="J3579" s="157">
        <v>1</v>
      </c>
      <c r="K3579" s="157">
        <v>0</v>
      </c>
      <c r="L3579" s="157">
        <v>2</v>
      </c>
    </row>
    <row r="3580" spans="1:12" x14ac:dyDescent="0.2">
      <c r="A3580" s="157"/>
      <c r="B3580" s="157"/>
      <c r="C3580" s="157" t="s">
        <v>3906</v>
      </c>
      <c r="D3580" s="157"/>
      <c r="E3580" s="157"/>
      <c r="F3580" s="157" t="s">
        <v>39</v>
      </c>
      <c r="G3580" s="157">
        <v>0</v>
      </c>
      <c r="H3580" s="157">
        <v>1</v>
      </c>
      <c r="I3580" s="157">
        <v>1</v>
      </c>
      <c r="J3580" s="157">
        <v>0</v>
      </c>
      <c r="K3580" s="157">
        <v>0</v>
      </c>
      <c r="L3580" s="157">
        <v>1</v>
      </c>
    </row>
    <row r="3581" spans="1:12" x14ac:dyDescent="0.2">
      <c r="A3581" s="157"/>
      <c r="B3581" s="157"/>
      <c r="C3581" s="157" t="s">
        <v>3907</v>
      </c>
      <c r="D3581" s="157"/>
      <c r="E3581" s="157"/>
      <c r="F3581" s="157" t="s">
        <v>131</v>
      </c>
      <c r="G3581" s="157">
        <v>0</v>
      </c>
      <c r="H3581" s="157">
        <v>2</v>
      </c>
      <c r="I3581" s="157">
        <v>0</v>
      </c>
      <c r="J3581" s="157">
        <v>2</v>
      </c>
      <c r="K3581" s="157">
        <v>0</v>
      </c>
      <c r="L3581" s="157">
        <v>2</v>
      </c>
    </row>
    <row r="3582" spans="1:12" x14ac:dyDescent="0.2">
      <c r="A3582" s="157"/>
      <c r="B3582" s="157"/>
      <c r="C3582" s="157" t="s">
        <v>47</v>
      </c>
      <c r="D3582" s="157"/>
      <c r="E3582" s="157"/>
      <c r="F3582" s="157" t="s">
        <v>48</v>
      </c>
      <c r="G3582" s="157">
        <v>0</v>
      </c>
      <c r="H3582" s="157">
        <v>1</v>
      </c>
      <c r="I3582" s="157">
        <v>0</v>
      </c>
      <c r="J3582" s="157">
        <v>1</v>
      </c>
      <c r="K3582" s="157">
        <v>0</v>
      </c>
      <c r="L3582" s="157">
        <v>1</v>
      </c>
    </row>
    <row r="3583" spans="1:12" x14ac:dyDescent="0.2">
      <c r="A3583" s="157"/>
      <c r="B3583" s="157"/>
      <c r="C3583" s="157" t="s">
        <v>3908</v>
      </c>
      <c r="D3583" s="157"/>
      <c r="E3583" s="157"/>
      <c r="F3583" s="157" t="s">
        <v>77</v>
      </c>
      <c r="G3583" s="157">
        <v>0</v>
      </c>
      <c r="H3583" s="157">
        <v>1</v>
      </c>
      <c r="I3583" s="157">
        <v>0</v>
      </c>
      <c r="J3583" s="157">
        <v>1</v>
      </c>
      <c r="K3583" s="157">
        <v>0</v>
      </c>
      <c r="L3583" s="157">
        <v>1</v>
      </c>
    </row>
    <row r="3584" spans="1:12" x14ac:dyDescent="0.2">
      <c r="A3584" s="157"/>
      <c r="B3584" s="157"/>
      <c r="C3584" s="157" t="s">
        <v>51</v>
      </c>
      <c r="D3584" s="157"/>
      <c r="E3584" s="157"/>
      <c r="F3584" s="157" t="s">
        <v>18</v>
      </c>
      <c r="G3584" s="157">
        <v>1</v>
      </c>
      <c r="H3584" s="157">
        <v>0</v>
      </c>
      <c r="I3584" s="157">
        <v>0</v>
      </c>
      <c r="J3584" s="157">
        <v>1</v>
      </c>
      <c r="K3584" s="157">
        <v>0</v>
      </c>
      <c r="L3584" s="157">
        <v>1</v>
      </c>
    </row>
    <row r="3585" spans="1:12" x14ac:dyDescent="0.2">
      <c r="A3585" s="157"/>
      <c r="B3585" s="157"/>
      <c r="C3585" s="157" t="s">
        <v>3909</v>
      </c>
      <c r="D3585" s="157"/>
      <c r="E3585" s="157"/>
      <c r="F3585" s="157" t="s">
        <v>33</v>
      </c>
      <c r="G3585" s="157">
        <v>2</v>
      </c>
      <c r="H3585" s="157">
        <v>0</v>
      </c>
      <c r="I3585" s="157">
        <v>2</v>
      </c>
      <c r="J3585" s="157">
        <v>0</v>
      </c>
      <c r="K3585" s="157">
        <v>0</v>
      </c>
      <c r="L3585" s="157">
        <v>2</v>
      </c>
    </row>
    <row r="3586" spans="1:12" x14ac:dyDescent="0.2">
      <c r="A3586" s="157"/>
      <c r="B3586" s="157"/>
      <c r="C3586" s="157" t="s">
        <v>3910</v>
      </c>
      <c r="D3586" s="157"/>
      <c r="E3586" s="157"/>
      <c r="F3586" s="157" t="s">
        <v>53</v>
      </c>
      <c r="G3586" s="157">
        <v>0</v>
      </c>
      <c r="H3586" s="157">
        <v>1</v>
      </c>
      <c r="I3586" s="157">
        <v>0</v>
      </c>
      <c r="J3586" s="157">
        <v>1</v>
      </c>
      <c r="K3586" s="157">
        <v>0</v>
      </c>
      <c r="L3586" s="157">
        <v>1</v>
      </c>
    </row>
    <row r="3587" spans="1:12" x14ac:dyDescent="0.2">
      <c r="A3587" s="157"/>
      <c r="B3587" s="157"/>
      <c r="C3587" s="157" t="s">
        <v>3911</v>
      </c>
      <c r="D3587" s="157"/>
      <c r="E3587" s="157"/>
      <c r="F3587" s="157" t="s">
        <v>94</v>
      </c>
      <c r="G3587" s="157">
        <v>1</v>
      </c>
      <c r="H3587" s="157">
        <v>1</v>
      </c>
      <c r="I3587" s="157">
        <v>1</v>
      </c>
      <c r="J3587" s="157">
        <v>1</v>
      </c>
      <c r="K3587" s="157">
        <v>0</v>
      </c>
      <c r="L3587" s="157">
        <v>2</v>
      </c>
    </row>
    <row r="3588" spans="1:12" x14ac:dyDescent="0.2">
      <c r="A3588" s="157"/>
      <c r="B3588" s="157"/>
      <c r="C3588" s="157" t="s">
        <v>59</v>
      </c>
      <c r="D3588" s="157"/>
      <c r="E3588" s="157"/>
      <c r="F3588" s="157" t="s">
        <v>39</v>
      </c>
      <c r="G3588" s="157">
        <v>0</v>
      </c>
      <c r="H3588" s="157">
        <v>1</v>
      </c>
      <c r="I3588" s="157">
        <v>1</v>
      </c>
      <c r="J3588" s="157">
        <v>0</v>
      </c>
      <c r="K3588" s="157">
        <v>0</v>
      </c>
      <c r="L3588" s="157">
        <v>1</v>
      </c>
    </row>
    <row r="3589" spans="1:12" x14ac:dyDescent="0.2">
      <c r="A3589" s="157"/>
      <c r="B3589" s="157"/>
      <c r="C3589" s="157" t="s">
        <v>60</v>
      </c>
      <c r="D3589" s="157"/>
      <c r="E3589" s="157"/>
      <c r="F3589" s="157" t="s">
        <v>14</v>
      </c>
      <c r="G3589" s="157">
        <v>1</v>
      </c>
      <c r="H3589" s="157">
        <v>0</v>
      </c>
      <c r="I3589" s="157">
        <v>0</v>
      </c>
      <c r="J3589" s="157">
        <v>1</v>
      </c>
      <c r="K3589" s="157">
        <v>0</v>
      </c>
      <c r="L3589" s="157">
        <v>1</v>
      </c>
    </row>
    <row r="3590" spans="1:12" x14ac:dyDescent="0.2">
      <c r="A3590" s="157"/>
      <c r="B3590" s="157"/>
      <c r="C3590" s="157" t="s">
        <v>62</v>
      </c>
      <c r="D3590" s="157"/>
      <c r="E3590" s="157"/>
      <c r="F3590" s="157" t="s">
        <v>16</v>
      </c>
      <c r="G3590" s="157">
        <v>3</v>
      </c>
      <c r="H3590" s="157">
        <v>0</v>
      </c>
      <c r="I3590" s="157">
        <v>2</v>
      </c>
      <c r="J3590" s="157">
        <v>1</v>
      </c>
      <c r="K3590" s="157">
        <v>0</v>
      </c>
      <c r="L3590" s="157">
        <v>3</v>
      </c>
    </row>
    <row r="3591" spans="1:12" x14ac:dyDescent="0.2">
      <c r="A3591" s="157"/>
      <c r="B3591" s="157"/>
      <c r="C3591" s="157" t="s">
        <v>3912</v>
      </c>
      <c r="D3591" s="157"/>
      <c r="E3591" s="157"/>
      <c r="F3591" s="157" t="s">
        <v>29</v>
      </c>
      <c r="G3591" s="157">
        <v>0</v>
      </c>
      <c r="H3591" s="157">
        <v>1</v>
      </c>
      <c r="I3591" s="157">
        <v>1</v>
      </c>
      <c r="J3591" s="157">
        <v>0</v>
      </c>
      <c r="K3591" s="157">
        <v>0</v>
      </c>
      <c r="L3591" s="157">
        <v>1</v>
      </c>
    </row>
    <row r="3592" spans="1:12" x14ac:dyDescent="0.2">
      <c r="A3592" s="157"/>
      <c r="B3592" s="157"/>
      <c r="C3592" s="157" t="s">
        <v>3913</v>
      </c>
      <c r="D3592" s="157"/>
      <c r="E3592" s="157"/>
      <c r="F3592" s="157" t="s">
        <v>29</v>
      </c>
      <c r="G3592" s="157">
        <v>0</v>
      </c>
      <c r="H3592" s="157">
        <v>3</v>
      </c>
      <c r="I3592" s="157">
        <v>1</v>
      </c>
      <c r="J3592" s="157">
        <v>2</v>
      </c>
      <c r="K3592" s="157">
        <v>0</v>
      </c>
      <c r="L3592" s="157">
        <v>3</v>
      </c>
    </row>
    <row r="3593" spans="1:12" x14ac:dyDescent="0.2">
      <c r="A3593" s="157"/>
      <c r="B3593" s="157"/>
      <c r="C3593" s="157" t="s">
        <v>3914</v>
      </c>
      <c r="D3593" s="157"/>
      <c r="E3593" s="157"/>
      <c r="F3593" s="157" t="s">
        <v>29</v>
      </c>
      <c r="G3593" s="157">
        <v>0</v>
      </c>
      <c r="H3593" s="157">
        <v>1</v>
      </c>
      <c r="I3593" s="157">
        <v>0</v>
      </c>
      <c r="J3593" s="157">
        <v>1</v>
      </c>
      <c r="K3593" s="157">
        <v>0</v>
      </c>
      <c r="L3593" s="157">
        <v>1</v>
      </c>
    </row>
    <row r="3594" spans="1:12" x14ac:dyDescent="0.2">
      <c r="A3594" s="157"/>
      <c r="B3594" s="157"/>
      <c r="C3594" s="157" t="s">
        <v>66</v>
      </c>
      <c r="D3594" s="157"/>
      <c r="E3594" s="157"/>
      <c r="F3594" s="157" t="s">
        <v>67</v>
      </c>
      <c r="G3594" s="157">
        <v>1</v>
      </c>
      <c r="H3594" s="157">
        <v>0</v>
      </c>
      <c r="I3594" s="157">
        <v>0</v>
      </c>
      <c r="J3594" s="157">
        <v>1</v>
      </c>
      <c r="K3594" s="157">
        <v>0</v>
      </c>
      <c r="L3594" s="157">
        <v>1</v>
      </c>
    </row>
    <row r="3595" spans="1:12" x14ac:dyDescent="0.2">
      <c r="A3595" s="157"/>
      <c r="B3595" s="157"/>
      <c r="C3595" s="157" t="s">
        <v>71</v>
      </c>
      <c r="D3595" s="157"/>
      <c r="E3595" s="157"/>
      <c r="F3595" s="157" t="s">
        <v>14</v>
      </c>
      <c r="G3595" s="157">
        <v>2</v>
      </c>
      <c r="H3595" s="157">
        <v>3</v>
      </c>
      <c r="I3595" s="157">
        <v>1</v>
      </c>
      <c r="J3595" s="157">
        <v>4</v>
      </c>
      <c r="K3595" s="157">
        <v>0</v>
      </c>
      <c r="L3595" s="157">
        <v>5</v>
      </c>
    </row>
    <row r="3596" spans="1:12" x14ac:dyDescent="0.2">
      <c r="A3596" s="157"/>
      <c r="B3596" s="157"/>
      <c r="C3596" s="157" t="s">
        <v>3915</v>
      </c>
      <c r="D3596" s="157"/>
      <c r="E3596" s="157"/>
      <c r="F3596" s="157" t="s">
        <v>94</v>
      </c>
      <c r="G3596" s="157">
        <v>0</v>
      </c>
      <c r="H3596" s="157">
        <v>1</v>
      </c>
      <c r="I3596" s="157">
        <v>0</v>
      </c>
      <c r="J3596" s="157">
        <v>1</v>
      </c>
      <c r="K3596" s="157">
        <v>0</v>
      </c>
      <c r="L3596" s="157">
        <v>1</v>
      </c>
    </row>
    <row r="3597" spans="1:12" x14ac:dyDescent="0.2">
      <c r="A3597" s="157"/>
      <c r="B3597" s="157"/>
      <c r="C3597" s="157" t="s">
        <v>3916</v>
      </c>
      <c r="D3597" s="157"/>
      <c r="E3597" s="157"/>
      <c r="F3597" s="157" t="s">
        <v>67</v>
      </c>
      <c r="G3597" s="157">
        <v>0</v>
      </c>
      <c r="H3597" s="157">
        <v>1</v>
      </c>
      <c r="I3597" s="157">
        <v>0</v>
      </c>
      <c r="J3597" s="157">
        <v>1</v>
      </c>
      <c r="K3597" s="157">
        <v>0</v>
      </c>
      <c r="L3597" s="157">
        <v>1</v>
      </c>
    </row>
    <row r="3598" spans="1:12" x14ac:dyDescent="0.2">
      <c r="A3598" s="157"/>
      <c r="B3598" s="157"/>
      <c r="C3598" s="157" t="s">
        <v>78</v>
      </c>
      <c r="D3598" s="157"/>
      <c r="E3598" s="157"/>
      <c r="F3598" s="157" t="s">
        <v>18</v>
      </c>
      <c r="G3598" s="157">
        <v>0</v>
      </c>
      <c r="H3598" s="157">
        <v>1</v>
      </c>
      <c r="I3598" s="157">
        <v>0</v>
      </c>
      <c r="J3598" s="157">
        <v>0</v>
      </c>
      <c r="K3598" s="157">
        <v>1</v>
      </c>
      <c r="L3598" s="157">
        <v>1</v>
      </c>
    </row>
    <row r="3599" spans="1:12" x14ac:dyDescent="0.2">
      <c r="A3599" s="157"/>
      <c r="B3599" s="157"/>
      <c r="C3599" s="157" t="s">
        <v>83</v>
      </c>
      <c r="D3599" s="157"/>
      <c r="E3599" s="157"/>
      <c r="F3599" s="157" t="s">
        <v>67</v>
      </c>
      <c r="G3599" s="157">
        <v>0</v>
      </c>
      <c r="H3599" s="157">
        <v>4</v>
      </c>
      <c r="I3599" s="157">
        <v>4</v>
      </c>
      <c r="J3599" s="157">
        <v>0</v>
      </c>
      <c r="K3599" s="157">
        <v>0</v>
      </c>
      <c r="L3599" s="157">
        <v>4</v>
      </c>
    </row>
    <row r="3600" spans="1:12" x14ac:dyDescent="0.2">
      <c r="A3600" s="157"/>
      <c r="B3600" s="157"/>
      <c r="C3600" s="157" t="s">
        <v>3917</v>
      </c>
      <c r="D3600" s="157"/>
      <c r="E3600" s="157"/>
      <c r="F3600" s="157" t="s">
        <v>14</v>
      </c>
      <c r="G3600" s="157">
        <v>1</v>
      </c>
      <c r="H3600" s="157">
        <v>0</v>
      </c>
      <c r="I3600" s="157">
        <v>1</v>
      </c>
      <c r="J3600" s="157">
        <v>0</v>
      </c>
      <c r="K3600" s="157">
        <v>0</v>
      </c>
      <c r="L3600" s="157">
        <v>1</v>
      </c>
    </row>
    <row r="3601" spans="1:12" x14ac:dyDescent="0.2">
      <c r="A3601" s="157"/>
      <c r="B3601" s="157"/>
      <c r="C3601" s="157" t="s">
        <v>85</v>
      </c>
      <c r="D3601" s="157"/>
      <c r="E3601" s="157"/>
      <c r="F3601" s="157" t="s">
        <v>48</v>
      </c>
      <c r="G3601" s="157">
        <v>0</v>
      </c>
      <c r="H3601" s="157">
        <v>1</v>
      </c>
      <c r="I3601" s="157">
        <v>0</v>
      </c>
      <c r="J3601" s="157">
        <v>1</v>
      </c>
      <c r="K3601" s="157">
        <v>0</v>
      </c>
      <c r="L3601" s="157">
        <v>1</v>
      </c>
    </row>
    <row r="3602" spans="1:12" x14ac:dyDescent="0.2">
      <c r="A3602" s="157"/>
      <c r="B3602" s="157"/>
      <c r="C3602" s="157" t="s">
        <v>3920</v>
      </c>
      <c r="D3602" s="157"/>
      <c r="E3602" s="157"/>
      <c r="F3602" s="157" t="s">
        <v>69</v>
      </c>
      <c r="G3602" s="157">
        <v>0</v>
      </c>
      <c r="H3602" s="157">
        <v>2</v>
      </c>
      <c r="I3602" s="157">
        <v>0</v>
      </c>
      <c r="J3602" s="157">
        <v>2</v>
      </c>
      <c r="K3602" s="157">
        <v>0</v>
      </c>
      <c r="L3602" s="157">
        <v>2</v>
      </c>
    </row>
    <row r="3603" spans="1:12" x14ac:dyDescent="0.2">
      <c r="A3603" s="157"/>
      <c r="B3603" s="157"/>
      <c r="C3603" s="157" t="s">
        <v>89</v>
      </c>
      <c r="D3603" s="157"/>
      <c r="E3603" s="157"/>
      <c r="F3603" s="157" t="s">
        <v>67</v>
      </c>
      <c r="G3603" s="157">
        <v>0</v>
      </c>
      <c r="H3603" s="157">
        <v>2</v>
      </c>
      <c r="I3603" s="157">
        <v>0</v>
      </c>
      <c r="J3603" s="157">
        <v>2</v>
      </c>
      <c r="K3603" s="157">
        <v>0</v>
      </c>
      <c r="L3603" s="157">
        <v>2</v>
      </c>
    </row>
    <row r="3604" spans="1:12" x14ac:dyDescent="0.2">
      <c r="A3604" s="157"/>
      <c r="B3604" s="157"/>
      <c r="C3604" s="157" t="s">
        <v>3921</v>
      </c>
      <c r="D3604" s="157"/>
      <c r="E3604" s="157"/>
      <c r="F3604" s="157" t="s">
        <v>39</v>
      </c>
      <c r="G3604" s="157">
        <v>0</v>
      </c>
      <c r="H3604" s="157">
        <v>1</v>
      </c>
      <c r="I3604" s="157">
        <v>1</v>
      </c>
      <c r="J3604" s="157">
        <v>0</v>
      </c>
      <c r="K3604" s="157">
        <v>0</v>
      </c>
      <c r="L3604" s="157">
        <v>1</v>
      </c>
    </row>
    <row r="3605" spans="1:12" x14ac:dyDescent="0.2">
      <c r="A3605" s="157"/>
      <c r="B3605" s="157"/>
      <c r="C3605" s="157" t="s">
        <v>3922</v>
      </c>
      <c r="D3605" s="157"/>
      <c r="E3605" s="157"/>
      <c r="F3605" s="157" t="s">
        <v>77</v>
      </c>
      <c r="G3605" s="157">
        <v>0</v>
      </c>
      <c r="H3605" s="157">
        <v>3</v>
      </c>
      <c r="I3605" s="157">
        <v>0</v>
      </c>
      <c r="J3605" s="157">
        <v>3</v>
      </c>
      <c r="K3605" s="157">
        <v>0</v>
      </c>
      <c r="L3605" s="157">
        <v>3</v>
      </c>
    </row>
    <row r="3606" spans="1:12" x14ac:dyDescent="0.2">
      <c r="A3606" s="157"/>
      <c r="B3606" s="157"/>
      <c r="C3606" s="157" t="s">
        <v>92</v>
      </c>
      <c r="D3606" s="157"/>
      <c r="E3606" s="157"/>
      <c r="F3606" s="157" t="s">
        <v>24</v>
      </c>
      <c r="G3606" s="157">
        <v>0</v>
      </c>
      <c r="H3606" s="157">
        <v>2</v>
      </c>
      <c r="I3606" s="157">
        <v>0</v>
      </c>
      <c r="J3606" s="157">
        <v>2</v>
      </c>
      <c r="K3606" s="157">
        <v>0</v>
      </c>
      <c r="L3606" s="157">
        <v>2</v>
      </c>
    </row>
    <row r="3607" spans="1:12" x14ac:dyDescent="0.2">
      <c r="A3607" s="157"/>
      <c r="B3607" s="157"/>
      <c r="C3607" s="157" t="s">
        <v>3923</v>
      </c>
      <c r="D3607" s="157"/>
      <c r="E3607" s="157"/>
      <c r="F3607" s="157" t="s">
        <v>16</v>
      </c>
      <c r="G3607" s="157">
        <v>1</v>
      </c>
      <c r="H3607" s="157">
        <v>0</v>
      </c>
      <c r="I3607" s="157">
        <v>1</v>
      </c>
      <c r="J3607" s="157">
        <v>0</v>
      </c>
      <c r="K3607" s="157">
        <v>0</v>
      </c>
      <c r="L3607" s="157">
        <v>1</v>
      </c>
    </row>
  </sheetData>
  <sortState ref="A3:L3607">
    <sortCondition descending="1" ref="E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7"/>
  <sheetViews>
    <sheetView workbookViewId="0">
      <selection activeCell="A2" sqref="A2"/>
    </sheetView>
  </sheetViews>
  <sheetFormatPr baseColWidth="10" defaultColWidth="11" defaultRowHeight="16" x14ac:dyDescent="0.2"/>
  <cols>
    <col min="1" max="1" width="16" customWidth="1"/>
    <col min="2" max="2" width="14.83203125" customWidth="1"/>
    <col min="3" max="3" width="16.1640625" customWidth="1"/>
    <col min="4" max="5" width="16.5" customWidth="1"/>
    <col min="6" max="6" width="9.1640625" customWidth="1"/>
  </cols>
  <sheetData>
    <row r="1" spans="1:12" s="15" customFormat="1" x14ac:dyDescent="0.2">
      <c r="A1" s="15" t="s">
        <v>5988</v>
      </c>
    </row>
    <row r="2" spans="1:12" s="15" customFormat="1" ht="48" x14ac:dyDescent="0.2">
      <c r="A2" s="158" t="s">
        <v>1</v>
      </c>
      <c r="B2" s="158" t="s">
        <v>2</v>
      </c>
      <c r="C2" s="158" t="s">
        <v>3</v>
      </c>
      <c r="D2" s="158" t="s">
        <v>4</v>
      </c>
      <c r="E2" s="158" t="s">
        <v>5</v>
      </c>
      <c r="F2" s="158" t="s">
        <v>6</v>
      </c>
      <c r="G2" s="159" t="s">
        <v>7</v>
      </c>
      <c r="H2" s="160" t="s">
        <v>8</v>
      </c>
      <c r="I2" s="158" t="s">
        <v>9</v>
      </c>
      <c r="J2" s="158" t="s">
        <v>10</v>
      </c>
      <c r="K2" s="158" t="s">
        <v>11</v>
      </c>
      <c r="L2" s="158" t="s">
        <v>12</v>
      </c>
    </row>
    <row r="3" spans="1:12" x14ac:dyDescent="0.2">
      <c r="A3" t="s">
        <v>5987</v>
      </c>
      <c r="F3" t="s">
        <v>53</v>
      </c>
      <c r="G3">
        <v>0</v>
      </c>
      <c r="H3">
        <v>1</v>
      </c>
      <c r="I3">
        <v>0</v>
      </c>
      <c r="J3">
        <v>1</v>
      </c>
      <c r="K3">
        <v>0</v>
      </c>
      <c r="L3">
        <v>1</v>
      </c>
    </row>
    <row r="4" spans="1:12" x14ac:dyDescent="0.2">
      <c r="A4" t="s">
        <v>5984</v>
      </c>
      <c r="F4" t="s">
        <v>58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</row>
    <row r="5" spans="1:12" x14ac:dyDescent="0.2">
      <c r="A5" t="s">
        <v>3882</v>
      </c>
      <c r="F5" t="s">
        <v>14</v>
      </c>
      <c r="G5">
        <v>0</v>
      </c>
      <c r="H5">
        <v>1</v>
      </c>
      <c r="I5">
        <v>0</v>
      </c>
      <c r="J5">
        <v>1</v>
      </c>
      <c r="K5">
        <v>0</v>
      </c>
      <c r="L5">
        <v>1</v>
      </c>
    </row>
    <row r="6" spans="1:12" x14ac:dyDescent="0.2">
      <c r="A6" t="s">
        <v>3881</v>
      </c>
      <c r="F6" t="s">
        <v>16</v>
      </c>
      <c r="G6">
        <v>0</v>
      </c>
      <c r="H6">
        <v>3</v>
      </c>
      <c r="I6">
        <v>0</v>
      </c>
      <c r="J6">
        <v>2</v>
      </c>
      <c r="K6">
        <v>1</v>
      </c>
      <c r="L6">
        <v>3</v>
      </c>
    </row>
    <row r="7" spans="1:12" x14ac:dyDescent="0.2">
      <c r="A7" t="s">
        <v>3879</v>
      </c>
      <c r="F7" t="s">
        <v>14</v>
      </c>
      <c r="G7">
        <v>0</v>
      </c>
      <c r="H7">
        <v>1</v>
      </c>
      <c r="I7">
        <v>0</v>
      </c>
      <c r="J7">
        <v>1</v>
      </c>
      <c r="K7">
        <v>0</v>
      </c>
      <c r="L7">
        <v>1</v>
      </c>
    </row>
    <row r="8" spans="1:12" x14ac:dyDescent="0.2">
      <c r="A8" t="s">
        <v>3878</v>
      </c>
      <c r="F8" t="s">
        <v>33</v>
      </c>
      <c r="G8">
        <v>1</v>
      </c>
      <c r="H8">
        <v>0</v>
      </c>
      <c r="I8">
        <v>0</v>
      </c>
      <c r="J8">
        <v>1</v>
      </c>
      <c r="K8">
        <v>0</v>
      </c>
      <c r="L8">
        <v>1</v>
      </c>
    </row>
    <row r="9" spans="1:12" x14ac:dyDescent="0.2">
      <c r="A9" t="s">
        <v>3874</v>
      </c>
      <c r="F9" t="s">
        <v>53</v>
      </c>
      <c r="G9">
        <v>0</v>
      </c>
      <c r="H9">
        <v>1</v>
      </c>
      <c r="I9">
        <v>0</v>
      </c>
      <c r="J9">
        <v>1</v>
      </c>
      <c r="K9">
        <v>0</v>
      </c>
      <c r="L9">
        <v>1</v>
      </c>
    </row>
    <row r="10" spans="1:12" x14ac:dyDescent="0.2">
      <c r="A10" t="s">
        <v>5989</v>
      </c>
      <c r="F10" t="s">
        <v>87</v>
      </c>
      <c r="G10">
        <v>0</v>
      </c>
      <c r="H10">
        <v>1</v>
      </c>
      <c r="I10">
        <v>0</v>
      </c>
      <c r="J10">
        <v>1</v>
      </c>
      <c r="K10">
        <v>0</v>
      </c>
      <c r="L10">
        <v>1</v>
      </c>
    </row>
    <row r="11" spans="1:12" x14ac:dyDescent="0.2">
      <c r="A11" t="s">
        <v>3873</v>
      </c>
      <c r="F11" t="s">
        <v>131</v>
      </c>
      <c r="G11">
        <v>1</v>
      </c>
      <c r="H11">
        <v>0</v>
      </c>
      <c r="I11">
        <v>0</v>
      </c>
      <c r="J11">
        <v>1</v>
      </c>
      <c r="K11">
        <v>0</v>
      </c>
      <c r="L11">
        <v>1</v>
      </c>
    </row>
    <row r="12" spans="1:12" x14ac:dyDescent="0.2">
      <c r="A12" t="s">
        <v>3945</v>
      </c>
      <c r="D12" t="s">
        <v>3945</v>
      </c>
      <c r="F12" t="s">
        <v>58</v>
      </c>
      <c r="G12">
        <v>0</v>
      </c>
      <c r="H12">
        <v>1</v>
      </c>
      <c r="I12">
        <v>0</v>
      </c>
      <c r="J12">
        <v>1</v>
      </c>
      <c r="K12">
        <v>0</v>
      </c>
      <c r="L12">
        <v>1</v>
      </c>
    </row>
    <row r="13" spans="1:12" x14ac:dyDescent="0.2">
      <c r="A13" t="s">
        <v>5990</v>
      </c>
      <c r="F13" t="s">
        <v>29</v>
      </c>
      <c r="G13">
        <v>1</v>
      </c>
      <c r="H13">
        <v>0</v>
      </c>
      <c r="I13">
        <v>0</v>
      </c>
      <c r="J13">
        <v>1</v>
      </c>
      <c r="K13">
        <v>0</v>
      </c>
      <c r="L13">
        <v>1</v>
      </c>
    </row>
    <row r="14" spans="1:12" x14ac:dyDescent="0.2">
      <c r="A14" t="s">
        <v>86</v>
      </c>
      <c r="C14" t="s">
        <v>86</v>
      </c>
      <c r="F14" t="s">
        <v>87</v>
      </c>
      <c r="G14">
        <v>1</v>
      </c>
      <c r="H14">
        <v>0</v>
      </c>
      <c r="I14">
        <v>0</v>
      </c>
      <c r="J14">
        <v>1</v>
      </c>
      <c r="K14">
        <v>0</v>
      </c>
      <c r="L14">
        <v>1</v>
      </c>
    </row>
    <row r="15" spans="1:12" x14ac:dyDescent="0.2">
      <c r="A15" t="s">
        <v>5991</v>
      </c>
      <c r="F15" t="s">
        <v>14</v>
      </c>
      <c r="G15">
        <v>0</v>
      </c>
      <c r="H15">
        <v>1</v>
      </c>
      <c r="I15">
        <v>0</v>
      </c>
      <c r="J15">
        <v>1</v>
      </c>
      <c r="K15">
        <v>0</v>
      </c>
      <c r="L15">
        <v>1</v>
      </c>
    </row>
    <row r="16" spans="1:12" x14ac:dyDescent="0.2">
      <c r="A16" t="s">
        <v>5975</v>
      </c>
      <c r="F16" t="s">
        <v>24</v>
      </c>
      <c r="G16">
        <v>0</v>
      </c>
      <c r="H16">
        <v>1</v>
      </c>
      <c r="I16">
        <v>0</v>
      </c>
      <c r="J16">
        <v>1</v>
      </c>
      <c r="K16">
        <v>0</v>
      </c>
      <c r="L16">
        <v>1</v>
      </c>
    </row>
    <row r="17" spans="1:12" x14ac:dyDescent="0.2">
      <c r="A17" t="s">
        <v>5992</v>
      </c>
      <c r="F17" t="s">
        <v>94</v>
      </c>
      <c r="G17">
        <v>0</v>
      </c>
      <c r="H17">
        <v>1</v>
      </c>
      <c r="I17">
        <v>0</v>
      </c>
      <c r="J17">
        <v>1</v>
      </c>
      <c r="K17">
        <v>0</v>
      </c>
      <c r="L17">
        <v>1</v>
      </c>
    </row>
    <row r="18" spans="1:12" x14ac:dyDescent="0.2">
      <c r="A18" t="s">
        <v>3867</v>
      </c>
      <c r="F18" t="s">
        <v>58</v>
      </c>
      <c r="G18">
        <v>1</v>
      </c>
      <c r="H18">
        <v>0</v>
      </c>
      <c r="I18">
        <v>0</v>
      </c>
      <c r="J18">
        <v>1</v>
      </c>
      <c r="K18">
        <v>0</v>
      </c>
      <c r="L18">
        <v>1</v>
      </c>
    </row>
    <row r="19" spans="1:12" x14ac:dyDescent="0.2">
      <c r="A19" t="s">
        <v>3861</v>
      </c>
      <c r="F19" t="s">
        <v>14</v>
      </c>
      <c r="G19">
        <v>0</v>
      </c>
      <c r="H19">
        <v>1</v>
      </c>
      <c r="I19">
        <v>0</v>
      </c>
      <c r="J19">
        <v>1</v>
      </c>
      <c r="K19">
        <v>0</v>
      </c>
      <c r="L19">
        <v>1</v>
      </c>
    </row>
    <row r="20" spans="1:12" x14ac:dyDescent="0.2">
      <c r="A20" t="s">
        <v>3859</v>
      </c>
      <c r="F20" t="s">
        <v>18</v>
      </c>
      <c r="G20">
        <v>0</v>
      </c>
      <c r="H20">
        <v>5</v>
      </c>
      <c r="I20">
        <v>0</v>
      </c>
      <c r="J20">
        <v>5</v>
      </c>
      <c r="K20">
        <v>0</v>
      </c>
      <c r="L20">
        <v>5</v>
      </c>
    </row>
    <row r="21" spans="1:12" x14ac:dyDescent="0.2">
      <c r="A21" t="s">
        <v>3857</v>
      </c>
      <c r="F21" t="s">
        <v>53</v>
      </c>
      <c r="G21">
        <v>1</v>
      </c>
      <c r="H21">
        <v>1</v>
      </c>
      <c r="I21">
        <v>1</v>
      </c>
      <c r="J21">
        <v>1</v>
      </c>
      <c r="K21">
        <v>0</v>
      </c>
      <c r="L21">
        <v>2</v>
      </c>
    </row>
    <row r="22" spans="1:12" x14ac:dyDescent="0.2">
      <c r="A22" t="s">
        <v>126</v>
      </c>
      <c r="D22" t="s">
        <v>126</v>
      </c>
      <c r="F22" t="s">
        <v>14</v>
      </c>
      <c r="G22">
        <v>0</v>
      </c>
      <c r="H22">
        <v>1</v>
      </c>
      <c r="I22">
        <v>0</v>
      </c>
      <c r="J22">
        <v>1</v>
      </c>
      <c r="K22">
        <v>0</v>
      </c>
      <c r="L22">
        <v>1</v>
      </c>
    </row>
    <row r="23" spans="1:12" x14ac:dyDescent="0.2">
      <c r="A23" t="s">
        <v>5966</v>
      </c>
      <c r="F23" t="s">
        <v>16</v>
      </c>
      <c r="G23">
        <v>0</v>
      </c>
      <c r="H23">
        <v>1</v>
      </c>
      <c r="I23">
        <v>0</v>
      </c>
      <c r="J23">
        <v>1</v>
      </c>
      <c r="K23">
        <v>0</v>
      </c>
      <c r="L23">
        <v>1</v>
      </c>
    </row>
    <row r="24" spans="1:12" x14ac:dyDescent="0.2">
      <c r="A24" t="s">
        <v>3851</v>
      </c>
      <c r="F24" t="s">
        <v>80</v>
      </c>
      <c r="G24">
        <v>2</v>
      </c>
      <c r="H24">
        <v>2</v>
      </c>
      <c r="I24">
        <v>0</v>
      </c>
      <c r="J24">
        <v>4</v>
      </c>
      <c r="K24">
        <v>0</v>
      </c>
      <c r="L24">
        <v>4</v>
      </c>
    </row>
    <row r="25" spans="1:12" x14ac:dyDescent="0.2">
      <c r="A25" t="s">
        <v>3850</v>
      </c>
      <c r="F25" t="s">
        <v>48</v>
      </c>
      <c r="G25">
        <v>14</v>
      </c>
      <c r="H25">
        <v>0</v>
      </c>
      <c r="I25">
        <v>1</v>
      </c>
      <c r="J25">
        <v>13</v>
      </c>
      <c r="K25">
        <v>0</v>
      </c>
      <c r="L25">
        <v>14</v>
      </c>
    </row>
    <row r="26" spans="1:12" x14ac:dyDescent="0.2">
      <c r="A26" t="s">
        <v>3849</v>
      </c>
      <c r="F26" t="s">
        <v>16</v>
      </c>
      <c r="G26">
        <v>0</v>
      </c>
      <c r="H26">
        <v>1</v>
      </c>
      <c r="I26">
        <v>0</v>
      </c>
      <c r="J26">
        <v>1</v>
      </c>
      <c r="K26">
        <v>0</v>
      </c>
      <c r="L26">
        <v>1</v>
      </c>
    </row>
    <row r="27" spans="1:12" x14ac:dyDescent="0.2">
      <c r="A27" t="s">
        <v>3848</v>
      </c>
      <c r="F27" t="s">
        <v>16</v>
      </c>
      <c r="G27">
        <v>0</v>
      </c>
      <c r="H27">
        <v>3</v>
      </c>
      <c r="I27">
        <v>0</v>
      </c>
      <c r="J27">
        <v>2</v>
      </c>
      <c r="K27">
        <v>1</v>
      </c>
      <c r="L27">
        <v>3</v>
      </c>
    </row>
    <row r="28" spans="1:12" x14ac:dyDescent="0.2">
      <c r="A28" t="s">
        <v>5993</v>
      </c>
      <c r="F28" t="s">
        <v>87</v>
      </c>
      <c r="G28">
        <v>0</v>
      </c>
      <c r="H28">
        <v>1</v>
      </c>
      <c r="I28">
        <v>0</v>
      </c>
      <c r="J28">
        <v>1</v>
      </c>
      <c r="K28">
        <v>0</v>
      </c>
      <c r="L28">
        <v>1</v>
      </c>
    </row>
    <row r="29" spans="1:12" x14ac:dyDescent="0.2">
      <c r="A29" t="s">
        <v>3847</v>
      </c>
      <c r="F29" t="s">
        <v>39</v>
      </c>
      <c r="G29">
        <v>0</v>
      </c>
      <c r="H29">
        <v>1</v>
      </c>
      <c r="I29">
        <v>0</v>
      </c>
      <c r="J29">
        <v>1</v>
      </c>
      <c r="K29">
        <v>0</v>
      </c>
      <c r="L29">
        <v>1</v>
      </c>
    </row>
    <row r="30" spans="1:12" x14ac:dyDescent="0.2">
      <c r="A30" t="s">
        <v>3846</v>
      </c>
      <c r="F30" t="s">
        <v>39</v>
      </c>
      <c r="G30">
        <v>0</v>
      </c>
      <c r="H30">
        <v>1</v>
      </c>
      <c r="I30">
        <v>0</v>
      </c>
      <c r="J30">
        <v>1</v>
      </c>
      <c r="K30">
        <v>0</v>
      </c>
      <c r="L30">
        <v>1</v>
      </c>
    </row>
    <row r="31" spans="1:12" x14ac:dyDescent="0.2">
      <c r="A31" t="s">
        <v>3843</v>
      </c>
      <c r="F31" t="s">
        <v>53</v>
      </c>
      <c r="G31">
        <v>1</v>
      </c>
      <c r="H31">
        <v>0</v>
      </c>
      <c r="I31">
        <v>0</v>
      </c>
      <c r="J31">
        <v>1</v>
      </c>
      <c r="K31">
        <v>0</v>
      </c>
      <c r="L31">
        <v>1</v>
      </c>
    </row>
    <row r="32" spans="1:12" x14ac:dyDescent="0.2">
      <c r="A32" t="s">
        <v>3839</v>
      </c>
      <c r="F32" t="s">
        <v>14</v>
      </c>
      <c r="G32">
        <v>0</v>
      </c>
      <c r="H32">
        <v>1</v>
      </c>
      <c r="I32">
        <v>0</v>
      </c>
      <c r="J32">
        <v>1</v>
      </c>
      <c r="K32">
        <v>0</v>
      </c>
      <c r="L32">
        <v>1</v>
      </c>
    </row>
    <row r="33" spans="1:12" x14ac:dyDescent="0.2">
      <c r="A33" t="s">
        <v>5994</v>
      </c>
      <c r="F33" t="s">
        <v>94</v>
      </c>
      <c r="G33">
        <v>0</v>
      </c>
      <c r="H33">
        <v>1</v>
      </c>
      <c r="I33">
        <v>0</v>
      </c>
      <c r="J33">
        <v>1</v>
      </c>
      <c r="K33">
        <v>0</v>
      </c>
      <c r="L33">
        <v>1</v>
      </c>
    </row>
    <row r="34" spans="1:12" x14ac:dyDescent="0.2">
      <c r="A34" t="s">
        <v>3834</v>
      </c>
      <c r="F34" t="s">
        <v>87</v>
      </c>
      <c r="G34">
        <v>1</v>
      </c>
      <c r="H34">
        <v>0</v>
      </c>
      <c r="I34">
        <v>0</v>
      </c>
      <c r="J34">
        <v>1</v>
      </c>
      <c r="K34">
        <v>0</v>
      </c>
      <c r="L34">
        <v>1</v>
      </c>
    </row>
    <row r="35" spans="1:12" x14ac:dyDescent="0.2">
      <c r="A35" t="s">
        <v>3830</v>
      </c>
      <c r="F35" t="s">
        <v>14</v>
      </c>
      <c r="G35">
        <v>0</v>
      </c>
      <c r="H35">
        <v>1</v>
      </c>
      <c r="I35">
        <v>0</v>
      </c>
      <c r="J35">
        <v>1</v>
      </c>
      <c r="K35">
        <v>0</v>
      </c>
      <c r="L35">
        <v>1</v>
      </c>
    </row>
    <row r="36" spans="1:12" x14ac:dyDescent="0.2">
      <c r="A36" t="s">
        <v>5952</v>
      </c>
      <c r="F36" t="s">
        <v>16</v>
      </c>
      <c r="G36">
        <v>0</v>
      </c>
      <c r="H36">
        <v>1</v>
      </c>
      <c r="I36">
        <v>0</v>
      </c>
      <c r="J36">
        <v>1</v>
      </c>
      <c r="K36">
        <v>0</v>
      </c>
      <c r="L36">
        <v>1</v>
      </c>
    </row>
    <row r="37" spans="1:12" x14ac:dyDescent="0.2">
      <c r="A37" t="s">
        <v>3823</v>
      </c>
      <c r="F37" t="s">
        <v>14</v>
      </c>
      <c r="G37">
        <v>0</v>
      </c>
      <c r="H37">
        <v>1</v>
      </c>
      <c r="I37">
        <v>0</v>
      </c>
      <c r="J37">
        <v>1</v>
      </c>
      <c r="K37">
        <v>0</v>
      </c>
      <c r="L37">
        <v>1</v>
      </c>
    </row>
    <row r="38" spans="1:12" x14ac:dyDescent="0.2">
      <c r="A38" t="s">
        <v>5950</v>
      </c>
      <c r="F38" t="s">
        <v>94</v>
      </c>
      <c r="G38">
        <v>0</v>
      </c>
      <c r="H38">
        <v>1</v>
      </c>
      <c r="I38">
        <v>0</v>
      </c>
      <c r="J38">
        <v>1</v>
      </c>
      <c r="K38">
        <v>0</v>
      </c>
      <c r="L38">
        <v>1</v>
      </c>
    </row>
    <row r="39" spans="1:12" x14ac:dyDescent="0.2">
      <c r="A39" t="s">
        <v>3822</v>
      </c>
      <c r="F39" t="s">
        <v>33</v>
      </c>
      <c r="G39">
        <v>0</v>
      </c>
      <c r="H39">
        <v>2</v>
      </c>
      <c r="I39">
        <v>0</v>
      </c>
      <c r="J39">
        <v>2</v>
      </c>
      <c r="K39">
        <v>0</v>
      </c>
      <c r="L39">
        <v>2</v>
      </c>
    </row>
    <row r="40" spans="1:12" x14ac:dyDescent="0.2">
      <c r="A40" t="s">
        <v>5942</v>
      </c>
      <c r="F40" t="s">
        <v>58</v>
      </c>
      <c r="G40">
        <v>0</v>
      </c>
      <c r="H40">
        <v>1</v>
      </c>
      <c r="I40">
        <v>0</v>
      </c>
      <c r="J40">
        <v>1</v>
      </c>
      <c r="K40">
        <v>0</v>
      </c>
      <c r="L40">
        <v>1</v>
      </c>
    </row>
    <row r="41" spans="1:12" x14ac:dyDescent="0.2">
      <c r="A41" t="s">
        <v>3813</v>
      </c>
      <c r="F41" t="s">
        <v>14</v>
      </c>
      <c r="G41">
        <v>0</v>
      </c>
      <c r="H41">
        <v>1</v>
      </c>
      <c r="I41">
        <v>0</v>
      </c>
      <c r="J41">
        <v>1</v>
      </c>
      <c r="K41">
        <v>0</v>
      </c>
      <c r="L41">
        <v>1</v>
      </c>
    </row>
    <row r="42" spans="1:12" x14ac:dyDescent="0.2">
      <c r="A42" t="s">
        <v>5995</v>
      </c>
      <c r="F42" t="s">
        <v>29</v>
      </c>
      <c r="G42">
        <v>0</v>
      </c>
      <c r="H42">
        <v>1</v>
      </c>
      <c r="I42">
        <v>0</v>
      </c>
      <c r="J42">
        <v>1</v>
      </c>
      <c r="K42">
        <v>0</v>
      </c>
      <c r="L42">
        <v>1</v>
      </c>
    </row>
    <row r="43" spans="1:12" x14ac:dyDescent="0.2">
      <c r="A43" t="s">
        <v>5940</v>
      </c>
      <c r="F43" t="s">
        <v>53</v>
      </c>
      <c r="G43">
        <v>0</v>
      </c>
      <c r="H43">
        <v>1</v>
      </c>
      <c r="I43">
        <v>0</v>
      </c>
      <c r="J43">
        <v>1</v>
      </c>
      <c r="K43">
        <v>0</v>
      </c>
      <c r="L43">
        <v>1</v>
      </c>
    </row>
    <row r="44" spans="1:12" x14ac:dyDescent="0.2">
      <c r="A44" t="s">
        <v>5939</v>
      </c>
      <c r="F44" t="s">
        <v>58</v>
      </c>
      <c r="G44">
        <v>1</v>
      </c>
      <c r="H44">
        <v>0</v>
      </c>
      <c r="I44">
        <v>0</v>
      </c>
      <c r="J44">
        <v>1</v>
      </c>
      <c r="K44">
        <v>0</v>
      </c>
      <c r="L44">
        <v>1</v>
      </c>
    </row>
    <row r="45" spans="1:12" x14ac:dyDescent="0.2">
      <c r="A45" t="s">
        <v>5938</v>
      </c>
      <c r="F45" t="s">
        <v>53</v>
      </c>
      <c r="G45">
        <v>0</v>
      </c>
      <c r="H45">
        <v>1</v>
      </c>
      <c r="I45">
        <v>0</v>
      </c>
      <c r="J45">
        <v>1</v>
      </c>
      <c r="K45">
        <v>0</v>
      </c>
      <c r="L45">
        <v>1</v>
      </c>
    </row>
    <row r="46" spans="1:12" x14ac:dyDescent="0.2">
      <c r="A46" t="s">
        <v>3810</v>
      </c>
      <c r="F46" t="s">
        <v>14</v>
      </c>
      <c r="G46">
        <v>0</v>
      </c>
      <c r="H46">
        <v>1</v>
      </c>
      <c r="I46">
        <v>0</v>
      </c>
      <c r="J46">
        <v>1</v>
      </c>
      <c r="K46">
        <v>0</v>
      </c>
      <c r="L46">
        <v>1</v>
      </c>
    </row>
    <row r="47" spans="1:12" x14ac:dyDescent="0.2">
      <c r="A47" t="s">
        <v>5996</v>
      </c>
      <c r="F47" t="s">
        <v>18</v>
      </c>
      <c r="G47">
        <v>0</v>
      </c>
      <c r="H47">
        <v>1</v>
      </c>
      <c r="I47">
        <v>0</v>
      </c>
      <c r="J47">
        <v>1</v>
      </c>
      <c r="K47">
        <v>0</v>
      </c>
      <c r="L47">
        <v>1</v>
      </c>
    </row>
    <row r="48" spans="1:12" x14ac:dyDescent="0.2">
      <c r="A48" t="s">
        <v>3804</v>
      </c>
      <c r="F48" t="s">
        <v>33</v>
      </c>
      <c r="G48">
        <v>19</v>
      </c>
      <c r="H48">
        <v>0</v>
      </c>
      <c r="I48">
        <v>0</v>
      </c>
      <c r="J48">
        <v>19</v>
      </c>
      <c r="K48">
        <v>0</v>
      </c>
      <c r="L48">
        <v>19</v>
      </c>
    </row>
    <row r="49" spans="1:12" x14ac:dyDescent="0.2">
      <c r="A49" t="s">
        <v>5997</v>
      </c>
      <c r="F49" t="s">
        <v>94</v>
      </c>
      <c r="G49">
        <v>0</v>
      </c>
      <c r="H49">
        <v>1</v>
      </c>
      <c r="I49">
        <v>0</v>
      </c>
      <c r="J49">
        <v>1</v>
      </c>
      <c r="K49">
        <v>0</v>
      </c>
      <c r="L49">
        <v>1</v>
      </c>
    </row>
    <row r="50" spans="1:12" x14ac:dyDescent="0.2">
      <c r="A50" t="s">
        <v>5935</v>
      </c>
      <c r="F50" t="s">
        <v>53</v>
      </c>
      <c r="G50">
        <v>1</v>
      </c>
      <c r="H50">
        <v>0</v>
      </c>
      <c r="I50">
        <v>0</v>
      </c>
      <c r="J50">
        <v>1</v>
      </c>
      <c r="K50">
        <v>0</v>
      </c>
      <c r="L50">
        <v>1</v>
      </c>
    </row>
    <row r="51" spans="1:12" x14ac:dyDescent="0.2">
      <c r="A51" t="s">
        <v>5934</v>
      </c>
      <c r="F51" t="s">
        <v>94</v>
      </c>
      <c r="G51">
        <v>0</v>
      </c>
      <c r="H51">
        <v>1</v>
      </c>
      <c r="I51">
        <v>0</v>
      </c>
      <c r="J51">
        <v>1</v>
      </c>
      <c r="K51">
        <v>0</v>
      </c>
      <c r="L51">
        <v>1</v>
      </c>
    </row>
    <row r="52" spans="1:12" x14ac:dyDescent="0.2">
      <c r="A52" t="s">
        <v>3802</v>
      </c>
      <c r="F52" t="s">
        <v>39</v>
      </c>
      <c r="G52">
        <v>4</v>
      </c>
      <c r="H52">
        <v>0</v>
      </c>
      <c r="I52">
        <v>0</v>
      </c>
      <c r="J52">
        <v>4</v>
      </c>
      <c r="K52">
        <v>0</v>
      </c>
      <c r="L52">
        <v>4</v>
      </c>
    </row>
    <row r="53" spans="1:12" x14ac:dyDescent="0.2">
      <c r="A53" t="s">
        <v>3801</v>
      </c>
      <c r="F53" t="s">
        <v>67</v>
      </c>
      <c r="G53">
        <v>0</v>
      </c>
      <c r="H53">
        <v>1</v>
      </c>
      <c r="I53">
        <v>0</v>
      </c>
      <c r="J53">
        <v>0</v>
      </c>
      <c r="K53">
        <v>1</v>
      </c>
      <c r="L53">
        <v>1</v>
      </c>
    </row>
    <row r="54" spans="1:12" x14ac:dyDescent="0.2">
      <c r="A54" t="s">
        <v>49</v>
      </c>
      <c r="C54" t="s">
        <v>49</v>
      </c>
      <c r="F54" t="s">
        <v>14</v>
      </c>
      <c r="G54">
        <v>0</v>
      </c>
      <c r="H54">
        <v>1</v>
      </c>
      <c r="I54">
        <v>0</v>
      </c>
      <c r="J54">
        <v>1</v>
      </c>
      <c r="K54">
        <v>0</v>
      </c>
      <c r="L54">
        <v>1</v>
      </c>
    </row>
    <row r="55" spans="1:12" x14ac:dyDescent="0.2">
      <c r="A55" t="s">
        <v>5998</v>
      </c>
      <c r="F55" t="s">
        <v>94</v>
      </c>
      <c r="G55">
        <v>0</v>
      </c>
      <c r="H55">
        <v>1</v>
      </c>
      <c r="I55">
        <v>0</v>
      </c>
      <c r="J55">
        <v>1</v>
      </c>
      <c r="K55">
        <v>0</v>
      </c>
      <c r="L55">
        <v>1</v>
      </c>
    </row>
    <row r="56" spans="1:12" x14ac:dyDescent="0.2">
      <c r="A56" t="s">
        <v>3799</v>
      </c>
      <c r="F56" t="s">
        <v>87</v>
      </c>
      <c r="G56">
        <v>23</v>
      </c>
      <c r="H56">
        <v>7</v>
      </c>
      <c r="I56">
        <v>0</v>
      </c>
      <c r="J56">
        <v>30</v>
      </c>
      <c r="K56">
        <v>0</v>
      </c>
      <c r="L56">
        <v>30</v>
      </c>
    </row>
    <row r="57" spans="1:12" x14ac:dyDescent="0.2">
      <c r="A57" t="s">
        <v>5930</v>
      </c>
      <c r="F57" t="s">
        <v>94</v>
      </c>
      <c r="G57">
        <v>0</v>
      </c>
      <c r="H57">
        <v>1</v>
      </c>
      <c r="I57">
        <v>0</v>
      </c>
      <c r="J57">
        <v>1</v>
      </c>
      <c r="K57">
        <v>0</v>
      </c>
      <c r="L57">
        <v>1</v>
      </c>
    </row>
    <row r="58" spans="1:12" x14ac:dyDescent="0.2">
      <c r="A58" t="s">
        <v>3797</v>
      </c>
      <c r="F58" t="s">
        <v>131</v>
      </c>
      <c r="G58">
        <v>1</v>
      </c>
      <c r="H58">
        <v>0</v>
      </c>
      <c r="I58">
        <v>0</v>
      </c>
      <c r="J58">
        <v>1</v>
      </c>
      <c r="K58">
        <v>0</v>
      </c>
      <c r="L58">
        <v>1</v>
      </c>
    </row>
    <row r="59" spans="1:12" x14ac:dyDescent="0.2">
      <c r="A59" t="s">
        <v>5999</v>
      </c>
      <c r="F59" t="s">
        <v>87</v>
      </c>
      <c r="G59">
        <v>0</v>
      </c>
      <c r="H59">
        <v>1</v>
      </c>
      <c r="I59">
        <v>0</v>
      </c>
      <c r="J59">
        <v>1</v>
      </c>
      <c r="K59">
        <v>0</v>
      </c>
      <c r="L59">
        <v>1</v>
      </c>
    </row>
    <row r="60" spans="1:12" x14ac:dyDescent="0.2">
      <c r="A60" t="s">
        <v>3793</v>
      </c>
      <c r="F60" t="s">
        <v>14</v>
      </c>
      <c r="G60">
        <v>0</v>
      </c>
      <c r="H60">
        <v>1</v>
      </c>
      <c r="I60">
        <v>0</v>
      </c>
      <c r="J60">
        <v>1</v>
      </c>
      <c r="K60">
        <v>0</v>
      </c>
      <c r="L60">
        <v>1</v>
      </c>
    </row>
    <row r="61" spans="1:12" x14ac:dyDescent="0.2">
      <c r="A61" t="s">
        <v>5927</v>
      </c>
      <c r="F61" t="s">
        <v>80</v>
      </c>
      <c r="G61">
        <v>0</v>
      </c>
      <c r="H61">
        <v>1</v>
      </c>
      <c r="I61">
        <v>0</v>
      </c>
      <c r="J61">
        <v>1</v>
      </c>
      <c r="K61">
        <v>0</v>
      </c>
      <c r="L61">
        <v>1</v>
      </c>
    </row>
    <row r="62" spans="1:12" x14ac:dyDescent="0.2">
      <c r="A62" t="s">
        <v>3787</v>
      </c>
      <c r="F62" t="s">
        <v>29</v>
      </c>
      <c r="G62">
        <v>1</v>
      </c>
      <c r="H62">
        <v>0</v>
      </c>
      <c r="I62">
        <v>0</v>
      </c>
      <c r="J62">
        <v>1</v>
      </c>
      <c r="K62">
        <v>0</v>
      </c>
      <c r="L62">
        <v>1</v>
      </c>
    </row>
    <row r="63" spans="1:12" x14ac:dyDescent="0.2">
      <c r="A63" t="s">
        <v>6000</v>
      </c>
      <c r="F63" t="s">
        <v>87</v>
      </c>
      <c r="G63">
        <v>0</v>
      </c>
      <c r="H63">
        <v>1</v>
      </c>
      <c r="I63">
        <v>0</v>
      </c>
      <c r="J63">
        <v>1</v>
      </c>
      <c r="K63">
        <v>0</v>
      </c>
      <c r="L63">
        <v>1</v>
      </c>
    </row>
    <row r="64" spans="1:12" x14ac:dyDescent="0.2">
      <c r="A64" t="s">
        <v>3904</v>
      </c>
      <c r="C64" t="s">
        <v>3904</v>
      </c>
      <c r="F64" t="s">
        <v>94</v>
      </c>
      <c r="G64">
        <v>0</v>
      </c>
      <c r="H64">
        <v>1</v>
      </c>
      <c r="I64">
        <v>0</v>
      </c>
      <c r="J64">
        <v>1</v>
      </c>
      <c r="K64">
        <v>0</v>
      </c>
      <c r="L64">
        <v>1</v>
      </c>
    </row>
    <row r="65" spans="1:12" x14ac:dyDescent="0.2">
      <c r="A65" t="s">
        <v>3786</v>
      </c>
      <c r="F65" t="s">
        <v>14</v>
      </c>
      <c r="G65">
        <v>0</v>
      </c>
      <c r="H65">
        <v>1</v>
      </c>
      <c r="I65">
        <v>0</v>
      </c>
      <c r="J65">
        <v>1</v>
      </c>
      <c r="K65">
        <v>0</v>
      </c>
      <c r="L65">
        <v>1</v>
      </c>
    </row>
    <row r="66" spans="1:12" x14ac:dyDescent="0.2">
      <c r="A66" t="s">
        <v>6001</v>
      </c>
      <c r="F66" t="s">
        <v>67</v>
      </c>
      <c r="G66">
        <v>0</v>
      </c>
      <c r="H66">
        <v>1</v>
      </c>
      <c r="I66">
        <v>0</v>
      </c>
      <c r="J66">
        <v>1</v>
      </c>
      <c r="K66">
        <v>0</v>
      </c>
      <c r="L66">
        <v>1</v>
      </c>
    </row>
    <row r="67" spans="1:12" x14ac:dyDescent="0.2">
      <c r="A67" t="s">
        <v>3783</v>
      </c>
      <c r="F67" t="s">
        <v>48</v>
      </c>
      <c r="G67">
        <v>0</v>
      </c>
      <c r="H67">
        <v>2</v>
      </c>
      <c r="I67">
        <v>0</v>
      </c>
      <c r="J67">
        <v>2</v>
      </c>
      <c r="K67">
        <v>0</v>
      </c>
      <c r="L67">
        <v>2</v>
      </c>
    </row>
    <row r="68" spans="1:12" x14ac:dyDescent="0.2">
      <c r="A68" t="s">
        <v>5925</v>
      </c>
      <c r="F68" t="s">
        <v>53</v>
      </c>
      <c r="G68">
        <v>1</v>
      </c>
      <c r="H68">
        <v>0</v>
      </c>
      <c r="I68">
        <v>0</v>
      </c>
      <c r="J68">
        <v>1</v>
      </c>
      <c r="K68">
        <v>0</v>
      </c>
      <c r="L68">
        <v>1</v>
      </c>
    </row>
    <row r="69" spans="1:12" x14ac:dyDescent="0.2">
      <c r="A69" t="s">
        <v>3781</v>
      </c>
      <c r="F69" t="s">
        <v>87</v>
      </c>
      <c r="G69">
        <v>0</v>
      </c>
      <c r="H69">
        <v>1</v>
      </c>
      <c r="I69">
        <v>0</v>
      </c>
      <c r="J69">
        <v>1</v>
      </c>
      <c r="K69">
        <v>0</v>
      </c>
      <c r="L69">
        <v>1</v>
      </c>
    </row>
    <row r="70" spans="1:12" x14ac:dyDescent="0.2">
      <c r="A70" t="s">
        <v>3780</v>
      </c>
      <c r="F70" t="s">
        <v>87</v>
      </c>
      <c r="G70">
        <v>5</v>
      </c>
      <c r="H70">
        <v>11</v>
      </c>
      <c r="I70">
        <v>0</v>
      </c>
      <c r="J70">
        <v>14</v>
      </c>
      <c r="K70">
        <v>2</v>
      </c>
      <c r="L70">
        <v>16</v>
      </c>
    </row>
    <row r="71" spans="1:12" x14ac:dyDescent="0.2">
      <c r="A71" t="s">
        <v>6002</v>
      </c>
      <c r="D71" t="s">
        <v>6002</v>
      </c>
      <c r="F71" t="s">
        <v>33</v>
      </c>
      <c r="G71">
        <v>0</v>
      </c>
      <c r="H71">
        <v>1</v>
      </c>
      <c r="I71">
        <v>0</v>
      </c>
      <c r="J71">
        <v>1</v>
      </c>
      <c r="K71">
        <v>0</v>
      </c>
      <c r="L71">
        <v>1</v>
      </c>
    </row>
    <row r="72" spans="1:12" x14ac:dyDescent="0.2">
      <c r="A72" t="s">
        <v>3774</v>
      </c>
      <c r="F72" t="s">
        <v>29</v>
      </c>
      <c r="G72">
        <v>0</v>
      </c>
      <c r="H72">
        <v>1</v>
      </c>
      <c r="I72">
        <v>0</v>
      </c>
      <c r="J72">
        <v>1</v>
      </c>
      <c r="K72">
        <v>0</v>
      </c>
      <c r="L72">
        <v>1</v>
      </c>
    </row>
    <row r="73" spans="1:12" x14ac:dyDescent="0.2">
      <c r="A73" t="s">
        <v>3771</v>
      </c>
      <c r="F73" t="s">
        <v>14</v>
      </c>
      <c r="G73">
        <v>0</v>
      </c>
      <c r="H73">
        <v>1</v>
      </c>
      <c r="I73">
        <v>0</v>
      </c>
      <c r="J73">
        <v>1</v>
      </c>
      <c r="K73">
        <v>0</v>
      </c>
      <c r="L73">
        <v>1</v>
      </c>
    </row>
    <row r="74" spans="1:12" x14ac:dyDescent="0.2">
      <c r="A74" t="s">
        <v>3897</v>
      </c>
      <c r="C74" t="s">
        <v>3897</v>
      </c>
      <c r="F74" t="s">
        <v>131</v>
      </c>
      <c r="G74">
        <v>0</v>
      </c>
      <c r="H74">
        <v>1</v>
      </c>
      <c r="I74">
        <v>0</v>
      </c>
      <c r="J74">
        <v>1</v>
      </c>
      <c r="K74">
        <v>0</v>
      </c>
      <c r="L74">
        <v>1</v>
      </c>
    </row>
    <row r="75" spans="1:12" x14ac:dyDescent="0.2">
      <c r="A75" t="s">
        <v>6003</v>
      </c>
      <c r="F75" t="s">
        <v>29</v>
      </c>
      <c r="G75">
        <v>0</v>
      </c>
      <c r="H75">
        <v>1</v>
      </c>
      <c r="I75">
        <v>0</v>
      </c>
      <c r="J75">
        <v>1</v>
      </c>
      <c r="K75">
        <v>0</v>
      </c>
      <c r="L75">
        <v>1</v>
      </c>
    </row>
    <row r="76" spans="1:12" x14ac:dyDescent="0.2">
      <c r="A76" t="s">
        <v>3768</v>
      </c>
      <c r="F76" t="s">
        <v>33</v>
      </c>
      <c r="G76">
        <v>1</v>
      </c>
      <c r="H76">
        <v>0</v>
      </c>
      <c r="I76">
        <v>0</v>
      </c>
      <c r="J76">
        <v>1</v>
      </c>
      <c r="K76">
        <v>0</v>
      </c>
      <c r="L76">
        <v>1</v>
      </c>
    </row>
    <row r="77" spans="1:12" x14ac:dyDescent="0.2">
      <c r="A77" t="s">
        <v>5915</v>
      </c>
      <c r="F77" t="s">
        <v>14</v>
      </c>
      <c r="G77">
        <v>0</v>
      </c>
      <c r="H77">
        <v>1</v>
      </c>
      <c r="I77">
        <v>0</v>
      </c>
      <c r="J77">
        <v>1</v>
      </c>
      <c r="K77">
        <v>0</v>
      </c>
      <c r="L77">
        <v>1</v>
      </c>
    </row>
    <row r="78" spans="1:12" x14ac:dyDescent="0.2">
      <c r="A78" t="s">
        <v>3763</v>
      </c>
      <c r="F78" t="s">
        <v>14</v>
      </c>
      <c r="G78">
        <v>2</v>
      </c>
      <c r="H78">
        <v>0</v>
      </c>
      <c r="I78">
        <v>0</v>
      </c>
      <c r="J78">
        <v>2</v>
      </c>
      <c r="K78">
        <v>0</v>
      </c>
      <c r="L78">
        <v>2</v>
      </c>
    </row>
    <row r="79" spans="1:12" x14ac:dyDescent="0.2">
      <c r="A79" t="s">
        <v>5907</v>
      </c>
      <c r="F79" t="s">
        <v>24</v>
      </c>
      <c r="G79">
        <v>0</v>
      </c>
      <c r="H79">
        <v>1</v>
      </c>
      <c r="I79">
        <v>0</v>
      </c>
      <c r="J79">
        <v>1</v>
      </c>
      <c r="K79">
        <v>0</v>
      </c>
      <c r="L79">
        <v>1</v>
      </c>
    </row>
    <row r="80" spans="1:12" x14ac:dyDescent="0.2">
      <c r="A80" t="s">
        <v>3755</v>
      </c>
      <c r="F80" t="s">
        <v>67</v>
      </c>
      <c r="G80">
        <v>1</v>
      </c>
      <c r="H80">
        <v>0</v>
      </c>
      <c r="I80">
        <v>0</v>
      </c>
      <c r="J80">
        <v>1</v>
      </c>
      <c r="K80">
        <v>0</v>
      </c>
      <c r="L80">
        <v>1</v>
      </c>
    </row>
    <row r="81" spans="1:12" x14ac:dyDescent="0.2">
      <c r="A81" t="s">
        <v>6004</v>
      </c>
      <c r="F81" t="s">
        <v>87</v>
      </c>
      <c r="G81">
        <v>0</v>
      </c>
      <c r="H81">
        <v>1</v>
      </c>
      <c r="I81">
        <v>0</v>
      </c>
      <c r="J81">
        <v>1</v>
      </c>
      <c r="K81">
        <v>0</v>
      </c>
      <c r="L81">
        <v>1</v>
      </c>
    </row>
    <row r="82" spans="1:12" x14ac:dyDescent="0.2">
      <c r="A82" t="s">
        <v>3751</v>
      </c>
      <c r="F82" t="s">
        <v>87</v>
      </c>
      <c r="G82">
        <v>0</v>
      </c>
      <c r="H82">
        <v>1</v>
      </c>
      <c r="I82">
        <v>0</v>
      </c>
      <c r="J82">
        <v>1</v>
      </c>
      <c r="K82">
        <v>0</v>
      </c>
      <c r="L82">
        <v>1</v>
      </c>
    </row>
    <row r="83" spans="1:12" x14ac:dyDescent="0.2">
      <c r="A83" t="s">
        <v>6005</v>
      </c>
      <c r="F83" t="s">
        <v>55</v>
      </c>
      <c r="G83">
        <v>0</v>
      </c>
      <c r="H83">
        <v>1</v>
      </c>
      <c r="I83">
        <v>0</v>
      </c>
      <c r="J83">
        <v>1</v>
      </c>
      <c r="K83">
        <v>0</v>
      </c>
      <c r="L83">
        <v>1</v>
      </c>
    </row>
    <row r="84" spans="1:12" x14ac:dyDescent="0.2">
      <c r="A84" t="s">
        <v>5897</v>
      </c>
      <c r="F84" t="s">
        <v>48</v>
      </c>
      <c r="G84">
        <v>0</v>
      </c>
      <c r="H84">
        <v>1</v>
      </c>
      <c r="I84">
        <v>0</v>
      </c>
      <c r="J84">
        <v>1</v>
      </c>
      <c r="K84">
        <v>0</v>
      </c>
      <c r="L84">
        <v>1</v>
      </c>
    </row>
    <row r="85" spans="1:12" x14ac:dyDescent="0.2">
      <c r="A85" t="s">
        <v>3742</v>
      </c>
      <c r="F85" t="s">
        <v>87</v>
      </c>
      <c r="G85">
        <v>0</v>
      </c>
      <c r="H85">
        <v>1</v>
      </c>
      <c r="I85">
        <v>0</v>
      </c>
      <c r="J85">
        <v>1</v>
      </c>
      <c r="K85">
        <v>0</v>
      </c>
      <c r="L85">
        <v>1</v>
      </c>
    </row>
    <row r="86" spans="1:12" x14ac:dyDescent="0.2">
      <c r="A86" t="s">
        <v>99</v>
      </c>
      <c r="D86" t="s">
        <v>99</v>
      </c>
      <c r="F86" t="s">
        <v>16</v>
      </c>
      <c r="G86">
        <v>0</v>
      </c>
      <c r="H86">
        <v>1</v>
      </c>
      <c r="I86">
        <v>0</v>
      </c>
      <c r="J86">
        <v>1</v>
      </c>
      <c r="K86">
        <v>0</v>
      </c>
      <c r="L86">
        <v>1</v>
      </c>
    </row>
    <row r="87" spans="1:12" x14ac:dyDescent="0.2">
      <c r="A87" t="s">
        <v>3741</v>
      </c>
      <c r="F87" t="s">
        <v>14</v>
      </c>
      <c r="G87">
        <v>0</v>
      </c>
      <c r="H87">
        <v>1</v>
      </c>
      <c r="I87">
        <v>0</v>
      </c>
      <c r="J87">
        <v>1</v>
      </c>
      <c r="K87">
        <v>0</v>
      </c>
      <c r="L87">
        <v>1</v>
      </c>
    </row>
    <row r="88" spans="1:12" x14ac:dyDescent="0.2">
      <c r="A88" t="s">
        <v>5896</v>
      </c>
      <c r="F88" t="s">
        <v>24</v>
      </c>
      <c r="G88">
        <v>0</v>
      </c>
      <c r="H88">
        <v>1</v>
      </c>
      <c r="I88">
        <v>0</v>
      </c>
      <c r="J88">
        <v>1</v>
      </c>
      <c r="K88">
        <v>0</v>
      </c>
      <c r="L88">
        <v>1</v>
      </c>
    </row>
    <row r="89" spans="1:12" x14ac:dyDescent="0.2">
      <c r="A89" t="s">
        <v>3738</v>
      </c>
      <c r="F89" t="s">
        <v>14</v>
      </c>
      <c r="G89">
        <v>0</v>
      </c>
      <c r="H89">
        <v>1</v>
      </c>
      <c r="I89">
        <v>0</v>
      </c>
      <c r="J89">
        <v>1</v>
      </c>
      <c r="K89">
        <v>0</v>
      </c>
      <c r="L89">
        <v>1</v>
      </c>
    </row>
    <row r="90" spans="1:12" x14ac:dyDescent="0.2">
      <c r="A90" t="s">
        <v>5894</v>
      </c>
      <c r="F90" t="s">
        <v>67</v>
      </c>
      <c r="G90">
        <v>1</v>
      </c>
      <c r="H90">
        <v>0</v>
      </c>
      <c r="I90">
        <v>0</v>
      </c>
      <c r="J90">
        <v>1</v>
      </c>
      <c r="K90">
        <v>0</v>
      </c>
      <c r="L90">
        <v>1</v>
      </c>
    </row>
    <row r="91" spans="1:12" x14ac:dyDescent="0.2">
      <c r="A91" t="s">
        <v>3736</v>
      </c>
      <c r="F91" t="s">
        <v>14</v>
      </c>
      <c r="G91">
        <v>0</v>
      </c>
      <c r="H91">
        <v>1</v>
      </c>
      <c r="I91">
        <v>0</v>
      </c>
      <c r="J91">
        <v>1</v>
      </c>
      <c r="K91">
        <v>0</v>
      </c>
      <c r="L91">
        <v>1</v>
      </c>
    </row>
    <row r="92" spans="1:12" x14ac:dyDescent="0.2">
      <c r="A92" t="s">
        <v>6006</v>
      </c>
      <c r="F92" t="s">
        <v>29</v>
      </c>
      <c r="G92">
        <v>0</v>
      </c>
      <c r="H92">
        <v>1</v>
      </c>
      <c r="I92">
        <v>0</v>
      </c>
      <c r="J92">
        <v>1</v>
      </c>
      <c r="K92">
        <v>0</v>
      </c>
      <c r="L92">
        <v>1</v>
      </c>
    </row>
    <row r="93" spans="1:12" x14ac:dyDescent="0.2">
      <c r="A93" t="s">
        <v>6007</v>
      </c>
      <c r="F93" t="s">
        <v>87</v>
      </c>
      <c r="G93">
        <v>0</v>
      </c>
      <c r="H93">
        <v>1</v>
      </c>
      <c r="I93">
        <v>0</v>
      </c>
      <c r="J93">
        <v>1</v>
      </c>
      <c r="K93">
        <v>0</v>
      </c>
      <c r="L93">
        <v>1</v>
      </c>
    </row>
    <row r="94" spans="1:12" x14ac:dyDescent="0.2">
      <c r="A94" t="s">
        <v>5888</v>
      </c>
      <c r="F94" t="s">
        <v>80</v>
      </c>
      <c r="G94">
        <v>0</v>
      </c>
      <c r="H94">
        <v>1</v>
      </c>
      <c r="I94">
        <v>0</v>
      </c>
      <c r="J94">
        <v>1</v>
      </c>
      <c r="K94">
        <v>0</v>
      </c>
      <c r="L94">
        <v>1</v>
      </c>
    </row>
    <row r="95" spans="1:12" x14ac:dyDescent="0.2">
      <c r="A95" t="s">
        <v>3726</v>
      </c>
      <c r="F95" t="s">
        <v>87</v>
      </c>
      <c r="G95">
        <v>0</v>
      </c>
      <c r="H95">
        <v>1</v>
      </c>
      <c r="I95">
        <v>0</v>
      </c>
      <c r="J95">
        <v>1</v>
      </c>
      <c r="K95">
        <v>0</v>
      </c>
      <c r="L95">
        <v>1</v>
      </c>
    </row>
    <row r="96" spans="1:12" x14ac:dyDescent="0.2">
      <c r="A96" t="s">
        <v>5886</v>
      </c>
      <c r="F96" t="s">
        <v>77</v>
      </c>
      <c r="G96">
        <v>0</v>
      </c>
      <c r="H96">
        <v>1</v>
      </c>
      <c r="I96">
        <v>0</v>
      </c>
      <c r="J96">
        <v>1</v>
      </c>
      <c r="K96">
        <v>0</v>
      </c>
      <c r="L96">
        <v>1</v>
      </c>
    </row>
    <row r="97" spans="1:12" x14ac:dyDescent="0.2">
      <c r="A97" t="s">
        <v>3716</v>
      </c>
      <c r="F97" t="s">
        <v>14</v>
      </c>
      <c r="G97">
        <v>0</v>
      </c>
      <c r="H97">
        <v>1</v>
      </c>
      <c r="I97">
        <v>0</v>
      </c>
      <c r="J97">
        <v>1</v>
      </c>
      <c r="K97">
        <v>0</v>
      </c>
      <c r="L97">
        <v>1</v>
      </c>
    </row>
    <row r="98" spans="1:12" x14ac:dyDescent="0.2">
      <c r="A98" t="s">
        <v>6008</v>
      </c>
      <c r="F98" t="s">
        <v>18</v>
      </c>
      <c r="G98">
        <v>0</v>
      </c>
      <c r="H98">
        <v>1</v>
      </c>
      <c r="I98">
        <v>0</v>
      </c>
      <c r="J98">
        <v>1</v>
      </c>
      <c r="K98">
        <v>0</v>
      </c>
      <c r="L98">
        <v>1</v>
      </c>
    </row>
    <row r="99" spans="1:12" x14ac:dyDescent="0.2">
      <c r="C99" t="s">
        <v>21</v>
      </c>
      <c r="F99" t="s">
        <v>22</v>
      </c>
      <c r="G99">
        <v>0</v>
      </c>
      <c r="H99">
        <v>1</v>
      </c>
      <c r="I99">
        <v>0</v>
      </c>
      <c r="J99">
        <v>1</v>
      </c>
      <c r="K99">
        <v>0</v>
      </c>
      <c r="L99">
        <v>1</v>
      </c>
    </row>
    <row r="100" spans="1:12" x14ac:dyDescent="0.2">
      <c r="B100" t="s">
        <v>3888</v>
      </c>
      <c r="C100" t="s">
        <v>3888</v>
      </c>
      <c r="F100" t="s">
        <v>20</v>
      </c>
      <c r="G100">
        <v>0</v>
      </c>
      <c r="H100">
        <v>1</v>
      </c>
      <c r="I100">
        <v>0</v>
      </c>
      <c r="J100">
        <v>1</v>
      </c>
      <c r="K100">
        <v>0</v>
      </c>
      <c r="L100">
        <v>1</v>
      </c>
    </row>
    <row r="101" spans="1:12" x14ac:dyDescent="0.2">
      <c r="C101" t="s">
        <v>3889</v>
      </c>
      <c r="F101" t="s">
        <v>80</v>
      </c>
      <c r="G101">
        <v>0</v>
      </c>
      <c r="H101">
        <v>1</v>
      </c>
      <c r="I101">
        <v>0</v>
      </c>
      <c r="J101">
        <v>1</v>
      </c>
      <c r="K101">
        <v>0</v>
      </c>
      <c r="L101">
        <v>1</v>
      </c>
    </row>
    <row r="102" spans="1:12" x14ac:dyDescent="0.2">
      <c r="C102" t="s">
        <v>3890</v>
      </c>
      <c r="D102" t="s">
        <v>3890</v>
      </c>
      <c r="F102" t="s">
        <v>94</v>
      </c>
      <c r="G102">
        <v>0</v>
      </c>
      <c r="H102">
        <v>2</v>
      </c>
      <c r="I102">
        <v>0</v>
      </c>
      <c r="J102">
        <v>2</v>
      </c>
      <c r="K102">
        <v>0</v>
      </c>
      <c r="L102">
        <v>2</v>
      </c>
    </row>
    <row r="103" spans="1:12" x14ac:dyDescent="0.2">
      <c r="C103" t="s">
        <v>23</v>
      </c>
      <c r="F103" t="s">
        <v>24</v>
      </c>
      <c r="G103">
        <v>0</v>
      </c>
      <c r="H103">
        <v>2</v>
      </c>
      <c r="I103">
        <v>0</v>
      </c>
      <c r="J103">
        <v>2</v>
      </c>
      <c r="K103">
        <v>0</v>
      </c>
      <c r="L103">
        <v>2</v>
      </c>
    </row>
    <row r="104" spans="1:12" x14ac:dyDescent="0.2">
      <c r="C104" t="s">
        <v>6009</v>
      </c>
      <c r="F104" t="s">
        <v>69</v>
      </c>
      <c r="G104">
        <v>1</v>
      </c>
      <c r="H104">
        <v>0</v>
      </c>
      <c r="I104">
        <v>0</v>
      </c>
      <c r="J104">
        <v>1</v>
      </c>
      <c r="K104">
        <v>0</v>
      </c>
      <c r="L104">
        <v>1</v>
      </c>
    </row>
    <row r="105" spans="1:12" x14ac:dyDescent="0.2">
      <c r="C105" t="s">
        <v>31</v>
      </c>
      <c r="F105" t="s">
        <v>29</v>
      </c>
      <c r="G105">
        <v>1</v>
      </c>
      <c r="H105">
        <v>0</v>
      </c>
      <c r="I105">
        <v>0</v>
      </c>
      <c r="J105">
        <v>1</v>
      </c>
      <c r="K105">
        <v>0</v>
      </c>
      <c r="L105">
        <v>1</v>
      </c>
    </row>
    <row r="106" spans="1:12" x14ac:dyDescent="0.2">
      <c r="C106" t="s">
        <v>34</v>
      </c>
      <c r="F106" t="s">
        <v>35</v>
      </c>
      <c r="G106">
        <v>0</v>
      </c>
      <c r="H106">
        <v>2</v>
      </c>
      <c r="I106">
        <v>0</v>
      </c>
      <c r="J106">
        <v>2</v>
      </c>
      <c r="K106">
        <v>0</v>
      </c>
      <c r="L106">
        <v>2</v>
      </c>
    </row>
    <row r="107" spans="1:12" x14ac:dyDescent="0.2">
      <c r="C107" t="s">
        <v>6010</v>
      </c>
      <c r="F107" t="s">
        <v>87</v>
      </c>
      <c r="G107">
        <v>1</v>
      </c>
      <c r="H107">
        <v>0</v>
      </c>
      <c r="I107">
        <v>0</v>
      </c>
      <c r="J107">
        <v>1</v>
      </c>
      <c r="K107">
        <v>0</v>
      </c>
      <c r="L107">
        <v>1</v>
      </c>
    </row>
    <row r="108" spans="1:12" x14ac:dyDescent="0.2">
      <c r="C108" t="s">
        <v>3898</v>
      </c>
      <c r="F108" t="s">
        <v>48</v>
      </c>
      <c r="G108">
        <v>0</v>
      </c>
      <c r="H108">
        <v>1</v>
      </c>
      <c r="I108">
        <v>1</v>
      </c>
      <c r="J108">
        <v>0</v>
      </c>
      <c r="K108">
        <v>0</v>
      </c>
      <c r="L108">
        <v>1</v>
      </c>
    </row>
    <row r="109" spans="1:12" x14ac:dyDescent="0.2">
      <c r="C109" t="s">
        <v>37</v>
      </c>
      <c r="F109" t="s">
        <v>29</v>
      </c>
      <c r="G109">
        <v>1</v>
      </c>
      <c r="H109">
        <v>2</v>
      </c>
      <c r="I109">
        <v>0</v>
      </c>
      <c r="J109">
        <v>3</v>
      </c>
      <c r="K109">
        <v>0</v>
      </c>
      <c r="L109">
        <v>3</v>
      </c>
    </row>
    <row r="110" spans="1:12" x14ac:dyDescent="0.2">
      <c r="B110" t="s">
        <v>3899</v>
      </c>
      <c r="C110" t="s">
        <v>3899</v>
      </c>
      <c r="F110" t="s">
        <v>131</v>
      </c>
      <c r="G110">
        <v>0</v>
      </c>
      <c r="H110">
        <v>2</v>
      </c>
      <c r="I110">
        <v>0</v>
      </c>
      <c r="J110">
        <v>2</v>
      </c>
      <c r="K110">
        <v>0</v>
      </c>
      <c r="L110">
        <v>2</v>
      </c>
    </row>
    <row r="111" spans="1:12" x14ac:dyDescent="0.2">
      <c r="C111" t="s">
        <v>3900</v>
      </c>
      <c r="F111" t="s">
        <v>94</v>
      </c>
      <c r="G111">
        <v>0</v>
      </c>
      <c r="H111">
        <v>1</v>
      </c>
      <c r="I111">
        <v>0</v>
      </c>
      <c r="J111">
        <v>1</v>
      </c>
      <c r="K111">
        <v>0</v>
      </c>
      <c r="L111">
        <v>1</v>
      </c>
    </row>
    <row r="112" spans="1:12" x14ac:dyDescent="0.2">
      <c r="C112" t="s">
        <v>38</v>
      </c>
      <c r="F112" t="s">
        <v>39</v>
      </c>
      <c r="G112">
        <v>0</v>
      </c>
      <c r="H112">
        <v>2</v>
      </c>
      <c r="I112">
        <v>0</v>
      </c>
      <c r="J112">
        <v>2</v>
      </c>
      <c r="K112">
        <v>0</v>
      </c>
      <c r="L112">
        <v>2</v>
      </c>
    </row>
    <row r="113" spans="2:12" x14ac:dyDescent="0.2">
      <c r="C113" t="s">
        <v>3903</v>
      </c>
      <c r="F113" t="s">
        <v>29</v>
      </c>
      <c r="G113">
        <v>0</v>
      </c>
      <c r="H113">
        <v>1</v>
      </c>
      <c r="I113">
        <v>0</v>
      </c>
      <c r="J113">
        <v>1</v>
      </c>
      <c r="K113">
        <v>0</v>
      </c>
      <c r="L113">
        <v>1</v>
      </c>
    </row>
    <row r="114" spans="2:12" x14ac:dyDescent="0.2">
      <c r="C114" t="s">
        <v>41</v>
      </c>
      <c r="F114" t="s">
        <v>18</v>
      </c>
      <c r="G114">
        <v>1</v>
      </c>
      <c r="H114">
        <v>0</v>
      </c>
      <c r="I114">
        <v>0</v>
      </c>
      <c r="J114">
        <v>1</v>
      </c>
      <c r="K114">
        <v>0</v>
      </c>
      <c r="L114">
        <v>1</v>
      </c>
    </row>
    <row r="115" spans="2:12" x14ac:dyDescent="0.2">
      <c r="C115" t="s">
        <v>45</v>
      </c>
      <c r="F115" t="s">
        <v>16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1</v>
      </c>
    </row>
    <row r="116" spans="2:12" x14ac:dyDescent="0.2">
      <c r="C116" t="s">
        <v>6011</v>
      </c>
      <c r="F116" t="s">
        <v>53</v>
      </c>
      <c r="G116">
        <v>0</v>
      </c>
      <c r="H116">
        <v>1</v>
      </c>
      <c r="I116">
        <v>0</v>
      </c>
      <c r="J116">
        <v>1</v>
      </c>
      <c r="K116">
        <v>0</v>
      </c>
      <c r="L116">
        <v>1</v>
      </c>
    </row>
    <row r="117" spans="2:12" x14ac:dyDescent="0.2">
      <c r="C117" t="s">
        <v>3907</v>
      </c>
      <c r="F117" t="s">
        <v>131</v>
      </c>
      <c r="G117">
        <v>0</v>
      </c>
      <c r="H117">
        <v>2</v>
      </c>
      <c r="I117">
        <v>0</v>
      </c>
      <c r="J117">
        <v>2</v>
      </c>
      <c r="K117">
        <v>0</v>
      </c>
      <c r="L117">
        <v>2</v>
      </c>
    </row>
    <row r="118" spans="2:12" x14ac:dyDescent="0.2">
      <c r="C118" t="s">
        <v>47</v>
      </c>
      <c r="F118" t="s">
        <v>48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1</v>
      </c>
    </row>
    <row r="119" spans="2:12" x14ac:dyDescent="0.2">
      <c r="C119" t="s">
        <v>3908</v>
      </c>
      <c r="F119" t="s">
        <v>77</v>
      </c>
      <c r="G119">
        <v>0</v>
      </c>
      <c r="H119">
        <v>1</v>
      </c>
      <c r="I119">
        <v>0</v>
      </c>
      <c r="J119">
        <v>1</v>
      </c>
      <c r="K119">
        <v>0</v>
      </c>
      <c r="L119">
        <v>1</v>
      </c>
    </row>
    <row r="120" spans="2:12" x14ac:dyDescent="0.2">
      <c r="C120" t="s">
        <v>3910</v>
      </c>
      <c r="F120" t="s">
        <v>53</v>
      </c>
      <c r="G120">
        <v>0</v>
      </c>
      <c r="H120">
        <v>1</v>
      </c>
      <c r="I120">
        <v>0</v>
      </c>
      <c r="J120">
        <v>1</v>
      </c>
      <c r="K120">
        <v>0</v>
      </c>
      <c r="L120">
        <v>1</v>
      </c>
    </row>
    <row r="121" spans="2:12" x14ac:dyDescent="0.2">
      <c r="C121" t="s">
        <v>60</v>
      </c>
      <c r="F121" t="s">
        <v>14</v>
      </c>
      <c r="G121">
        <v>1</v>
      </c>
      <c r="H121">
        <v>0</v>
      </c>
      <c r="I121">
        <v>0</v>
      </c>
      <c r="J121">
        <v>1</v>
      </c>
      <c r="K121">
        <v>0</v>
      </c>
      <c r="L121">
        <v>1</v>
      </c>
    </row>
    <row r="122" spans="2:12" x14ac:dyDescent="0.2">
      <c r="C122" t="s">
        <v>62</v>
      </c>
      <c r="F122" t="s">
        <v>16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1</v>
      </c>
    </row>
    <row r="123" spans="2:12" x14ac:dyDescent="0.2">
      <c r="C123" t="s">
        <v>3913</v>
      </c>
      <c r="F123" t="s">
        <v>29</v>
      </c>
      <c r="G123">
        <v>0</v>
      </c>
      <c r="H123">
        <v>1</v>
      </c>
      <c r="I123">
        <v>0</v>
      </c>
      <c r="J123">
        <v>1</v>
      </c>
      <c r="K123">
        <v>0</v>
      </c>
      <c r="L123">
        <v>1</v>
      </c>
    </row>
    <row r="124" spans="2:12" x14ac:dyDescent="0.2">
      <c r="C124" t="s">
        <v>6012</v>
      </c>
      <c r="F124" t="s">
        <v>69</v>
      </c>
      <c r="G124">
        <v>0</v>
      </c>
      <c r="H124">
        <v>1</v>
      </c>
      <c r="I124">
        <v>0</v>
      </c>
      <c r="J124">
        <v>1</v>
      </c>
      <c r="K124">
        <v>0</v>
      </c>
      <c r="L124">
        <v>1</v>
      </c>
    </row>
    <row r="125" spans="2:12" x14ac:dyDescent="0.2">
      <c r="B125" t="s">
        <v>88</v>
      </c>
      <c r="C125" t="s">
        <v>88</v>
      </c>
      <c r="F125" t="s">
        <v>20</v>
      </c>
      <c r="G125">
        <v>0</v>
      </c>
      <c r="H125">
        <v>3</v>
      </c>
      <c r="I125">
        <v>0</v>
      </c>
      <c r="J125">
        <v>3</v>
      </c>
      <c r="K125">
        <v>0</v>
      </c>
      <c r="L125">
        <v>3</v>
      </c>
    </row>
    <row r="126" spans="2:12" x14ac:dyDescent="0.2">
      <c r="B126" t="s">
        <v>6013</v>
      </c>
      <c r="C126" t="s">
        <v>6013</v>
      </c>
      <c r="F126" t="s">
        <v>53</v>
      </c>
      <c r="G126">
        <v>0</v>
      </c>
      <c r="H126">
        <v>1</v>
      </c>
      <c r="I126">
        <v>0</v>
      </c>
      <c r="J126">
        <v>1</v>
      </c>
      <c r="K126">
        <v>0</v>
      </c>
      <c r="L126">
        <v>1</v>
      </c>
    </row>
    <row r="127" spans="2:12" x14ac:dyDescent="0.2">
      <c r="C127" t="s">
        <v>6014</v>
      </c>
      <c r="F127" t="s">
        <v>29</v>
      </c>
      <c r="G127">
        <v>0</v>
      </c>
      <c r="H127">
        <v>1</v>
      </c>
      <c r="I127">
        <v>0</v>
      </c>
      <c r="J127">
        <v>1</v>
      </c>
      <c r="K127">
        <v>0</v>
      </c>
      <c r="L127">
        <v>1</v>
      </c>
    </row>
    <row r="128" spans="2:12" x14ac:dyDescent="0.2">
      <c r="C128" t="s">
        <v>89</v>
      </c>
      <c r="F128" t="s">
        <v>67</v>
      </c>
      <c r="G128">
        <v>0</v>
      </c>
      <c r="H128">
        <v>2</v>
      </c>
      <c r="I128">
        <v>0</v>
      </c>
      <c r="J128">
        <v>2</v>
      </c>
      <c r="K128">
        <v>0</v>
      </c>
      <c r="L128">
        <v>2</v>
      </c>
    </row>
    <row r="129" spans="3:12" x14ac:dyDescent="0.2">
      <c r="C129" t="s">
        <v>3922</v>
      </c>
      <c r="F129" t="s">
        <v>77</v>
      </c>
      <c r="G129">
        <v>0</v>
      </c>
      <c r="H129">
        <v>1</v>
      </c>
      <c r="I129">
        <v>0</v>
      </c>
      <c r="J129">
        <v>1</v>
      </c>
      <c r="K129">
        <v>0</v>
      </c>
      <c r="L129">
        <v>1</v>
      </c>
    </row>
    <row r="130" spans="3:12" x14ac:dyDescent="0.2">
      <c r="C130" t="s">
        <v>90</v>
      </c>
      <c r="F130" t="s">
        <v>22</v>
      </c>
      <c r="G130">
        <v>0</v>
      </c>
      <c r="H130">
        <v>1</v>
      </c>
      <c r="I130">
        <v>0</v>
      </c>
      <c r="J130">
        <v>1</v>
      </c>
      <c r="K130">
        <v>0</v>
      </c>
      <c r="L130">
        <v>1</v>
      </c>
    </row>
    <row r="131" spans="3:12" x14ac:dyDescent="0.2">
      <c r="C131" t="s">
        <v>92</v>
      </c>
      <c r="F131" t="s">
        <v>24</v>
      </c>
      <c r="G131">
        <v>0</v>
      </c>
      <c r="H131">
        <v>2</v>
      </c>
      <c r="I131">
        <v>0</v>
      </c>
      <c r="J131">
        <v>2</v>
      </c>
      <c r="K131">
        <v>0</v>
      </c>
      <c r="L131">
        <v>2</v>
      </c>
    </row>
    <row r="132" spans="3:12" x14ac:dyDescent="0.2">
      <c r="E132" t="s">
        <v>1681</v>
      </c>
      <c r="F132" t="s">
        <v>29</v>
      </c>
      <c r="G132">
        <v>1</v>
      </c>
      <c r="H132">
        <v>0</v>
      </c>
      <c r="I132">
        <v>0</v>
      </c>
      <c r="J132">
        <v>1</v>
      </c>
      <c r="K132">
        <v>0</v>
      </c>
      <c r="L132">
        <v>1</v>
      </c>
    </row>
    <row r="133" spans="3:12" x14ac:dyDescent="0.2">
      <c r="E133" t="s">
        <v>225</v>
      </c>
      <c r="F133" t="s">
        <v>20</v>
      </c>
      <c r="G133">
        <v>0</v>
      </c>
      <c r="H133">
        <v>21</v>
      </c>
      <c r="I133">
        <v>0</v>
      </c>
      <c r="J133">
        <v>21</v>
      </c>
      <c r="K133">
        <v>0</v>
      </c>
      <c r="L133">
        <v>21</v>
      </c>
    </row>
    <row r="134" spans="3:12" x14ac:dyDescent="0.2">
      <c r="E134" t="s">
        <v>2474</v>
      </c>
      <c r="F134" t="s">
        <v>20</v>
      </c>
      <c r="G134">
        <v>0</v>
      </c>
      <c r="H134">
        <v>23</v>
      </c>
      <c r="I134">
        <v>0</v>
      </c>
      <c r="J134">
        <v>21</v>
      </c>
      <c r="K134">
        <v>2</v>
      </c>
      <c r="L134">
        <v>23</v>
      </c>
    </row>
    <row r="135" spans="3:12" x14ac:dyDescent="0.2">
      <c r="E135" t="s">
        <v>5008</v>
      </c>
      <c r="F135" t="s">
        <v>55</v>
      </c>
      <c r="G135">
        <v>0</v>
      </c>
      <c r="H135">
        <v>2</v>
      </c>
      <c r="I135">
        <v>1</v>
      </c>
      <c r="J135">
        <v>1</v>
      </c>
      <c r="K135">
        <v>0</v>
      </c>
      <c r="L135">
        <v>2</v>
      </c>
    </row>
    <row r="136" spans="3:12" x14ac:dyDescent="0.2">
      <c r="E136" t="s">
        <v>6015</v>
      </c>
      <c r="F136" t="s">
        <v>55</v>
      </c>
      <c r="G136">
        <v>1</v>
      </c>
      <c r="H136">
        <v>0</v>
      </c>
      <c r="I136">
        <v>0</v>
      </c>
      <c r="J136">
        <v>0</v>
      </c>
      <c r="K136">
        <v>1</v>
      </c>
      <c r="L136">
        <v>1</v>
      </c>
    </row>
    <row r="137" spans="3:12" x14ac:dyDescent="0.2">
      <c r="E137" t="s">
        <v>1459</v>
      </c>
      <c r="F137" t="s">
        <v>29</v>
      </c>
      <c r="G137">
        <v>0</v>
      </c>
      <c r="H137">
        <v>12</v>
      </c>
      <c r="I137">
        <v>0</v>
      </c>
      <c r="J137">
        <v>12</v>
      </c>
      <c r="K137">
        <v>0</v>
      </c>
      <c r="L137">
        <v>12</v>
      </c>
    </row>
    <row r="138" spans="3:12" x14ac:dyDescent="0.2">
      <c r="E138" t="s">
        <v>3072</v>
      </c>
      <c r="F138" t="s">
        <v>29</v>
      </c>
      <c r="G138">
        <v>0</v>
      </c>
      <c r="H138">
        <v>12</v>
      </c>
      <c r="I138">
        <v>0</v>
      </c>
      <c r="J138">
        <v>12</v>
      </c>
      <c r="K138">
        <v>0</v>
      </c>
      <c r="L138">
        <v>12</v>
      </c>
    </row>
    <row r="139" spans="3:12" x14ac:dyDescent="0.2">
      <c r="E139" t="s">
        <v>1360</v>
      </c>
      <c r="F139" t="s">
        <v>94</v>
      </c>
      <c r="G139">
        <v>0</v>
      </c>
      <c r="H139">
        <v>11</v>
      </c>
      <c r="I139">
        <v>0</v>
      </c>
      <c r="J139">
        <v>11</v>
      </c>
      <c r="K139">
        <v>0</v>
      </c>
      <c r="L139">
        <v>11</v>
      </c>
    </row>
    <row r="140" spans="3:12" x14ac:dyDescent="0.2">
      <c r="E140" t="s">
        <v>3547</v>
      </c>
      <c r="F140" t="s">
        <v>94</v>
      </c>
      <c r="G140">
        <v>0</v>
      </c>
      <c r="H140">
        <v>11</v>
      </c>
      <c r="I140">
        <v>0</v>
      </c>
      <c r="J140">
        <v>11</v>
      </c>
      <c r="K140">
        <v>0</v>
      </c>
      <c r="L140">
        <v>11</v>
      </c>
    </row>
    <row r="141" spans="3:12" x14ac:dyDescent="0.2">
      <c r="E141" t="s">
        <v>3204</v>
      </c>
      <c r="F141" t="s">
        <v>94</v>
      </c>
      <c r="G141">
        <v>0</v>
      </c>
      <c r="H141">
        <v>11</v>
      </c>
      <c r="I141">
        <v>0</v>
      </c>
      <c r="J141">
        <v>11</v>
      </c>
      <c r="K141">
        <v>0</v>
      </c>
      <c r="L141">
        <v>11</v>
      </c>
    </row>
    <row r="142" spans="3:12" x14ac:dyDescent="0.2">
      <c r="E142" t="s">
        <v>2387</v>
      </c>
      <c r="F142" t="s">
        <v>48</v>
      </c>
      <c r="G142">
        <v>0</v>
      </c>
      <c r="H142">
        <v>2</v>
      </c>
      <c r="I142">
        <v>0</v>
      </c>
      <c r="J142">
        <v>2</v>
      </c>
      <c r="K142">
        <v>0</v>
      </c>
      <c r="L142">
        <v>2</v>
      </c>
    </row>
    <row r="143" spans="3:12" x14ac:dyDescent="0.2">
      <c r="E143" t="s">
        <v>1980</v>
      </c>
      <c r="F143" t="s">
        <v>80</v>
      </c>
      <c r="G143">
        <v>11</v>
      </c>
      <c r="H143">
        <v>1</v>
      </c>
      <c r="I143">
        <v>0</v>
      </c>
      <c r="J143">
        <v>12</v>
      </c>
      <c r="K143">
        <v>0</v>
      </c>
      <c r="L143">
        <v>12</v>
      </c>
    </row>
    <row r="144" spans="3:12" x14ac:dyDescent="0.2">
      <c r="E144" t="s">
        <v>804</v>
      </c>
      <c r="F144" t="s">
        <v>29</v>
      </c>
      <c r="G144">
        <v>0</v>
      </c>
      <c r="H144">
        <v>2</v>
      </c>
      <c r="I144">
        <v>0</v>
      </c>
      <c r="J144">
        <v>2</v>
      </c>
      <c r="K144">
        <v>0</v>
      </c>
      <c r="L144">
        <v>2</v>
      </c>
    </row>
    <row r="145" spans="5:12" x14ac:dyDescent="0.2">
      <c r="E145" t="s">
        <v>3203</v>
      </c>
      <c r="F145" t="s">
        <v>29</v>
      </c>
      <c r="G145">
        <v>0</v>
      </c>
      <c r="H145">
        <v>2</v>
      </c>
      <c r="I145">
        <v>0</v>
      </c>
      <c r="J145">
        <v>2</v>
      </c>
      <c r="K145">
        <v>0</v>
      </c>
      <c r="L145">
        <v>2</v>
      </c>
    </row>
    <row r="146" spans="5:12" x14ac:dyDescent="0.2">
      <c r="E146" t="s">
        <v>3012</v>
      </c>
      <c r="F146" t="s">
        <v>29</v>
      </c>
      <c r="G146">
        <v>2</v>
      </c>
      <c r="H146">
        <v>6</v>
      </c>
      <c r="I146">
        <v>0</v>
      </c>
      <c r="J146">
        <v>8</v>
      </c>
      <c r="K146">
        <v>0</v>
      </c>
      <c r="L146">
        <v>8</v>
      </c>
    </row>
    <row r="147" spans="5:12" x14ac:dyDescent="0.2">
      <c r="E147" t="s">
        <v>5299</v>
      </c>
      <c r="F147" t="s">
        <v>67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1</v>
      </c>
    </row>
    <row r="148" spans="5:12" x14ac:dyDescent="0.2">
      <c r="E148" t="s">
        <v>4025</v>
      </c>
      <c r="F148" t="s">
        <v>67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1</v>
      </c>
    </row>
    <row r="149" spans="5:12" x14ac:dyDescent="0.2">
      <c r="E149" t="s">
        <v>5840</v>
      </c>
      <c r="F149" t="s">
        <v>125</v>
      </c>
      <c r="G149">
        <v>0</v>
      </c>
      <c r="H149">
        <v>1</v>
      </c>
      <c r="I149">
        <v>0</v>
      </c>
      <c r="J149">
        <v>1</v>
      </c>
      <c r="K149">
        <v>0</v>
      </c>
      <c r="L149">
        <v>1</v>
      </c>
    </row>
    <row r="150" spans="5:12" x14ac:dyDescent="0.2">
      <c r="E150" t="s">
        <v>4012</v>
      </c>
      <c r="F150" t="s">
        <v>67</v>
      </c>
      <c r="G150">
        <v>1</v>
      </c>
      <c r="H150">
        <v>0</v>
      </c>
      <c r="I150">
        <v>0</v>
      </c>
      <c r="J150">
        <v>1</v>
      </c>
      <c r="K150">
        <v>0</v>
      </c>
      <c r="L150">
        <v>1</v>
      </c>
    </row>
    <row r="151" spans="5:12" x14ac:dyDescent="0.2">
      <c r="E151" t="s">
        <v>5250</v>
      </c>
      <c r="F151" t="s">
        <v>131</v>
      </c>
      <c r="G151">
        <v>0</v>
      </c>
      <c r="H151">
        <v>2</v>
      </c>
      <c r="I151">
        <v>0</v>
      </c>
      <c r="J151">
        <v>2</v>
      </c>
      <c r="K151">
        <v>0</v>
      </c>
      <c r="L151">
        <v>2</v>
      </c>
    </row>
    <row r="152" spans="5:12" x14ac:dyDescent="0.2">
      <c r="E152" t="s">
        <v>1201</v>
      </c>
      <c r="F152" t="s">
        <v>18</v>
      </c>
      <c r="G152">
        <v>0</v>
      </c>
      <c r="H152">
        <v>1</v>
      </c>
      <c r="I152">
        <v>0</v>
      </c>
      <c r="J152">
        <v>1</v>
      </c>
      <c r="K152">
        <v>0</v>
      </c>
      <c r="L152">
        <v>1</v>
      </c>
    </row>
    <row r="153" spans="5:12" x14ac:dyDescent="0.2">
      <c r="E153" t="s">
        <v>2550</v>
      </c>
      <c r="F153" t="s">
        <v>58</v>
      </c>
      <c r="G153">
        <v>1</v>
      </c>
      <c r="H153">
        <v>0</v>
      </c>
      <c r="I153">
        <v>0</v>
      </c>
      <c r="J153">
        <v>1</v>
      </c>
      <c r="K153">
        <v>0</v>
      </c>
      <c r="L153">
        <v>1</v>
      </c>
    </row>
    <row r="154" spans="5:12" x14ac:dyDescent="0.2">
      <c r="E154" t="s">
        <v>2099</v>
      </c>
      <c r="F154" t="s">
        <v>18</v>
      </c>
      <c r="G154">
        <v>4</v>
      </c>
      <c r="H154">
        <v>3</v>
      </c>
      <c r="I154">
        <v>0</v>
      </c>
      <c r="J154">
        <v>7</v>
      </c>
      <c r="K154">
        <v>0</v>
      </c>
      <c r="L154">
        <v>7</v>
      </c>
    </row>
    <row r="155" spans="5:12" x14ac:dyDescent="0.2">
      <c r="E155" t="s">
        <v>3396</v>
      </c>
      <c r="F155" t="s">
        <v>18</v>
      </c>
      <c r="G155">
        <v>4</v>
      </c>
      <c r="H155">
        <v>3</v>
      </c>
      <c r="I155">
        <v>0</v>
      </c>
      <c r="J155">
        <v>7</v>
      </c>
      <c r="K155">
        <v>0</v>
      </c>
      <c r="L155">
        <v>7</v>
      </c>
    </row>
    <row r="156" spans="5:12" x14ac:dyDescent="0.2">
      <c r="E156" t="s">
        <v>902</v>
      </c>
      <c r="F156" t="s">
        <v>18</v>
      </c>
      <c r="G156">
        <v>4</v>
      </c>
      <c r="H156">
        <v>3</v>
      </c>
      <c r="I156">
        <v>0</v>
      </c>
      <c r="J156">
        <v>7</v>
      </c>
      <c r="K156">
        <v>0</v>
      </c>
      <c r="L156">
        <v>7</v>
      </c>
    </row>
    <row r="157" spans="5:12" x14ac:dyDescent="0.2">
      <c r="E157" t="s">
        <v>2952</v>
      </c>
      <c r="F157" t="s">
        <v>58</v>
      </c>
      <c r="G157">
        <v>1</v>
      </c>
      <c r="H157">
        <v>0</v>
      </c>
      <c r="I157">
        <v>0</v>
      </c>
      <c r="J157">
        <v>1</v>
      </c>
      <c r="K157">
        <v>0</v>
      </c>
      <c r="L157">
        <v>1</v>
      </c>
    </row>
    <row r="158" spans="5:12" x14ac:dyDescent="0.2">
      <c r="E158" t="s">
        <v>2100</v>
      </c>
      <c r="F158" t="s">
        <v>18</v>
      </c>
      <c r="G158">
        <v>4</v>
      </c>
      <c r="H158">
        <v>3</v>
      </c>
      <c r="I158">
        <v>0</v>
      </c>
      <c r="J158">
        <v>7</v>
      </c>
      <c r="K158">
        <v>0</v>
      </c>
      <c r="L158">
        <v>7</v>
      </c>
    </row>
    <row r="159" spans="5:12" x14ac:dyDescent="0.2">
      <c r="E159" t="s">
        <v>3205</v>
      </c>
      <c r="F159" t="s">
        <v>94</v>
      </c>
      <c r="G159">
        <v>0</v>
      </c>
      <c r="H159">
        <v>42</v>
      </c>
      <c r="I159">
        <v>0</v>
      </c>
      <c r="J159">
        <v>39</v>
      </c>
      <c r="K159">
        <v>3</v>
      </c>
      <c r="L159">
        <v>42</v>
      </c>
    </row>
    <row r="160" spans="5:12" x14ac:dyDescent="0.2">
      <c r="E160" t="s">
        <v>1414</v>
      </c>
      <c r="F160" t="s">
        <v>94</v>
      </c>
      <c r="G160">
        <v>0</v>
      </c>
      <c r="H160">
        <v>42</v>
      </c>
      <c r="I160">
        <v>0</v>
      </c>
      <c r="J160">
        <v>39</v>
      </c>
      <c r="K160">
        <v>3</v>
      </c>
      <c r="L160">
        <v>42</v>
      </c>
    </row>
    <row r="161" spans="5:12" x14ac:dyDescent="0.2">
      <c r="E161" t="s">
        <v>1676</v>
      </c>
      <c r="F161" t="s">
        <v>87</v>
      </c>
      <c r="G161">
        <v>1</v>
      </c>
      <c r="H161">
        <v>3</v>
      </c>
      <c r="I161">
        <v>0</v>
      </c>
      <c r="J161">
        <v>4</v>
      </c>
      <c r="K161">
        <v>0</v>
      </c>
      <c r="L161">
        <v>4</v>
      </c>
    </row>
    <row r="162" spans="5:12" x14ac:dyDescent="0.2">
      <c r="E162" t="s">
        <v>886</v>
      </c>
      <c r="F162" t="s">
        <v>16</v>
      </c>
      <c r="G162">
        <v>8</v>
      </c>
      <c r="H162">
        <v>0</v>
      </c>
      <c r="I162">
        <v>0</v>
      </c>
      <c r="J162">
        <v>8</v>
      </c>
      <c r="K162">
        <v>0</v>
      </c>
      <c r="L162">
        <v>8</v>
      </c>
    </row>
    <row r="163" spans="5:12" x14ac:dyDescent="0.2">
      <c r="E163" t="s">
        <v>2895</v>
      </c>
      <c r="F163" t="s">
        <v>16</v>
      </c>
      <c r="G163">
        <v>16</v>
      </c>
      <c r="H163">
        <v>0</v>
      </c>
      <c r="I163">
        <v>0</v>
      </c>
      <c r="J163">
        <v>16</v>
      </c>
      <c r="K163">
        <v>0</v>
      </c>
      <c r="L163">
        <v>16</v>
      </c>
    </row>
    <row r="164" spans="5:12" x14ac:dyDescent="0.2">
      <c r="E164" t="s">
        <v>2168</v>
      </c>
      <c r="F164" t="s">
        <v>87</v>
      </c>
      <c r="G164">
        <v>0</v>
      </c>
      <c r="H164">
        <v>1</v>
      </c>
      <c r="I164">
        <v>0</v>
      </c>
      <c r="J164">
        <v>1</v>
      </c>
      <c r="K164">
        <v>0</v>
      </c>
      <c r="L164">
        <v>1</v>
      </c>
    </row>
    <row r="165" spans="5:12" x14ac:dyDescent="0.2">
      <c r="E165" t="s">
        <v>807</v>
      </c>
      <c r="F165" t="s">
        <v>94</v>
      </c>
      <c r="G165">
        <v>3</v>
      </c>
      <c r="H165">
        <v>5</v>
      </c>
      <c r="I165">
        <v>0</v>
      </c>
      <c r="J165">
        <v>8</v>
      </c>
      <c r="K165">
        <v>0</v>
      </c>
      <c r="L165">
        <v>8</v>
      </c>
    </row>
    <row r="166" spans="5:12" x14ac:dyDescent="0.2">
      <c r="E166" t="s">
        <v>448</v>
      </c>
      <c r="F166" t="s">
        <v>58</v>
      </c>
      <c r="G166">
        <v>0</v>
      </c>
      <c r="H166">
        <v>5</v>
      </c>
      <c r="I166">
        <v>0</v>
      </c>
      <c r="J166">
        <v>5</v>
      </c>
      <c r="K166">
        <v>0</v>
      </c>
      <c r="L166">
        <v>5</v>
      </c>
    </row>
    <row r="167" spans="5:12" x14ac:dyDescent="0.2">
      <c r="E167" t="s">
        <v>3376</v>
      </c>
      <c r="F167" t="s">
        <v>58</v>
      </c>
      <c r="G167">
        <v>1</v>
      </c>
      <c r="H167">
        <v>5</v>
      </c>
      <c r="I167">
        <v>0</v>
      </c>
      <c r="J167">
        <v>6</v>
      </c>
      <c r="K167">
        <v>0</v>
      </c>
      <c r="L167">
        <v>6</v>
      </c>
    </row>
    <row r="168" spans="5:12" x14ac:dyDescent="0.2">
      <c r="E168" t="s">
        <v>1844</v>
      </c>
      <c r="F168" t="s">
        <v>58</v>
      </c>
      <c r="G168">
        <v>0</v>
      </c>
      <c r="H168">
        <v>5</v>
      </c>
      <c r="I168">
        <v>0</v>
      </c>
      <c r="J168">
        <v>5</v>
      </c>
      <c r="K168">
        <v>0</v>
      </c>
      <c r="L168">
        <v>5</v>
      </c>
    </row>
    <row r="169" spans="5:12" x14ac:dyDescent="0.2">
      <c r="E169" t="s">
        <v>6016</v>
      </c>
      <c r="F169" t="s">
        <v>58</v>
      </c>
      <c r="G169">
        <v>1</v>
      </c>
      <c r="H169">
        <v>0</v>
      </c>
      <c r="I169">
        <v>0</v>
      </c>
      <c r="J169">
        <v>1</v>
      </c>
      <c r="K169">
        <v>0</v>
      </c>
      <c r="L169">
        <v>1</v>
      </c>
    </row>
    <row r="170" spans="5:12" x14ac:dyDescent="0.2">
      <c r="E170" t="s">
        <v>3137</v>
      </c>
      <c r="F170" t="s">
        <v>48</v>
      </c>
      <c r="G170">
        <v>1</v>
      </c>
      <c r="H170">
        <v>78</v>
      </c>
      <c r="I170">
        <v>0</v>
      </c>
      <c r="J170">
        <v>74</v>
      </c>
      <c r="K170">
        <v>5</v>
      </c>
      <c r="L170">
        <v>79</v>
      </c>
    </row>
    <row r="171" spans="5:12" x14ac:dyDescent="0.2">
      <c r="E171" t="s">
        <v>912</v>
      </c>
      <c r="F171" t="s">
        <v>48</v>
      </c>
      <c r="G171">
        <v>1</v>
      </c>
      <c r="H171">
        <v>78</v>
      </c>
      <c r="I171">
        <v>0</v>
      </c>
      <c r="J171">
        <v>73</v>
      </c>
      <c r="K171">
        <v>6</v>
      </c>
      <c r="L171">
        <v>79</v>
      </c>
    </row>
    <row r="172" spans="5:12" x14ac:dyDescent="0.2">
      <c r="E172" t="s">
        <v>437</v>
      </c>
      <c r="F172" t="s">
        <v>94</v>
      </c>
      <c r="G172">
        <v>1</v>
      </c>
      <c r="H172">
        <v>1</v>
      </c>
      <c r="I172">
        <v>0</v>
      </c>
      <c r="J172">
        <v>2</v>
      </c>
      <c r="K172">
        <v>0</v>
      </c>
      <c r="L172">
        <v>2</v>
      </c>
    </row>
    <row r="173" spans="5:12" x14ac:dyDescent="0.2">
      <c r="E173" t="s">
        <v>1568</v>
      </c>
      <c r="F173" t="s">
        <v>33</v>
      </c>
      <c r="G173">
        <v>1</v>
      </c>
      <c r="H173">
        <v>0</v>
      </c>
      <c r="I173">
        <v>0</v>
      </c>
      <c r="J173">
        <v>1</v>
      </c>
      <c r="K173">
        <v>0</v>
      </c>
      <c r="L173">
        <v>1</v>
      </c>
    </row>
    <row r="174" spans="5:12" x14ac:dyDescent="0.2">
      <c r="E174" t="s">
        <v>598</v>
      </c>
      <c r="F174" t="s">
        <v>33</v>
      </c>
      <c r="G174">
        <v>0</v>
      </c>
      <c r="H174">
        <v>11</v>
      </c>
      <c r="I174">
        <v>0</v>
      </c>
      <c r="J174">
        <v>10</v>
      </c>
      <c r="K174">
        <v>1</v>
      </c>
      <c r="L174">
        <v>11</v>
      </c>
    </row>
    <row r="175" spans="5:12" x14ac:dyDescent="0.2">
      <c r="E175" t="s">
        <v>3381</v>
      </c>
      <c r="F175" t="s">
        <v>48</v>
      </c>
      <c r="G175">
        <v>0</v>
      </c>
      <c r="H175">
        <v>4</v>
      </c>
      <c r="I175">
        <v>0</v>
      </c>
      <c r="J175">
        <v>4</v>
      </c>
      <c r="K175">
        <v>0</v>
      </c>
      <c r="L175">
        <v>4</v>
      </c>
    </row>
    <row r="176" spans="5:12" x14ac:dyDescent="0.2">
      <c r="E176" t="s">
        <v>6017</v>
      </c>
      <c r="F176" t="s">
        <v>77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1</v>
      </c>
    </row>
    <row r="177" spans="5:12" x14ac:dyDescent="0.2">
      <c r="E177" t="s">
        <v>6018</v>
      </c>
      <c r="F177" t="s">
        <v>29</v>
      </c>
      <c r="G177">
        <v>1</v>
      </c>
      <c r="H177">
        <v>0</v>
      </c>
      <c r="I177">
        <v>0</v>
      </c>
      <c r="J177">
        <v>1</v>
      </c>
      <c r="K177">
        <v>0</v>
      </c>
      <c r="L177">
        <v>1</v>
      </c>
    </row>
    <row r="178" spans="5:12" x14ac:dyDescent="0.2">
      <c r="E178" t="s">
        <v>5773</v>
      </c>
      <c r="F178" t="s">
        <v>29</v>
      </c>
      <c r="G178">
        <v>0</v>
      </c>
      <c r="H178">
        <v>1</v>
      </c>
      <c r="I178">
        <v>0</v>
      </c>
      <c r="J178">
        <v>1</v>
      </c>
      <c r="K178">
        <v>0</v>
      </c>
      <c r="L178">
        <v>1</v>
      </c>
    </row>
    <row r="179" spans="5:12" x14ac:dyDescent="0.2">
      <c r="E179" t="s">
        <v>4485</v>
      </c>
      <c r="F179" t="s">
        <v>29</v>
      </c>
      <c r="G179">
        <v>0</v>
      </c>
      <c r="H179">
        <v>1</v>
      </c>
      <c r="I179">
        <v>0</v>
      </c>
      <c r="J179">
        <v>1</v>
      </c>
      <c r="K179">
        <v>0</v>
      </c>
      <c r="L179">
        <v>1</v>
      </c>
    </row>
    <row r="180" spans="5:12" x14ac:dyDescent="0.2">
      <c r="E180" t="s">
        <v>3548</v>
      </c>
      <c r="F180" t="s">
        <v>94</v>
      </c>
      <c r="G180">
        <v>0</v>
      </c>
      <c r="H180">
        <v>2</v>
      </c>
      <c r="I180">
        <v>0</v>
      </c>
      <c r="J180">
        <v>2</v>
      </c>
      <c r="K180">
        <v>0</v>
      </c>
      <c r="L180">
        <v>2</v>
      </c>
    </row>
    <row r="181" spans="5:12" x14ac:dyDescent="0.2">
      <c r="E181" t="s">
        <v>364</v>
      </c>
      <c r="F181" t="s">
        <v>29</v>
      </c>
      <c r="G181">
        <v>0</v>
      </c>
      <c r="H181">
        <v>1</v>
      </c>
      <c r="I181">
        <v>0</v>
      </c>
      <c r="J181">
        <v>1</v>
      </c>
      <c r="K181">
        <v>0</v>
      </c>
      <c r="L181">
        <v>1</v>
      </c>
    </row>
    <row r="182" spans="5:12" x14ac:dyDescent="0.2">
      <c r="E182" t="s">
        <v>4359</v>
      </c>
      <c r="F182" t="s">
        <v>53</v>
      </c>
      <c r="G182">
        <v>0</v>
      </c>
      <c r="H182">
        <v>2</v>
      </c>
      <c r="I182">
        <v>0</v>
      </c>
      <c r="J182">
        <v>2</v>
      </c>
      <c r="K182">
        <v>0</v>
      </c>
      <c r="L182">
        <v>2</v>
      </c>
    </row>
    <row r="183" spans="5:12" x14ac:dyDescent="0.2">
      <c r="E183" t="s">
        <v>4711</v>
      </c>
      <c r="F183" t="s">
        <v>53</v>
      </c>
      <c r="G183">
        <v>1</v>
      </c>
      <c r="H183">
        <v>0</v>
      </c>
      <c r="I183">
        <v>0</v>
      </c>
      <c r="J183">
        <v>1</v>
      </c>
      <c r="K183">
        <v>0</v>
      </c>
      <c r="L183">
        <v>1</v>
      </c>
    </row>
    <row r="184" spans="5:12" x14ac:dyDescent="0.2">
      <c r="E184" t="s">
        <v>4344</v>
      </c>
      <c r="F184" t="s">
        <v>53</v>
      </c>
      <c r="G184">
        <v>0</v>
      </c>
      <c r="H184">
        <v>2</v>
      </c>
      <c r="I184">
        <v>0</v>
      </c>
      <c r="J184">
        <v>2</v>
      </c>
      <c r="K184">
        <v>0</v>
      </c>
      <c r="L184">
        <v>2</v>
      </c>
    </row>
    <row r="185" spans="5:12" x14ac:dyDescent="0.2">
      <c r="E185" t="s">
        <v>4523</v>
      </c>
      <c r="F185" t="s">
        <v>53</v>
      </c>
      <c r="G185">
        <v>0</v>
      </c>
      <c r="H185">
        <v>2</v>
      </c>
      <c r="I185">
        <v>0</v>
      </c>
      <c r="J185">
        <v>2</v>
      </c>
      <c r="K185">
        <v>0</v>
      </c>
      <c r="L185">
        <v>2</v>
      </c>
    </row>
    <row r="186" spans="5:12" x14ac:dyDescent="0.2">
      <c r="E186" t="s">
        <v>4712</v>
      </c>
      <c r="F186" t="s">
        <v>53</v>
      </c>
      <c r="G186">
        <v>1</v>
      </c>
      <c r="H186">
        <v>0</v>
      </c>
      <c r="I186">
        <v>0</v>
      </c>
      <c r="J186">
        <v>1</v>
      </c>
      <c r="K186">
        <v>0</v>
      </c>
      <c r="L186">
        <v>1</v>
      </c>
    </row>
    <row r="187" spans="5:12" x14ac:dyDescent="0.2">
      <c r="E187" t="s">
        <v>5834</v>
      </c>
      <c r="F187" t="s">
        <v>131</v>
      </c>
      <c r="G187">
        <v>0</v>
      </c>
      <c r="H187">
        <v>1</v>
      </c>
      <c r="I187">
        <v>0</v>
      </c>
      <c r="J187">
        <v>1</v>
      </c>
      <c r="K187">
        <v>0</v>
      </c>
      <c r="L187">
        <v>1</v>
      </c>
    </row>
    <row r="188" spans="5:12" x14ac:dyDescent="0.2">
      <c r="E188" t="s">
        <v>916</v>
      </c>
      <c r="F188" t="s">
        <v>69</v>
      </c>
      <c r="G188">
        <v>0</v>
      </c>
      <c r="H188">
        <v>5</v>
      </c>
      <c r="I188">
        <v>0</v>
      </c>
      <c r="J188">
        <v>5</v>
      </c>
      <c r="K188">
        <v>0</v>
      </c>
      <c r="L188">
        <v>5</v>
      </c>
    </row>
    <row r="189" spans="5:12" x14ac:dyDescent="0.2">
      <c r="E189" t="s">
        <v>6019</v>
      </c>
      <c r="F189" t="s">
        <v>48</v>
      </c>
      <c r="G189">
        <v>0</v>
      </c>
      <c r="H189">
        <v>1</v>
      </c>
      <c r="I189">
        <v>0</v>
      </c>
      <c r="J189">
        <v>0</v>
      </c>
      <c r="K189">
        <v>1</v>
      </c>
      <c r="L189">
        <v>1</v>
      </c>
    </row>
    <row r="190" spans="5:12" x14ac:dyDescent="0.2">
      <c r="E190" t="s">
        <v>6020</v>
      </c>
      <c r="F190" t="s">
        <v>48</v>
      </c>
      <c r="G190">
        <v>0</v>
      </c>
      <c r="H190">
        <v>1</v>
      </c>
      <c r="I190">
        <v>0</v>
      </c>
      <c r="J190">
        <v>0</v>
      </c>
      <c r="K190">
        <v>1</v>
      </c>
      <c r="L190">
        <v>1</v>
      </c>
    </row>
    <row r="191" spans="5:12" x14ac:dyDescent="0.2">
      <c r="E191" t="s">
        <v>5732</v>
      </c>
      <c r="F191" t="s">
        <v>80</v>
      </c>
      <c r="G191">
        <v>0</v>
      </c>
      <c r="H191">
        <v>1</v>
      </c>
      <c r="I191">
        <v>0</v>
      </c>
      <c r="J191">
        <v>1</v>
      </c>
      <c r="K191">
        <v>0</v>
      </c>
      <c r="L191">
        <v>1</v>
      </c>
    </row>
    <row r="192" spans="5:12" x14ac:dyDescent="0.2">
      <c r="E192" t="s">
        <v>4844</v>
      </c>
      <c r="F192" t="s">
        <v>80</v>
      </c>
      <c r="G192">
        <v>0</v>
      </c>
      <c r="H192">
        <v>1</v>
      </c>
      <c r="I192">
        <v>0</v>
      </c>
      <c r="J192">
        <v>1</v>
      </c>
      <c r="K192">
        <v>0</v>
      </c>
      <c r="L192">
        <v>1</v>
      </c>
    </row>
    <row r="193" spans="5:12" x14ac:dyDescent="0.2">
      <c r="E193" t="s">
        <v>4480</v>
      </c>
      <c r="F193" t="s">
        <v>80</v>
      </c>
      <c r="G193">
        <v>0</v>
      </c>
      <c r="H193">
        <v>1</v>
      </c>
      <c r="I193">
        <v>0</v>
      </c>
      <c r="J193">
        <v>1</v>
      </c>
      <c r="K193">
        <v>0</v>
      </c>
      <c r="L193">
        <v>1</v>
      </c>
    </row>
    <row r="194" spans="5:12" x14ac:dyDescent="0.2">
      <c r="E194" t="s">
        <v>4913</v>
      </c>
      <c r="F194" t="s">
        <v>80</v>
      </c>
      <c r="G194">
        <v>0</v>
      </c>
      <c r="H194">
        <v>1</v>
      </c>
      <c r="I194">
        <v>0</v>
      </c>
      <c r="J194">
        <v>1</v>
      </c>
      <c r="K194">
        <v>0</v>
      </c>
      <c r="L194">
        <v>1</v>
      </c>
    </row>
    <row r="195" spans="5:12" x14ac:dyDescent="0.2">
      <c r="E195" t="s">
        <v>4257</v>
      </c>
      <c r="F195" t="s">
        <v>80</v>
      </c>
      <c r="G195">
        <v>0</v>
      </c>
      <c r="H195">
        <v>1</v>
      </c>
      <c r="I195">
        <v>0</v>
      </c>
      <c r="J195">
        <v>1</v>
      </c>
      <c r="K195">
        <v>0</v>
      </c>
      <c r="L195">
        <v>1</v>
      </c>
    </row>
    <row r="196" spans="5:12" x14ac:dyDescent="0.2">
      <c r="E196" t="s">
        <v>2423</v>
      </c>
      <c r="F196" t="s">
        <v>14</v>
      </c>
      <c r="G196">
        <v>0</v>
      </c>
      <c r="H196">
        <v>3</v>
      </c>
      <c r="I196">
        <v>1</v>
      </c>
      <c r="J196">
        <v>2</v>
      </c>
      <c r="K196">
        <v>0</v>
      </c>
      <c r="L196">
        <v>3</v>
      </c>
    </row>
    <row r="197" spans="5:12" x14ac:dyDescent="0.2">
      <c r="E197" t="s">
        <v>1255</v>
      </c>
      <c r="F197" t="s">
        <v>14</v>
      </c>
      <c r="G197">
        <v>1</v>
      </c>
      <c r="H197">
        <v>4</v>
      </c>
      <c r="I197">
        <v>2</v>
      </c>
      <c r="J197">
        <v>3</v>
      </c>
      <c r="K197">
        <v>0</v>
      </c>
      <c r="L197">
        <v>5</v>
      </c>
    </row>
    <row r="198" spans="5:12" x14ac:dyDescent="0.2">
      <c r="E198" t="s">
        <v>495</v>
      </c>
      <c r="F198" t="s">
        <v>14</v>
      </c>
      <c r="G198">
        <v>1</v>
      </c>
      <c r="H198">
        <v>5</v>
      </c>
      <c r="I198">
        <v>2</v>
      </c>
      <c r="J198">
        <v>4</v>
      </c>
      <c r="K198">
        <v>0</v>
      </c>
      <c r="L198">
        <v>6</v>
      </c>
    </row>
    <row r="199" spans="5:12" x14ac:dyDescent="0.2">
      <c r="E199" t="s">
        <v>146</v>
      </c>
      <c r="F199" t="s">
        <v>14</v>
      </c>
      <c r="G199">
        <v>1</v>
      </c>
      <c r="H199">
        <v>5</v>
      </c>
      <c r="I199">
        <v>2</v>
      </c>
      <c r="J199">
        <v>4</v>
      </c>
      <c r="K199">
        <v>0</v>
      </c>
      <c r="L199">
        <v>6</v>
      </c>
    </row>
    <row r="200" spans="5:12" x14ac:dyDescent="0.2">
      <c r="E200" t="s">
        <v>2008</v>
      </c>
      <c r="F200" t="s">
        <v>14</v>
      </c>
      <c r="G200">
        <v>1</v>
      </c>
      <c r="H200">
        <v>4</v>
      </c>
      <c r="I200">
        <v>2</v>
      </c>
      <c r="J200">
        <v>3</v>
      </c>
      <c r="K200">
        <v>0</v>
      </c>
      <c r="L200">
        <v>5</v>
      </c>
    </row>
    <row r="201" spans="5:12" x14ac:dyDescent="0.2">
      <c r="E201" t="s">
        <v>2139</v>
      </c>
      <c r="F201" t="s">
        <v>14</v>
      </c>
      <c r="G201">
        <v>0</v>
      </c>
      <c r="H201">
        <v>4</v>
      </c>
      <c r="I201">
        <v>1</v>
      </c>
      <c r="J201">
        <v>3</v>
      </c>
      <c r="K201">
        <v>0</v>
      </c>
      <c r="L201">
        <v>4</v>
      </c>
    </row>
    <row r="202" spans="5:12" x14ac:dyDescent="0.2">
      <c r="E202" t="s">
        <v>2121</v>
      </c>
      <c r="F202" t="s">
        <v>14</v>
      </c>
      <c r="G202">
        <v>0</v>
      </c>
      <c r="H202">
        <v>1</v>
      </c>
      <c r="I202">
        <v>0</v>
      </c>
      <c r="J202">
        <v>1</v>
      </c>
      <c r="K202">
        <v>0</v>
      </c>
      <c r="L202">
        <v>1</v>
      </c>
    </row>
    <row r="203" spans="5:12" x14ac:dyDescent="0.2">
      <c r="E203" t="s">
        <v>2158</v>
      </c>
      <c r="F203" t="s">
        <v>14</v>
      </c>
      <c r="G203">
        <v>0</v>
      </c>
      <c r="H203">
        <v>3</v>
      </c>
      <c r="I203">
        <v>1</v>
      </c>
      <c r="J203">
        <v>2</v>
      </c>
      <c r="K203">
        <v>0</v>
      </c>
      <c r="L203">
        <v>3</v>
      </c>
    </row>
    <row r="204" spans="5:12" x14ac:dyDescent="0.2">
      <c r="E204" t="s">
        <v>144</v>
      </c>
      <c r="F204" t="s">
        <v>14</v>
      </c>
      <c r="G204">
        <v>1</v>
      </c>
      <c r="H204">
        <v>5</v>
      </c>
      <c r="I204">
        <v>2</v>
      </c>
      <c r="J204">
        <v>4</v>
      </c>
      <c r="K204">
        <v>0</v>
      </c>
      <c r="L204">
        <v>6</v>
      </c>
    </row>
    <row r="205" spans="5:12" x14ac:dyDescent="0.2">
      <c r="E205" t="s">
        <v>1663</v>
      </c>
      <c r="F205" t="s">
        <v>14</v>
      </c>
      <c r="G205">
        <v>1</v>
      </c>
      <c r="H205">
        <v>4</v>
      </c>
      <c r="I205">
        <v>2</v>
      </c>
      <c r="J205">
        <v>3</v>
      </c>
      <c r="K205">
        <v>0</v>
      </c>
      <c r="L205">
        <v>5</v>
      </c>
    </row>
    <row r="206" spans="5:12" x14ac:dyDescent="0.2">
      <c r="E206" t="s">
        <v>1964</v>
      </c>
      <c r="F206" t="s">
        <v>14</v>
      </c>
      <c r="G206">
        <v>1</v>
      </c>
      <c r="H206">
        <v>5</v>
      </c>
      <c r="I206">
        <v>2</v>
      </c>
      <c r="J206">
        <v>4</v>
      </c>
      <c r="K206">
        <v>0</v>
      </c>
      <c r="L206">
        <v>6</v>
      </c>
    </row>
    <row r="207" spans="5:12" x14ac:dyDescent="0.2">
      <c r="E207" t="s">
        <v>2137</v>
      </c>
      <c r="F207" t="s">
        <v>14</v>
      </c>
      <c r="G207">
        <v>0</v>
      </c>
      <c r="H207">
        <v>2</v>
      </c>
      <c r="I207">
        <v>0</v>
      </c>
      <c r="J207">
        <v>2</v>
      </c>
      <c r="K207">
        <v>0</v>
      </c>
      <c r="L207">
        <v>2</v>
      </c>
    </row>
    <row r="208" spans="5:12" x14ac:dyDescent="0.2">
      <c r="E208" t="s">
        <v>2057</v>
      </c>
      <c r="F208" t="s">
        <v>14</v>
      </c>
      <c r="G208">
        <v>1</v>
      </c>
      <c r="H208">
        <v>4</v>
      </c>
      <c r="I208">
        <v>2</v>
      </c>
      <c r="J208">
        <v>3</v>
      </c>
      <c r="K208">
        <v>0</v>
      </c>
      <c r="L208">
        <v>5</v>
      </c>
    </row>
    <row r="209" spans="5:12" x14ac:dyDescent="0.2">
      <c r="E209" t="s">
        <v>2790</v>
      </c>
      <c r="F209" t="s">
        <v>14</v>
      </c>
      <c r="G209">
        <v>0</v>
      </c>
      <c r="H209">
        <v>3</v>
      </c>
      <c r="I209">
        <v>1</v>
      </c>
      <c r="J209">
        <v>2</v>
      </c>
      <c r="K209">
        <v>0</v>
      </c>
      <c r="L209">
        <v>3</v>
      </c>
    </row>
    <row r="210" spans="5:12" x14ac:dyDescent="0.2">
      <c r="E210" t="s">
        <v>175</v>
      </c>
      <c r="F210" t="s">
        <v>58</v>
      </c>
      <c r="G210">
        <v>3</v>
      </c>
      <c r="H210">
        <v>1</v>
      </c>
      <c r="I210">
        <v>0</v>
      </c>
      <c r="J210">
        <v>4</v>
      </c>
      <c r="K210">
        <v>0</v>
      </c>
      <c r="L210">
        <v>4</v>
      </c>
    </row>
    <row r="211" spans="5:12" x14ac:dyDescent="0.2">
      <c r="E211" t="s">
        <v>179</v>
      </c>
      <c r="F211" t="s">
        <v>20</v>
      </c>
      <c r="G211">
        <v>0</v>
      </c>
      <c r="H211">
        <v>5</v>
      </c>
      <c r="I211">
        <v>0</v>
      </c>
      <c r="J211">
        <v>5</v>
      </c>
      <c r="K211">
        <v>0</v>
      </c>
      <c r="L211">
        <v>5</v>
      </c>
    </row>
    <row r="212" spans="5:12" x14ac:dyDescent="0.2">
      <c r="E212" t="s">
        <v>257</v>
      </c>
      <c r="F212" t="s">
        <v>20</v>
      </c>
      <c r="G212">
        <v>0</v>
      </c>
      <c r="H212">
        <v>5</v>
      </c>
      <c r="I212">
        <v>0</v>
      </c>
      <c r="J212">
        <v>5</v>
      </c>
      <c r="K212">
        <v>0</v>
      </c>
      <c r="L212">
        <v>5</v>
      </c>
    </row>
    <row r="213" spans="5:12" x14ac:dyDescent="0.2">
      <c r="E213" t="s">
        <v>1873</v>
      </c>
      <c r="F213" t="s">
        <v>20</v>
      </c>
      <c r="G213">
        <v>0</v>
      </c>
      <c r="H213">
        <v>5</v>
      </c>
      <c r="I213">
        <v>0</v>
      </c>
      <c r="J213">
        <v>5</v>
      </c>
      <c r="K213">
        <v>0</v>
      </c>
      <c r="L213">
        <v>5</v>
      </c>
    </row>
    <row r="214" spans="5:12" x14ac:dyDescent="0.2">
      <c r="E214" t="s">
        <v>366</v>
      </c>
      <c r="F214" t="s">
        <v>94</v>
      </c>
      <c r="G214">
        <v>0</v>
      </c>
      <c r="H214">
        <v>7</v>
      </c>
      <c r="I214">
        <v>0</v>
      </c>
      <c r="J214">
        <v>7</v>
      </c>
      <c r="K214">
        <v>0</v>
      </c>
      <c r="L214">
        <v>7</v>
      </c>
    </row>
    <row r="215" spans="5:12" x14ac:dyDescent="0.2">
      <c r="E215" t="s">
        <v>3528</v>
      </c>
      <c r="F215" t="s">
        <v>18</v>
      </c>
      <c r="G215">
        <v>0</v>
      </c>
      <c r="H215">
        <v>1</v>
      </c>
      <c r="I215">
        <v>0</v>
      </c>
      <c r="J215">
        <v>1</v>
      </c>
      <c r="K215">
        <v>0</v>
      </c>
      <c r="L215">
        <v>1</v>
      </c>
    </row>
    <row r="216" spans="5:12" x14ac:dyDescent="0.2">
      <c r="E216" t="s">
        <v>6021</v>
      </c>
      <c r="F216" t="s">
        <v>29</v>
      </c>
      <c r="G216">
        <v>0</v>
      </c>
      <c r="H216">
        <v>1</v>
      </c>
      <c r="I216">
        <v>0</v>
      </c>
      <c r="J216">
        <v>1</v>
      </c>
      <c r="K216">
        <v>0</v>
      </c>
      <c r="L216">
        <v>1</v>
      </c>
    </row>
    <row r="217" spans="5:12" x14ac:dyDescent="0.2">
      <c r="E217" t="s">
        <v>3529</v>
      </c>
      <c r="F217" t="s">
        <v>18</v>
      </c>
      <c r="G217">
        <v>1</v>
      </c>
      <c r="H217">
        <v>1</v>
      </c>
      <c r="I217">
        <v>0</v>
      </c>
      <c r="J217">
        <v>2</v>
      </c>
      <c r="K217">
        <v>0</v>
      </c>
      <c r="L217">
        <v>2</v>
      </c>
    </row>
    <row r="218" spans="5:12" x14ac:dyDescent="0.2">
      <c r="E218" t="s">
        <v>270</v>
      </c>
      <c r="F218" t="s">
        <v>18</v>
      </c>
      <c r="G218">
        <v>1</v>
      </c>
      <c r="H218">
        <v>1</v>
      </c>
      <c r="I218">
        <v>0</v>
      </c>
      <c r="J218">
        <v>2</v>
      </c>
      <c r="K218">
        <v>0</v>
      </c>
      <c r="L218">
        <v>2</v>
      </c>
    </row>
    <row r="219" spans="5:12" x14ac:dyDescent="0.2">
      <c r="E219" t="s">
        <v>2112</v>
      </c>
      <c r="F219" t="s">
        <v>18</v>
      </c>
      <c r="G219">
        <v>1</v>
      </c>
      <c r="H219">
        <v>1</v>
      </c>
      <c r="I219">
        <v>0</v>
      </c>
      <c r="J219">
        <v>2</v>
      </c>
      <c r="K219">
        <v>0</v>
      </c>
      <c r="L219">
        <v>2</v>
      </c>
    </row>
    <row r="220" spans="5:12" x14ac:dyDescent="0.2">
      <c r="E220" t="s">
        <v>2841</v>
      </c>
      <c r="F220" t="s">
        <v>18</v>
      </c>
      <c r="G220">
        <v>1</v>
      </c>
      <c r="H220">
        <v>1</v>
      </c>
      <c r="I220">
        <v>0</v>
      </c>
      <c r="J220">
        <v>2</v>
      </c>
      <c r="K220">
        <v>0</v>
      </c>
      <c r="L220">
        <v>2</v>
      </c>
    </row>
    <row r="221" spans="5:12" x14ac:dyDescent="0.2">
      <c r="E221" t="s">
        <v>3646</v>
      </c>
      <c r="F221" t="s">
        <v>18</v>
      </c>
      <c r="G221">
        <v>1</v>
      </c>
      <c r="H221">
        <v>1</v>
      </c>
      <c r="I221">
        <v>0</v>
      </c>
      <c r="J221">
        <v>2</v>
      </c>
      <c r="K221">
        <v>0</v>
      </c>
      <c r="L221">
        <v>2</v>
      </c>
    </row>
    <row r="222" spans="5:12" x14ac:dyDescent="0.2">
      <c r="E222" t="s">
        <v>2935</v>
      </c>
      <c r="F222" t="s">
        <v>18</v>
      </c>
      <c r="G222">
        <v>1</v>
      </c>
      <c r="H222">
        <v>1</v>
      </c>
      <c r="I222">
        <v>0</v>
      </c>
      <c r="J222">
        <v>2</v>
      </c>
      <c r="K222">
        <v>0</v>
      </c>
      <c r="L222">
        <v>2</v>
      </c>
    </row>
    <row r="223" spans="5:12" x14ac:dyDescent="0.2">
      <c r="E223" t="s">
        <v>3707</v>
      </c>
      <c r="F223" t="s">
        <v>18</v>
      </c>
      <c r="G223">
        <v>1</v>
      </c>
      <c r="H223">
        <v>1</v>
      </c>
      <c r="I223">
        <v>0</v>
      </c>
      <c r="J223">
        <v>2</v>
      </c>
      <c r="K223">
        <v>0</v>
      </c>
      <c r="L223">
        <v>2</v>
      </c>
    </row>
    <row r="224" spans="5:12" x14ac:dyDescent="0.2">
      <c r="E224" t="s">
        <v>2416</v>
      </c>
      <c r="F224" t="s">
        <v>18</v>
      </c>
      <c r="G224">
        <v>1</v>
      </c>
      <c r="H224">
        <v>1</v>
      </c>
      <c r="I224">
        <v>0</v>
      </c>
      <c r="J224">
        <v>2</v>
      </c>
      <c r="K224">
        <v>0</v>
      </c>
      <c r="L224">
        <v>2</v>
      </c>
    </row>
    <row r="225" spans="5:12" x14ac:dyDescent="0.2">
      <c r="E225" t="s">
        <v>3682</v>
      </c>
      <c r="F225" t="s">
        <v>69</v>
      </c>
      <c r="G225">
        <v>5</v>
      </c>
      <c r="H225">
        <v>1</v>
      </c>
      <c r="I225">
        <v>0</v>
      </c>
      <c r="J225">
        <v>6</v>
      </c>
      <c r="K225">
        <v>0</v>
      </c>
      <c r="L225">
        <v>6</v>
      </c>
    </row>
    <row r="226" spans="5:12" x14ac:dyDescent="0.2">
      <c r="E226" t="s">
        <v>4915</v>
      </c>
      <c r="F226" t="s">
        <v>80</v>
      </c>
      <c r="G226">
        <v>0</v>
      </c>
      <c r="H226">
        <v>1</v>
      </c>
      <c r="I226">
        <v>0</v>
      </c>
      <c r="J226">
        <v>1</v>
      </c>
      <c r="K226">
        <v>0</v>
      </c>
      <c r="L226">
        <v>1</v>
      </c>
    </row>
    <row r="227" spans="5:12" x14ac:dyDescent="0.2">
      <c r="E227" t="s">
        <v>2757</v>
      </c>
      <c r="F227" t="s">
        <v>16</v>
      </c>
      <c r="G227">
        <v>0</v>
      </c>
      <c r="H227">
        <v>3</v>
      </c>
      <c r="I227">
        <v>0</v>
      </c>
      <c r="J227">
        <v>3</v>
      </c>
      <c r="K227">
        <v>0</v>
      </c>
      <c r="L227">
        <v>3</v>
      </c>
    </row>
    <row r="228" spans="5:12" x14ac:dyDescent="0.2">
      <c r="E228" t="s">
        <v>2172</v>
      </c>
      <c r="F228" t="s">
        <v>16</v>
      </c>
      <c r="G228">
        <v>0</v>
      </c>
      <c r="H228">
        <v>5</v>
      </c>
      <c r="I228">
        <v>0</v>
      </c>
      <c r="J228">
        <v>5</v>
      </c>
      <c r="K228">
        <v>0</v>
      </c>
      <c r="L228">
        <v>5</v>
      </c>
    </row>
    <row r="229" spans="5:12" x14ac:dyDescent="0.2">
      <c r="E229" t="s">
        <v>2733</v>
      </c>
      <c r="F229" t="s">
        <v>16</v>
      </c>
      <c r="G229">
        <v>0</v>
      </c>
      <c r="H229">
        <v>3</v>
      </c>
      <c r="I229">
        <v>0</v>
      </c>
      <c r="J229">
        <v>3</v>
      </c>
      <c r="K229">
        <v>0</v>
      </c>
      <c r="L229">
        <v>3</v>
      </c>
    </row>
    <row r="230" spans="5:12" x14ac:dyDescent="0.2">
      <c r="E230" t="s">
        <v>976</v>
      </c>
      <c r="F230" t="s">
        <v>48</v>
      </c>
      <c r="G230">
        <v>0</v>
      </c>
      <c r="H230">
        <v>3</v>
      </c>
      <c r="I230">
        <v>0</v>
      </c>
      <c r="J230">
        <v>3</v>
      </c>
      <c r="K230">
        <v>0</v>
      </c>
      <c r="L230">
        <v>3</v>
      </c>
    </row>
    <row r="231" spans="5:12" x14ac:dyDescent="0.2">
      <c r="E231" t="s">
        <v>1371</v>
      </c>
      <c r="F231" t="s">
        <v>16</v>
      </c>
      <c r="G231">
        <v>0</v>
      </c>
      <c r="H231">
        <v>3</v>
      </c>
      <c r="I231">
        <v>0</v>
      </c>
      <c r="J231">
        <v>3</v>
      </c>
      <c r="K231">
        <v>0</v>
      </c>
      <c r="L231">
        <v>3</v>
      </c>
    </row>
    <row r="232" spans="5:12" x14ac:dyDescent="0.2">
      <c r="E232" t="s">
        <v>1891</v>
      </c>
      <c r="F232" t="s">
        <v>87</v>
      </c>
      <c r="G232">
        <v>0</v>
      </c>
      <c r="H232">
        <v>1</v>
      </c>
      <c r="I232">
        <v>0</v>
      </c>
      <c r="J232">
        <v>1</v>
      </c>
      <c r="K232">
        <v>0</v>
      </c>
      <c r="L232">
        <v>1</v>
      </c>
    </row>
    <row r="233" spans="5:12" x14ac:dyDescent="0.2">
      <c r="E233" t="s">
        <v>2499</v>
      </c>
      <c r="F233" t="s">
        <v>58</v>
      </c>
      <c r="G233">
        <v>0</v>
      </c>
      <c r="H233">
        <v>2</v>
      </c>
      <c r="I233">
        <v>0</v>
      </c>
      <c r="J233">
        <v>1</v>
      </c>
      <c r="K233">
        <v>1</v>
      </c>
      <c r="L233">
        <v>2</v>
      </c>
    </row>
    <row r="234" spans="5:12" x14ac:dyDescent="0.2">
      <c r="E234" t="s">
        <v>2938</v>
      </c>
      <c r="F234" t="s">
        <v>20</v>
      </c>
      <c r="G234">
        <v>15</v>
      </c>
      <c r="H234">
        <v>81</v>
      </c>
      <c r="I234">
        <v>1</v>
      </c>
      <c r="J234">
        <v>92</v>
      </c>
      <c r="K234">
        <v>3</v>
      </c>
      <c r="L234">
        <v>96</v>
      </c>
    </row>
    <row r="235" spans="5:12" x14ac:dyDescent="0.2">
      <c r="E235" t="s">
        <v>956</v>
      </c>
      <c r="F235" t="s">
        <v>39</v>
      </c>
      <c r="G235">
        <v>0</v>
      </c>
      <c r="H235">
        <v>1</v>
      </c>
      <c r="I235">
        <v>0</v>
      </c>
      <c r="J235">
        <v>1</v>
      </c>
      <c r="K235">
        <v>0</v>
      </c>
      <c r="L235">
        <v>1</v>
      </c>
    </row>
    <row r="236" spans="5:12" x14ac:dyDescent="0.2">
      <c r="E236" t="s">
        <v>954</v>
      </c>
      <c r="F236" t="s">
        <v>39</v>
      </c>
      <c r="G236">
        <v>0</v>
      </c>
      <c r="H236">
        <v>1</v>
      </c>
      <c r="I236">
        <v>0</v>
      </c>
      <c r="J236">
        <v>1</v>
      </c>
      <c r="K236">
        <v>0</v>
      </c>
      <c r="L236">
        <v>1</v>
      </c>
    </row>
    <row r="237" spans="5:12" x14ac:dyDescent="0.2">
      <c r="E237" t="s">
        <v>2939</v>
      </c>
      <c r="F237" t="s">
        <v>20</v>
      </c>
      <c r="G237">
        <v>15</v>
      </c>
      <c r="H237">
        <v>81</v>
      </c>
      <c r="I237">
        <v>1</v>
      </c>
      <c r="J237">
        <v>92</v>
      </c>
      <c r="K237">
        <v>3</v>
      </c>
      <c r="L237">
        <v>96</v>
      </c>
    </row>
    <row r="238" spans="5:12" x14ac:dyDescent="0.2">
      <c r="E238" t="s">
        <v>953</v>
      </c>
      <c r="F238" t="s">
        <v>39</v>
      </c>
      <c r="G238">
        <v>0</v>
      </c>
      <c r="H238">
        <v>1</v>
      </c>
      <c r="I238">
        <v>0</v>
      </c>
      <c r="J238">
        <v>1</v>
      </c>
      <c r="K238">
        <v>0</v>
      </c>
      <c r="L238">
        <v>1</v>
      </c>
    </row>
    <row r="239" spans="5:12" x14ac:dyDescent="0.2">
      <c r="E239" t="s">
        <v>955</v>
      </c>
      <c r="F239" t="s">
        <v>39</v>
      </c>
      <c r="G239">
        <v>0</v>
      </c>
      <c r="H239">
        <v>1</v>
      </c>
      <c r="I239">
        <v>0</v>
      </c>
      <c r="J239">
        <v>1</v>
      </c>
      <c r="K239">
        <v>0</v>
      </c>
      <c r="L239">
        <v>1</v>
      </c>
    </row>
    <row r="240" spans="5:12" x14ac:dyDescent="0.2">
      <c r="E240" t="s">
        <v>952</v>
      </c>
      <c r="F240" t="s">
        <v>39</v>
      </c>
      <c r="G240">
        <v>0</v>
      </c>
      <c r="H240">
        <v>1</v>
      </c>
      <c r="I240">
        <v>0</v>
      </c>
      <c r="J240">
        <v>1</v>
      </c>
      <c r="K240">
        <v>0</v>
      </c>
      <c r="L240">
        <v>1</v>
      </c>
    </row>
    <row r="241" spans="4:12" x14ac:dyDescent="0.2">
      <c r="E241" t="s">
        <v>3993</v>
      </c>
      <c r="F241" t="s">
        <v>69</v>
      </c>
      <c r="G241">
        <v>2</v>
      </c>
      <c r="H241">
        <v>0</v>
      </c>
      <c r="I241">
        <v>0</v>
      </c>
      <c r="J241">
        <v>2</v>
      </c>
      <c r="K241">
        <v>0</v>
      </c>
      <c r="L241">
        <v>2</v>
      </c>
    </row>
    <row r="242" spans="4:12" x14ac:dyDescent="0.2">
      <c r="E242" t="s">
        <v>3991</v>
      </c>
      <c r="F242" t="s">
        <v>69</v>
      </c>
      <c r="G242">
        <v>1</v>
      </c>
      <c r="H242">
        <v>0</v>
      </c>
      <c r="I242">
        <v>0</v>
      </c>
      <c r="J242">
        <v>1</v>
      </c>
      <c r="K242">
        <v>0</v>
      </c>
      <c r="L242">
        <v>1</v>
      </c>
    </row>
    <row r="243" spans="4:12" x14ac:dyDescent="0.2">
      <c r="E243" t="s">
        <v>5764</v>
      </c>
      <c r="F243" t="s">
        <v>53</v>
      </c>
      <c r="G243">
        <v>0</v>
      </c>
      <c r="H243">
        <v>1</v>
      </c>
      <c r="I243">
        <v>0</v>
      </c>
      <c r="J243">
        <v>1</v>
      </c>
      <c r="K243">
        <v>0</v>
      </c>
      <c r="L243">
        <v>1</v>
      </c>
    </row>
    <row r="244" spans="4:12" x14ac:dyDescent="0.2">
      <c r="E244" t="s">
        <v>6022</v>
      </c>
      <c r="F244" t="s">
        <v>69</v>
      </c>
      <c r="G244">
        <v>1</v>
      </c>
      <c r="H244">
        <v>0</v>
      </c>
      <c r="I244">
        <v>0</v>
      </c>
      <c r="J244">
        <v>1</v>
      </c>
      <c r="K244">
        <v>0</v>
      </c>
      <c r="L244">
        <v>1</v>
      </c>
    </row>
    <row r="245" spans="4:12" x14ac:dyDescent="0.2">
      <c r="E245" t="s">
        <v>4178</v>
      </c>
      <c r="F245" t="s">
        <v>53</v>
      </c>
      <c r="G245">
        <v>0</v>
      </c>
      <c r="H245">
        <v>1</v>
      </c>
      <c r="I245">
        <v>0</v>
      </c>
      <c r="J245">
        <v>1</v>
      </c>
      <c r="K245">
        <v>0</v>
      </c>
      <c r="L245">
        <v>1</v>
      </c>
    </row>
    <row r="246" spans="4:12" x14ac:dyDescent="0.2">
      <c r="E246" t="s">
        <v>3980</v>
      </c>
      <c r="F246" t="s">
        <v>69</v>
      </c>
      <c r="G246">
        <v>1</v>
      </c>
      <c r="H246">
        <v>0</v>
      </c>
      <c r="I246">
        <v>0</v>
      </c>
      <c r="J246">
        <v>1</v>
      </c>
      <c r="K246">
        <v>0</v>
      </c>
      <c r="L246">
        <v>1</v>
      </c>
    </row>
    <row r="247" spans="4:12" x14ac:dyDescent="0.2">
      <c r="E247" t="s">
        <v>3674</v>
      </c>
      <c r="F247" t="s">
        <v>69</v>
      </c>
      <c r="G247">
        <v>1</v>
      </c>
      <c r="H247">
        <v>0</v>
      </c>
      <c r="I247">
        <v>0</v>
      </c>
      <c r="J247">
        <v>1</v>
      </c>
      <c r="K247">
        <v>0</v>
      </c>
      <c r="L247">
        <v>1</v>
      </c>
    </row>
    <row r="248" spans="4:12" x14ac:dyDescent="0.2">
      <c r="E248" t="s">
        <v>5682</v>
      </c>
      <c r="F248" t="s">
        <v>53</v>
      </c>
      <c r="G248">
        <v>0</v>
      </c>
      <c r="H248">
        <v>1</v>
      </c>
      <c r="I248">
        <v>0</v>
      </c>
      <c r="J248">
        <v>1</v>
      </c>
      <c r="K248">
        <v>0</v>
      </c>
      <c r="L248">
        <v>1</v>
      </c>
    </row>
    <row r="249" spans="4:12" x14ac:dyDescent="0.2">
      <c r="E249" t="s">
        <v>5234</v>
      </c>
      <c r="F249" t="s">
        <v>53</v>
      </c>
      <c r="G249">
        <v>0</v>
      </c>
      <c r="H249">
        <v>1</v>
      </c>
      <c r="I249">
        <v>0</v>
      </c>
      <c r="J249">
        <v>1</v>
      </c>
      <c r="K249">
        <v>0</v>
      </c>
      <c r="L249">
        <v>1</v>
      </c>
    </row>
    <row r="250" spans="4:12" x14ac:dyDescent="0.2">
      <c r="E250" t="s">
        <v>4997</v>
      </c>
      <c r="F250" t="s">
        <v>53</v>
      </c>
      <c r="G250">
        <v>0</v>
      </c>
      <c r="H250">
        <v>1</v>
      </c>
      <c r="I250">
        <v>0</v>
      </c>
      <c r="J250">
        <v>1</v>
      </c>
      <c r="K250">
        <v>0</v>
      </c>
      <c r="L250">
        <v>1</v>
      </c>
    </row>
    <row r="251" spans="4:12" x14ac:dyDescent="0.2">
      <c r="D251" t="s">
        <v>3930</v>
      </c>
      <c r="E251" t="s">
        <v>3930</v>
      </c>
      <c r="F251" t="s">
        <v>29</v>
      </c>
      <c r="G251">
        <v>0</v>
      </c>
      <c r="H251">
        <v>1</v>
      </c>
      <c r="I251">
        <v>0</v>
      </c>
      <c r="J251">
        <v>1</v>
      </c>
      <c r="K251">
        <v>0</v>
      </c>
      <c r="L251">
        <v>1</v>
      </c>
    </row>
    <row r="252" spans="4:12" x14ac:dyDescent="0.2">
      <c r="E252" t="s">
        <v>4409</v>
      </c>
      <c r="F252" t="s">
        <v>29</v>
      </c>
      <c r="G252">
        <v>0</v>
      </c>
      <c r="H252">
        <v>1</v>
      </c>
      <c r="I252">
        <v>0</v>
      </c>
      <c r="J252">
        <v>1</v>
      </c>
      <c r="K252">
        <v>0</v>
      </c>
      <c r="L252">
        <v>1</v>
      </c>
    </row>
    <row r="253" spans="4:12" x14ac:dyDescent="0.2">
      <c r="E253" t="s">
        <v>4546</v>
      </c>
      <c r="F253" t="s">
        <v>29</v>
      </c>
      <c r="G253">
        <v>0</v>
      </c>
      <c r="H253">
        <v>1</v>
      </c>
      <c r="I253">
        <v>0</v>
      </c>
      <c r="J253">
        <v>1</v>
      </c>
      <c r="K253">
        <v>0</v>
      </c>
      <c r="L253">
        <v>1</v>
      </c>
    </row>
    <row r="254" spans="4:12" x14ac:dyDescent="0.2">
      <c r="E254" t="s">
        <v>3700</v>
      </c>
      <c r="F254" t="s">
        <v>67</v>
      </c>
      <c r="G254">
        <v>15</v>
      </c>
      <c r="H254">
        <v>2</v>
      </c>
      <c r="I254">
        <v>0</v>
      </c>
      <c r="J254">
        <v>17</v>
      </c>
      <c r="K254">
        <v>0</v>
      </c>
      <c r="L254">
        <v>17</v>
      </c>
    </row>
    <row r="255" spans="4:12" x14ac:dyDescent="0.2">
      <c r="E255" t="s">
        <v>2009</v>
      </c>
      <c r="F255" t="s">
        <v>16</v>
      </c>
      <c r="G255">
        <v>1</v>
      </c>
      <c r="H255">
        <v>3</v>
      </c>
      <c r="I255">
        <v>0</v>
      </c>
      <c r="J255">
        <v>4</v>
      </c>
      <c r="K255">
        <v>0</v>
      </c>
      <c r="L255">
        <v>4</v>
      </c>
    </row>
    <row r="256" spans="4:12" x14ac:dyDescent="0.2">
      <c r="E256" t="s">
        <v>2013</v>
      </c>
      <c r="F256" t="s">
        <v>16</v>
      </c>
      <c r="G256">
        <v>0</v>
      </c>
      <c r="H256">
        <v>3</v>
      </c>
      <c r="I256">
        <v>0</v>
      </c>
      <c r="J256">
        <v>3</v>
      </c>
      <c r="K256">
        <v>0</v>
      </c>
      <c r="L256">
        <v>3</v>
      </c>
    </row>
    <row r="257" spans="5:12" x14ac:dyDescent="0.2">
      <c r="E257" t="s">
        <v>1317</v>
      </c>
      <c r="F257" t="s">
        <v>16</v>
      </c>
      <c r="G257">
        <v>0</v>
      </c>
      <c r="H257">
        <v>3</v>
      </c>
      <c r="I257">
        <v>0</v>
      </c>
      <c r="J257">
        <v>3</v>
      </c>
      <c r="K257">
        <v>0</v>
      </c>
      <c r="L257">
        <v>3</v>
      </c>
    </row>
    <row r="258" spans="5:12" x14ac:dyDescent="0.2">
      <c r="E258" t="s">
        <v>2012</v>
      </c>
      <c r="F258" t="s">
        <v>16</v>
      </c>
      <c r="G258">
        <v>0</v>
      </c>
      <c r="H258">
        <v>3</v>
      </c>
      <c r="I258">
        <v>0</v>
      </c>
      <c r="J258">
        <v>3</v>
      </c>
      <c r="K258">
        <v>0</v>
      </c>
      <c r="L258">
        <v>3</v>
      </c>
    </row>
    <row r="259" spans="5:12" x14ac:dyDescent="0.2">
      <c r="E259" t="s">
        <v>2255</v>
      </c>
      <c r="F259" t="s">
        <v>24</v>
      </c>
      <c r="G259">
        <v>0</v>
      </c>
      <c r="H259">
        <v>7</v>
      </c>
      <c r="I259">
        <v>0</v>
      </c>
      <c r="J259">
        <v>7</v>
      </c>
      <c r="K259">
        <v>0</v>
      </c>
      <c r="L259">
        <v>7</v>
      </c>
    </row>
    <row r="260" spans="5:12" x14ac:dyDescent="0.2">
      <c r="E260" t="s">
        <v>910</v>
      </c>
      <c r="F260" t="s">
        <v>48</v>
      </c>
      <c r="G260">
        <v>2</v>
      </c>
      <c r="H260">
        <v>0</v>
      </c>
      <c r="I260">
        <v>0</v>
      </c>
      <c r="J260">
        <v>2</v>
      </c>
      <c r="K260">
        <v>0</v>
      </c>
      <c r="L260">
        <v>2</v>
      </c>
    </row>
    <row r="261" spans="5:12" x14ac:dyDescent="0.2">
      <c r="E261" t="s">
        <v>2477</v>
      </c>
      <c r="F261" t="s">
        <v>87</v>
      </c>
      <c r="G261">
        <v>1</v>
      </c>
      <c r="H261">
        <v>0</v>
      </c>
      <c r="I261">
        <v>0</v>
      </c>
      <c r="J261">
        <v>1</v>
      </c>
      <c r="K261">
        <v>0</v>
      </c>
      <c r="L261">
        <v>1</v>
      </c>
    </row>
    <row r="262" spans="5:12" x14ac:dyDescent="0.2">
      <c r="E262" t="s">
        <v>4621</v>
      </c>
      <c r="F262" t="s">
        <v>22</v>
      </c>
      <c r="G262">
        <v>1</v>
      </c>
      <c r="H262">
        <v>0</v>
      </c>
      <c r="I262">
        <v>0</v>
      </c>
      <c r="J262">
        <v>1</v>
      </c>
      <c r="K262">
        <v>0</v>
      </c>
      <c r="L262">
        <v>1</v>
      </c>
    </row>
    <row r="263" spans="5:12" x14ac:dyDescent="0.2">
      <c r="E263" t="s">
        <v>1479</v>
      </c>
      <c r="F263" t="s">
        <v>53</v>
      </c>
      <c r="G263">
        <v>0</v>
      </c>
      <c r="H263">
        <v>1</v>
      </c>
      <c r="I263">
        <v>0</v>
      </c>
      <c r="J263">
        <v>1</v>
      </c>
      <c r="K263">
        <v>0</v>
      </c>
      <c r="L263">
        <v>1</v>
      </c>
    </row>
    <row r="264" spans="5:12" x14ac:dyDescent="0.2">
      <c r="E264" t="s">
        <v>874</v>
      </c>
      <c r="F264" t="s">
        <v>53</v>
      </c>
      <c r="G264">
        <v>0</v>
      </c>
      <c r="H264">
        <v>2</v>
      </c>
      <c r="I264">
        <v>0</v>
      </c>
      <c r="J264">
        <v>2</v>
      </c>
      <c r="K264">
        <v>0</v>
      </c>
      <c r="L264">
        <v>2</v>
      </c>
    </row>
    <row r="265" spans="5:12" x14ac:dyDescent="0.2">
      <c r="E265" t="s">
        <v>6023</v>
      </c>
      <c r="F265" t="s">
        <v>131</v>
      </c>
      <c r="G265">
        <v>0</v>
      </c>
      <c r="H265">
        <v>1</v>
      </c>
      <c r="I265">
        <v>0</v>
      </c>
      <c r="J265">
        <v>1</v>
      </c>
      <c r="K265">
        <v>0</v>
      </c>
      <c r="L265">
        <v>1</v>
      </c>
    </row>
    <row r="266" spans="5:12" x14ac:dyDescent="0.2">
      <c r="E266" t="s">
        <v>6024</v>
      </c>
      <c r="F266" t="s">
        <v>131</v>
      </c>
      <c r="G266">
        <v>0</v>
      </c>
      <c r="H266">
        <v>1</v>
      </c>
      <c r="I266">
        <v>0</v>
      </c>
      <c r="J266">
        <v>1</v>
      </c>
      <c r="K266">
        <v>0</v>
      </c>
      <c r="L266">
        <v>1</v>
      </c>
    </row>
    <row r="267" spans="5:12" x14ac:dyDescent="0.2">
      <c r="E267" t="s">
        <v>6025</v>
      </c>
      <c r="F267" t="s">
        <v>131</v>
      </c>
      <c r="G267">
        <v>0</v>
      </c>
      <c r="H267">
        <v>1</v>
      </c>
      <c r="I267">
        <v>0</v>
      </c>
      <c r="J267">
        <v>1</v>
      </c>
      <c r="K267">
        <v>0</v>
      </c>
      <c r="L267">
        <v>1</v>
      </c>
    </row>
    <row r="268" spans="5:12" x14ac:dyDescent="0.2">
      <c r="E268" t="s">
        <v>4771</v>
      </c>
      <c r="F268" t="s">
        <v>131</v>
      </c>
      <c r="G268">
        <v>0</v>
      </c>
      <c r="H268">
        <v>2</v>
      </c>
      <c r="I268">
        <v>0</v>
      </c>
      <c r="J268">
        <v>2</v>
      </c>
      <c r="K268">
        <v>0</v>
      </c>
      <c r="L268">
        <v>2</v>
      </c>
    </row>
    <row r="269" spans="5:12" x14ac:dyDescent="0.2">
      <c r="E269" t="s">
        <v>829</v>
      </c>
      <c r="F269" t="s">
        <v>131</v>
      </c>
      <c r="G269">
        <v>0</v>
      </c>
      <c r="H269">
        <v>1</v>
      </c>
      <c r="I269">
        <v>0</v>
      </c>
      <c r="J269">
        <v>1</v>
      </c>
      <c r="K269">
        <v>0</v>
      </c>
      <c r="L269">
        <v>1</v>
      </c>
    </row>
    <row r="270" spans="5:12" x14ac:dyDescent="0.2">
      <c r="E270" t="s">
        <v>1300</v>
      </c>
      <c r="F270" t="s">
        <v>131</v>
      </c>
      <c r="G270">
        <v>0</v>
      </c>
      <c r="H270">
        <v>1</v>
      </c>
      <c r="I270">
        <v>0</v>
      </c>
      <c r="J270">
        <v>1</v>
      </c>
      <c r="K270">
        <v>0</v>
      </c>
      <c r="L270">
        <v>1</v>
      </c>
    </row>
    <row r="271" spans="5:12" x14ac:dyDescent="0.2">
      <c r="E271" t="s">
        <v>5452</v>
      </c>
      <c r="F271" t="s">
        <v>131</v>
      </c>
      <c r="G271">
        <v>0</v>
      </c>
      <c r="H271">
        <v>2</v>
      </c>
      <c r="I271">
        <v>0</v>
      </c>
      <c r="J271">
        <v>2</v>
      </c>
      <c r="K271">
        <v>0</v>
      </c>
      <c r="L271">
        <v>2</v>
      </c>
    </row>
    <row r="272" spans="5:12" x14ac:dyDescent="0.2">
      <c r="E272" t="s">
        <v>6026</v>
      </c>
      <c r="F272" t="s">
        <v>131</v>
      </c>
      <c r="G272">
        <v>0</v>
      </c>
      <c r="H272">
        <v>1</v>
      </c>
      <c r="I272">
        <v>0</v>
      </c>
      <c r="J272">
        <v>1</v>
      </c>
      <c r="K272">
        <v>0</v>
      </c>
      <c r="L272">
        <v>1</v>
      </c>
    </row>
    <row r="273" spans="5:12" x14ac:dyDescent="0.2">
      <c r="E273" t="s">
        <v>6027</v>
      </c>
      <c r="F273" t="s">
        <v>131</v>
      </c>
      <c r="G273">
        <v>0</v>
      </c>
      <c r="H273">
        <v>1</v>
      </c>
      <c r="I273">
        <v>0</v>
      </c>
      <c r="J273">
        <v>1</v>
      </c>
      <c r="K273">
        <v>0</v>
      </c>
      <c r="L273">
        <v>1</v>
      </c>
    </row>
    <row r="274" spans="5:12" x14ac:dyDescent="0.2">
      <c r="E274" t="s">
        <v>1302</v>
      </c>
      <c r="F274" t="s">
        <v>131</v>
      </c>
      <c r="G274">
        <v>0</v>
      </c>
      <c r="H274">
        <v>1</v>
      </c>
      <c r="I274">
        <v>0</v>
      </c>
      <c r="J274">
        <v>1</v>
      </c>
      <c r="K274">
        <v>0</v>
      </c>
      <c r="L274">
        <v>1</v>
      </c>
    </row>
    <row r="275" spans="5:12" x14ac:dyDescent="0.2">
      <c r="E275" t="s">
        <v>6028</v>
      </c>
      <c r="F275" t="s">
        <v>131</v>
      </c>
      <c r="G275">
        <v>0</v>
      </c>
      <c r="H275">
        <v>1</v>
      </c>
      <c r="I275">
        <v>0</v>
      </c>
      <c r="J275">
        <v>1</v>
      </c>
      <c r="K275">
        <v>0</v>
      </c>
      <c r="L275">
        <v>1</v>
      </c>
    </row>
    <row r="276" spans="5:12" x14ac:dyDescent="0.2">
      <c r="E276" t="s">
        <v>389</v>
      </c>
      <c r="F276" t="s">
        <v>131</v>
      </c>
      <c r="G276">
        <v>0</v>
      </c>
      <c r="H276">
        <v>2</v>
      </c>
      <c r="I276">
        <v>0</v>
      </c>
      <c r="J276">
        <v>2</v>
      </c>
      <c r="K276">
        <v>0</v>
      </c>
      <c r="L276">
        <v>2</v>
      </c>
    </row>
    <row r="277" spans="5:12" x14ac:dyDescent="0.2">
      <c r="E277" t="s">
        <v>844</v>
      </c>
      <c r="F277" t="s">
        <v>131</v>
      </c>
      <c r="G277">
        <v>0</v>
      </c>
      <c r="H277">
        <v>1</v>
      </c>
      <c r="I277">
        <v>0</v>
      </c>
      <c r="J277">
        <v>1</v>
      </c>
      <c r="K277">
        <v>0</v>
      </c>
      <c r="L277">
        <v>1</v>
      </c>
    </row>
    <row r="278" spans="5:12" x14ac:dyDescent="0.2">
      <c r="E278" t="s">
        <v>5605</v>
      </c>
      <c r="F278" t="s">
        <v>48</v>
      </c>
      <c r="G278">
        <v>0</v>
      </c>
      <c r="H278">
        <v>1</v>
      </c>
      <c r="I278">
        <v>0</v>
      </c>
      <c r="J278">
        <v>1</v>
      </c>
      <c r="K278">
        <v>0</v>
      </c>
      <c r="L278">
        <v>1</v>
      </c>
    </row>
    <row r="279" spans="5:12" x14ac:dyDescent="0.2">
      <c r="E279" t="s">
        <v>1240</v>
      </c>
      <c r="F279" t="s">
        <v>87</v>
      </c>
      <c r="G279">
        <v>0</v>
      </c>
      <c r="H279">
        <v>5</v>
      </c>
      <c r="I279">
        <v>0</v>
      </c>
      <c r="J279">
        <v>4</v>
      </c>
      <c r="K279">
        <v>1</v>
      </c>
      <c r="L279">
        <v>5</v>
      </c>
    </row>
    <row r="280" spans="5:12" x14ac:dyDescent="0.2">
      <c r="E280" t="s">
        <v>1022</v>
      </c>
      <c r="F280" t="s">
        <v>58</v>
      </c>
      <c r="G280">
        <v>0</v>
      </c>
      <c r="H280">
        <v>2</v>
      </c>
      <c r="I280">
        <v>0</v>
      </c>
      <c r="J280">
        <v>2</v>
      </c>
      <c r="K280">
        <v>0</v>
      </c>
      <c r="L280">
        <v>2</v>
      </c>
    </row>
    <row r="281" spans="5:12" x14ac:dyDescent="0.2">
      <c r="E281" t="s">
        <v>3215</v>
      </c>
      <c r="F281" t="s">
        <v>87</v>
      </c>
      <c r="G281">
        <v>0</v>
      </c>
      <c r="H281">
        <v>2</v>
      </c>
      <c r="I281">
        <v>0</v>
      </c>
      <c r="J281">
        <v>2</v>
      </c>
      <c r="K281">
        <v>0</v>
      </c>
      <c r="L281">
        <v>2</v>
      </c>
    </row>
    <row r="282" spans="5:12" x14ac:dyDescent="0.2">
      <c r="E282" t="s">
        <v>3588</v>
      </c>
      <c r="F282" t="s">
        <v>29</v>
      </c>
      <c r="G282">
        <v>0</v>
      </c>
      <c r="H282">
        <v>4</v>
      </c>
      <c r="I282">
        <v>0</v>
      </c>
      <c r="J282">
        <v>4</v>
      </c>
      <c r="K282">
        <v>0</v>
      </c>
      <c r="L282">
        <v>4</v>
      </c>
    </row>
    <row r="283" spans="5:12" x14ac:dyDescent="0.2">
      <c r="E283" t="s">
        <v>3663</v>
      </c>
      <c r="F283" t="s">
        <v>29</v>
      </c>
      <c r="G283">
        <v>0</v>
      </c>
      <c r="H283">
        <v>4</v>
      </c>
      <c r="I283">
        <v>0</v>
      </c>
      <c r="J283">
        <v>4</v>
      </c>
      <c r="K283">
        <v>0</v>
      </c>
      <c r="L283">
        <v>4</v>
      </c>
    </row>
    <row r="284" spans="5:12" x14ac:dyDescent="0.2">
      <c r="E284" t="s">
        <v>533</v>
      </c>
      <c r="F284" t="s">
        <v>29</v>
      </c>
      <c r="G284">
        <v>0</v>
      </c>
      <c r="H284">
        <v>4</v>
      </c>
      <c r="I284">
        <v>0</v>
      </c>
      <c r="J284">
        <v>4</v>
      </c>
      <c r="K284">
        <v>0</v>
      </c>
      <c r="L284">
        <v>4</v>
      </c>
    </row>
    <row r="285" spans="5:12" x14ac:dyDescent="0.2">
      <c r="E285" t="s">
        <v>3664</v>
      </c>
      <c r="F285" t="s">
        <v>29</v>
      </c>
      <c r="G285">
        <v>1</v>
      </c>
      <c r="H285">
        <v>4</v>
      </c>
      <c r="I285">
        <v>0</v>
      </c>
      <c r="J285">
        <v>5</v>
      </c>
      <c r="K285">
        <v>0</v>
      </c>
      <c r="L285">
        <v>5</v>
      </c>
    </row>
    <row r="286" spans="5:12" x14ac:dyDescent="0.2">
      <c r="E286" t="s">
        <v>6029</v>
      </c>
      <c r="F286" t="s">
        <v>29</v>
      </c>
      <c r="G286">
        <v>0</v>
      </c>
      <c r="H286">
        <v>4</v>
      </c>
      <c r="I286">
        <v>0</v>
      </c>
      <c r="J286">
        <v>4</v>
      </c>
      <c r="K286">
        <v>0</v>
      </c>
      <c r="L286">
        <v>4</v>
      </c>
    </row>
    <row r="287" spans="5:12" x14ac:dyDescent="0.2">
      <c r="E287" t="s">
        <v>3672</v>
      </c>
      <c r="F287" t="s">
        <v>29</v>
      </c>
      <c r="G287">
        <v>1</v>
      </c>
      <c r="H287">
        <v>4</v>
      </c>
      <c r="I287">
        <v>0</v>
      </c>
      <c r="J287">
        <v>5</v>
      </c>
      <c r="K287">
        <v>0</v>
      </c>
      <c r="L287">
        <v>5</v>
      </c>
    </row>
    <row r="288" spans="5:12" x14ac:dyDescent="0.2">
      <c r="E288" t="s">
        <v>4899</v>
      </c>
      <c r="F288" t="s">
        <v>24</v>
      </c>
      <c r="G288">
        <v>0</v>
      </c>
      <c r="H288">
        <v>2</v>
      </c>
      <c r="I288">
        <v>0</v>
      </c>
      <c r="J288">
        <v>2</v>
      </c>
      <c r="K288">
        <v>0</v>
      </c>
      <c r="L288">
        <v>2</v>
      </c>
    </row>
    <row r="289" spans="4:12" x14ac:dyDescent="0.2">
      <c r="E289" t="s">
        <v>518</v>
      </c>
      <c r="F289" t="s">
        <v>16</v>
      </c>
      <c r="G289">
        <v>0</v>
      </c>
      <c r="H289">
        <v>3</v>
      </c>
      <c r="I289">
        <v>0</v>
      </c>
      <c r="J289">
        <v>3</v>
      </c>
      <c r="K289">
        <v>0</v>
      </c>
      <c r="L289">
        <v>3</v>
      </c>
    </row>
    <row r="290" spans="4:12" x14ac:dyDescent="0.2">
      <c r="E290" t="s">
        <v>2774</v>
      </c>
      <c r="F290" t="s">
        <v>16</v>
      </c>
      <c r="G290">
        <v>0</v>
      </c>
      <c r="H290">
        <v>4</v>
      </c>
      <c r="I290">
        <v>0</v>
      </c>
      <c r="J290">
        <v>4</v>
      </c>
      <c r="K290">
        <v>0</v>
      </c>
      <c r="L290">
        <v>4</v>
      </c>
    </row>
    <row r="291" spans="4:12" x14ac:dyDescent="0.2">
      <c r="E291" t="s">
        <v>6030</v>
      </c>
      <c r="F291" t="s">
        <v>24</v>
      </c>
      <c r="G291">
        <v>0</v>
      </c>
      <c r="H291">
        <v>1</v>
      </c>
      <c r="I291">
        <v>0</v>
      </c>
      <c r="J291">
        <v>1</v>
      </c>
      <c r="K291">
        <v>0</v>
      </c>
      <c r="L291">
        <v>1</v>
      </c>
    </row>
    <row r="292" spans="4:12" x14ac:dyDescent="0.2">
      <c r="E292" t="s">
        <v>6031</v>
      </c>
      <c r="F292" t="s">
        <v>29</v>
      </c>
      <c r="G292">
        <v>0</v>
      </c>
      <c r="H292">
        <v>1</v>
      </c>
      <c r="I292">
        <v>0</v>
      </c>
      <c r="J292">
        <v>1</v>
      </c>
      <c r="K292">
        <v>0</v>
      </c>
      <c r="L292">
        <v>1</v>
      </c>
    </row>
    <row r="293" spans="4:12" x14ac:dyDescent="0.2">
      <c r="E293" t="s">
        <v>6032</v>
      </c>
      <c r="F293" t="s">
        <v>29</v>
      </c>
      <c r="G293">
        <v>0</v>
      </c>
      <c r="H293">
        <v>1</v>
      </c>
      <c r="I293">
        <v>0</v>
      </c>
      <c r="J293">
        <v>1</v>
      </c>
      <c r="K293">
        <v>0</v>
      </c>
      <c r="L293">
        <v>1</v>
      </c>
    </row>
    <row r="294" spans="4:12" x14ac:dyDescent="0.2">
      <c r="E294" t="s">
        <v>1724</v>
      </c>
      <c r="F294" t="s">
        <v>20</v>
      </c>
      <c r="G294">
        <v>0</v>
      </c>
      <c r="H294">
        <v>8</v>
      </c>
      <c r="I294">
        <v>0</v>
      </c>
      <c r="J294">
        <v>6</v>
      </c>
      <c r="K294">
        <v>2</v>
      </c>
      <c r="L294">
        <v>8</v>
      </c>
    </row>
    <row r="295" spans="4:12" x14ac:dyDescent="0.2">
      <c r="E295" t="s">
        <v>1721</v>
      </c>
      <c r="F295" t="s">
        <v>20</v>
      </c>
      <c r="G295">
        <v>0</v>
      </c>
      <c r="H295">
        <v>10</v>
      </c>
      <c r="I295">
        <v>0</v>
      </c>
      <c r="J295">
        <v>8</v>
      </c>
      <c r="K295">
        <v>2</v>
      </c>
      <c r="L295">
        <v>10</v>
      </c>
    </row>
    <row r="296" spans="4:12" x14ac:dyDescent="0.2">
      <c r="E296" t="s">
        <v>1723</v>
      </c>
      <c r="F296" t="s">
        <v>20</v>
      </c>
      <c r="G296">
        <v>0</v>
      </c>
      <c r="H296">
        <v>10</v>
      </c>
      <c r="I296">
        <v>0</v>
      </c>
      <c r="J296">
        <v>8</v>
      </c>
      <c r="K296">
        <v>2</v>
      </c>
      <c r="L296">
        <v>10</v>
      </c>
    </row>
    <row r="297" spans="4:12" x14ac:dyDescent="0.2">
      <c r="E297" t="s">
        <v>1722</v>
      </c>
      <c r="F297" t="s">
        <v>20</v>
      </c>
      <c r="G297">
        <v>0</v>
      </c>
      <c r="H297">
        <v>10</v>
      </c>
      <c r="I297">
        <v>0</v>
      </c>
      <c r="J297">
        <v>8</v>
      </c>
      <c r="K297">
        <v>2</v>
      </c>
      <c r="L297">
        <v>10</v>
      </c>
    </row>
    <row r="298" spans="4:12" x14ac:dyDescent="0.2">
      <c r="E298" t="s">
        <v>738</v>
      </c>
      <c r="F298" t="s">
        <v>29</v>
      </c>
      <c r="G298">
        <v>11</v>
      </c>
      <c r="H298">
        <v>0</v>
      </c>
      <c r="I298">
        <v>0</v>
      </c>
      <c r="J298">
        <v>8</v>
      </c>
      <c r="K298">
        <v>3</v>
      </c>
      <c r="L298">
        <v>11</v>
      </c>
    </row>
    <row r="299" spans="4:12" x14ac:dyDescent="0.2">
      <c r="E299" t="s">
        <v>6033</v>
      </c>
      <c r="F299" t="s">
        <v>58</v>
      </c>
      <c r="G299">
        <v>0</v>
      </c>
      <c r="H299">
        <v>2</v>
      </c>
      <c r="I299">
        <v>0</v>
      </c>
      <c r="J299">
        <v>2</v>
      </c>
      <c r="K299">
        <v>0</v>
      </c>
      <c r="L299">
        <v>2</v>
      </c>
    </row>
    <row r="300" spans="4:12" x14ac:dyDescent="0.2">
      <c r="E300" t="s">
        <v>6034</v>
      </c>
      <c r="F300" t="s">
        <v>58</v>
      </c>
      <c r="G300">
        <v>0</v>
      </c>
      <c r="H300">
        <v>2</v>
      </c>
      <c r="I300">
        <v>0</v>
      </c>
      <c r="J300">
        <v>2</v>
      </c>
      <c r="K300">
        <v>0</v>
      </c>
      <c r="L300">
        <v>2</v>
      </c>
    </row>
    <row r="301" spans="4:12" x14ac:dyDescent="0.2">
      <c r="D301" t="s">
        <v>3924</v>
      </c>
      <c r="E301" t="s">
        <v>3924</v>
      </c>
      <c r="F301" t="s">
        <v>58</v>
      </c>
      <c r="G301">
        <v>0</v>
      </c>
      <c r="H301">
        <v>3</v>
      </c>
      <c r="I301">
        <v>0</v>
      </c>
      <c r="J301">
        <v>3</v>
      </c>
      <c r="K301">
        <v>0</v>
      </c>
      <c r="L301">
        <v>3</v>
      </c>
    </row>
    <row r="302" spans="4:12" x14ac:dyDescent="0.2">
      <c r="E302" t="s">
        <v>2295</v>
      </c>
      <c r="F302" t="s">
        <v>53</v>
      </c>
      <c r="G302">
        <v>2</v>
      </c>
      <c r="H302">
        <v>0</v>
      </c>
      <c r="I302">
        <v>0</v>
      </c>
      <c r="J302">
        <v>2</v>
      </c>
      <c r="K302">
        <v>0</v>
      </c>
      <c r="L302">
        <v>2</v>
      </c>
    </row>
    <row r="303" spans="4:12" x14ac:dyDescent="0.2">
      <c r="E303" t="s">
        <v>2306</v>
      </c>
      <c r="F303" t="s">
        <v>53</v>
      </c>
      <c r="G303">
        <v>2</v>
      </c>
      <c r="H303">
        <v>0</v>
      </c>
      <c r="I303">
        <v>0</v>
      </c>
      <c r="J303">
        <v>2</v>
      </c>
      <c r="K303">
        <v>0</v>
      </c>
      <c r="L303">
        <v>2</v>
      </c>
    </row>
    <row r="304" spans="4:12" x14ac:dyDescent="0.2">
      <c r="E304" t="s">
        <v>2304</v>
      </c>
      <c r="F304" t="s">
        <v>53</v>
      </c>
      <c r="G304">
        <v>2</v>
      </c>
      <c r="H304">
        <v>0</v>
      </c>
      <c r="I304">
        <v>0</v>
      </c>
      <c r="J304">
        <v>2</v>
      </c>
      <c r="K304">
        <v>0</v>
      </c>
      <c r="L304">
        <v>2</v>
      </c>
    </row>
    <row r="305" spans="5:12" x14ac:dyDescent="0.2">
      <c r="E305" t="s">
        <v>3507</v>
      </c>
      <c r="F305" t="s">
        <v>67</v>
      </c>
      <c r="G305">
        <v>2</v>
      </c>
      <c r="H305">
        <v>1</v>
      </c>
      <c r="I305">
        <v>0</v>
      </c>
      <c r="J305">
        <v>3</v>
      </c>
      <c r="K305">
        <v>0</v>
      </c>
      <c r="L305">
        <v>3</v>
      </c>
    </row>
    <row r="306" spans="5:12" x14ac:dyDescent="0.2">
      <c r="E306" t="s">
        <v>1272</v>
      </c>
      <c r="F306" t="s">
        <v>48</v>
      </c>
      <c r="G306">
        <v>0</v>
      </c>
      <c r="H306">
        <v>5</v>
      </c>
      <c r="I306">
        <v>0</v>
      </c>
      <c r="J306">
        <v>4</v>
      </c>
      <c r="K306">
        <v>1</v>
      </c>
      <c r="L306">
        <v>5</v>
      </c>
    </row>
    <row r="307" spans="5:12" x14ac:dyDescent="0.2">
      <c r="E307" t="s">
        <v>3071</v>
      </c>
      <c r="F307" t="s">
        <v>48</v>
      </c>
      <c r="G307">
        <v>1</v>
      </c>
      <c r="H307">
        <v>38</v>
      </c>
      <c r="I307">
        <v>0</v>
      </c>
      <c r="J307">
        <v>35</v>
      </c>
      <c r="K307">
        <v>4</v>
      </c>
      <c r="L307">
        <v>39</v>
      </c>
    </row>
    <row r="308" spans="5:12" x14ac:dyDescent="0.2">
      <c r="E308" t="s">
        <v>2193</v>
      </c>
      <c r="F308" t="s">
        <v>53</v>
      </c>
      <c r="G308">
        <v>2</v>
      </c>
      <c r="H308">
        <v>0</v>
      </c>
      <c r="I308">
        <v>0</v>
      </c>
      <c r="J308">
        <v>2</v>
      </c>
      <c r="K308">
        <v>0</v>
      </c>
      <c r="L308">
        <v>2</v>
      </c>
    </row>
    <row r="309" spans="5:12" x14ac:dyDescent="0.2">
      <c r="E309" t="s">
        <v>2450</v>
      </c>
      <c r="F309" t="s">
        <v>18</v>
      </c>
      <c r="G309">
        <v>1</v>
      </c>
      <c r="H309">
        <v>0</v>
      </c>
      <c r="I309">
        <v>0</v>
      </c>
      <c r="J309">
        <v>1</v>
      </c>
      <c r="K309">
        <v>0</v>
      </c>
      <c r="L309">
        <v>1</v>
      </c>
    </row>
    <row r="310" spans="5:12" x14ac:dyDescent="0.2">
      <c r="E310" t="s">
        <v>665</v>
      </c>
      <c r="F310" t="s">
        <v>18</v>
      </c>
      <c r="G310">
        <v>1</v>
      </c>
      <c r="H310">
        <v>0</v>
      </c>
      <c r="I310">
        <v>0</v>
      </c>
      <c r="J310">
        <v>1</v>
      </c>
      <c r="K310">
        <v>0</v>
      </c>
      <c r="L310">
        <v>1</v>
      </c>
    </row>
    <row r="311" spans="5:12" x14ac:dyDescent="0.2">
      <c r="E311" t="s">
        <v>2618</v>
      </c>
      <c r="F311" t="s">
        <v>18</v>
      </c>
      <c r="G311">
        <v>1</v>
      </c>
      <c r="H311">
        <v>0</v>
      </c>
      <c r="I311">
        <v>0</v>
      </c>
      <c r="J311">
        <v>1</v>
      </c>
      <c r="K311">
        <v>0</v>
      </c>
      <c r="L311">
        <v>1</v>
      </c>
    </row>
    <row r="312" spans="5:12" x14ac:dyDescent="0.2">
      <c r="E312" t="s">
        <v>4427</v>
      </c>
      <c r="F312" t="s">
        <v>18</v>
      </c>
      <c r="G312">
        <v>1</v>
      </c>
      <c r="H312">
        <v>0</v>
      </c>
      <c r="I312">
        <v>0</v>
      </c>
      <c r="J312">
        <v>1</v>
      </c>
      <c r="K312">
        <v>0</v>
      </c>
      <c r="L312">
        <v>1</v>
      </c>
    </row>
    <row r="313" spans="5:12" x14ac:dyDescent="0.2">
      <c r="E313" t="s">
        <v>411</v>
      </c>
      <c r="F313" t="s">
        <v>29</v>
      </c>
      <c r="G313">
        <v>0</v>
      </c>
      <c r="H313">
        <v>1</v>
      </c>
      <c r="I313">
        <v>0</v>
      </c>
      <c r="J313">
        <v>1</v>
      </c>
      <c r="K313">
        <v>0</v>
      </c>
      <c r="L313">
        <v>1</v>
      </c>
    </row>
    <row r="314" spans="5:12" x14ac:dyDescent="0.2">
      <c r="E314" t="s">
        <v>3035</v>
      </c>
      <c r="F314" t="s">
        <v>29</v>
      </c>
      <c r="G314">
        <v>0</v>
      </c>
      <c r="H314">
        <v>1</v>
      </c>
      <c r="I314">
        <v>0</v>
      </c>
      <c r="J314">
        <v>1</v>
      </c>
      <c r="K314">
        <v>0</v>
      </c>
      <c r="L314">
        <v>1</v>
      </c>
    </row>
    <row r="315" spans="5:12" x14ac:dyDescent="0.2">
      <c r="E315" t="s">
        <v>3312</v>
      </c>
      <c r="F315" t="s">
        <v>77</v>
      </c>
      <c r="G315">
        <v>6</v>
      </c>
      <c r="H315">
        <v>8</v>
      </c>
      <c r="I315">
        <v>0</v>
      </c>
      <c r="J315">
        <v>13</v>
      </c>
      <c r="K315">
        <v>1</v>
      </c>
      <c r="L315">
        <v>14</v>
      </c>
    </row>
    <row r="316" spans="5:12" x14ac:dyDescent="0.2">
      <c r="E316" t="s">
        <v>5115</v>
      </c>
      <c r="F316" t="s">
        <v>58</v>
      </c>
      <c r="G316">
        <v>0</v>
      </c>
      <c r="H316">
        <v>1</v>
      </c>
      <c r="I316">
        <v>0</v>
      </c>
      <c r="J316">
        <v>1</v>
      </c>
      <c r="K316">
        <v>0</v>
      </c>
      <c r="L316">
        <v>1</v>
      </c>
    </row>
    <row r="317" spans="5:12" x14ac:dyDescent="0.2">
      <c r="E317" t="s">
        <v>4920</v>
      </c>
      <c r="F317" t="s">
        <v>131</v>
      </c>
      <c r="G317">
        <v>0</v>
      </c>
      <c r="H317">
        <v>2</v>
      </c>
      <c r="I317">
        <v>0</v>
      </c>
      <c r="J317">
        <v>2</v>
      </c>
      <c r="K317">
        <v>0</v>
      </c>
      <c r="L317">
        <v>2</v>
      </c>
    </row>
    <row r="318" spans="5:12" x14ac:dyDescent="0.2">
      <c r="E318" t="s">
        <v>806</v>
      </c>
      <c r="F318" t="s">
        <v>94</v>
      </c>
      <c r="G318">
        <v>1</v>
      </c>
      <c r="H318">
        <v>4</v>
      </c>
      <c r="I318">
        <v>0</v>
      </c>
      <c r="J318">
        <v>5</v>
      </c>
      <c r="K318">
        <v>0</v>
      </c>
      <c r="L318">
        <v>5</v>
      </c>
    </row>
    <row r="319" spans="5:12" x14ac:dyDescent="0.2">
      <c r="E319" t="s">
        <v>643</v>
      </c>
      <c r="F319" t="s">
        <v>67</v>
      </c>
      <c r="G319">
        <v>0</v>
      </c>
      <c r="H319">
        <v>1</v>
      </c>
      <c r="I319">
        <v>0</v>
      </c>
      <c r="J319">
        <v>1</v>
      </c>
      <c r="K319">
        <v>0</v>
      </c>
      <c r="L319">
        <v>1</v>
      </c>
    </row>
    <row r="320" spans="5:12" x14ac:dyDescent="0.2">
      <c r="E320" t="s">
        <v>2532</v>
      </c>
      <c r="F320" t="s">
        <v>67</v>
      </c>
      <c r="G320">
        <v>0</v>
      </c>
      <c r="H320">
        <v>1</v>
      </c>
      <c r="I320">
        <v>0</v>
      </c>
      <c r="J320">
        <v>1</v>
      </c>
      <c r="K320">
        <v>0</v>
      </c>
      <c r="L320">
        <v>1</v>
      </c>
    </row>
    <row r="321" spans="5:12" x14ac:dyDescent="0.2">
      <c r="E321" t="s">
        <v>6035</v>
      </c>
      <c r="F321" t="s">
        <v>53</v>
      </c>
      <c r="G321">
        <v>1</v>
      </c>
      <c r="H321">
        <v>0</v>
      </c>
      <c r="I321">
        <v>0</v>
      </c>
      <c r="J321">
        <v>1</v>
      </c>
      <c r="K321">
        <v>0</v>
      </c>
      <c r="L321">
        <v>1</v>
      </c>
    </row>
    <row r="322" spans="5:12" x14ac:dyDescent="0.2">
      <c r="E322" t="s">
        <v>6036</v>
      </c>
      <c r="F322" t="s">
        <v>53</v>
      </c>
      <c r="G322">
        <v>1</v>
      </c>
      <c r="H322">
        <v>0</v>
      </c>
      <c r="I322">
        <v>0</v>
      </c>
      <c r="J322">
        <v>1</v>
      </c>
      <c r="K322">
        <v>0</v>
      </c>
      <c r="L322">
        <v>1</v>
      </c>
    </row>
    <row r="323" spans="5:12" x14ac:dyDescent="0.2">
      <c r="E323" t="s">
        <v>756</v>
      </c>
      <c r="F323" t="s">
        <v>18</v>
      </c>
      <c r="G323">
        <v>0</v>
      </c>
      <c r="H323">
        <v>11</v>
      </c>
      <c r="I323">
        <v>1</v>
      </c>
      <c r="J323">
        <v>10</v>
      </c>
      <c r="K323">
        <v>0</v>
      </c>
      <c r="L323">
        <v>11</v>
      </c>
    </row>
    <row r="324" spans="5:12" x14ac:dyDescent="0.2">
      <c r="E324" t="s">
        <v>6037</v>
      </c>
      <c r="F324" t="s">
        <v>87</v>
      </c>
      <c r="G324">
        <v>1</v>
      </c>
      <c r="H324">
        <v>0</v>
      </c>
      <c r="I324">
        <v>0</v>
      </c>
      <c r="J324">
        <v>1</v>
      </c>
      <c r="K324">
        <v>0</v>
      </c>
      <c r="L324">
        <v>1</v>
      </c>
    </row>
    <row r="325" spans="5:12" x14ac:dyDescent="0.2">
      <c r="E325" t="s">
        <v>4070</v>
      </c>
      <c r="F325" t="s">
        <v>58</v>
      </c>
      <c r="G325">
        <v>0</v>
      </c>
      <c r="H325">
        <v>1</v>
      </c>
      <c r="I325">
        <v>0</v>
      </c>
      <c r="J325">
        <v>1</v>
      </c>
      <c r="K325">
        <v>0</v>
      </c>
      <c r="L325">
        <v>1</v>
      </c>
    </row>
    <row r="326" spans="5:12" x14ac:dyDescent="0.2">
      <c r="E326" t="s">
        <v>4405</v>
      </c>
      <c r="F326" t="s">
        <v>58</v>
      </c>
      <c r="G326">
        <v>0</v>
      </c>
      <c r="H326">
        <v>1</v>
      </c>
      <c r="I326">
        <v>0</v>
      </c>
      <c r="J326">
        <v>1</v>
      </c>
      <c r="K326">
        <v>0</v>
      </c>
      <c r="L326">
        <v>1</v>
      </c>
    </row>
    <row r="327" spans="5:12" x14ac:dyDescent="0.2">
      <c r="E327" t="s">
        <v>1508</v>
      </c>
      <c r="F327" t="s">
        <v>58</v>
      </c>
      <c r="G327">
        <v>0</v>
      </c>
      <c r="H327">
        <v>1</v>
      </c>
      <c r="I327">
        <v>0</v>
      </c>
      <c r="J327">
        <v>1</v>
      </c>
      <c r="K327">
        <v>0</v>
      </c>
      <c r="L327">
        <v>1</v>
      </c>
    </row>
    <row r="328" spans="5:12" x14ac:dyDescent="0.2">
      <c r="E328" t="s">
        <v>4660</v>
      </c>
      <c r="F328" t="s">
        <v>48</v>
      </c>
      <c r="G328">
        <v>1</v>
      </c>
      <c r="H328">
        <v>0</v>
      </c>
      <c r="I328">
        <v>0</v>
      </c>
      <c r="J328">
        <v>1</v>
      </c>
      <c r="K328">
        <v>0</v>
      </c>
      <c r="L328">
        <v>1</v>
      </c>
    </row>
    <row r="329" spans="5:12" x14ac:dyDescent="0.2">
      <c r="E329" t="s">
        <v>4388</v>
      </c>
      <c r="F329" t="s">
        <v>48</v>
      </c>
      <c r="G329">
        <v>1</v>
      </c>
      <c r="H329">
        <v>0</v>
      </c>
      <c r="I329">
        <v>0</v>
      </c>
      <c r="J329">
        <v>1</v>
      </c>
      <c r="K329">
        <v>0</v>
      </c>
      <c r="L329">
        <v>1</v>
      </c>
    </row>
    <row r="330" spans="5:12" x14ac:dyDescent="0.2">
      <c r="E330" t="s">
        <v>1939</v>
      </c>
      <c r="F330" t="s">
        <v>87</v>
      </c>
      <c r="G330">
        <v>0</v>
      </c>
      <c r="H330">
        <v>29</v>
      </c>
      <c r="I330">
        <v>0</v>
      </c>
      <c r="J330">
        <v>26</v>
      </c>
      <c r="K330">
        <v>3</v>
      </c>
      <c r="L330">
        <v>29</v>
      </c>
    </row>
    <row r="331" spans="5:12" x14ac:dyDescent="0.2">
      <c r="E331" t="s">
        <v>1273</v>
      </c>
      <c r="F331" t="s">
        <v>87</v>
      </c>
      <c r="G331">
        <v>0</v>
      </c>
      <c r="H331">
        <v>30</v>
      </c>
      <c r="I331">
        <v>0</v>
      </c>
      <c r="J331">
        <v>27</v>
      </c>
      <c r="K331">
        <v>3</v>
      </c>
      <c r="L331">
        <v>30</v>
      </c>
    </row>
    <row r="332" spans="5:12" x14ac:dyDescent="0.2">
      <c r="E332" t="s">
        <v>1680</v>
      </c>
      <c r="F332" t="s">
        <v>87</v>
      </c>
      <c r="G332">
        <v>0</v>
      </c>
      <c r="H332">
        <v>30</v>
      </c>
      <c r="I332">
        <v>0</v>
      </c>
      <c r="J332">
        <v>27</v>
      </c>
      <c r="K332">
        <v>3</v>
      </c>
      <c r="L332">
        <v>30</v>
      </c>
    </row>
    <row r="333" spans="5:12" x14ac:dyDescent="0.2">
      <c r="E333" t="s">
        <v>5129</v>
      </c>
      <c r="F333" t="s">
        <v>39</v>
      </c>
      <c r="G333">
        <v>0</v>
      </c>
      <c r="H333">
        <v>2</v>
      </c>
      <c r="I333">
        <v>0</v>
      </c>
      <c r="J333">
        <v>2</v>
      </c>
      <c r="K333">
        <v>0</v>
      </c>
      <c r="L333">
        <v>2</v>
      </c>
    </row>
    <row r="334" spans="5:12" x14ac:dyDescent="0.2">
      <c r="E334" t="s">
        <v>4194</v>
      </c>
      <c r="F334" t="s">
        <v>39</v>
      </c>
      <c r="G334">
        <v>0</v>
      </c>
      <c r="H334">
        <v>2</v>
      </c>
      <c r="I334">
        <v>0</v>
      </c>
      <c r="J334">
        <v>2</v>
      </c>
      <c r="K334">
        <v>0</v>
      </c>
      <c r="L334">
        <v>2</v>
      </c>
    </row>
    <row r="335" spans="5:12" x14ac:dyDescent="0.2">
      <c r="E335" t="s">
        <v>1023</v>
      </c>
      <c r="F335" t="s">
        <v>67</v>
      </c>
      <c r="G335">
        <v>0</v>
      </c>
      <c r="H335">
        <v>4</v>
      </c>
      <c r="I335">
        <v>0</v>
      </c>
      <c r="J335">
        <v>4</v>
      </c>
      <c r="K335">
        <v>0</v>
      </c>
      <c r="L335">
        <v>4</v>
      </c>
    </row>
    <row r="336" spans="5:12" x14ac:dyDescent="0.2">
      <c r="E336" t="s">
        <v>1362</v>
      </c>
      <c r="F336" t="s">
        <v>53</v>
      </c>
      <c r="G336">
        <v>3</v>
      </c>
      <c r="H336">
        <v>4</v>
      </c>
      <c r="I336">
        <v>0</v>
      </c>
      <c r="J336">
        <v>7</v>
      </c>
      <c r="K336">
        <v>0</v>
      </c>
      <c r="L336">
        <v>7</v>
      </c>
    </row>
    <row r="337" spans="5:12" x14ac:dyDescent="0.2">
      <c r="E337" t="s">
        <v>1363</v>
      </c>
      <c r="F337" t="s">
        <v>53</v>
      </c>
      <c r="G337">
        <v>3</v>
      </c>
      <c r="H337">
        <v>4</v>
      </c>
      <c r="I337">
        <v>0</v>
      </c>
      <c r="J337">
        <v>7</v>
      </c>
      <c r="K337">
        <v>0</v>
      </c>
      <c r="L337">
        <v>7</v>
      </c>
    </row>
    <row r="338" spans="5:12" x14ac:dyDescent="0.2">
      <c r="E338" t="s">
        <v>2385</v>
      </c>
      <c r="F338" t="s">
        <v>131</v>
      </c>
      <c r="G338">
        <v>0</v>
      </c>
      <c r="H338">
        <v>1</v>
      </c>
      <c r="I338">
        <v>0</v>
      </c>
      <c r="J338">
        <v>1</v>
      </c>
      <c r="K338">
        <v>0</v>
      </c>
      <c r="L338">
        <v>1</v>
      </c>
    </row>
    <row r="339" spans="5:12" x14ac:dyDescent="0.2">
      <c r="E339" t="s">
        <v>4524</v>
      </c>
      <c r="F339" t="s">
        <v>35</v>
      </c>
      <c r="G339">
        <v>0</v>
      </c>
      <c r="H339">
        <v>2</v>
      </c>
      <c r="I339">
        <v>0</v>
      </c>
      <c r="J339">
        <v>1</v>
      </c>
      <c r="K339">
        <v>1</v>
      </c>
      <c r="L339">
        <v>2</v>
      </c>
    </row>
    <row r="340" spans="5:12" x14ac:dyDescent="0.2">
      <c r="E340" t="s">
        <v>5589</v>
      </c>
      <c r="F340" t="s">
        <v>35</v>
      </c>
      <c r="G340">
        <v>0</v>
      </c>
      <c r="H340">
        <v>2</v>
      </c>
      <c r="I340">
        <v>0</v>
      </c>
      <c r="J340">
        <v>1</v>
      </c>
      <c r="K340">
        <v>1</v>
      </c>
      <c r="L340">
        <v>2</v>
      </c>
    </row>
    <row r="341" spans="5:12" x14ac:dyDescent="0.2">
      <c r="E341" t="s">
        <v>5590</v>
      </c>
      <c r="F341" t="s">
        <v>35</v>
      </c>
      <c r="G341">
        <v>0</v>
      </c>
      <c r="H341">
        <v>2</v>
      </c>
      <c r="I341">
        <v>0</v>
      </c>
      <c r="J341">
        <v>1</v>
      </c>
      <c r="K341">
        <v>1</v>
      </c>
      <c r="L341">
        <v>2</v>
      </c>
    </row>
    <row r="342" spans="5:12" x14ac:dyDescent="0.2">
      <c r="E342" t="s">
        <v>913</v>
      </c>
      <c r="F342" t="s">
        <v>131</v>
      </c>
      <c r="G342">
        <v>0</v>
      </c>
      <c r="H342">
        <v>1</v>
      </c>
      <c r="I342">
        <v>0</v>
      </c>
      <c r="J342">
        <v>1</v>
      </c>
      <c r="K342">
        <v>0</v>
      </c>
      <c r="L342">
        <v>1</v>
      </c>
    </row>
    <row r="343" spans="5:12" x14ac:dyDescent="0.2">
      <c r="E343" t="s">
        <v>2883</v>
      </c>
      <c r="F343" t="s">
        <v>131</v>
      </c>
      <c r="G343">
        <v>0</v>
      </c>
      <c r="H343">
        <v>1</v>
      </c>
      <c r="I343">
        <v>0</v>
      </c>
      <c r="J343">
        <v>1</v>
      </c>
      <c r="K343">
        <v>0</v>
      </c>
      <c r="L343">
        <v>1</v>
      </c>
    </row>
    <row r="344" spans="5:12" x14ac:dyDescent="0.2">
      <c r="E344" t="s">
        <v>3976</v>
      </c>
      <c r="F344" t="s">
        <v>69</v>
      </c>
      <c r="G344">
        <v>1</v>
      </c>
      <c r="H344">
        <v>0</v>
      </c>
      <c r="I344">
        <v>0</v>
      </c>
      <c r="J344">
        <v>1</v>
      </c>
      <c r="K344">
        <v>0</v>
      </c>
      <c r="L344">
        <v>1</v>
      </c>
    </row>
    <row r="345" spans="5:12" x14ac:dyDescent="0.2">
      <c r="E345" t="s">
        <v>3959</v>
      </c>
      <c r="F345" t="s">
        <v>69</v>
      </c>
      <c r="G345">
        <v>1</v>
      </c>
      <c r="H345">
        <v>0</v>
      </c>
      <c r="I345">
        <v>0</v>
      </c>
      <c r="J345">
        <v>1</v>
      </c>
      <c r="K345">
        <v>0</v>
      </c>
      <c r="L345">
        <v>1</v>
      </c>
    </row>
    <row r="346" spans="5:12" x14ac:dyDescent="0.2">
      <c r="E346" t="s">
        <v>4498</v>
      </c>
      <c r="F346" t="s">
        <v>35</v>
      </c>
      <c r="G346">
        <v>0</v>
      </c>
      <c r="H346">
        <v>2</v>
      </c>
      <c r="I346">
        <v>0</v>
      </c>
      <c r="J346">
        <v>2</v>
      </c>
      <c r="K346">
        <v>0</v>
      </c>
      <c r="L346">
        <v>2</v>
      </c>
    </row>
    <row r="347" spans="5:12" x14ac:dyDescent="0.2">
      <c r="E347" t="s">
        <v>1397</v>
      </c>
      <c r="F347" t="s">
        <v>18</v>
      </c>
      <c r="G347">
        <v>2</v>
      </c>
      <c r="H347">
        <v>1</v>
      </c>
      <c r="I347">
        <v>0</v>
      </c>
      <c r="J347">
        <v>3</v>
      </c>
      <c r="K347">
        <v>0</v>
      </c>
      <c r="L347">
        <v>3</v>
      </c>
    </row>
    <row r="348" spans="5:12" x14ac:dyDescent="0.2">
      <c r="E348" t="s">
        <v>5394</v>
      </c>
      <c r="F348" t="s">
        <v>58</v>
      </c>
      <c r="G348">
        <v>0</v>
      </c>
      <c r="H348">
        <v>2</v>
      </c>
      <c r="I348">
        <v>0</v>
      </c>
      <c r="J348">
        <v>2</v>
      </c>
      <c r="K348">
        <v>0</v>
      </c>
      <c r="L348">
        <v>2</v>
      </c>
    </row>
    <row r="349" spans="5:12" x14ac:dyDescent="0.2">
      <c r="E349" t="s">
        <v>4271</v>
      </c>
      <c r="F349" t="s">
        <v>58</v>
      </c>
      <c r="G349">
        <v>0</v>
      </c>
      <c r="H349">
        <v>2</v>
      </c>
      <c r="I349">
        <v>0</v>
      </c>
      <c r="J349">
        <v>2</v>
      </c>
      <c r="K349">
        <v>0</v>
      </c>
      <c r="L349">
        <v>2</v>
      </c>
    </row>
    <row r="350" spans="5:12" x14ac:dyDescent="0.2">
      <c r="E350" t="s">
        <v>3539</v>
      </c>
      <c r="F350" t="s">
        <v>14</v>
      </c>
      <c r="G350">
        <v>1</v>
      </c>
      <c r="H350">
        <v>1</v>
      </c>
      <c r="I350">
        <v>0</v>
      </c>
      <c r="J350">
        <v>2</v>
      </c>
      <c r="K350">
        <v>0</v>
      </c>
      <c r="L350">
        <v>2</v>
      </c>
    </row>
    <row r="351" spans="5:12" x14ac:dyDescent="0.2">
      <c r="E351" t="s">
        <v>520</v>
      </c>
      <c r="F351" t="s">
        <v>22</v>
      </c>
      <c r="G351">
        <v>0</v>
      </c>
      <c r="H351">
        <v>2</v>
      </c>
      <c r="I351">
        <v>0</v>
      </c>
      <c r="J351">
        <v>2</v>
      </c>
      <c r="K351">
        <v>0</v>
      </c>
      <c r="L351">
        <v>2</v>
      </c>
    </row>
    <row r="352" spans="5:12" x14ac:dyDescent="0.2">
      <c r="E352" t="s">
        <v>734</v>
      </c>
      <c r="F352" t="s">
        <v>22</v>
      </c>
      <c r="G352">
        <v>0</v>
      </c>
      <c r="H352">
        <v>2</v>
      </c>
      <c r="I352">
        <v>0</v>
      </c>
      <c r="J352">
        <v>2</v>
      </c>
      <c r="K352">
        <v>0</v>
      </c>
      <c r="L352">
        <v>2</v>
      </c>
    </row>
    <row r="353" spans="5:12" x14ac:dyDescent="0.2">
      <c r="E353" t="s">
        <v>825</v>
      </c>
      <c r="F353" t="s">
        <v>22</v>
      </c>
      <c r="G353">
        <v>0</v>
      </c>
      <c r="H353">
        <v>3</v>
      </c>
      <c r="I353">
        <v>0</v>
      </c>
      <c r="J353">
        <v>3</v>
      </c>
      <c r="K353">
        <v>0</v>
      </c>
      <c r="L353">
        <v>3</v>
      </c>
    </row>
    <row r="354" spans="5:12" x14ac:dyDescent="0.2">
      <c r="E354" t="s">
        <v>791</v>
      </c>
      <c r="F354" t="s">
        <v>22</v>
      </c>
      <c r="G354">
        <v>0</v>
      </c>
      <c r="H354">
        <v>2</v>
      </c>
      <c r="I354">
        <v>0</v>
      </c>
      <c r="J354">
        <v>2</v>
      </c>
      <c r="K354">
        <v>0</v>
      </c>
      <c r="L354">
        <v>2</v>
      </c>
    </row>
    <row r="355" spans="5:12" x14ac:dyDescent="0.2">
      <c r="E355" t="s">
        <v>3662</v>
      </c>
      <c r="F355" t="s">
        <v>69</v>
      </c>
      <c r="G355">
        <v>0</v>
      </c>
      <c r="H355">
        <v>7</v>
      </c>
      <c r="I355">
        <v>0</v>
      </c>
      <c r="J355">
        <v>7</v>
      </c>
      <c r="K355">
        <v>0</v>
      </c>
      <c r="L355">
        <v>7</v>
      </c>
    </row>
    <row r="356" spans="5:12" x14ac:dyDescent="0.2">
      <c r="E356" t="s">
        <v>3657</v>
      </c>
      <c r="F356" t="s">
        <v>69</v>
      </c>
      <c r="G356">
        <v>0</v>
      </c>
      <c r="H356">
        <v>8</v>
      </c>
      <c r="I356">
        <v>0</v>
      </c>
      <c r="J356">
        <v>8</v>
      </c>
      <c r="K356">
        <v>0</v>
      </c>
      <c r="L356">
        <v>8</v>
      </c>
    </row>
    <row r="357" spans="5:12" x14ac:dyDescent="0.2">
      <c r="E357" t="s">
        <v>2132</v>
      </c>
      <c r="F357" t="s">
        <v>80</v>
      </c>
      <c r="G357">
        <v>0</v>
      </c>
      <c r="H357">
        <v>3</v>
      </c>
      <c r="I357">
        <v>0</v>
      </c>
      <c r="J357">
        <v>3</v>
      </c>
      <c r="K357">
        <v>0</v>
      </c>
      <c r="L357">
        <v>3</v>
      </c>
    </row>
    <row r="358" spans="5:12" x14ac:dyDescent="0.2">
      <c r="E358" t="s">
        <v>2622</v>
      </c>
      <c r="F358" t="s">
        <v>16</v>
      </c>
      <c r="G358">
        <v>0</v>
      </c>
      <c r="H358">
        <v>1</v>
      </c>
      <c r="I358">
        <v>0</v>
      </c>
      <c r="J358">
        <v>1</v>
      </c>
      <c r="K358">
        <v>0</v>
      </c>
      <c r="L358">
        <v>1</v>
      </c>
    </row>
    <row r="359" spans="5:12" x14ac:dyDescent="0.2">
      <c r="E359" t="s">
        <v>3521</v>
      </c>
      <c r="F359" t="s">
        <v>16</v>
      </c>
      <c r="G359">
        <v>0</v>
      </c>
      <c r="H359">
        <v>1</v>
      </c>
      <c r="I359">
        <v>0</v>
      </c>
      <c r="J359">
        <v>1</v>
      </c>
      <c r="K359">
        <v>0</v>
      </c>
      <c r="L359">
        <v>1</v>
      </c>
    </row>
    <row r="360" spans="5:12" x14ac:dyDescent="0.2">
      <c r="E360" t="s">
        <v>5230</v>
      </c>
      <c r="F360" t="s">
        <v>16</v>
      </c>
      <c r="G360">
        <v>0</v>
      </c>
      <c r="H360">
        <v>1</v>
      </c>
      <c r="I360">
        <v>0</v>
      </c>
      <c r="J360">
        <v>1</v>
      </c>
      <c r="K360">
        <v>0</v>
      </c>
      <c r="L360">
        <v>1</v>
      </c>
    </row>
    <row r="361" spans="5:12" x14ac:dyDescent="0.2">
      <c r="E361" t="s">
        <v>5223</v>
      </c>
      <c r="F361" t="s">
        <v>16</v>
      </c>
      <c r="G361">
        <v>0</v>
      </c>
      <c r="H361">
        <v>1</v>
      </c>
      <c r="I361">
        <v>0</v>
      </c>
      <c r="J361">
        <v>1</v>
      </c>
      <c r="K361">
        <v>0</v>
      </c>
      <c r="L361">
        <v>1</v>
      </c>
    </row>
    <row r="362" spans="5:12" x14ac:dyDescent="0.2">
      <c r="E362" t="s">
        <v>5571</v>
      </c>
      <c r="F362" t="s">
        <v>48</v>
      </c>
      <c r="G362">
        <v>0</v>
      </c>
      <c r="H362">
        <v>1</v>
      </c>
      <c r="I362">
        <v>0</v>
      </c>
      <c r="J362">
        <v>1</v>
      </c>
      <c r="K362">
        <v>0</v>
      </c>
      <c r="L362">
        <v>1</v>
      </c>
    </row>
    <row r="363" spans="5:12" x14ac:dyDescent="0.2">
      <c r="E363" t="s">
        <v>3631</v>
      </c>
      <c r="F363" t="s">
        <v>69</v>
      </c>
      <c r="G363">
        <v>1</v>
      </c>
      <c r="H363">
        <v>0</v>
      </c>
      <c r="I363">
        <v>0</v>
      </c>
      <c r="J363">
        <v>1</v>
      </c>
      <c r="K363">
        <v>0</v>
      </c>
      <c r="L363">
        <v>1</v>
      </c>
    </row>
    <row r="364" spans="5:12" x14ac:dyDescent="0.2">
      <c r="E364" t="s">
        <v>6038</v>
      </c>
      <c r="F364" t="s">
        <v>69</v>
      </c>
      <c r="G364">
        <v>1</v>
      </c>
      <c r="H364">
        <v>0</v>
      </c>
      <c r="I364">
        <v>0</v>
      </c>
      <c r="J364">
        <v>1</v>
      </c>
      <c r="K364">
        <v>0</v>
      </c>
      <c r="L364">
        <v>1</v>
      </c>
    </row>
    <row r="365" spans="5:12" x14ac:dyDescent="0.2">
      <c r="E365" t="s">
        <v>2587</v>
      </c>
      <c r="F365" t="s">
        <v>48</v>
      </c>
      <c r="G365">
        <v>9</v>
      </c>
      <c r="H365">
        <v>0</v>
      </c>
      <c r="I365">
        <v>0</v>
      </c>
      <c r="J365">
        <v>9</v>
      </c>
      <c r="K365">
        <v>0</v>
      </c>
      <c r="L365">
        <v>9</v>
      </c>
    </row>
    <row r="366" spans="5:12" x14ac:dyDescent="0.2">
      <c r="E366" t="s">
        <v>3639</v>
      </c>
      <c r="F366" t="s">
        <v>69</v>
      </c>
      <c r="G366">
        <v>0</v>
      </c>
      <c r="H366">
        <v>10</v>
      </c>
      <c r="I366">
        <v>0</v>
      </c>
      <c r="J366">
        <v>8</v>
      </c>
      <c r="K366">
        <v>2</v>
      </c>
      <c r="L366">
        <v>10</v>
      </c>
    </row>
    <row r="367" spans="5:12" x14ac:dyDescent="0.2">
      <c r="E367" t="s">
        <v>1092</v>
      </c>
      <c r="F367" t="s">
        <v>69</v>
      </c>
      <c r="G367">
        <v>0</v>
      </c>
      <c r="H367">
        <v>10</v>
      </c>
      <c r="I367">
        <v>0</v>
      </c>
      <c r="J367">
        <v>8</v>
      </c>
      <c r="K367">
        <v>2</v>
      </c>
      <c r="L367">
        <v>10</v>
      </c>
    </row>
    <row r="368" spans="5:12" x14ac:dyDescent="0.2">
      <c r="E368" t="s">
        <v>1882</v>
      </c>
      <c r="F368" t="s">
        <v>69</v>
      </c>
      <c r="G368">
        <v>0</v>
      </c>
      <c r="H368">
        <v>10</v>
      </c>
      <c r="I368">
        <v>0</v>
      </c>
      <c r="J368">
        <v>8</v>
      </c>
      <c r="K368">
        <v>2</v>
      </c>
      <c r="L368">
        <v>10</v>
      </c>
    </row>
    <row r="369" spans="5:12" x14ac:dyDescent="0.2">
      <c r="E369" t="s">
        <v>1881</v>
      </c>
      <c r="F369" t="s">
        <v>69</v>
      </c>
      <c r="G369">
        <v>0</v>
      </c>
      <c r="H369">
        <v>10</v>
      </c>
      <c r="I369">
        <v>0</v>
      </c>
      <c r="J369">
        <v>8</v>
      </c>
      <c r="K369">
        <v>2</v>
      </c>
      <c r="L369">
        <v>10</v>
      </c>
    </row>
    <row r="370" spans="5:12" x14ac:dyDescent="0.2">
      <c r="E370" t="s">
        <v>1884</v>
      </c>
      <c r="F370" t="s">
        <v>69</v>
      </c>
      <c r="G370">
        <v>0</v>
      </c>
      <c r="H370">
        <v>10</v>
      </c>
      <c r="I370">
        <v>0</v>
      </c>
      <c r="J370">
        <v>8</v>
      </c>
      <c r="K370">
        <v>2</v>
      </c>
      <c r="L370">
        <v>10</v>
      </c>
    </row>
    <row r="371" spans="5:12" x14ac:dyDescent="0.2">
      <c r="E371" t="s">
        <v>1883</v>
      </c>
      <c r="F371" t="s">
        <v>69</v>
      </c>
      <c r="G371">
        <v>0</v>
      </c>
      <c r="H371">
        <v>10</v>
      </c>
      <c r="I371">
        <v>0</v>
      </c>
      <c r="J371">
        <v>8</v>
      </c>
      <c r="K371">
        <v>2</v>
      </c>
      <c r="L371">
        <v>10</v>
      </c>
    </row>
    <row r="372" spans="5:12" x14ac:dyDescent="0.2">
      <c r="E372" t="s">
        <v>4039</v>
      </c>
      <c r="F372" t="s">
        <v>80</v>
      </c>
      <c r="G372">
        <v>0</v>
      </c>
      <c r="H372">
        <v>2</v>
      </c>
      <c r="I372">
        <v>0</v>
      </c>
      <c r="J372">
        <v>2</v>
      </c>
      <c r="K372">
        <v>0</v>
      </c>
      <c r="L372">
        <v>2</v>
      </c>
    </row>
    <row r="373" spans="5:12" x14ac:dyDescent="0.2">
      <c r="E373" t="s">
        <v>4179</v>
      </c>
      <c r="F373" t="s">
        <v>80</v>
      </c>
      <c r="G373">
        <v>0</v>
      </c>
      <c r="H373">
        <v>1</v>
      </c>
      <c r="I373">
        <v>0</v>
      </c>
      <c r="J373">
        <v>1</v>
      </c>
      <c r="K373">
        <v>0</v>
      </c>
      <c r="L373">
        <v>1</v>
      </c>
    </row>
    <row r="374" spans="5:12" x14ac:dyDescent="0.2">
      <c r="E374" t="s">
        <v>3968</v>
      </c>
      <c r="F374" t="s">
        <v>80</v>
      </c>
      <c r="G374">
        <v>0</v>
      </c>
      <c r="H374">
        <v>1</v>
      </c>
      <c r="I374">
        <v>0</v>
      </c>
      <c r="J374">
        <v>1</v>
      </c>
      <c r="K374">
        <v>0</v>
      </c>
      <c r="L374">
        <v>1</v>
      </c>
    </row>
    <row r="375" spans="5:12" x14ac:dyDescent="0.2">
      <c r="E375" t="s">
        <v>5175</v>
      </c>
      <c r="F375" t="s">
        <v>80</v>
      </c>
      <c r="G375">
        <v>0</v>
      </c>
      <c r="H375">
        <v>1</v>
      </c>
      <c r="I375">
        <v>0</v>
      </c>
      <c r="J375">
        <v>1</v>
      </c>
      <c r="K375">
        <v>0</v>
      </c>
      <c r="L375">
        <v>1</v>
      </c>
    </row>
    <row r="376" spans="5:12" x14ac:dyDescent="0.2">
      <c r="E376" t="s">
        <v>5156</v>
      </c>
      <c r="F376" t="s">
        <v>80</v>
      </c>
      <c r="G376">
        <v>0</v>
      </c>
      <c r="H376">
        <v>1</v>
      </c>
      <c r="I376">
        <v>0</v>
      </c>
      <c r="J376">
        <v>1</v>
      </c>
      <c r="K376">
        <v>0</v>
      </c>
      <c r="L376">
        <v>1</v>
      </c>
    </row>
    <row r="377" spans="5:12" x14ac:dyDescent="0.2">
      <c r="E377" t="s">
        <v>4909</v>
      </c>
      <c r="F377" t="s">
        <v>80</v>
      </c>
      <c r="G377">
        <v>0</v>
      </c>
      <c r="H377">
        <v>1</v>
      </c>
      <c r="I377">
        <v>0</v>
      </c>
      <c r="J377">
        <v>1</v>
      </c>
      <c r="K377">
        <v>0</v>
      </c>
      <c r="L377">
        <v>1</v>
      </c>
    </row>
    <row r="378" spans="5:12" x14ac:dyDescent="0.2">
      <c r="E378" t="s">
        <v>4473</v>
      </c>
      <c r="F378" t="s">
        <v>80</v>
      </c>
      <c r="G378">
        <v>0</v>
      </c>
      <c r="H378">
        <v>1</v>
      </c>
      <c r="I378">
        <v>0</v>
      </c>
      <c r="J378">
        <v>1</v>
      </c>
      <c r="K378">
        <v>0</v>
      </c>
      <c r="L378">
        <v>1</v>
      </c>
    </row>
    <row r="379" spans="5:12" x14ac:dyDescent="0.2">
      <c r="E379" t="s">
        <v>2981</v>
      </c>
      <c r="F379" t="s">
        <v>16</v>
      </c>
      <c r="G379">
        <v>11</v>
      </c>
      <c r="H379">
        <v>0</v>
      </c>
      <c r="I379">
        <v>0</v>
      </c>
      <c r="J379">
        <v>11</v>
      </c>
      <c r="K379">
        <v>0</v>
      </c>
      <c r="L379">
        <v>11</v>
      </c>
    </row>
    <row r="380" spans="5:12" x14ac:dyDescent="0.2">
      <c r="E380" t="s">
        <v>2983</v>
      </c>
      <c r="F380" t="s">
        <v>16</v>
      </c>
      <c r="G380">
        <v>11</v>
      </c>
      <c r="H380">
        <v>0</v>
      </c>
      <c r="I380">
        <v>0</v>
      </c>
      <c r="J380">
        <v>11</v>
      </c>
      <c r="K380">
        <v>0</v>
      </c>
      <c r="L380">
        <v>11</v>
      </c>
    </row>
    <row r="381" spans="5:12" x14ac:dyDescent="0.2">
      <c r="E381" t="s">
        <v>2982</v>
      </c>
      <c r="F381" t="s">
        <v>16</v>
      </c>
      <c r="G381">
        <v>11</v>
      </c>
      <c r="H381">
        <v>0</v>
      </c>
      <c r="I381">
        <v>0</v>
      </c>
      <c r="J381">
        <v>11</v>
      </c>
      <c r="K381">
        <v>0</v>
      </c>
      <c r="L381">
        <v>11</v>
      </c>
    </row>
    <row r="382" spans="5:12" x14ac:dyDescent="0.2">
      <c r="E382" t="s">
        <v>4571</v>
      </c>
      <c r="F382" t="s">
        <v>24</v>
      </c>
      <c r="G382">
        <v>1</v>
      </c>
      <c r="H382">
        <v>0</v>
      </c>
      <c r="I382">
        <v>0</v>
      </c>
      <c r="J382">
        <v>1</v>
      </c>
      <c r="K382">
        <v>0</v>
      </c>
      <c r="L382">
        <v>1</v>
      </c>
    </row>
    <row r="383" spans="5:12" x14ac:dyDescent="0.2">
      <c r="E383" t="s">
        <v>2156</v>
      </c>
      <c r="F383" t="s">
        <v>131</v>
      </c>
      <c r="G383">
        <v>0</v>
      </c>
      <c r="H383">
        <v>2</v>
      </c>
      <c r="I383">
        <v>0</v>
      </c>
      <c r="J383">
        <v>2</v>
      </c>
      <c r="K383">
        <v>0</v>
      </c>
      <c r="L383">
        <v>2</v>
      </c>
    </row>
    <row r="384" spans="5:12" x14ac:dyDescent="0.2">
      <c r="E384" t="s">
        <v>1167</v>
      </c>
      <c r="F384" t="s">
        <v>80</v>
      </c>
      <c r="G384">
        <v>0</v>
      </c>
      <c r="H384">
        <v>2</v>
      </c>
      <c r="I384">
        <v>0</v>
      </c>
      <c r="J384">
        <v>2</v>
      </c>
      <c r="K384">
        <v>0</v>
      </c>
      <c r="L384">
        <v>2</v>
      </c>
    </row>
    <row r="385" spans="5:12" x14ac:dyDescent="0.2">
      <c r="E385" t="s">
        <v>6039</v>
      </c>
      <c r="F385" t="s">
        <v>33</v>
      </c>
      <c r="G385">
        <v>0</v>
      </c>
      <c r="H385">
        <v>1</v>
      </c>
      <c r="I385">
        <v>0</v>
      </c>
      <c r="J385">
        <v>1</v>
      </c>
      <c r="K385">
        <v>0</v>
      </c>
      <c r="L385">
        <v>1</v>
      </c>
    </row>
    <row r="386" spans="5:12" x14ac:dyDescent="0.2">
      <c r="E386" t="s">
        <v>6040</v>
      </c>
      <c r="F386" t="s">
        <v>16</v>
      </c>
      <c r="G386">
        <v>0</v>
      </c>
      <c r="H386">
        <v>1</v>
      </c>
      <c r="I386">
        <v>0</v>
      </c>
      <c r="J386">
        <v>1</v>
      </c>
      <c r="K386">
        <v>0</v>
      </c>
      <c r="L386">
        <v>1</v>
      </c>
    </row>
    <row r="387" spans="5:12" x14ac:dyDescent="0.2">
      <c r="E387" t="s">
        <v>6041</v>
      </c>
      <c r="F387" t="s">
        <v>16</v>
      </c>
      <c r="G387">
        <v>0</v>
      </c>
      <c r="H387">
        <v>1</v>
      </c>
      <c r="I387">
        <v>0</v>
      </c>
      <c r="J387">
        <v>1</v>
      </c>
      <c r="K387">
        <v>0</v>
      </c>
      <c r="L387">
        <v>1</v>
      </c>
    </row>
    <row r="388" spans="5:12" x14ac:dyDescent="0.2">
      <c r="E388" t="s">
        <v>2817</v>
      </c>
      <c r="F388" t="s">
        <v>18</v>
      </c>
      <c r="G388">
        <v>0</v>
      </c>
      <c r="H388">
        <v>1</v>
      </c>
      <c r="I388">
        <v>0</v>
      </c>
      <c r="J388">
        <v>1</v>
      </c>
      <c r="K388">
        <v>0</v>
      </c>
      <c r="L388">
        <v>1</v>
      </c>
    </row>
    <row r="389" spans="5:12" x14ac:dyDescent="0.2">
      <c r="E389" t="s">
        <v>6042</v>
      </c>
      <c r="F389" t="s">
        <v>18</v>
      </c>
      <c r="G389">
        <v>0</v>
      </c>
      <c r="H389">
        <v>1</v>
      </c>
      <c r="I389">
        <v>0</v>
      </c>
      <c r="J389">
        <v>1</v>
      </c>
      <c r="K389">
        <v>0</v>
      </c>
      <c r="L389">
        <v>1</v>
      </c>
    </row>
    <row r="390" spans="5:12" x14ac:dyDescent="0.2">
      <c r="E390" t="s">
        <v>6043</v>
      </c>
      <c r="F390" t="s">
        <v>18</v>
      </c>
      <c r="G390">
        <v>0</v>
      </c>
      <c r="H390">
        <v>1</v>
      </c>
      <c r="I390">
        <v>0</v>
      </c>
      <c r="J390">
        <v>1</v>
      </c>
      <c r="K390">
        <v>0</v>
      </c>
      <c r="L390">
        <v>1</v>
      </c>
    </row>
    <row r="391" spans="5:12" x14ac:dyDescent="0.2">
      <c r="E391" t="s">
        <v>6044</v>
      </c>
      <c r="F391" t="s">
        <v>18</v>
      </c>
      <c r="G391">
        <v>0</v>
      </c>
      <c r="H391">
        <v>1</v>
      </c>
      <c r="I391">
        <v>0</v>
      </c>
      <c r="J391">
        <v>1</v>
      </c>
      <c r="K391">
        <v>0</v>
      </c>
      <c r="L391">
        <v>1</v>
      </c>
    </row>
    <row r="392" spans="5:12" x14ac:dyDescent="0.2">
      <c r="E392" t="s">
        <v>2409</v>
      </c>
      <c r="F392" t="s">
        <v>67</v>
      </c>
      <c r="G392">
        <v>0</v>
      </c>
      <c r="H392">
        <v>2</v>
      </c>
      <c r="I392">
        <v>0</v>
      </c>
      <c r="J392">
        <v>2</v>
      </c>
      <c r="K392">
        <v>0</v>
      </c>
      <c r="L392">
        <v>2</v>
      </c>
    </row>
    <row r="393" spans="5:12" x14ac:dyDescent="0.2">
      <c r="E393" t="s">
        <v>2600</v>
      </c>
      <c r="F393" t="s">
        <v>39</v>
      </c>
      <c r="G393">
        <v>2</v>
      </c>
      <c r="H393">
        <v>2</v>
      </c>
      <c r="I393">
        <v>0</v>
      </c>
      <c r="J393">
        <v>4</v>
      </c>
      <c r="K393">
        <v>0</v>
      </c>
      <c r="L393">
        <v>4</v>
      </c>
    </row>
    <row r="394" spans="5:12" x14ac:dyDescent="0.2">
      <c r="E394" t="s">
        <v>1534</v>
      </c>
      <c r="F394" t="s">
        <v>87</v>
      </c>
      <c r="G394">
        <v>0</v>
      </c>
      <c r="H394">
        <v>1</v>
      </c>
      <c r="I394">
        <v>0</v>
      </c>
      <c r="J394">
        <v>1</v>
      </c>
      <c r="K394">
        <v>0</v>
      </c>
      <c r="L394">
        <v>1</v>
      </c>
    </row>
    <row r="395" spans="5:12" x14ac:dyDescent="0.2">
      <c r="E395" t="s">
        <v>1138</v>
      </c>
      <c r="F395" t="s">
        <v>87</v>
      </c>
      <c r="G395">
        <v>0</v>
      </c>
      <c r="H395">
        <v>1</v>
      </c>
      <c r="I395">
        <v>0</v>
      </c>
      <c r="J395">
        <v>1</v>
      </c>
      <c r="K395">
        <v>0</v>
      </c>
      <c r="L395">
        <v>1</v>
      </c>
    </row>
    <row r="396" spans="5:12" x14ac:dyDescent="0.2">
      <c r="E396" t="s">
        <v>801</v>
      </c>
      <c r="F396" t="s">
        <v>67</v>
      </c>
      <c r="G396">
        <v>0</v>
      </c>
      <c r="H396">
        <v>1</v>
      </c>
      <c r="I396">
        <v>0</v>
      </c>
      <c r="J396">
        <v>1</v>
      </c>
      <c r="K396">
        <v>0</v>
      </c>
      <c r="L396">
        <v>1</v>
      </c>
    </row>
    <row r="397" spans="5:12" x14ac:dyDescent="0.2">
      <c r="E397" t="s">
        <v>167</v>
      </c>
      <c r="F397" t="s">
        <v>67</v>
      </c>
      <c r="G397">
        <v>0</v>
      </c>
      <c r="H397">
        <v>1</v>
      </c>
      <c r="I397">
        <v>0</v>
      </c>
      <c r="J397">
        <v>1</v>
      </c>
      <c r="K397">
        <v>0</v>
      </c>
      <c r="L397">
        <v>1</v>
      </c>
    </row>
    <row r="398" spans="5:12" x14ac:dyDescent="0.2">
      <c r="E398" t="s">
        <v>703</v>
      </c>
      <c r="F398" t="s">
        <v>22</v>
      </c>
      <c r="G398">
        <v>0</v>
      </c>
      <c r="H398">
        <v>1</v>
      </c>
      <c r="I398">
        <v>0</v>
      </c>
      <c r="J398">
        <v>1</v>
      </c>
      <c r="K398">
        <v>0</v>
      </c>
      <c r="L398">
        <v>1</v>
      </c>
    </row>
    <row r="399" spans="5:12" x14ac:dyDescent="0.2">
      <c r="E399" t="s">
        <v>4994</v>
      </c>
      <c r="F399" t="s">
        <v>58</v>
      </c>
      <c r="G399">
        <v>1</v>
      </c>
      <c r="H399">
        <v>1</v>
      </c>
      <c r="I399">
        <v>0</v>
      </c>
      <c r="J399">
        <v>2</v>
      </c>
      <c r="K399">
        <v>0</v>
      </c>
      <c r="L399">
        <v>2</v>
      </c>
    </row>
    <row r="400" spans="5:12" x14ac:dyDescent="0.2">
      <c r="E400" t="s">
        <v>1016</v>
      </c>
      <c r="F400" t="s">
        <v>33</v>
      </c>
      <c r="G400">
        <v>1</v>
      </c>
      <c r="H400">
        <v>5</v>
      </c>
      <c r="I400">
        <v>0</v>
      </c>
      <c r="J400">
        <v>4</v>
      </c>
      <c r="K400">
        <v>2</v>
      </c>
      <c r="L400">
        <v>6</v>
      </c>
    </row>
    <row r="401" spans="5:12" x14ac:dyDescent="0.2">
      <c r="E401" t="s">
        <v>599</v>
      </c>
      <c r="F401" t="s">
        <v>33</v>
      </c>
      <c r="G401">
        <v>1</v>
      </c>
      <c r="H401">
        <v>5</v>
      </c>
      <c r="I401">
        <v>0</v>
      </c>
      <c r="J401">
        <v>4</v>
      </c>
      <c r="K401">
        <v>2</v>
      </c>
      <c r="L401">
        <v>6</v>
      </c>
    </row>
    <row r="402" spans="5:12" x14ac:dyDescent="0.2">
      <c r="E402" t="s">
        <v>5146</v>
      </c>
      <c r="F402" t="s">
        <v>131</v>
      </c>
      <c r="G402">
        <v>0</v>
      </c>
      <c r="H402">
        <v>1</v>
      </c>
      <c r="I402">
        <v>0</v>
      </c>
      <c r="J402">
        <v>1</v>
      </c>
      <c r="K402">
        <v>0</v>
      </c>
      <c r="L402">
        <v>1</v>
      </c>
    </row>
    <row r="403" spans="5:12" x14ac:dyDescent="0.2">
      <c r="E403" t="s">
        <v>1532</v>
      </c>
      <c r="F403" t="s">
        <v>131</v>
      </c>
      <c r="G403">
        <v>0</v>
      </c>
      <c r="H403">
        <v>2</v>
      </c>
      <c r="I403">
        <v>0</v>
      </c>
      <c r="J403">
        <v>2</v>
      </c>
      <c r="K403">
        <v>0</v>
      </c>
      <c r="L403">
        <v>2</v>
      </c>
    </row>
    <row r="404" spans="5:12" x14ac:dyDescent="0.2">
      <c r="E404" t="s">
        <v>4754</v>
      </c>
      <c r="F404" t="s">
        <v>131</v>
      </c>
      <c r="G404">
        <v>0</v>
      </c>
      <c r="H404">
        <v>1</v>
      </c>
      <c r="I404">
        <v>0</v>
      </c>
      <c r="J404">
        <v>1</v>
      </c>
      <c r="K404">
        <v>0</v>
      </c>
      <c r="L404">
        <v>1</v>
      </c>
    </row>
    <row r="405" spans="5:12" x14ac:dyDescent="0.2">
      <c r="E405" t="s">
        <v>4875</v>
      </c>
      <c r="F405" t="s">
        <v>131</v>
      </c>
      <c r="G405">
        <v>0</v>
      </c>
      <c r="H405">
        <v>1</v>
      </c>
      <c r="I405">
        <v>0</v>
      </c>
      <c r="J405">
        <v>1</v>
      </c>
      <c r="K405">
        <v>0</v>
      </c>
      <c r="L405">
        <v>1</v>
      </c>
    </row>
    <row r="406" spans="5:12" x14ac:dyDescent="0.2">
      <c r="E406" t="s">
        <v>5837</v>
      </c>
      <c r="F406" t="s">
        <v>131</v>
      </c>
      <c r="G406">
        <v>0</v>
      </c>
      <c r="H406">
        <v>1</v>
      </c>
      <c r="I406">
        <v>0</v>
      </c>
      <c r="J406">
        <v>1</v>
      </c>
      <c r="K406">
        <v>0</v>
      </c>
      <c r="L406">
        <v>1</v>
      </c>
    </row>
    <row r="407" spans="5:12" x14ac:dyDescent="0.2">
      <c r="E407" t="s">
        <v>787</v>
      </c>
      <c r="F407" t="s">
        <v>80</v>
      </c>
      <c r="G407">
        <v>0</v>
      </c>
      <c r="H407">
        <v>1</v>
      </c>
      <c r="I407">
        <v>0</v>
      </c>
      <c r="J407">
        <v>1</v>
      </c>
      <c r="K407">
        <v>0</v>
      </c>
      <c r="L407">
        <v>1</v>
      </c>
    </row>
    <row r="408" spans="5:12" x14ac:dyDescent="0.2">
      <c r="E408" t="s">
        <v>390</v>
      </c>
      <c r="F408" t="s">
        <v>35</v>
      </c>
      <c r="G408">
        <v>0</v>
      </c>
      <c r="H408">
        <v>2</v>
      </c>
      <c r="I408">
        <v>0</v>
      </c>
      <c r="J408">
        <v>2</v>
      </c>
      <c r="K408">
        <v>0</v>
      </c>
      <c r="L408">
        <v>2</v>
      </c>
    </row>
    <row r="409" spans="5:12" x14ac:dyDescent="0.2">
      <c r="E409" t="s">
        <v>879</v>
      </c>
      <c r="F409" t="s">
        <v>18</v>
      </c>
      <c r="G409">
        <v>1</v>
      </c>
      <c r="H409">
        <v>0</v>
      </c>
      <c r="I409">
        <v>0</v>
      </c>
      <c r="J409">
        <v>1</v>
      </c>
      <c r="K409">
        <v>0</v>
      </c>
      <c r="L409">
        <v>1</v>
      </c>
    </row>
    <row r="410" spans="5:12" x14ac:dyDescent="0.2">
      <c r="E410" t="s">
        <v>1581</v>
      </c>
      <c r="F410" t="s">
        <v>14</v>
      </c>
      <c r="G410">
        <v>7</v>
      </c>
      <c r="H410">
        <v>1</v>
      </c>
      <c r="I410">
        <v>0</v>
      </c>
      <c r="J410">
        <v>8</v>
      </c>
      <c r="K410">
        <v>0</v>
      </c>
      <c r="L410">
        <v>8</v>
      </c>
    </row>
    <row r="411" spans="5:12" x14ac:dyDescent="0.2">
      <c r="E411" t="s">
        <v>1912</v>
      </c>
      <c r="F411" t="s">
        <v>14</v>
      </c>
      <c r="G411">
        <v>7</v>
      </c>
      <c r="H411">
        <v>1</v>
      </c>
      <c r="I411">
        <v>0</v>
      </c>
      <c r="J411">
        <v>8</v>
      </c>
      <c r="K411">
        <v>0</v>
      </c>
      <c r="L411">
        <v>8</v>
      </c>
    </row>
    <row r="412" spans="5:12" x14ac:dyDescent="0.2">
      <c r="E412" t="s">
        <v>2352</v>
      </c>
      <c r="F412" t="s">
        <v>14</v>
      </c>
      <c r="G412">
        <v>7</v>
      </c>
      <c r="H412">
        <v>1</v>
      </c>
      <c r="I412">
        <v>0</v>
      </c>
      <c r="J412">
        <v>8</v>
      </c>
      <c r="K412">
        <v>0</v>
      </c>
      <c r="L412">
        <v>8</v>
      </c>
    </row>
    <row r="413" spans="5:12" x14ac:dyDescent="0.2">
      <c r="E413" t="s">
        <v>3355</v>
      </c>
      <c r="F413" t="s">
        <v>131</v>
      </c>
      <c r="G413">
        <v>0</v>
      </c>
      <c r="H413">
        <v>2</v>
      </c>
      <c r="I413">
        <v>0</v>
      </c>
      <c r="J413">
        <v>2</v>
      </c>
      <c r="K413">
        <v>0</v>
      </c>
      <c r="L413">
        <v>2</v>
      </c>
    </row>
    <row r="414" spans="5:12" x14ac:dyDescent="0.2">
      <c r="E414" t="s">
        <v>3354</v>
      </c>
      <c r="F414" t="s">
        <v>131</v>
      </c>
      <c r="G414">
        <v>0</v>
      </c>
      <c r="H414">
        <v>2</v>
      </c>
      <c r="I414">
        <v>0</v>
      </c>
      <c r="J414">
        <v>2</v>
      </c>
      <c r="K414">
        <v>0</v>
      </c>
      <c r="L414">
        <v>2</v>
      </c>
    </row>
    <row r="415" spans="5:12" x14ac:dyDescent="0.2">
      <c r="E415" t="s">
        <v>1124</v>
      </c>
      <c r="F415" t="s">
        <v>131</v>
      </c>
      <c r="G415">
        <v>1</v>
      </c>
      <c r="H415">
        <v>0</v>
      </c>
      <c r="I415">
        <v>0</v>
      </c>
      <c r="J415">
        <v>1</v>
      </c>
      <c r="K415">
        <v>0</v>
      </c>
      <c r="L415">
        <v>1</v>
      </c>
    </row>
    <row r="416" spans="5:12" x14ac:dyDescent="0.2">
      <c r="E416" t="s">
        <v>702</v>
      </c>
      <c r="F416" t="s">
        <v>24</v>
      </c>
      <c r="G416">
        <v>1</v>
      </c>
      <c r="H416">
        <v>0</v>
      </c>
      <c r="I416">
        <v>0</v>
      </c>
      <c r="J416">
        <v>1</v>
      </c>
      <c r="K416">
        <v>0</v>
      </c>
      <c r="L416">
        <v>1</v>
      </c>
    </row>
    <row r="417" spans="5:12" x14ac:dyDescent="0.2">
      <c r="E417" t="s">
        <v>6045</v>
      </c>
      <c r="F417" t="s">
        <v>24</v>
      </c>
      <c r="G417">
        <v>1</v>
      </c>
      <c r="H417">
        <v>0</v>
      </c>
      <c r="I417">
        <v>0</v>
      </c>
      <c r="J417">
        <v>1</v>
      </c>
      <c r="K417">
        <v>0</v>
      </c>
      <c r="L417">
        <v>1</v>
      </c>
    </row>
    <row r="418" spans="5:12" x14ac:dyDescent="0.2">
      <c r="E418" t="s">
        <v>5627</v>
      </c>
      <c r="F418" t="s">
        <v>24</v>
      </c>
      <c r="G418">
        <v>1</v>
      </c>
      <c r="H418">
        <v>0</v>
      </c>
      <c r="I418">
        <v>0</v>
      </c>
      <c r="J418">
        <v>1</v>
      </c>
      <c r="K418">
        <v>0</v>
      </c>
      <c r="L418">
        <v>1</v>
      </c>
    </row>
    <row r="419" spans="5:12" x14ac:dyDescent="0.2">
      <c r="E419" t="s">
        <v>699</v>
      </c>
      <c r="F419" t="s">
        <v>24</v>
      </c>
      <c r="G419">
        <v>2</v>
      </c>
      <c r="H419">
        <v>0</v>
      </c>
      <c r="I419">
        <v>0</v>
      </c>
      <c r="J419">
        <v>2</v>
      </c>
      <c r="K419">
        <v>0</v>
      </c>
      <c r="L419">
        <v>2</v>
      </c>
    </row>
    <row r="420" spans="5:12" x14ac:dyDescent="0.2">
      <c r="E420" t="s">
        <v>6046</v>
      </c>
      <c r="F420" t="s">
        <v>24</v>
      </c>
      <c r="G420">
        <v>1</v>
      </c>
      <c r="H420">
        <v>1</v>
      </c>
      <c r="I420">
        <v>0</v>
      </c>
      <c r="J420">
        <v>2</v>
      </c>
      <c r="K420">
        <v>0</v>
      </c>
      <c r="L420">
        <v>2</v>
      </c>
    </row>
    <row r="421" spans="5:12" x14ac:dyDescent="0.2">
      <c r="E421" t="s">
        <v>2353</v>
      </c>
      <c r="F421" t="s">
        <v>20</v>
      </c>
      <c r="G421">
        <v>3</v>
      </c>
      <c r="H421">
        <v>0</v>
      </c>
      <c r="I421">
        <v>0</v>
      </c>
      <c r="J421">
        <v>3</v>
      </c>
      <c r="K421">
        <v>0</v>
      </c>
      <c r="L421">
        <v>3</v>
      </c>
    </row>
    <row r="422" spans="5:12" x14ac:dyDescent="0.2">
      <c r="E422" t="s">
        <v>1678</v>
      </c>
      <c r="F422" t="s">
        <v>58</v>
      </c>
      <c r="G422">
        <v>0</v>
      </c>
      <c r="H422">
        <v>10</v>
      </c>
      <c r="I422">
        <v>0</v>
      </c>
      <c r="J422">
        <v>8</v>
      </c>
      <c r="K422">
        <v>2</v>
      </c>
      <c r="L422">
        <v>10</v>
      </c>
    </row>
    <row r="423" spans="5:12" x14ac:dyDescent="0.2">
      <c r="E423" t="s">
        <v>3197</v>
      </c>
      <c r="F423" t="s">
        <v>69</v>
      </c>
      <c r="G423">
        <v>0</v>
      </c>
      <c r="H423">
        <v>1</v>
      </c>
      <c r="I423">
        <v>0</v>
      </c>
      <c r="J423">
        <v>1</v>
      </c>
      <c r="K423">
        <v>0</v>
      </c>
      <c r="L423">
        <v>1</v>
      </c>
    </row>
    <row r="424" spans="5:12" x14ac:dyDescent="0.2">
      <c r="E424" t="s">
        <v>944</v>
      </c>
      <c r="F424" t="s">
        <v>80</v>
      </c>
      <c r="G424">
        <v>0</v>
      </c>
      <c r="H424">
        <v>1</v>
      </c>
      <c r="I424">
        <v>0</v>
      </c>
      <c r="J424">
        <v>1</v>
      </c>
      <c r="K424">
        <v>0</v>
      </c>
      <c r="L424">
        <v>1</v>
      </c>
    </row>
    <row r="425" spans="5:12" x14ac:dyDescent="0.2">
      <c r="E425" t="s">
        <v>5377</v>
      </c>
      <c r="F425" t="s">
        <v>80</v>
      </c>
      <c r="G425">
        <v>0</v>
      </c>
      <c r="H425">
        <v>1</v>
      </c>
      <c r="I425">
        <v>0</v>
      </c>
      <c r="J425">
        <v>1</v>
      </c>
      <c r="K425">
        <v>0</v>
      </c>
      <c r="L425">
        <v>1</v>
      </c>
    </row>
    <row r="426" spans="5:12" x14ac:dyDescent="0.2">
      <c r="E426" t="s">
        <v>5379</v>
      </c>
      <c r="F426" t="s">
        <v>80</v>
      </c>
      <c r="G426">
        <v>0</v>
      </c>
      <c r="H426">
        <v>1</v>
      </c>
      <c r="I426">
        <v>0</v>
      </c>
      <c r="J426">
        <v>1</v>
      </c>
      <c r="K426">
        <v>0</v>
      </c>
      <c r="L426">
        <v>1</v>
      </c>
    </row>
    <row r="427" spans="5:12" x14ac:dyDescent="0.2">
      <c r="E427" t="s">
        <v>945</v>
      </c>
      <c r="F427" t="s">
        <v>80</v>
      </c>
      <c r="G427">
        <v>0</v>
      </c>
      <c r="H427">
        <v>1</v>
      </c>
      <c r="I427">
        <v>0</v>
      </c>
      <c r="J427">
        <v>1</v>
      </c>
      <c r="K427">
        <v>0</v>
      </c>
      <c r="L427">
        <v>1</v>
      </c>
    </row>
    <row r="428" spans="5:12" x14ac:dyDescent="0.2">
      <c r="E428" t="s">
        <v>5380</v>
      </c>
      <c r="F428" t="s">
        <v>80</v>
      </c>
      <c r="G428">
        <v>0</v>
      </c>
      <c r="H428">
        <v>1</v>
      </c>
      <c r="I428">
        <v>0</v>
      </c>
      <c r="J428">
        <v>1</v>
      </c>
      <c r="K428">
        <v>0</v>
      </c>
      <c r="L428">
        <v>1</v>
      </c>
    </row>
    <row r="429" spans="5:12" x14ac:dyDescent="0.2">
      <c r="E429" t="s">
        <v>946</v>
      </c>
      <c r="F429" t="s">
        <v>80</v>
      </c>
      <c r="G429">
        <v>0</v>
      </c>
      <c r="H429">
        <v>1</v>
      </c>
      <c r="I429">
        <v>0</v>
      </c>
      <c r="J429">
        <v>1</v>
      </c>
      <c r="K429">
        <v>0</v>
      </c>
      <c r="L429">
        <v>1</v>
      </c>
    </row>
    <row r="430" spans="5:12" x14ac:dyDescent="0.2">
      <c r="E430" t="s">
        <v>5378</v>
      </c>
      <c r="F430" t="s">
        <v>80</v>
      </c>
      <c r="G430">
        <v>0</v>
      </c>
      <c r="H430">
        <v>1</v>
      </c>
      <c r="I430">
        <v>0</v>
      </c>
      <c r="J430">
        <v>1</v>
      </c>
      <c r="K430">
        <v>0</v>
      </c>
      <c r="L430">
        <v>1</v>
      </c>
    </row>
    <row r="431" spans="5:12" x14ac:dyDescent="0.2">
      <c r="E431" t="s">
        <v>2890</v>
      </c>
      <c r="F431" t="s">
        <v>58</v>
      </c>
      <c r="G431">
        <v>1</v>
      </c>
      <c r="H431">
        <v>0</v>
      </c>
      <c r="I431">
        <v>0</v>
      </c>
      <c r="J431">
        <v>1</v>
      </c>
      <c r="K431">
        <v>0</v>
      </c>
      <c r="L431">
        <v>1</v>
      </c>
    </row>
    <row r="432" spans="5:12" x14ac:dyDescent="0.2">
      <c r="E432" t="s">
        <v>2820</v>
      </c>
      <c r="F432" t="s">
        <v>29</v>
      </c>
      <c r="G432">
        <v>0</v>
      </c>
      <c r="H432">
        <v>1</v>
      </c>
      <c r="I432">
        <v>0</v>
      </c>
      <c r="J432">
        <v>1</v>
      </c>
      <c r="K432">
        <v>0</v>
      </c>
      <c r="L432">
        <v>1</v>
      </c>
    </row>
    <row r="433" spans="5:12" x14ac:dyDescent="0.2">
      <c r="E433" t="s">
        <v>3650</v>
      </c>
      <c r="F433" t="s">
        <v>69</v>
      </c>
      <c r="G433">
        <v>1</v>
      </c>
      <c r="H433">
        <v>1</v>
      </c>
      <c r="I433">
        <v>0</v>
      </c>
      <c r="J433">
        <v>2</v>
      </c>
      <c r="K433">
        <v>0</v>
      </c>
      <c r="L433">
        <v>2</v>
      </c>
    </row>
    <row r="434" spans="5:12" x14ac:dyDescent="0.2">
      <c r="E434" t="s">
        <v>3630</v>
      </c>
      <c r="F434" t="s">
        <v>69</v>
      </c>
      <c r="G434">
        <v>1</v>
      </c>
      <c r="H434">
        <v>1</v>
      </c>
      <c r="I434">
        <v>0</v>
      </c>
      <c r="J434">
        <v>2</v>
      </c>
      <c r="K434">
        <v>0</v>
      </c>
      <c r="L434">
        <v>2</v>
      </c>
    </row>
    <row r="435" spans="5:12" x14ac:dyDescent="0.2">
      <c r="E435" t="s">
        <v>3606</v>
      </c>
      <c r="F435" t="s">
        <v>69</v>
      </c>
      <c r="G435">
        <v>1</v>
      </c>
      <c r="H435">
        <v>1</v>
      </c>
      <c r="I435">
        <v>0</v>
      </c>
      <c r="J435">
        <v>2</v>
      </c>
      <c r="K435">
        <v>0</v>
      </c>
      <c r="L435">
        <v>2</v>
      </c>
    </row>
    <row r="436" spans="5:12" x14ac:dyDescent="0.2">
      <c r="E436" t="s">
        <v>5523</v>
      </c>
      <c r="F436" t="s">
        <v>29</v>
      </c>
      <c r="G436">
        <v>0</v>
      </c>
      <c r="H436">
        <v>1</v>
      </c>
      <c r="I436">
        <v>0</v>
      </c>
      <c r="J436">
        <v>0</v>
      </c>
      <c r="K436">
        <v>1</v>
      </c>
      <c r="L436">
        <v>1</v>
      </c>
    </row>
    <row r="437" spans="5:12" x14ac:dyDescent="0.2">
      <c r="E437" t="s">
        <v>5532</v>
      </c>
      <c r="F437" t="s">
        <v>29</v>
      </c>
      <c r="G437">
        <v>0</v>
      </c>
      <c r="H437">
        <v>1</v>
      </c>
      <c r="I437">
        <v>0</v>
      </c>
      <c r="J437">
        <v>0</v>
      </c>
      <c r="K437">
        <v>1</v>
      </c>
      <c r="L437">
        <v>1</v>
      </c>
    </row>
    <row r="438" spans="5:12" x14ac:dyDescent="0.2">
      <c r="E438" t="s">
        <v>5522</v>
      </c>
      <c r="F438" t="s">
        <v>29</v>
      </c>
      <c r="G438">
        <v>0</v>
      </c>
      <c r="H438">
        <v>1</v>
      </c>
      <c r="I438">
        <v>0</v>
      </c>
      <c r="J438">
        <v>0</v>
      </c>
      <c r="K438">
        <v>1</v>
      </c>
      <c r="L438">
        <v>1</v>
      </c>
    </row>
    <row r="439" spans="5:12" x14ac:dyDescent="0.2">
      <c r="E439" t="s">
        <v>3400</v>
      </c>
      <c r="F439" t="s">
        <v>80</v>
      </c>
      <c r="G439">
        <v>1</v>
      </c>
      <c r="H439">
        <v>0</v>
      </c>
      <c r="I439">
        <v>0</v>
      </c>
      <c r="J439">
        <v>1</v>
      </c>
      <c r="K439">
        <v>0</v>
      </c>
      <c r="L439">
        <v>1</v>
      </c>
    </row>
    <row r="440" spans="5:12" x14ac:dyDescent="0.2">
      <c r="E440" t="s">
        <v>1032</v>
      </c>
      <c r="F440" t="s">
        <v>22</v>
      </c>
      <c r="G440">
        <v>0</v>
      </c>
      <c r="H440">
        <v>4</v>
      </c>
      <c r="I440">
        <v>0</v>
      </c>
      <c r="J440">
        <v>4</v>
      </c>
      <c r="K440">
        <v>0</v>
      </c>
      <c r="L440">
        <v>4</v>
      </c>
    </row>
    <row r="441" spans="5:12" x14ac:dyDescent="0.2">
      <c r="E441" t="s">
        <v>1033</v>
      </c>
      <c r="F441" t="s">
        <v>22</v>
      </c>
      <c r="G441">
        <v>0</v>
      </c>
      <c r="H441">
        <v>4</v>
      </c>
      <c r="I441">
        <v>0</v>
      </c>
      <c r="J441">
        <v>4</v>
      </c>
      <c r="K441">
        <v>0</v>
      </c>
      <c r="L441">
        <v>4</v>
      </c>
    </row>
    <row r="442" spans="5:12" x14ac:dyDescent="0.2">
      <c r="E442" t="s">
        <v>2980</v>
      </c>
      <c r="F442" t="s">
        <v>20</v>
      </c>
      <c r="G442">
        <v>3</v>
      </c>
      <c r="H442">
        <v>0</v>
      </c>
      <c r="I442">
        <v>0</v>
      </c>
      <c r="J442">
        <v>2</v>
      </c>
      <c r="K442">
        <v>1</v>
      </c>
      <c r="L442">
        <v>3</v>
      </c>
    </row>
    <row r="443" spans="5:12" x14ac:dyDescent="0.2">
      <c r="E443" t="s">
        <v>2979</v>
      </c>
      <c r="F443" t="s">
        <v>20</v>
      </c>
      <c r="G443">
        <v>4</v>
      </c>
      <c r="H443">
        <v>1</v>
      </c>
      <c r="I443">
        <v>0</v>
      </c>
      <c r="J443">
        <v>3</v>
      </c>
      <c r="K443">
        <v>2</v>
      </c>
      <c r="L443">
        <v>5</v>
      </c>
    </row>
    <row r="444" spans="5:12" x14ac:dyDescent="0.2">
      <c r="E444" t="s">
        <v>1843</v>
      </c>
      <c r="F444" t="s">
        <v>20</v>
      </c>
      <c r="G444">
        <v>4</v>
      </c>
      <c r="H444">
        <v>1</v>
      </c>
      <c r="I444">
        <v>0</v>
      </c>
      <c r="J444">
        <v>3</v>
      </c>
      <c r="K444">
        <v>2</v>
      </c>
      <c r="L444">
        <v>5</v>
      </c>
    </row>
    <row r="445" spans="5:12" x14ac:dyDescent="0.2">
      <c r="E445" t="s">
        <v>2978</v>
      </c>
      <c r="F445" t="s">
        <v>20</v>
      </c>
      <c r="G445">
        <v>3</v>
      </c>
      <c r="H445">
        <v>1</v>
      </c>
      <c r="I445">
        <v>0</v>
      </c>
      <c r="J445">
        <v>3</v>
      </c>
      <c r="K445">
        <v>1</v>
      </c>
      <c r="L445">
        <v>4</v>
      </c>
    </row>
    <row r="446" spans="5:12" x14ac:dyDescent="0.2">
      <c r="E446" t="s">
        <v>4663</v>
      </c>
      <c r="F446" t="s">
        <v>24</v>
      </c>
      <c r="G446">
        <v>0</v>
      </c>
      <c r="H446">
        <v>1</v>
      </c>
      <c r="I446">
        <v>0</v>
      </c>
      <c r="J446">
        <v>0</v>
      </c>
      <c r="K446">
        <v>1</v>
      </c>
      <c r="L446">
        <v>1</v>
      </c>
    </row>
    <row r="447" spans="5:12" x14ac:dyDescent="0.2">
      <c r="E447" t="s">
        <v>6047</v>
      </c>
      <c r="F447" t="s">
        <v>24</v>
      </c>
      <c r="G447">
        <v>0</v>
      </c>
      <c r="H447">
        <v>1</v>
      </c>
      <c r="I447">
        <v>0</v>
      </c>
      <c r="J447">
        <v>1</v>
      </c>
      <c r="K447">
        <v>0</v>
      </c>
      <c r="L447">
        <v>1</v>
      </c>
    </row>
    <row r="448" spans="5:12" x14ac:dyDescent="0.2">
      <c r="E448" t="s">
        <v>2006</v>
      </c>
      <c r="F448" t="s">
        <v>16</v>
      </c>
      <c r="G448">
        <v>0</v>
      </c>
      <c r="H448">
        <v>2</v>
      </c>
      <c r="I448">
        <v>0</v>
      </c>
      <c r="J448">
        <v>2</v>
      </c>
      <c r="K448">
        <v>0</v>
      </c>
      <c r="L448">
        <v>2</v>
      </c>
    </row>
    <row r="449" spans="5:12" x14ac:dyDescent="0.2">
      <c r="E449" t="s">
        <v>4790</v>
      </c>
      <c r="F449" t="s">
        <v>69</v>
      </c>
      <c r="G449">
        <v>0</v>
      </c>
      <c r="H449">
        <v>1</v>
      </c>
      <c r="I449">
        <v>0</v>
      </c>
      <c r="J449">
        <v>1</v>
      </c>
      <c r="K449">
        <v>0</v>
      </c>
      <c r="L449">
        <v>1</v>
      </c>
    </row>
    <row r="450" spans="5:12" x14ac:dyDescent="0.2">
      <c r="E450" t="s">
        <v>5044</v>
      </c>
      <c r="F450" t="s">
        <v>69</v>
      </c>
      <c r="G450">
        <v>0</v>
      </c>
      <c r="H450">
        <v>1</v>
      </c>
      <c r="I450">
        <v>0</v>
      </c>
      <c r="J450">
        <v>1</v>
      </c>
      <c r="K450">
        <v>0</v>
      </c>
      <c r="L450">
        <v>1</v>
      </c>
    </row>
    <row r="451" spans="5:12" x14ac:dyDescent="0.2">
      <c r="E451" t="s">
        <v>5045</v>
      </c>
      <c r="F451" t="s">
        <v>69</v>
      </c>
      <c r="G451">
        <v>0</v>
      </c>
      <c r="H451">
        <v>1</v>
      </c>
      <c r="I451">
        <v>0</v>
      </c>
      <c r="J451">
        <v>1</v>
      </c>
      <c r="K451">
        <v>0</v>
      </c>
      <c r="L451">
        <v>1</v>
      </c>
    </row>
    <row r="452" spans="5:12" x14ac:dyDescent="0.2">
      <c r="E452" t="s">
        <v>4279</v>
      </c>
      <c r="F452" t="s">
        <v>69</v>
      </c>
      <c r="G452">
        <v>0</v>
      </c>
      <c r="H452">
        <v>1</v>
      </c>
      <c r="I452">
        <v>0</v>
      </c>
      <c r="J452">
        <v>1</v>
      </c>
      <c r="K452">
        <v>0</v>
      </c>
      <c r="L452">
        <v>1</v>
      </c>
    </row>
    <row r="453" spans="5:12" x14ac:dyDescent="0.2">
      <c r="E453" t="s">
        <v>2366</v>
      </c>
      <c r="F453" t="s">
        <v>131</v>
      </c>
      <c r="G453">
        <v>6</v>
      </c>
      <c r="H453">
        <v>1</v>
      </c>
      <c r="I453">
        <v>0</v>
      </c>
      <c r="J453">
        <v>7</v>
      </c>
      <c r="K453">
        <v>0</v>
      </c>
      <c r="L453">
        <v>7</v>
      </c>
    </row>
    <row r="454" spans="5:12" x14ac:dyDescent="0.2">
      <c r="E454" t="s">
        <v>5473</v>
      </c>
      <c r="F454" t="s">
        <v>80</v>
      </c>
      <c r="G454">
        <v>0</v>
      </c>
      <c r="H454">
        <v>1</v>
      </c>
      <c r="I454">
        <v>0</v>
      </c>
      <c r="J454">
        <v>1</v>
      </c>
      <c r="K454">
        <v>0</v>
      </c>
      <c r="L454">
        <v>1</v>
      </c>
    </row>
    <row r="455" spans="5:12" x14ac:dyDescent="0.2">
      <c r="E455" t="s">
        <v>4488</v>
      </c>
      <c r="F455" t="s">
        <v>69</v>
      </c>
      <c r="G455">
        <v>0</v>
      </c>
      <c r="H455">
        <v>1</v>
      </c>
      <c r="I455">
        <v>0</v>
      </c>
      <c r="J455">
        <v>1</v>
      </c>
      <c r="K455">
        <v>0</v>
      </c>
      <c r="L455">
        <v>1</v>
      </c>
    </row>
    <row r="456" spans="5:12" x14ac:dyDescent="0.2">
      <c r="E456" t="s">
        <v>1774</v>
      </c>
      <c r="F456" t="s">
        <v>69</v>
      </c>
      <c r="G456">
        <v>0</v>
      </c>
      <c r="H456">
        <v>2</v>
      </c>
      <c r="I456">
        <v>0</v>
      </c>
      <c r="J456">
        <v>2</v>
      </c>
      <c r="K456">
        <v>0</v>
      </c>
      <c r="L456">
        <v>2</v>
      </c>
    </row>
    <row r="457" spans="5:12" x14ac:dyDescent="0.2">
      <c r="E457" t="s">
        <v>4164</v>
      </c>
      <c r="F457" t="s">
        <v>69</v>
      </c>
      <c r="G457">
        <v>0</v>
      </c>
      <c r="H457">
        <v>1</v>
      </c>
      <c r="I457">
        <v>0</v>
      </c>
      <c r="J457">
        <v>1</v>
      </c>
      <c r="K457">
        <v>0</v>
      </c>
      <c r="L457">
        <v>1</v>
      </c>
    </row>
    <row r="458" spans="5:12" x14ac:dyDescent="0.2">
      <c r="E458" t="s">
        <v>1778</v>
      </c>
      <c r="F458" t="s">
        <v>69</v>
      </c>
      <c r="G458">
        <v>0</v>
      </c>
      <c r="H458">
        <v>2</v>
      </c>
      <c r="I458">
        <v>0</v>
      </c>
      <c r="J458">
        <v>2</v>
      </c>
      <c r="K458">
        <v>0</v>
      </c>
      <c r="L458">
        <v>2</v>
      </c>
    </row>
    <row r="459" spans="5:12" x14ac:dyDescent="0.2">
      <c r="E459" t="s">
        <v>1776</v>
      </c>
      <c r="F459" t="s">
        <v>69</v>
      </c>
      <c r="G459">
        <v>0</v>
      </c>
      <c r="H459">
        <v>2</v>
      </c>
      <c r="I459">
        <v>0</v>
      </c>
      <c r="J459">
        <v>2</v>
      </c>
      <c r="K459">
        <v>0</v>
      </c>
      <c r="L459">
        <v>2</v>
      </c>
    </row>
    <row r="460" spans="5:12" x14ac:dyDescent="0.2">
      <c r="E460" t="s">
        <v>5247</v>
      </c>
      <c r="F460" t="s">
        <v>69</v>
      </c>
      <c r="G460">
        <v>0</v>
      </c>
      <c r="H460">
        <v>1</v>
      </c>
      <c r="I460">
        <v>0</v>
      </c>
      <c r="J460">
        <v>1</v>
      </c>
      <c r="K460">
        <v>0</v>
      </c>
      <c r="L460">
        <v>1</v>
      </c>
    </row>
    <row r="461" spans="5:12" x14ac:dyDescent="0.2">
      <c r="E461" t="s">
        <v>5666</v>
      </c>
      <c r="F461" t="s">
        <v>69</v>
      </c>
      <c r="G461">
        <v>0</v>
      </c>
      <c r="H461">
        <v>1</v>
      </c>
      <c r="I461">
        <v>0</v>
      </c>
      <c r="J461">
        <v>1</v>
      </c>
      <c r="K461">
        <v>0</v>
      </c>
      <c r="L461">
        <v>1</v>
      </c>
    </row>
    <row r="462" spans="5:12" x14ac:dyDescent="0.2">
      <c r="E462" t="s">
        <v>1775</v>
      </c>
      <c r="F462" t="s">
        <v>69</v>
      </c>
      <c r="G462">
        <v>0</v>
      </c>
      <c r="H462">
        <v>2</v>
      </c>
      <c r="I462">
        <v>0</v>
      </c>
      <c r="J462">
        <v>2</v>
      </c>
      <c r="K462">
        <v>0</v>
      </c>
      <c r="L462">
        <v>2</v>
      </c>
    </row>
    <row r="463" spans="5:12" x14ac:dyDescent="0.2">
      <c r="E463" t="s">
        <v>1780</v>
      </c>
      <c r="F463" t="s">
        <v>69</v>
      </c>
      <c r="G463">
        <v>0</v>
      </c>
      <c r="H463">
        <v>2</v>
      </c>
      <c r="I463">
        <v>0</v>
      </c>
      <c r="J463">
        <v>2</v>
      </c>
      <c r="K463">
        <v>0</v>
      </c>
      <c r="L463">
        <v>2</v>
      </c>
    </row>
    <row r="464" spans="5:12" x14ac:dyDescent="0.2">
      <c r="E464" t="s">
        <v>1777</v>
      </c>
      <c r="F464" t="s">
        <v>69</v>
      </c>
      <c r="G464">
        <v>0</v>
      </c>
      <c r="H464">
        <v>2</v>
      </c>
      <c r="I464">
        <v>0</v>
      </c>
      <c r="J464">
        <v>2</v>
      </c>
      <c r="K464">
        <v>0</v>
      </c>
      <c r="L464">
        <v>2</v>
      </c>
    </row>
    <row r="465" spans="5:12" x14ac:dyDescent="0.2">
      <c r="E465" t="s">
        <v>1416</v>
      </c>
      <c r="F465" t="s">
        <v>58</v>
      </c>
      <c r="G465">
        <v>0</v>
      </c>
      <c r="H465">
        <v>3</v>
      </c>
      <c r="I465">
        <v>1</v>
      </c>
      <c r="J465">
        <v>2</v>
      </c>
      <c r="K465">
        <v>0</v>
      </c>
      <c r="L465">
        <v>3</v>
      </c>
    </row>
    <row r="466" spans="5:12" x14ac:dyDescent="0.2">
      <c r="E466" t="s">
        <v>2475</v>
      </c>
      <c r="F466" t="s">
        <v>58</v>
      </c>
      <c r="G466">
        <v>0</v>
      </c>
      <c r="H466">
        <v>3</v>
      </c>
      <c r="I466">
        <v>1</v>
      </c>
      <c r="J466">
        <v>2</v>
      </c>
      <c r="K466">
        <v>0</v>
      </c>
      <c r="L466">
        <v>3</v>
      </c>
    </row>
    <row r="467" spans="5:12" x14ac:dyDescent="0.2">
      <c r="E467" t="s">
        <v>355</v>
      </c>
      <c r="F467" t="s">
        <v>58</v>
      </c>
      <c r="G467">
        <v>0</v>
      </c>
      <c r="H467">
        <v>3</v>
      </c>
      <c r="I467">
        <v>1</v>
      </c>
      <c r="J467">
        <v>2</v>
      </c>
      <c r="K467">
        <v>0</v>
      </c>
      <c r="L467">
        <v>3</v>
      </c>
    </row>
    <row r="468" spans="5:12" x14ac:dyDescent="0.2">
      <c r="E468" t="s">
        <v>1172</v>
      </c>
      <c r="F468" t="s">
        <v>58</v>
      </c>
      <c r="G468">
        <v>0</v>
      </c>
      <c r="H468">
        <v>3</v>
      </c>
      <c r="I468">
        <v>1</v>
      </c>
      <c r="J468">
        <v>2</v>
      </c>
      <c r="K468">
        <v>0</v>
      </c>
      <c r="L468">
        <v>3</v>
      </c>
    </row>
    <row r="469" spans="5:12" x14ac:dyDescent="0.2">
      <c r="E469" t="s">
        <v>275</v>
      </c>
      <c r="F469" t="s">
        <v>58</v>
      </c>
      <c r="G469">
        <v>0</v>
      </c>
      <c r="H469">
        <v>3</v>
      </c>
      <c r="I469">
        <v>1</v>
      </c>
      <c r="J469">
        <v>2</v>
      </c>
      <c r="K469">
        <v>0</v>
      </c>
      <c r="L469">
        <v>3</v>
      </c>
    </row>
    <row r="470" spans="5:12" x14ac:dyDescent="0.2">
      <c r="E470" t="s">
        <v>4151</v>
      </c>
      <c r="F470" t="s">
        <v>29</v>
      </c>
      <c r="G470">
        <v>0</v>
      </c>
      <c r="H470">
        <v>3</v>
      </c>
      <c r="I470">
        <v>0</v>
      </c>
      <c r="J470">
        <v>2</v>
      </c>
      <c r="K470">
        <v>1</v>
      </c>
      <c r="L470">
        <v>3</v>
      </c>
    </row>
    <row r="471" spans="5:12" x14ac:dyDescent="0.2">
      <c r="E471" t="s">
        <v>4676</v>
      </c>
      <c r="F471" t="s">
        <v>29</v>
      </c>
      <c r="G471">
        <v>0</v>
      </c>
      <c r="H471">
        <v>2</v>
      </c>
      <c r="I471">
        <v>0</v>
      </c>
      <c r="J471">
        <v>2</v>
      </c>
      <c r="K471">
        <v>0</v>
      </c>
      <c r="L471">
        <v>2</v>
      </c>
    </row>
    <row r="472" spans="5:12" x14ac:dyDescent="0.2">
      <c r="E472" t="s">
        <v>5705</v>
      </c>
      <c r="F472" t="s">
        <v>29</v>
      </c>
      <c r="G472">
        <v>0</v>
      </c>
      <c r="H472">
        <v>3</v>
      </c>
      <c r="I472">
        <v>0</v>
      </c>
      <c r="J472">
        <v>2</v>
      </c>
      <c r="K472">
        <v>1</v>
      </c>
      <c r="L472">
        <v>3</v>
      </c>
    </row>
    <row r="473" spans="5:12" x14ac:dyDescent="0.2">
      <c r="E473" t="s">
        <v>4582</v>
      </c>
      <c r="F473" t="s">
        <v>29</v>
      </c>
      <c r="G473">
        <v>0</v>
      </c>
      <c r="H473">
        <v>2</v>
      </c>
      <c r="I473">
        <v>0</v>
      </c>
      <c r="J473">
        <v>2</v>
      </c>
      <c r="K473">
        <v>0</v>
      </c>
      <c r="L473">
        <v>2</v>
      </c>
    </row>
    <row r="474" spans="5:12" x14ac:dyDescent="0.2">
      <c r="E474" t="s">
        <v>3713</v>
      </c>
      <c r="F474" t="s">
        <v>16</v>
      </c>
      <c r="G474">
        <v>0</v>
      </c>
      <c r="H474">
        <v>3</v>
      </c>
      <c r="I474">
        <v>0</v>
      </c>
      <c r="J474">
        <v>2</v>
      </c>
      <c r="K474">
        <v>1</v>
      </c>
      <c r="L474">
        <v>3</v>
      </c>
    </row>
    <row r="475" spans="5:12" x14ac:dyDescent="0.2">
      <c r="E475" t="s">
        <v>3065</v>
      </c>
      <c r="F475" t="s">
        <v>16</v>
      </c>
      <c r="G475">
        <v>0</v>
      </c>
      <c r="H475">
        <v>2</v>
      </c>
      <c r="I475">
        <v>0</v>
      </c>
      <c r="J475">
        <v>2</v>
      </c>
      <c r="K475">
        <v>0</v>
      </c>
      <c r="L475">
        <v>2</v>
      </c>
    </row>
    <row r="476" spans="5:12" x14ac:dyDescent="0.2">
      <c r="E476" t="s">
        <v>3421</v>
      </c>
      <c r="F476" t="s">
        <v>16</v>
      </c>
      <c r="G476">
        <v>0</v>
      </c>
      <c r="H476">
        <v>2</v>
      </c>
      <c r="I476">
        <v>0</v>
      </c>
      <c r="J476">
        <v>1</v>
      </c>
      <c r="K476">
        <v>1</v>
      </c>
      <c r="L476">
        <v>2</v>
      </c>
    </row>
    <row r="477" spans="5:12" x14ac:dyDescent="0.2">
      <c r="E477" t="s">
        <v>3066</v>
      </c>
      <c r="F477" t="s">
        <v>16</v>
      </c>
      <c r="G477">
        <v>1</v>
      </c>
      <c r="H477">
        <v>2</v>
      </c>
      <c r="I477">
        <v>0</v>
      </c>
      <c r="J477">
        <v>3</v>
      </c>
      <c r="K477">
        <v>0</v>
      </c>
      <c r="L477">
        <v>3</v>
      </c>
    </row>
    <row r="478" spans="5:12" x14ac:dyDescent="0.2">
      <c r="E478" t="s">
        <v>5075</v>
      </c>
      <c r="F478" t="s">
        <v>87</v>
      </c>
      <c r="G478">
        <v>0</v>
      </c>
      <c r="H478">
        <v>1</v>
      </c>
      <c r="I478">
        <v>0</v>
      </c>
      <c r="J478">
        <v>1</v>
      </c>
      <c r="K478">
        <v>0</v>
      </c>
      <c r="L478">
        <v>1</v>
      </c>
    </row>
    <row r="479" spans="5:12" x14ac:dyDescent="0.2">
      <c r="E479" t="s">
        <v>5079</v>
      </c>
      <c r="F479" t="s">
        <v>87</v>
      </c>
      <c r="G479">
        <v>0</v>
      </c>
      <c r="H479">
        <v>1</v>
      </c>
      <c r="I479">
        <v>0</v>
      </c>
      <c r="J479">
        <v>1</v>
      </c>
      <c r="K479">
        <v>0</v>
      </c>
      <c r="L479">
        <v>1</v>
      </c>
    </row>
    <row r="480" spans="5:12" x14ac:dyDescent="0.2">
      <c r="E480" t="s">
        <v>5094</v>
      </c>
      <c r="F480" t="s">
        <v>87</v>
      </c>
      <c r="G480">
        <v>0</v>
      </c>
      <c r="H480">
        <v>1</v>
      </c>
      <c r="I480">
        <v>0</v>
      </c>
      <c r="J480">
        <v>1</v>
      </c>
      <c r="K480">
        <v>0</v>
      </c>
      <c r="L480">
        <v>1</v>
      </c>
    </row>
    <row r="481" spans="5:12" x14ac:dyDescent="0.2">
      <c r="E481" t="s">
        <v>5104</v>
      </c>
      <c r="F481" t="s">
        <v>87</v>
      </c>
      <c r="G481">
        <v>0</v>
      </c>
      <c r="H481">
        <v>1</v>
      </c>
      <c r="I481">
        <v>0</v>
      </c>
      <c r="J481">
        <v>1</v>
      </c>
      <c r="K481">
        <v>0</v>
      </c>
      <c r="L481">
        <v>1</v>
      </c>
    </row>
    <row r="482" spans="5:12" x14ac:dyDescent="0.2">
      <c r="E482" t="s">
        <v>5088</v>
      </c>
      <c r="F482" t="s">
        <v>87</v>
      </c>
      <c r="G482">
        <v>0</v>
      </c>
      <c r="H482">
        <v>1</v>
      </c>
      <c r="I482">
        <v>0</v>
      </c>
      <c r="J482">
        <v>1</v>
      </c>
      <c r="K482">
        <v>0</v>
      </c>
      <c r="L482">
        <v>1</v>
      </c>
    </row>
    <row r="483" spans="5:12" x14ac:dyDescent="0.2">
      <c r="E483" t="s">
        <v>5082</v>
      </c>
      <c r="F483" t="s">
        <v>87</v>
      </c>
      <c r="G483">
        <v>0</v>
      </c>
      <c r="H483">
        <v>1</v>
      </c>
      <c r="I483">
        <v>0</v>
      </c>
      <c r="J483">
        <v>1</v>
      </c>
      <c r="K483">
        <v>0</v>
      </c>
      <c r="L483">
        <v>1</v>
      </c>
    </row>
    <row r="484" spans="5:12" x14ac:dyDescent="0.2">
      <c r="E484" t="s">
        <v>5103</v>
      </c>
      <c r="F484" t="s">
        <v>87</v>
      </c>
      <c r="G484">
        <v>0</v>
      </c>
      <c r="H484">
        <v>1</v>
      </c>
      <c r="I484">
        <v>0</v>
      </c>
      <c r="J484">
        <v>1</v>
      </c>
      <c r="K484">
        <v>0</v>
      </c>
      <c r="L484">
        <v>1</v>
      </c>
    </row>
    <row r="485" spans="5:12" x14ac:dyDescent="0.2">
      <c r="E485" t="s">
        <v>5084</v>
      </c>
      <c r="F485" t="s">
        <v>87</v>
      </c>
      <c r="G485">
        <v>0</v>
      </c>
      <c r="H485">
        <v>1</v>
      </c>
      <c r="I485">
        <v>0</v>
      </c>
      <c r="J485">
        <v>1</v>
      </c>
      <c r="K485">
        <v>0</v>
      </c>
      <c r="L485">
        <v>1</v>
      </c>
    </row>
    <row r="486" spans="5:12" x14ac:dyDescent="0.2">
      <c r="E486" t="s">
        <v>5077</v>
      </c>
      <c r="F486" t="s">
        <v>87</v>
      </c>
      <c r="G486">
        <v>0</v>
      </c>
      <c r="H486">
        <v>1</v>
      </c>
      <c r="I486">
        <v>0</v>
      </c>
      <c r="J486">
        <v>1</v>
      </c>
      <c r="K486">
        <v>0</v>
      </c>
      <c r="L486">
        <v>1</v>
      </c>
    </row>
    <row r="487" spans="5:12" x14ac:dyDescent="0.2">
      <c r="E487" t="s">
        <v>5105</v>
      </c>
      <c r="F487" t="s">
        <v>87</v>
      </c>
      <c r="G487">
        <v>0</v>
      </c>
      <c r="H487">
        <v>1</v>
      </c>
      <c r="I487">
        <v>0</v>
      </c>
      <c r="J487">
        <v>1</v>
      </c>
      <c r="K487">
        <v>0</v>
      </c>
      <c r="L487">
        <v>1</v>
      </c>
    </row>
    <row r="488" spans="5:12" x14ac:dyDescent="0.2">
      <c r="E488" t="s">
        <v>5078</v>
      </c>
      <c r="F488" t="s">
        <v>87</v>
      </c>
      <c r="G488">
        <v>0</v>
      </c>
      <c r="H488">
        <v>1</v>
      </c>
      <c r="I488">
        <v>0</v>
      </c>
      <c r="J488">
        <v>1</v>
      </c>
      <c r="K488">
        <v>0</v>
      </c>
      <c r="L488">
        <v>1</v>
      </c>
    </row>
    <row r="489" spans="5:12" x14ac:dyDescent="0.2">
      <c r="E489" t="s">
        <v>5089</v>
      </c>
      <c r="F489" t="s">
        <v>87</v>
      </c>
      <c r="G489">
        <v>0</v>
      </c>
      <c r="H489">
        <v>1</v>
      </c>
      <c r="I489">
        <v>0</v>
      </c>
      <c r="J489">
        <v>1</v>
      </c>
      <c r="K489">
        <v>0</v>
      </c>
      <c r="L489">
        <v>1</v>
      </c>
    </row>
    <row r="490" spans="5:12" x14ac:dyDescent="0.2">
      <c r="E490" t="s">
        <v>5100</v>
      </c>
      <c r="F490" t="s">
        <v>87</v>
      </c>
      <c r="G490">
        <v>0</v>
      </c>
      <c r="H490">
        <v>1</v>
      </c>
      <c r="I490">
        <v>0</v>
      </c>
      <c r="J490">
        <v>1</v>
      </c>
      <c r="K490">
        <v>0</v>
      </c>
      <c r="L490">
        <v>1</v>
      </c>
    </row>
    <row r="491" spans="5:12" x14ac:dyDescent="0.2">
      <c r="E491" t="s">
        <v>5087</v>
      </c>
      <c r="F491" t="s">
        <v>87</v>
      </c>
      <c r="G491">
        <v>0</v>
      </c>
      <c r="H491">
        <v>1</v>
      </c>
      <c r="I491">
        <v>0</v>
      </c>
      <c r="J491">
        <v>1</v>
      </c>
      <c r="K491">
        <v>0</v>
      </c>
      <c r="L491">
        <v>1</v>
      </c>
    </row>
    <row r="492" spans="5:12" x14ac:dyDescent="0.2">
      <c r="E492" t="s">
        <v>5086</v>
      </c>
      <c r="F492" t="s">
        <v>87</v>
      </c>
      <c r="G492">
        <v>0</v>
      </c>
      <c r="H492">
        <v>1</v>
      </c>
      <c r="I492">
        <v>0</v>
      </c>
      <c r="J492">
        <v>1</v>
      </c>
      <c r="K492">
        <v>0</v>
      </c>
      <c r="L492">
        <v>1</v>
      </c>
    </row>
    <row r="493" spans="5:12" x14ac:dyDescent="0.2">
      <c r="E493" t="s">
        <v>5093</v>
      </c>
      <c r="F493" t="s">
        <v>87</v>
      </c>
      <c r="G493">
        <v>0</v>
      </c>
      <c r="H493">
        <v>1</v>
      </c>
      <c r="I493">
        <v>0</v>
      </c>
      <c r="J493">
        <v>1</v>
      </c>
      <c r="K493">
        <v>0</v>
      </c>
      <c r="L493">
        <v>1</v>
      </c>
    </row>
    <row r="494" spans="5:12" x14ac:dyDescent="0.2">
      <c r="E494" t="s">
        <v>5096</v>
      </c>
      <c r="F494" t="s">
        <v>87</v>
      </c>
      <c r="G494">
        <v>0</v>
      </c>
      <c r="H494">
        <v>1</v>
      </c>
      <c r="I494">
        <v>0</v>
      </c>
      <c r="J494">
        <v>1</v>
      </c>
      <c r="K494">
        <v>0</v>
      </c>
      <c r="L494">
        <v>1</v>
      </c>
    </row>
    <row r="495" spans="5:12" x14ac:dyDescent="0.2">
      <c r="E495" t="s">
        <v>5097</v>
      </c>
      <c r="F495" t="s">
        <v>87</v>
      </c>
      <c r="G495">
        <v>0</v>
      </c>
      <c r="H495">
        <v>1</v>
      </c>
      <c r="I495">
        <v>0</v>
      </c>
      <c r="J495">
        <v>1</v>
      </c>
      <c r="K495">
        <v>0</v>
      </c>
      <c r="L495">
        <v>1</v>
      </c>
    </row>
    <row r="496" spans="5:12" x14ac:dyDescent="0.2">
      <c r="E496" t="s">
        <v>5099</v>
      </c>
      <c r="F496" t="s">
        <v>87</v>
      </c>
      <c r="G496">
        <v>0</v>
      </c>
      <c r="H496">
        <v>1</v>
      </c>
      <c r="I496">
        <v>0</v>
      </c>
      <c r="J496">
        <v>1</v>
      </c>
      <c r="K496">
        <v>0</v>
      </c>
      <c r="L496">
        <v>1</v>
      </c>
    </row>
    <row r="497" spans="5:12" x14ac:dyDescent="0.2">
      <c r="E497" t="s">
        <v>5102</v>
      </c>
      <c r="F497" t="s">
        <v>87</v>
      </c>
      <c r="G497">
        <v>0</v>
      </c>
      <c r="H497">
        <v>1</v>
      </c>
      <c r="I497">
        <v>0</v>
      </c>
      <c r="J497">
        <v>1</v>
      </c>
      <c r="K497">
        <v>0</v>
      </c>
      <c r="L497">
        <v>1</v>
      </c>
    </row>
    <row r="498" spans="5:12" x14ac:dyDescent="0.2">
      <c r="E498" t="s">
        <v>5095</v>
      </c>
      <c r="F498" t="s">
        <v>87</v>
      </c>
      <c r="G498">
        <v>0</v>
      </c>
      <c r="H498">
        <v>1</v>
      </c>
      <c r="I498">
        <v>0</v>
      </c>
      <c r="J498">
        <v>1</v>
      </c>
      <c r="K498">
        <v>0</v>
      </c>
      <c r="L498">
        <v>1</v>
      </c>
    </row>
    <row r="499" spans="5:12" x14ac:dyDescent="0.2">
      <c r="E499" t="s">
        <v>5076</v>
      </c>
      <c r="F499" t="s">
        <v>87</v>
      </c>
      <c r="G499">
        <v>0</v>
      </c>
      <c r="H499">
        <v>1</v>
      </c>
      <c r="I499">
        <v>0</v>
      </c>
      <c r="J499">
        <v>1</v>
      </c>
      <c r="K499">
        <v>0</v>
      </c>
      <c r="L499">
        <v>1</v>
      </c>
    </row>
    <row r="500" spans="5:12" x14ac:dyDescent="0.2">
      <c r="E500" t="s">
        <v>5098</v>
      </c>
      <c r="F500" t="s">
        <v>87</v>
      </c>
      <c r="G500">
        <v>0</v>
      </c>
      <c r="H500">
        <v>1</v>
      </c>
      <c r="I500">
        <v>0</v>
      </c>
      <c r="J500">
        <v>1</v>
      </c>
      <c r="K500">
        <v>0</v>
      </c>
      <c r="L500">
        <v>1</v>
      </c>
    </row>
    <row r="501" spans="5:12" x14ac:dyDescent="0.2">
      <c r="E501" t="s">
        <v>5085</v>
      </c>
      <c r="F501" t="s">
        <v>87</v>
      </c>
      <c r="G501">
        <v>0</v>
      </c>
      <c r="H501">
        <v>1</v>
      </c>
      <c r="I501">
        <v>0</v>
      </c>
      <c r="J501">
        <v>1</v>
      </c>
      <c r="K501">
        <v>0</v>
      </c>
      <c r="L501">
        <v>1</v>
      </c>
    </row>
    <row r="502" spans="5:12" x14ac:dyDescent="0.2">
      <c r="E502" t="s">
        <v>5083</v>
      </c>
      <c r="F502" t="s">
        <v>87</v>
      </c>
      <c r="G502">
        <v>0</v>
      </c>
      <c r="H502">
        <v>1</v>
      </c>
      <c r="I502">
        <v>0</v>
      </c>
      <c r="J502">
        <v>1</v>
      </c>
      <c r="K502">
        <v>0</v>
      </c>
      <c r="L502">
        <v>1</v>
      </c>
    </row>
    <row r="503" spans="5:12" x14ac:dyDescent="0.2">
      <c r="E503" t="s">
        <v>5101</v>
      </c>
      <c r="F503" t="s">
        <v>87</v>
      </c>
      <c r="G503">
        <v>0</v>
      </c>
      <c r="H503">
        <v>1</v>
      </c>
      <c r="I503">
        <v>0</v>
      </c>
      <c r="J503">
        <v>1</v>
      </c>
      <c r="K503">
        <v>0</v>
      </c>
      <c r="L503">
        <v>1</v>
      </c>
    </row>
    <row r="504" spans="5:12" x14ac:dyDescent="0.2">
      <c r="E504" t="s">
        <v>5080</v>
      </c>
      <c r="F504" t="s">
        <v>87</v>
      </c>
      <c r="G504">
        <v>0</v>
      </c>
      <c r="H504">
        <v>1</v>
      </c>
      <c r="I504">
        <v>0</v>
      </c>
      <c r="J504">
        <v>1</v>
      </c>
      <c r="K504">
        <v>0</v>
      </c>
      <c r="L504">
        <v>1</v>
      </c>
    </row>
    <row r="505" spans="5:12" x14ac:dyDescent="0.2">
      <c r="E505" t="s">
        <v>5092</v>
      </c>
      <c r="F505" t="s">
        <v>87</v>
      </c>
      <c r="G505">
        <v>0</v>
      </c>
      <c r="H505">
        <v>1</v>
      </c>
      <c r="I505">
        <v>0</v>
      </c>
      <c r="J505">
        <v>1</v>
      </c>
      <c r="K505">
        <v>0</v>
      </c>
      <c r="L505">
        <v>1</v>
      </c>
    </row>
    <row r="506" spans="5:12" x14ac:dyDescent="0.2">
      <c r="E506" t="s">
        <v>5090</v>
      </c>
      <c r="F506" t="s">
        <v>87</v>
      </c>
      <c r="G506">
        <v>0</v>
      </c>
      <c r="H506">
        <v>1</v>
      </c>
      <c r="I506">
        <v>0</v>
      </c>
      <c r="J506">
        <v>1</v>
      </c>
      <c r="K506">
        <v>0</v>
      </c>
      <c r="L506">
        <v>1</v>
      </c>
    </row>
    <row r="507" spans="5:12" x14ac:dyDescent="0.2">
      <c r="E507" t="s">
        <v>4159</v>
      </c>
      <c r="F507" t="s">
        <v>87</v>
      </c>
      <c r="G507">
        <v>0</v>
      </c>
      <c r="H507">
        <v>1</v>
      </c>
      <c r="I507">
        <v>0</v>
      </c>
      <c r="J507">
        <v>1</v>
      </c>
      <c r="K507">
        <v>0</v>
      </c>
      <c r="L507">
        <v>1</v>
      </c>
    </row>
    <row r="508" spans="5:12" x14ac:dyDescent="0.2">
      <c r="E508" t="s">
        <v>5091</v>
      </c>
      <c r="F508" t="s">
        <v>87</v>
      </c>
      <c r="G508">
        <v>0</v>
      </c>
      <c r="H508">
        <v>1</v>
      </c>
      <c r="I508">
        <v>0</v>
      </c>
      <c r="J508">
        <v>1</v>
      </c>
      <c r="K508">
        <v>0</v>
      </c>
      <c r="L508">
        <v>1</v>
      </c>
    </row>
    <row r="509" spans="5:12" x14ac:dyDescent="0.2">
      <c r="E509" t="s">
        <v>5112</v>
      </c>
      <c r="F509" t="s">
        <v>87</v>
      </c>
      <c r="G509">
        <v>0</v>
      </c>
      <c r="H509">
        <v>1</v>
      </c>
      <c r="I509">
        <v>0</v>
      </c>
      <c r="J509">
        <v>1</v>
      </c>
      <c r="K509">
        <v>0</v>
      </c>
      <c r="L509">
        <v>1</v>
      </c>
    </row>
    <row r="510" spans="5:12" x14ac:dyDescent="0.2">
      <c r="E510" t="s">
        <v>5081</v>
      </c>
      <c r="F510" t="s">
        <v>87</v>
      </c>
      <c r="G510">
        <v>0</v>
      </c>
      <c r="H510">
        <v>1</v>
      </c>
      <c r="I510">
        <v>0</v>
      </c>
      <c r="J510">
        <v>1</v>
      </c>
      <c r="K510">
        <v>0</v>
      </c>
      <c r="L510">
        <v>1</v>
      </c>
    </row>
    <row r="511" spans="5:12" x14ac:dyDescent="0.2">
      <c r="E511" t="s">
        <v>857</v>
      </c>
      <c r="F511" t="s">
        <v>14</v>
      </c>
      <c r="G511">
        <v>0</v>
      </c>
      <c r="H511">
        <v>1</v>
      </c>
      <c r="I511">
        <v>0</v>
      </c>
      <c r="J511">
        <v>0</v>
      </c>
      <c r="K511">
        <v>1</v>
      </c>
      <c r="L511">
        <v>1</v>
      </c>
    </row>
    <row r="512" spans="5:12" x14ac:dyDescent="0.2">
      <c r="E512" t="s">
        <v>5007</v>
      </c>
      <c r="F512" t="s">
        <v>125</v>
      </c>
      <c r="G512">
        <v>1</v>
      </c>
      <c r="H512">
        <v>0</v>
      </c>
      <c r="I512">
        <v>0</v>
      </c>
      <c r="J512">
        <v>1</v>
      </c>
      <c r="K512">
        <v>0</v>
      </c>
      <c r="L512">
        <v>1</v>
      </c>
    </row>
    <row r="513" spans="5:12" x14ac:dyDescent="0.2">
      <c r="E513" t="s">
        <v>4839</v>
      </c>
      <c r="F513" t="s">
        <v>125</v>
      </c>
      <c r="G513">
        <v>1</v>
      </c>
      <c r="H513">
        <v>0</v>
      </c>
      <c r="I513">
        <v>0</v>
      </c>
      <c r="J513">
        <v>1</v>
      </c>
      <c r="K513">
        <v>0</v>
      </c>
      <c r="L513">
        <v>1</v>
      </c>
    </row>
    <row r="514" spans="5:12" x14ac:dyDescent="0.2">
      <c r="E514" t="s">
        <v>6048</v>
      </c>
      <c r="F514" t="s">
        <v>67</v>
      </c>
      <c r="G514">
        <v>0</v>
      </c>
      <c r="H514">
        <v>1</v>
      </c>
      <c r="I514">
        <v>0</v>
      </c>
      <c r="J514">
        <v>1</v>
      </c>
      <c r="K514">
        <v>0</v>
      </c>
      <c r="L514">
        <v>1</v>
      </c>
    </row>
    <row r="515" spans="5:12" x14ac:dyDescent="0.2">
      <c r="E515" t="s">
        <v>5507</v>
      </c>
      <c r="F515" t="s">
        <v>29</v>
      </c>
      <c r="G515">
        <v>0</v>
      </c>
      <c r="H515">
        <v>2</v>
      </c>
      <c r="I515">
        <v>0</v>
      </c>
      <c r="J515">
        <v>2</v>
      </c>
      <c r="K515">
        <v>0</v>
      </c>
      <c r="L515">
        <v>2</v>
      </c>
    </row>
    <row r="516" spans="5:12" x14ac:dyDescent="0.2">
      <c r="E516" t="s">
        <v>1355</v>
      </c>
      <c r="F516" t="s">
        <v>29</v>
      </c>
      <c r="G516">
        <v>1</v>
      </c>
      <c r="H516">
        <v>3</v>
      </c>
      <c r="I516">
        <v>0</v>
      </c>
      <c r="J516">
        <v>4</v>
      </c>
      <c r="K516">
        <v>0</v>
      </c>
      <c r="L516">
        <v>4</v>
      </c>
    </row>
    <row r="517" spans="5:12" x14ac:dyDescent="0.2">
      <c r="E517" t="s">
        <v>1356</v>
      </c>
      <c r="F517" t="s">
        <v>29</v>
      </c>
      <c r="G517">
        <v>1</v>
      </c>
      <c r="H517">
        <v>4</v>
      </c>
      <c r="I517">
        <v>0</v>
      </c>
      <c r="J517">
        <v>5</v>
      </c>
      <c r="K517">
        <v>0</v>
      </c>
      <c r="L517">
        <v>5</v>
      </c>
    </row>
    <row r="518" spans="5:12" x14ac:dyDescent="0.2">
      <c r="E518" t="s">
        <v>6049</v>
      </c>
      <c r="F518" t="s">
        <v>77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1</v>
      </c>
    </row>
    <row r="519" spans="5:12" x14ac:dyDescent="0.2">
      <c r="E519" t="s">
        <v>5875</v>
      </c>
      <c r="F519" t="s">
        <v>77</v>
      </c>
      <c r="G519">
        <v>0</v>
      </c>
      <c r="H519">
        <v>1</v>
      </c>
      <c r="I519">
        <v>0</v>
      </c>
      <c r="J519">
        <v>1</v>
      </c>
      <c r="K519">
        <v>0</v>
      </c>
      <c r="L519">
        <v>1</v>
      </c>
    </row>
    <row r="520" spans="5:12" x14ac:dyDescent="0.2">
      <c r="E520" t="s">
        <v>5402</v>
      </c>
      <c r="F520" t="s">
        <v>77</v>
      </c>
      <c r="G520">
        <v>0</v>
      </c>
      <c r="H520">
        <v>1</v>
      </c>
      <c r="I520">
        <v>0</v>
      </c>
      <c r="J520">
        <v>1</v>
      </c>
      <c r="K520">
        <v>0</v>
      </c>
      <c r="L520">
        <v>1</v>
      </c>
    </row>
    <row r="521" spans="5:12" x14ac:dyDescent="0.2">
      <c r="E521" t="s">
        <v>4962</v>
      </c>
      <c r="F521" t="s">
        <v>58</v>
      </c>
      <c r="G521">
        <v>1</v>
      </c>
      <c r="H521">
        <v>0</v>
      </c>
      <c r="I521">
        <v>0</v>
      </c>
      <c r="J521">
        <v>1</v>
      </c>
      <c r="K521">
        <v>0</v>
      </c>
      <c r="L521">
        <v>1</v>
      </c>
    </row>
    <row r="522" spans="5:12" x14ac:dyDescent="0.2">
      <c r="E522" t="s">
        <v>5443</v>
      </c>
      <c r="F522" t="s">
        <v>58</v>
      </c>
      <c r="G522">
        <v>1</v>
      </c>
      <c r="H522">
        <v>0</v>
      </c>
      <c r="I522">
        <v>0</v>
      </c>
      <c r="J522">
        <v>1</v>
      </c>
      <c r="K522">
        <v>0</v>
      </c>
      <c r="L522">
        <v>1</v>
      </c>
    </row>
    <row r="523" spans="5:12" x14ac:dyDescent="0.2">
      <c r="E523" t="s">
        <v>6050</v>
      </c>
      <c r="F523" t="s">
        <v>67</v>
      </c>
      <c r="G523">
        <v>1</v>
      </c>
      <c r="H523">
        <v>0</v>
      </c>
      <c r="I523">
        <v>0</v>
      </c>
      <c r="J523">
        <v>1</v>
      </c>
      <c r="K523">
        <v>0</v>
      </c>
      <c r="L523">
        <v>1</v>
      </c>
    </row>
    <row r="524" spans="5:12" x14ac:dyDescent="0.2">
      <c r="E524" t="s">
        <v>6051</v>
      </c>
      <c r="F524" t="s">
        <v>67</v>
      </c>
      <c r="G524">
        <v>1</v>
      </c>
      <c r="H524">
        <v>0</v>
      </c>
      <c r="I524">
        <v>0</v>
      </c>
      <c r="J524">
        <v>1</v>
      </c>
      <c r="K524">
        <v>0</v>
      </c>
      <c r="L524">
        <v>1</v>
      </c>
    </row>
    <row r="525" spans="5:12" x14ac:dyDescent="0.2">
      <c r="E525" t="s">
        <v>4106</v>
      </c>
      <c r="F525" t="s">
        <v>18</v>
      </c>
      <c r="G525">
        <v>0</v>
      </c>
      <c r="H525">
        <v>1</v>
      </c>
      <c r="I525">
        <v>0</v>
      </c>
      <c r="J525">
        <v>1</v>
      </c>
      <c r="K525">
        <v>0</v>
      </c>
      <c r="L525">
        <v>1</v>
      </c>
    </row>
    <row r="526" spans="5:12" x14ac:dyDescent="0.2">
      <c r="E526" t="s">
        <v>5351</v>
      </c>
      <c r="F526" t="s">
        <v>29</v>
      </c>
      <c r="G526">
        <v>1</v>
      </c>
      <c r="H526">
        <v>0</v>
      </c>
      <c r="I526">
        <v>0</v>
      </c>
      <c r="J526">
        <v>1</v>
      </c>
      <c r="K526">
        <v>0</v>
      </c>
      <c r="L526">
        <v>1</v>
      </c>
    </row>
    <row r="527" spans="5:12" x14ac:dyDescent="0.2">
      <c r="E527" t="s">
        <v>4063</v>
      </c>
      <c r="F527" t="s">
        <v>29</v>
      </c>
      <c r="G527">
        <v>1</v>
      </c>
      <c r="H527">
        <v>0</v>
      </c>
      <c r="I527">
        <v>0</v>
      </c>
      <c r="J527">
        <v>1</v>
      </c>
      <c r="K527">
        <v>0</v>
      </c>
      <c r="L527">
        <v>1</v>
      </c>
    </row>
    <row r="528" spans="5:12" x14ac:dyDescent="0.2">
      <c r="E528" t="s">
        <v>4062</v>
      </c>
      <c r="F528" t="s">
        <v>29</v>
      </c>
      <c r="G528">
        <v>1</v>
      </c>
      <c r="H528">
        <v>0</v>
      </c>
      <c r="I528">
        <v>0</v>
      </c>
      <c r="J528">
        <v>1</v>
      </c>
      <c r="K528">
        <v>0</v>
      </c>
      <c r="L528">
        <v>1</v>
      </c>
    </row>
    <row r="529" spans="4:12" x14ac:dyDescent="0.2">
      <c r="E529" t="s">
        <v>1195</v>
      </c>
      <c r="F529" t="s">
        <v>16</v>
      </c>
      <c r="G529">
        <v>0</v>
      </c>
      <c r="H529">
        <v>4</v>
      </c>
      <c r="I529">
        <v>0</v>
      </c>
      <c r="J529">
        <v>4</v>
      </c>
      <c r="K529">
        <v>0</v>
      </c>
      <c r="L529">
        <v>4</v>
      </c>
    </row>
    <row r="530" spans="4:12" x14ac:dyDescent="0.2">
      <c r="E530" t="s">
        <v>3499</v>
      </c>
      <c r="F530" t="s">
        <v>16</v>
      </c>
      <c r="G530">
        <v>0</v>
      </c>
      <c r="H530">
        <v>4</v>
      </c>
      <c r="I530">
        <v>0</v>
      </c>
      <c r="J530">
        <v>4</v>
      </c>
      <c r="K530">
        <v>0</v>
      </c>
      <c r="L530">
        <v>4</v>
      </c>
    </row>
    <row r="531" spans="4:12" x14ac:dyDescent="0.2">
      <c r="E531" t="s">
        <v>1335</v>
      </c>
      <c r="F531" t="s">
        <v>16</v>
      </c>
      <c r="G531">
        <v>0</v>
      </c>
      <c r="H531">
        <v>2</v>
      </c>
      <c r="I531">
        <v>0</v>
      </c>
      <c r="J531">
        <v>2</v>
      </c>
      <c r="K531">
        <v>0</v>
      </c>
      <c r="L531">
        <v>2</v>
      </c>
    </row>
    <row r="532" spans="4:12" x14ac:dyDescent="0.2">
      <c r="E532" t="s">
        <v>4026</v>
      </c>
      <c r="F532" t="s">
        <v>48</v>
      </c>
      <c r="G532">
        <v>0</v>
      </c>
      <c r="H532">
        <v>3</v>
      </c>
      <c r="I532">
        <v>0</v>
      </c>
      <c r="J532">
        <v>3</v>
      </c>
      <c r="K532">
        <v>0</v>
      </c>
      <c r="L532">
        <v>3</v>
      </c>
    </row>
    <row r="533" spans="4:12" x14ac:dyDescent="0.2">
      <c r="E533" t="s">
        <v>5368</v>
      </c>
      <c r="F533" t="s">
        <v>48</v>
      </c>
      <c r="G533">
        <v>0</v>
      </c>
      <c r="H533">
        <v>1</v>
      </c>
      <c r="I533">
        <v>0</v>
      </c>
      <c r="J533">
        <v>1</v>
      </c>
      <c r="K533">
        <v>0</v>
      </c>
      <c r="L533">
        <v>1</v>
      </c>
    </row>
    <row r="534" spans="4:12" x14ac:dyDescent="0.2">
      <c r="E534" t="s">
        <v>6052</v>
      </c>
      <c r="F534" t="s">
        <v>48</v>
      </c>
      <c r="G534">
        <v>0</v>
      </c>
      <c r="H534">
        <v>1</v>
      </c>
      <c r="I534">
        <v>0</v>
      </c>
      <c r="J534">
        <v>1</v>
      </c>
      <c r="K534">
        <v>0</v>
      </c>
      <c r="L534">
        <v>1</v>
      </c>
    </row>
    <row r="535" spans="4:12" x14ac:dyDescent="0.2">
      <c r="E535" t="s">
        <v>1631</v>
      </c>
      <c r="F535" t="s">
        <v>33</v>
      </c>
      <c r="G535">
        <v>2</v>
      </c>
      <c r="H535">
        <v>2</v>
      </c>
      <c r="I535">
        <v>1</v>
      </c>
      <c r="J535">
        <v>3</v>
      </c>
      <c r="K535">
        <v>0</v>
      </c>
      <c r="L535">
        <v>4</v>
      </c>
    </row>
    <row r="536" spans="4:12" x14ac:dyDescent="0.2">
      <c r="E536" t="s">
        <v>1205</v>
      </c>
      <c r="F536" t="s">
        <v>16</v>
      </c>
      <c r="G536">
        <v>0</v>
      </c>
      <c r="H536">
        <v>3</v>
      </c>
      <c r="I536">
        <v>0</v>
      </c>
      <c r="J536">
        <v>3</v>
      </c>
      <c r="K536">
        <v>0</v>
      </c>
      <c r="L536">
        <v>3</v>
      </c>
    </row>
    <row r="537" spans="4:12" x14ac:dyDescent="0.2">
      <c r="E537" t="s">
        <v>2959</v>
      </c>
      <c r="F537" t="s">
        <v>16</v>
      </c>
      <c r="G537">
        <v>0</v>
      </c>
      <c r="H537">
        <v>3</v>
      </c>
      <c r="I537">
        <v>0</v>
      </c>
      <c r="J537">
        <v>3</v>
      </c>
      <c r="K537">
        <v>0</v>
      </c>
      <c r="L537">
        <v>3</v>
      </c>
    </row>
    <row r="538" spans="4:12" x14ac:dyDescent="0.2">
      <c r="E538" t="s">
        <v>2566</v>
      </c>
      <c r="F538" t="s">
        <v>16</v>
      </c>
      <c r="G538">
        <v>0</v>
      </c>
      <c r="H538">
        <v>3</v>
      </c>
      <c r="I538">
        <v>0</v>
      </c>
      <c r="J538">
        <v>3</v>
      </c>
      <c r="K538">
        <v>0</v>
      </c>
      <c r="L538">
        <v>3</v>
      </c>
    </row>
    <row r="539" spans="4:12" x14ac:dyDescent="0.2">
      <c r="D539" t="s">
        <v>3948</v>
      </c>
      <c r="E539" t="s">
        <v>3948</v>
      </c>
      <c r="F539" t="s">
        <v>77</v>
      </c>
      <c r="G539">
        <v>0</v>
      </c>
      <c r="H539">
        <v>1</v>
      </c>
      <c r="I539">
        <v>0</v>
      </c>
      <c r="J539">
        <v>1</v>
      </c>
      <c r="K539">
        <v>0</v>
      </c>
      <c r="L539">
        <v>1</v>
      </c>
    </row>
    <row r="540" spans="4:12" x14ac:dyDescent="0.2">
      <c r="E540" t="s">
        <v>4862</v>
      </c>
      <c r="F540" t="s">
        <v>77</v>
      </c>
      <c r="G540">
        <v>0</v>
      </c>
      <c r="H540">
        <v>1</v>
      </c>
      <c r="I540">
        <v>0</v>
      </c>
      <c r="J540">
        <v>1</v>
      </c>
      <c r="K540">
        <v>0</v>
      </c>
      <c r="L540">
        <v>1</v>
      </c>
    </row>
    <row r="541" spans="4:12" x14ac:dyDescent="0.2">
      <c r="E541" t="s">
        <v>4387</v>
      </c>
      <c r="F541" t="s">
        <v>77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1</v>
      </c>
    </row>
    <row r="542" spans="4:12" x14ac:dyDescent="0.2">
      <c r="E542" t="s">
        <v>4182</v>
      </c>
      <c r="F542" t="s">
        <v>77</v>
      </c>
      <c r="G542">
        <v>0</v>
      </c>
      <c r="H542">
        <v>1</v>
      </c>
      <c r="I542">
        <v>0</v>
      </c>
      <c r="J542">
        <v>1</v>
      </c>
      <c r="K542">
        <v>0</v>
      </c>
      <c r="L542">
        <v>1</v>
      </c>
    </row>
    <row r="543" spans="4:12" x14ac:dyDescent="0.2">
      <c r="E543" t="s">
        <v>6053</v>
      </c>
      <c r="F543" t="s">
        <v>55</v>
      </c>
      <c r="G543">
        <v>0</v>
      </c>
      <c r="H543">
        <v>1</v>
      </c>
      <c r="I543">
        <v>0</v>
      </c>
      <c r="J543">
        <v>1</v>
      </c>
      <c r="K543">
        <v>0</v>
      </c>
      <c r="L543">
        <v>1</v>
      </c>
    </row>
    <row r="544" spans="4:12" x14ac:dyDescent="0.2">
      <c r="E544" t="s">
        <v>6054</v>
      </c>
      <c r="F544" t="s">
        <v>55</v>
      </c>
      <c r="G544">
        <v>0</v>
      </c>
      <c r="H544">
        <v>1</v>
      </c>
      <c r="I544">
        <v>0</v>
      </c>
      <c r="J544">
        <v>1</v>
      </c>
      <c r="K544">
        <v>0</v>
      </c>
      <c r="L544">
        <v>1</v>
      </c>
    </row>
    <row r="545" spans="5:12" x14ac:dyDescent="0.2">
      <c r="E545" t="s">
        <v>6055</v>
      </c>
      <c r="F545" t="s">
        <v>55</v>
      </c>
      <c r="G545">
        <v>0</v>
      </c>
      <c r="H545">
        <v>1</v>
      </c>
      <c r="I545">
        <v>0</v>
      </c>
      <c r="J545">
        <v>1</v>
      </c>
      <c r="K545">
        <v>0</v>
      </c>
      <c r="L545">
        <v>1</v>
      </c>
    </row>
    <row r="546" spans="5:12" x14ac:dyDescent="0.2">
      <c r="E546" t="s">
        <v>6056</v>
      </c>
      <c r="F546" t="s">
        <v>20</v>
      </c>
      <c r="G546">
        <v>2</v>
      </c>
      <c r="H546">
        <v>0</v>
      </c>
      <c r="I546">
        <v>0</v>
      </c>
      <c r="J546">
        <v>2</v>
      </c>
      <c r="K546">
        <v>0</v>
      </c>
      <c r="L546">
        <v>2</v>
      </c>
    </row>
    <row r="547" spans="5:12" x14ac:dyDescent="0.2">
      <c r="E547" t="s">
        <v>6057</v>
      </c>
      <c r="F547" t="s">
        <v>20</v>
      </c>
      <c r="G547">
        <v>2</v>
      </c>
      <c r="H547">
        <v>0</v>
      </c>
      <c r="I547">
        <v>0</v>
      </c>
      <c r="J547">
        <v>2</v>
      </c>
      <c r="K547">
        <v>0</v>
      </c>
      <c r="L547">
        <v>2</v>
      </c>
    </row>
    <row r="548" spans="5:12" x14ac:dyDescent="0.2">
      <c r="E548" t="s">
        <v>6058</v>
      </c>
      <c r="F548" t="s">
        <v>20</v>
      </c>
      <c r="G548">
        <v>2</v>
      </c>
      <c r="H548">
        <v>0</v>
      </c>
      <c r="I548">
        <v>0</v>
      </c>
      <c r="J548">
        <v>2</v>
      </c>
      <c r="K548">
        <v>0</v>
      </c>
      <c r="L548">
        <v>2</v>
      </c>
    </row>
    <row r="549" spans="5:12" x14ac:dyDescent="0.2">
      <c r="E549" t="s">
        <v>6059</v>
      </c>
      <c r="F549" t="s">
        <v>20</v>
      </c>
      <c r="G549">
        <v>2</v>
      </c>
      <c r="H549">
        <v>0</v>
      </c>
      <c r="I549">
        <v>0</v>
      </c>
      <c r="J549">
        <v>2</v>
      </c>
      <c r="K549">
        <v>0</v>
      </c>
      <c r="L549">
        <v>2</v>
      </c>
    </row>
    <row r="550" spans="5:12" x14ac:dyDescent="0.2">
      <c r="E550" t="s">
        <v>5224</v>
      </c>
      <c r="F550" t="s">
        <v>29</v>
      </c>
      <c r="G550">
        <v>0</v>
      </c>
      <c r="H550">
        <v>1</v>
      </c>
      <c r="I550">
        <v>0</v>
      </c>
      <c r="J550">
        <v>1</v>
      </c>
      <c r="K550">
        <v>0</v>
      </c>
      <c r="L550">
        <v>1</v>
      </c>
    </row>
    <row r="551" spans="5:12" x14ac:dyDescent="0.2">
      <c r="E551" t="s">
        <v>961</v>
      </c>
      <c r="F551" t="s">
        <v>33</v>
      </c>
      <c r="G551">
        <v>0</v>
      </c>
      <c r="H551">
        <v>2</v>
      </c>
      <c r="I551">
        <v>0</v>
      </c>
      <c r="J551">
        <v>2</v>
      </c>
      <c r="K551">
        <v>0</v>
      </c>
      <c r="L551">
        <v>2</v>
      </c>
    </row>
    <row r="552" spans="5:12" x14ac:dyDescent="0.2">
      <c r="E552" t="s">
        <v>2925</v>
      </c>
      <c r="F552" t="s">
        <v>29</v>
      </c>
      <c r="G552">
        <v>1</v>
      </c>
      <c r="H552">
        <v>0</v>
      </c>
      <c r="I552">
        <v>0</v>
      </c>
      <c r="J552">
        <v>1</v>
      </c>
      <c r="K552">
        <v>0</v>
      </c>
      <c r="L552">
        <v>1</v>
      </c>
    </row>
    <row r="553" spans="5:12" x14ac:dyDescent="0.2">
      <c r="E553" t="s">
        <v>2046</v>
      </c>
      <c r="F553" t="s">
        <v>29</v>
      </c>
      <c r="G553">
        <v>1</v>
      </c>
      <c r="H553">
        <v>0</v>
      </c>
      <c r="I553">
        <v>0</v>
      </c>
      <c r="J553">
        <v>1</v>
      </c>
      <c r="K553">
        <v>0</v>
      </c>
      <c r="L553">
        <v>1</v>
      </c>
    </row>
    <row r="554" spans="5:12" x14ac:dyDescent="0.2">
      <c r="E554" t="s">
        <v>5585</v>
      </c>
      <c r="F554" t="s">
        <v>69</v>
      </c>
      <c r="G554">
        <v>1</v>
      </c>
      <c r="H554">
        <v>0</v>
      </c>
      <c r="I554">
        <v>0</v>
      </c>
      <c r="J554">
        <v>1</v>
      </c>
      <c r="K554">
        <v>0</v>
      </c>
      <c r="L554">
        <v>1</v>
      </c>
    </row>
    <row r="555" spans="5:12" x14ac:dyDescent="0.2">
      <c r="E555" t="s">
        <v>4693</v>
      </c>
      <c r="F555" t="s">
        <v>69</v>
      </c>
      <c r="G555">
        <v>1</v>
      </c>
      <c r="H555">
        <v>0</v>
      </c>
      <c r="I555">
        <v>0</v>
      </c>
      <c r="J555">
        <v>1</v>
      </c>
      <c r="K555">
        <v>0</v>
      </c>
      <c r="L555">
        <v>1</v>
      </c>
    </row>
    <row r="556" spans="5:12" x14ac:dyDescent="0.2">
      <c r="E556" t="s">
        <v>2915</v>
      </c>
      <c r="F556" t="s">
        <v>69</v>
      </c>
      <c r="G556">
        <v>1</v>
      </c>
      <c r="H556">
        <v>0</v>
      </c>
      <c r="I556">
        <v>0</v>
      </c>
      <c r="J556">
        <v>1</v>
      </c>
      <c r="K556">
        <v>0</v>
      </c>
      <c r="L556">
        <v>1</v>
      </c>
    </row>
    <row r="557" spans="5:12" x14ac:dyDescent="0.2">
      <c r="E557" t="s">
        <v>4726</v>
      </c>
      <c r="F557" t="s">
        <v>69</v>
      </c>
      <c r="G557">
        <v>1</v>
      </c>
      <c r="H557">
        <v>0</v>
      </c>
      <c r="I557">
        <v>0</v>
      </c>
      <c r="J557">
        <v>1</v>
      </c>
      <c r="K557">
        <v>0</v>
      </c>
      <c r="L557">
        <v>1</v>
      </c>
    </row>
    <row r="558" spans="5:12" x14ac:dyDescent="0.2">
      <c r="E558" t="s">
        <v>638</v>
      </c>
      <c r="F558" t="s">
        <v>69</v>
      </c>
      <c r="G558">
        <v>1</v>
      </c>
      <c r="H558">
        <v>0</v>
      </c>
      <c r="I558">
        <v>0</v>
      </c>
      <c r="J558">
        <v>1</v>
      </c>
      <c r="K558">
        <v>0</v>
      </c>
      <c r="L558">
        <v>1</v>
      </c>
    </row>
    <row r="559" spans="5:12" x14ac:dyDescent="0.2">
      <c r="E559" t="s">
        <v>4692</v>
      </c>
      <c r="F559" t="s">
        <v>69</v>
      </c>
      <c r="G559">
        <v>1</v>
      </c>
      <c r="H559">
        <v>0</v>
      </c>
      <c r="I559">
        <v>0</v>
      </c>
      <c r="J559">
        <v>1</v>
      </c>
      <c r="K559">
        <v>0</v>
      </c>
      <c r="L559">
        <v>1</v>
      </c>
    </row>
    <row r="560" spans="5:12" x14ac:dyDescent="0.2">
      <c r="E560" t="s">
        <v>4665</v>
      </c>
      <c r="F560" t="s">
        <v>14</v>
      </c>
      <c r="G560">
        <v>0</v>
      </c>
      <c r="H560">
        <v>1</v>
      </c>
      <c r="I560">
        <v>0</v>
      </c>
      <c r="J560">
        <v>1</v>
      </c>
      <c r="K560">
        <v>0</v>
      </c>
      <c r="L560">
        <v>1</v>
      </c>
    </row>
    <row r="561" spans="5:12" x14ac:dyDescent="0.2">
      <c r="E561" t="s">
        <v>3524</v>
      </c>
      <c r="F561" t="s">
        <v>67</v>
      </c>
      <c r="G561">
        <v>1</v>
      </c>
      <c r="H561">
        <v>1</v>
      </c>
      <c r="I561">
        <v>0</v>
      </c>
      <c r="J561">
        <v>2</v>
      </c>
      <c r="K561">
        <v>0</v>
      </c>
      <c r="L561">
        <v>2</v>
      </c>
    </row>
    <row r="562" spans="5:12" x14ac:dyDescent="0.2">
      <c r="E562" t="s">
        <v>3492</v>
      </c>
      <c r="F562" t="s">
        <v>67</v>
      </c>
      <c r="G562">
        <v>0</v>
      </c>
      <c r="H562">
        <v>1</v>
      </c>
      <c r="I562">
        <v>0</v>
      </c>
      <c r="J562">
        <v>1</v>
      </c>
      <c r="K562">
        <v>0</v>
      </c>
      <c r="L562">
        <v>1</v>
      </c>
    </row>
    <row r="563" spans="5:12" x14ac:dyDescent="0.2">
      <c r="E563" t="s">
        <v>1130</v>
      </c>
      <c r="F563" t="s">
        <v>67</v>
      </c>
      <c r="G563">
        <v>0</v>
      </c>
      <c r="H563">
        <v>1</v>
      </c>
      <c r="I563">
        <v>0</v>
      </c>
      <c r="J563">
        <v>1</v>
      </c>
      <c r="K563">
        <v>0</v>
      </c>
      <c r="L563">
        <v>1</v>
      </c>
    </row>
    <row r="564" spans="5:12" x14ac:dyDescent="0.2">
      <c r="E564" t="s">
        <v>6060</v>
      </c>
      <c r="F564" t="s">
        <v>131</v>
      </c>
      <c r="G564">
        <v>0</v>
      </c>
      <c r="H564">
        <v>1</v>
      </c>
      <c r="I564">
        <v>0</v>
      </c>
      <c r="J564">
        <v>1</v>
      </c>
      <c r="K564">
        <v>0</v>
      </c>
      <c r="L564">
        <v>1</v>
      </c>
    </row>
    <row r="565" spans="5:12" x14ac:dyDescent="0.2">
      <c r="E565" t="s">
        <v>5475</v>
      </c>
      <c r="F565" t="s">
        <v>94</v>
      </c>
      <c r="G565">
        <v>0</v>
      </c>
      <c r="H565">
        <v>1</v>
      </c>
      <c r="I565">
        <v>0</v>
      </c>
      <c r="J565">
        <v>1</v>
      </c>
      <c r="K565">
        <v>0</v>
      </c>
      <c r="L565">
        <v>1</v>
      </c>
    </row>
    <row r="566" spans="5:12" x14ac:dyDescent="0.2">
      <c r="E566" t="s">
        <v>5476</v>
      </c>
      <c r="F566" t="s">
        <v>94</v>
      </c>
      <c r="G566">
        <v>0</v>
      </c>
      <c r="H566">
        <v>1</v>
      </c>
      <c r="I566">
        <v>0</v>
      </c>
      <c r="J566">
        <v>1</v>
      </c>
      <c r="K566">
        <v>0</v>
      </c>
      <c r="L566">
        <v>1</v>
      </c>
    </row>
    <row r="567" spans="5:12" x14ac:dyDescent="0.2">
      <c r="E567" t="s">
        <v>2260</v>
      </c>
      <c r="F567" t="s">
        <v>53</v>
      </c>
      <c r="G567">
        <v>0</v>
      </c>
      <c r="H567">
        <v>1</v>
      </c>
      <c r="I567">
        <v>0</v>
      </c>
      <c r="J567">
        <v>1</v>
      </c>
      <c r="K567">
        <v>0</v>
      </c>
      <c r="L567">
        <v>1</v>
      </c>
    </row>
    <row r="568" spans="5:12" x14ac:dyDescent="0.2">
      <c r="E568" t="s">
        <v>1223</v>
      </c>
      <c r="F568" t="s">
        <v>24</v>
      </c>
      <c r="G568">
        <v>0</v>
      </c>
      <c r="H568">
        <v>1</v>
      </c>
      <c r="I568">
        <v>0</v>
      </c>
      <c r="J568">
        <v>1</v>
      </c>
      <c r="K568">
        <v>0</v>
      </c>
      <c r="L568">
        <v>1</v>
      </c>
    </row>
    <row r="569" spans="5:12" x14ac:dyDescent="0.2">
      <c r="E569" t="s">
        <v>6061</v>
      </c>
      <c r="F569" t="s">
        <v>53</v>
      </c>
      <c r="G569">
        <v>0</v>
      </c>
      <c r="H569">
        <v>1</v>
      </c>
      <c r="I569">
        <v>0</v>
      </c>
      <c r="J569">
        <v>1</v>
      </c>
      <c r="K569">
        <v>0</v>
      </c>
      <c r="L569">
        <v>1</v>
      </c>
    </row>
    <row r="570" spans="5:12" x14ac:dyDescent="0.2">
      <c r="E570" t="s">
        <v>2259</v>
      </c>
      <c r="F570" t="s">
        <v>53</v>
      </c>
      <c r="G570">
        <v>0</v>
      </c>
      <c r="H570">
        <v>1</v>
      </c>
      <c r="I570">
        <v>0</v>
      </c>
      <c r="J570">
        <v>1</v>
      </c>
      <c r="K570">
        <v>0</v>
      </c>
      <c r="L570">
        <v>1</v>
      </c>
    </row>
    <row r="571" spans="5:12" x14ac:dyDescent="0.2">
      <c r="E571" t="s">
        <v>2433</v>
      </c>
      <c r="F571" t="s">
        <v>48</v>
      </c>
      <c r="G571">
        <v>2</v>
      </c>
      <c r="H571">
        <v>4</v>
      </c>
      <c r="I571">
        <v>0</v>
      </c>
      <c r="J571">
        <v>6</v>
      </c>
      <c r="K571">
        <v>0</v>
      </c>
      <c r="L571">
        <v>6</v>
      </c>
    </row>
    <row r="572" spans="5:12" x14ac:dyDescent="0.2">
      <c r="E572" t="s">
        <v>4614</v>
      </c>
      <c r="F572" t="s">
        <v>48</v>
      </c>
      <c r="G572">
        <v>1</v>
      </c>
      <c r="H572">
        <v>2</v>
      </c>
      <c r="I572">
        <v>0</v>
      </c>
      <c r="J572">
        <v>3</v>
      </c>
      <c r="K572">
        <v>0</v>
      </c>
      <c r="L572">
        <v>3</v>
      </c>
    </row>
    <row r="573" spans="5:12" x14ac:dyDescent="0.2">
      <c r="E573" t="s">
        <v>2106</v>
      </c>
      <c r="F573" t="s">
        <v>69</v>
      </c>
      <c r="G573">
        <v>0</v>
      </c>
      <c r="H573">
        <v>2</v>
      </c>
      <c r="I573">
        <v>0</v>
      </c>
      <c r="J573">
        <v>2</v>
      </c>
      <c r="K573">
        <v>0</v>
      </c>
      <c r="L573">
        <v>2</v>
      </c>
    </row>
    <row r="574" spans="5:12" x14ac:dyDescent="0.2">
      <c r="E574" t="s">
        <v>2389</v>
      </c>
      <c r="F574" t="s">
        <v>29</v>
      </c>
      <c r="G574">
        <v>0</v>
      </c>
      <c r="H574">
        <v>1</v>
      </c>
      <c r="I574">
        <v>0</v>
      </c>
      <c r="J574">
        <v>1</v>
      </c>
      <c r="K574">
        <v>0</v>
      </c>
      <c r="L574">
        <v>1</v>
      </c>
    </row>
    <row r="575" spans="5:12" x14ac:dyDescent="0.2">
      <c r="E575" t="s">
        <v>6062</v>
      </c>
      <c r="F575" t="s">
        <v>29</v>
      </c>
      <c r="G575">
        <v>0</v>
      </c>
      <c r="H575">
        <v>1</v>
      </c>
      <c r="I575">
        <v>0</v>
      </c>
      <c r="J575">
        <v>1</v>
      </c>
      <c r="K575">
        <v>0</v>
      </c>
      <c r="L575">
        <v>1</v>
      </c>
    </row>
    <row r="576" spans="5:12" x14ac:dyDescent="0.2">
      <c r="E576" t="s">
        <v>2222</v>
      </c>
      <c r="F576" t="s">
        <v>29</v>
      </c>
      <c r="G576">
        <v>1</v>
      </c>
      <c r="H576">
        <v>2</v>
      </c>
      <c r="I576">
        <v>0</v>
      </c>
      <c r="J576">
        <v>3</v>
      </c>
      <c r="K576">
        <v>0</v>
      </c>
      <c r="L576">
        <v>3</v>
      </c>
    </row>
    <row r="577" spans="5:12" x14ac:dyDescent="0.2">
      <c r="E577" t="s">
        <v>2232</v>
      </c>
      <c r="F577" t="s">
        <v>29</v>
      </c>
      <c r="G577">
        <v>1</v>
      </c>
      <c r="H577">
        <v>2</v>
      </c>
      <c r="I577">
        <v>0</v>
      </c>
      <c r="J577">
        <v>3</v>
      </c>
      <c r="K577">
        <v>0</v>
      </c>
      <c r="L577">
        <v>3</v>
      </c>
    </row>
    <row r="578" spans="5:12" x14ac:dyDescent="0.2">
      <c r="E578" t="s">
        <v>2239</v>
      </c>
      <c r="F578" t="s">
        <v>29</v>
      </c>
      <c r="G578">
        <v>1</v>
      </c>
      <c r="H578">
        <v>1</v>
      </c>
      <c r="I578">
        <v>0</v>
      </c>
      <c r="J578">
        <v>2</v>
      </c>
      <c r="K578">
        <v>0</v>
      </c>
      <c r="L578">
        <v>2</v>
      </c>
    </row>
    <row r="579" spans="5:12" x14ac:dyDescent="0.2">
      <c r="E579" t="s">
        <v>3351</v>
      </c>
      <c r="F579" t="s">
        <v>29</v>
      </c>
      <c r="G579">
        <v>2</v>
      </c>
      <c r="H579">
        <v>1</v>
      </c>
      <c r="I579">
        <v>0</v>
      </c>
      <c r="J579">
        <v>3</v>
      </c>
      <c r="K579">
        <v>0</v>
      </c>
      <c r="L579">
        <v>3</v>
      </c>
    </row>
    <row r="580" spans="5:12" x14ac:dyDescent="0.2">
      <c r="E580" t="s">
        <v>2234</v>
      </c>
      <c r="F580" t="s">
        <v>29</v>
      </c>
      <c r="G580">
        <v>1</v>
      </c>
      <c r="H580">
        <v>2</v>
      </c>
      <c r="I580">
        <v>0</v>
      </c>
      <c r="J580">
        <v>3</v>
      </c>
      <c r="K580">
        <v>0</v>
      </c>
      <c r="L580">
        <v>3</v>
      </c>
    </row>
    <row r="581" spans="5:12" x14ac:dyDescent="0.2">
      <c r="E581" t="s">
        <v>3995</v>
      </c>
      <c r="F581" t="s">
        <v>29</v>
      </c>
      <c r="G581">
        <v>1</v>
      </c>
      <c r="H581">
        <v>0</v>
      </c>
      <c r="I581">
        <v>0</v>
      </c>
      <c r="J581">
        <v>1</v>
      </c>
      <c r="K581">
        <v>0</v>
      </c>
      <c r="L581">
        <v>1</v>
      </c>
    </row>
    <row r="582" spans="5:12" x14ac:dyDescent="0.2">
      <c r="E582" t="s">
        <v>2202</v>
      </c>
      <c r="F582" t="s">
        <v>29</v>
      </c>
      <c r="G582">
        <v>2</v>
      </c>
      <c r="H582">
        <v>1</v>
      </c>
      <c r="I582">
        <v>0</v>
      </c>
      <c r="J582">
        <v>3</v>
      </c>
      <c r="K582">
        <v>0</v>
      </c>
      <c r="L582">
        <v>3</v>
      </c>
    </row>
    <row r="583" spans="5:12" x14ac:dyDescent="0.2">
      <c r="E583" t="s">
        <v>2230</v>
      </c>
      <c r="F583" t="s">
        <v>29</v>
      </c>
      <c r="G583">
        <v>1</v>
      </c>
      <c r="H583">
        <v>2</v>
      </c>
      <c r="I583">
        <v>0</v>
      </c>
      <c r="J583">
        <v>3</v>
      </c>
      <c r="K583">
        <v>0</v>
      </c>
      <c r="L583">
        <v>3</v>
      </c>
    </row>
    <row r="584" spans="5:12" x14ac:dyDescent="0.2">
      <c r="E584" t="s">
        <v>2203</v>
      </c>
      <c r="F584" t="s">
        <v>29</v>
      </c>
      <c r="G584">
        <v>2</v>
      </c>
      <c r="H584">
        <v>1</v>
      </c>
      <c r="I584">
        <v>0</v>
      </c>
      <c r="J584">
        <v>3</v>
      </c>
      <c r="K584">
        <v>0</v>
      </c>
      <c r="L584">
        <v>3</v>
      </c>
    </row>
    <row r="585" spans="5:12" x14ac:dyDescent="0.2">
      <c r="E585" t="s">
        <v>2254</v>
      </c>
      <c r="F585" t="s">
        <v>29</v>
      </c>
      <c r="G585">
        <v>2</v>
      </c>
      <c r="H585">
        <v>1</v>
      </c>
      <c r="I585">
        <v>0</v>
      </c>
      <c r="J585">
        <v>3</v>
      </c>
      <c r="K585">
        <v>0</v>
      </c>
      <c r="L585">
        <v>3</v>
      </c>
    </row>
    <row r="586" spans="5:12" x14ac:dyDescent="0.2">
      <c r="E586" t="s">
        <v>4723</v>
      </c>
      <c r="F586" t="s">
        <v>29</v>
      </c>
      <c r="G586">
        <v>1</v>
      </c>
      <c r="H586">
        <v>0</v>
      </c>
      <c r="I586">
        <v>0</v>
      </c>
      <c r="J586">
        <v>1</v>
      </c>
      <c r="K586">
        <v>0</v>
      </c>
      <c r="L586">
        <v>1</v>
      </c>
    </row>
    <row r="587" spans="5:12" x14ac:dyDescent="0.2">
      <c r="E587" t="s">
        <v>2236</v>
      </c>
      <c r="F587" t="s">
        <v>29</v>
      </c>
      <c r="G587">
        <v>1</v>
      </c>
      <c r="H587">
        <v>2</v>
      </c>
      <c r="I587">
        <v>0</v>
      </c>
      <c r="J587">
        <v>3</v>
      </c>
      <c r="K587">
        <v>0</v>
      </c>
      <c r="L587">
        <v>3</v>
      </c>
    </row>
    <row r="588" spans="5:12" x14ac:dyDescent="0.2">
      <c r="E588" t="s">
        <v>2233</v>
      </c>
      <c r="F588" t="s">
        <v>29</v>
      </c>
      <c r="G588">
        <v>1</v>
      </c>
      <c r="H588">
        <v>2</v>
      </c>
      <c r="I588">
        <v>0</v>
      </c>
      <c r="J588">
        <v>3</v>
      </c>
      <c r="K588">
        <v>0</v>
      </c>
      <c r="L588">
        <v>3</v>
      </c>
    </row>
    <row r="589" spans="5:12" x14ac:dyDescent="0.2">
      <c r="E589" t="s">
        <v>4722</v>
      </c>
      <c r="F589" t="s">
        <v>29</v>
      </c>
      <c r="G589">
        <v>1</v>
      </c>
      <c r="H589">
        <v>0</v>
      </c>
      <c r="I589">
        <v>0</v>
      </c>
      <c r="J589">
        <v>1</v>
      </c>
      <c r="K589">
        <v>0</v>
      </c>
      <c r="L589">
        <v>1</v>
      </c>
    </row>
    <row r="590" spans="5:12" x14ac:dyDescent="0.2">
      <c r="E590" t="s">
        <v>4718</v>
      </c>
      <c r="F590" t="s">
        <v>29</v>
      </c>
      <c r="G590">
        <v>1</v>
      </c>
      <c r="H590">
        <v>0</v>
      </c>
      <c r="I590">
        <v>0</v>
      </c>
      <c r="J590">
        <v>1</v>
      </c>
      <c r="K590">
        <v>0</v>
      </c>
      <c r="L590">
        <v>1</v>
      </c>
    </row>
    <row r="591" spans="5:12" x14ac:dyDescent="0.2">
      <c r="E591" t="s">
        <v>4761</v>
      </c>
      <c r="F591" t="s">
        <v>29</v>
      </c>
      <c r="G591">
        <v>1</v>
      </c>
      <c r="H591">
        <v>0</v>
      </c>
      <c r="I591">
        <v>0</v>
      </c>
      <c r="J591">
        <v>1</v>
      </c>
      <c r="K591">
        <v>0</v>
      </c>
      <c r="L591">
        <v>1</v>
      </c>
    </row>
    <row r="592" spans="5:12" x14ac:dyDescent="0.2">
      <c r="E592" t="s">
        <v>4719</v>
      </c>
      <c r="F592" t="s">
        <v>29</v>
      </c>
      <c r="G592">
        <v>1</v>
      </c>
      <c r="H592">
        <v>0</v>
      </c>
      <c r="I592">
        <v>0</v>
      </c>
      <c r="J592">
        <v>1</v>
      </c>
      <c r="K592">
        <v>0</v>
      </c>
      <c r="L592">
        <v>1</v>
      </c>
    </row>
    <row r="593" spans="5:12" x14ac:dyDescent="0.2">
      <c r="E593" t="s">
        <v>2231</v>
      </c>
      <c r="F593" t="s">
        <v>29</v>
      </c>
      <c r="G593">
        <v>1</v>
      </c>
      <c r="H593">
        <v>2</v>
      </c>
      <c r="I593">
        <v>0</v>
      </c>
      <c r="J593">
        <v>3</v>
      </c>
      <c r="K593">
        <v>0</v>
      </c>
      <c r="L593">
        <v>3</v>
      </c>
    </row>
    <row r="594" spans="5:12" x14ac:dyDescent="0.2">
      <c r="E594" t="s">
        <v>2204</v>
      </c>
      <c r="F594" t="s">
        <v>29</v>
      </c>
      <c r="G594">
        <v>1</v>
      </c>
      <c r="H594">
        <v>1</v>
      </c>
      <c r="I594">
        <v>0</v>
      </c>
      <c r="J594">
        <v>2</v>
      </c>
      <c r="K594">
        <v>0</v>
      </c>
      <c r="L594">
        <v>2</v>
      </c>
    </row>
    <row r="595" spans="5:12" x14ac:dyDescent="0.2">
      <c r="E595" t="s">
        <v>2201</v>
      </c>
      <c r="F595" t="s">
        <v>29</v>
      </c>
      <c r="G595">
        <v>2</v>
      </c>
      <c r="H595">
        <v>1</v>
      </c>
      <c r="I595">
        <v>0</v>
      </c>
      <c r="J595">
        <v>3</v>
      </c>
      <c r="K595">
        <v>0</v>
      </c>
      <c r="L595">
        <v>3</v>
      </c>
    </row>
    <row r="596" spans="5:12" x14ac:dyDescent="0.2">
      <c r="E596" t="s">
        <v>6063</v>
      </c>
      <c r="F596" t="s">
        <v>29</v>
      </c>
      <c r="G596">
        <v>1</v>
      </c>
      <c r="H596">
        <v>0</v>
      </c>
      <c r="I596">
        <v>0</v>
      </c>
      <c r="J596">
        <v>1</v>
      </c>
      <c r="K596">
        <v>0</v>
      </c>
      <c r="L596">
        <v>1</v>
      </c>
    </row>
    <row r="597" spans="5:12" x14ac:dyDescent="0.2">
      <c r="E597" t="s">
        <v>4720</v>
      </c>
      <c r="F597" t="s">
        <v>29</v>
      </c>
      <c r="G597">
        <v>1</v>
      </c>
      <c r="H597">
        <v>0</v>
      </c>
      <c r="I597">
        <v>0</v>
      </c>
      <c r="J597">
        <v>1</v>
      </c>
      <c r="K597">
        <v>0</v>
      </c>
      <c r="L597">
        <v>1</v>
      </c>
    </row>
    <row r="598" spans="5:12" x14ac:dyDescent="0.2">
      <c r="E598" t="s">
        <v>2241</v>
      </c>
      <c r="F598" t="s">
        <v>29</v>
      </c>
      <c r="G598">
        <v>1</v>
      </c>
      <c r="H598">
        <v>1</v>
      </c>
      <c r="I598">
        <v>0</v>
      </c>
      <c r="J598">
        <v>2</v>
      </c>
      <c r="K598">
        <v>0</v>
      </c>
      <c r="L598">
        <v>2</v>
      </c>
    </row>
    <row r="599" spans="5:12" x14ac:dyDescent="0.2">
      <c r="E599" t="s">
        <v>2208</v>
      </c>
      <c r="F599" t="s">
        <v>29</v>
      </c>
      <c r="G599">
        <v>2</v>
      </c>
      <c r="H599">
        <v>1</v>
      </c>
      <c r="I599">
        <v>0</v>
      </c>
      <c r="J599">
        <v>3</v>
      </c>
      <c r="K599">
        <v>0</v>
      </c>
      <c r="L599">
        <v>3</v>
      </c>
    </row>
    <row r="600" spans="5:12" x14ac:dyDescent="0.2">
      <c r="E600" t="s">
        <v>5199</v>
      </c>
      <c r="F600" t="s">
        <v>29</v>
      </c>
      <c r="G600">
        <v>1</v>
      </c>
      <c r="H600">
        <v>0</v>
      </c>
      <c r="I600">
        <v>0</v>
      </c>
      <c r="J600">
        <v>1</v>
      </c>
      <c r="K600">
        <v>0</v>
      </c>
      <c r="L600">
        <v>1</v>
      </c>
    </row>
    <row r="601" spans="5:12" x14ac:dyDescent="0.2">
      <c r="E601" t="s">
        <v>2240</v>
      </c>
      <c r="F601" t="s">
        <v>29</v>
      </c>
      <c r="G601">
        <v>1</v>
      </c>
      <c r="H601">
        <v>1</v>
      </c>
      <c r="I601">
        <v>0</v>
      </c>
      <c r="J601">
        <v>2</v>
      </c>
      <c r="K601">
        <v>0</v>
      </c>
      <c r="L601">
        <v>2</v>
      </c>
    </row>
    <row r="602" spans="5:12" x14ac:dyDescent="0.2">
      <c r="E602" t="s">
        <v>2237</v>
      </c>
      <c r="F602" t="s">
        <v>29</v>
      </c>
      <c r="G602">
        <v>1</v>
      </c>
      <c r="H602">
        <v>2</v>
      </c>
      <c r="I602">
        <v>0</v>
      </c>
      <c r="J602">
        <v>3</v>
      </c>
      <c r="K602">
        <v>0</v>
      </c>
      <c r="L602">
        <v>3</v>
      </c>
    </row>
    <row r="603" spans="5:12" x14ac:dyDescent="0.2">
      <c r="E603" t="s">
        <v>2248</v>
      </c>
      <c r="F603" t="s">
        <v>29</v>
      </c>
      <c r="G603">
        <v>1</v>
      </c>
      <c r="H603">
        <v>1</v>
      </c>
      <c r="I603">
        <v>0</v>
      </c>
      <c r="J603">
        <v>2</v>
      </c>
      <c r="K603">
        <v>0</v>
      </c>
      <c r="L603">
        <v>2</v>
      </c>
    </row>
    <row r="604" spans="5:12" x14ac:dyDescent="0.2">
      <c r="E604" t="s">
        <v>2221</v>
      </c>
      <c r="F604" t="s">
        <v>29</v>
      </c>
      <c r="G604">
        <v>1</v>
      </c>
      <c r="H604">
        <v>2</v>
      </c>
      <c r="I604">
        <v>0</v>
      </c>
      <c r="J604">
        <v>3</v>
      </c>
      <c r="K604">
        <v>0</v>
      </c>
      <c r="L604">
        <v>3</v>
      </c>
    </row>
    <row r="605" spans="5:12" x14ac:dyDescent="0.2">
      <c r="E605" t="s">
        <v>2242</v>
      </c>
      <c r="F605" t="s">
        <v>29</v>
      </c>
      <c r="G605">
        <v>1</v>
      </c>
      <c r="H605">
        <v>1</v>
      </c>
      <c r="I605">
        <v>0</v>
      </c>
      <c r="J605">
        <v>2</v>
      </c>
      <c r="K605">
        <v>0</v>
      </c>
      <c r="L605">
        <v>2</v>
      </c>
    </row>
    <row r="606" spans="5:12" x14ac:dyDescent="0.2">
      <c r="E606" t="s">
        <v>2246</v>
      </c>
      <c r="F606" t="s">
        <v>29</v>
      </c>
      <c r="G606">
        <v>1</v>
      </c>
      <c r="H606">
        <v>1</v>
      </c>
      <c r="I606">
        <v>0</v>
      </c>
      <c r="J606">
        <v>2</v>
      </c>
      <c r="K606">
        <v>0</v>
      </c>
      <c r="L606">
        <v>2</v>
      </c>
    </row>
    <row r="607" spans="5:12" x14ac:dyDescent="0.2">
      <c r="E607" t="s">
        <v>2324</v>
      </c>
      <c r="F607" t="s">
        <v>29</v>
      </c>
      <c r="G607">
        <v>2</v>
      </c>
      <c r="H607">
        <v>1</v>
      </c>
      <c r="I607">
        <v>0</v>
      </c>
      <c r="J607">
        <v>3</v>
      </c>
      <c r="K607">
        <v>0</v>
      </c>
      <c r="L607">
        <v>3</v>
      </c>
    </row>
    <row r="608" spans="5:12" x14ac:dyDescent="0.2">
      <c r="E608" t="s">
        <v>2249</v>
      </c>
      <c r="F608" t="s">
        <v>29</v>
      </c>
      <c r="G608">
        <v>1</v>
      </c>
      <c r="H608">
        <v>1</v>
      </c>
      <c r="I608">
        <v>0</v>
      </c>
      <c r="J608">
        <v>2</v>
      </c>
      <c r="K608">
        <v>0</v>
      </c>
      <c r="L608">
        <v>2</v>
      </c>
    </row>
    <row r="609" spans="5:12" x14ac:dyDescent="0.2">
      <c r="E609" t="s">
        <v>2250</v>
      </c>
      <c r="F609" t="s">
        <v>29</v>
      </c>
      <c r="G609">
        <v>1</v>
      </c>
      <c r="H609">
        <v>1</v>
      </c>
      <c r="I609">
        <v>0</v>
      </c>
      <c r="J609">
        <v>2</v>
      </c>
      <c r="K609">
        <v>0</v>
      </c>
      <c r="L609">
        <v>2</v>
      </c>
    </row>
    <row r="610" spans="5:12" x14ac:dyDescent="0.2">
      <c r="E610" t="s">
        <v>2229</v>
      </c>
      <c r="F610" t="s">
        <v>29</v>
      </c>
      <c r="G610">
        <v>1</v>
      </c>
      <c r="H610">
        <v>3</v>
      </c>
      <c r="I610">
        <v>0</v>
      </c>
      <c r="J610">
        <v>4</v>
      </c>
      <c r="K610">
        <v>0</v>
      </c>
      <c r="L610">
        <v>4</v>
      </c>
    </row>
    <row r="611" spans="5:12" x14ac:dyDescent="0.2">
      <c r="E611" t="s">
        <v>2244</v>
      </c>
      <c r="F611" t="s">
        <v>29</v>
      </c>
      <c r="G611">
        <v>1</v>
      </c>
      <c r="H611">
        <v>1</v>
      </c>
      <c r="I611">
        <v>0</v>
      </c>
      <c r="J611">
        <v>2</v>
      </c>
      <c r="K611">
        <v>0</v>
      </c>
      <c r="L611">
        <v>2</v>
      </c>
    </row>
    <row r="612" spans="5:12" x14ac:dyDescent="0.2">
      <c r="E612" t="s">
        <v>2235</v>
      </c>
      <c r="F612" t="s">
        <v>29</v>
      </c>
      <c r="G612">
        <v>1</v>
      </c>
      <c r="H612">
        <v>2</v>
      </c>
      <c r="I612">
        <v>0</v>
      </c>
      <c r="J612">
        <v>3</v>
      </c>
      <c r="K612">
        <v>0</v>
      </c>
      <c r="L612">
        <v>3</v>
      </c>
    </row>
    <row r="613" spans="5:12" x14ac:dyDescent="0.2">
      <c r="E613" t="s">
        <v>2238</v>
      </c>
      <c r="F613" t="s">
        <v>29</v>
      </c>
      <c r="G613">
        <v>1</v>
      </c>
      <c r="H613">
        <v>1</v>
      </c>
      <c r="I613">
        <v>0</v>
      </c>
      <c r="J613">
        <v>2</v>
      </c>
      <c r="K613">
        <v>0</v>
      </c>
      <c r="L613">
        <v>2</v>
      </c>
    </row>
    <row r="614" spans="5:12" x14ac:dyDescent="0.2">
      <c r="E614" t="s">
        <v>2247</v>
      </c>
      <c r="F614" t="s">
        <v>29</v>
      </c>
      <c r="G614">
        <v>1</v>
      </c>
      <c r="H614">
        <v>1</v>
      </c>
      <c r="I614">
        <v>0</v>
      </c>
      <c r="J614">
        <v>2</v>
      </c>
      <c r="K614">
        <v>0</v>
      </c>
      <c r="L614">
        <v>2</v>
      </c>
    </row>
    <row r="615" spans="5:12" x14ac:dyDescent="0.2">
      <c r="E615" t="s">
        <v>2228</v>
      </c>
      <c r="F615" t="s">
        <v>29</v>
      </c>
      <c r="G615">
        <v>1</v>
      </c>
      <c r="H615">
        <v>1</v>
      </c>
      <c r="I615">
        <v>0</v>
      </c>
      <c r="J615">
        <v>2</v>
      </c>
      <c r="K615">
        <v>0</v>
      </c>
      <c r="L615">
        <v>2</v>
      </c>
    </row>
    <row r="616" spans="5:12" x14ac:dyDescent="0.2">
      <c r="E616" t="s">
        <v>2243</v>
      </c>
      <c r="F616" t="s">
        <v>29</v>
      </c>
      <c r="G616">
        <v>1</v>
      </c>
      <c r="H616">
        <v>1</v>
      </c>
      <c r="I616">
        <v>0</v>
      </c>
      <c r="J616">
        <v>2</v>
      </c>
      <c r="K616">
        <v>0</v>
      </c>
      <c r="L616">
        <v>2</v>
      </c>
    </row>
    <row r="617" spans="5:12" x14ac:dyDescent="0.2">
      <c r="E617" t="s">
        <v>2251</v>
      </c>
      <c r="F617" t="s">
        <v>29</v>
      </c>
      <c r="G617">
        <v>1</v>
      </c>
      <c r="H617">
        <v>2</v>
      </c>
      <c r="I617">
        <v>0</v>
      </c>
      <c r="J617">
        <v>3</v>
      </c>
      <c r="K617">
        <v>0</v>
      </c>
      <c r="L617">
        <v>3</v>
      </c>
    </row>
    <row r="618" spans="5:12" x14ac:dyDescent="0.2">
      <c r="E618" t="s">
        <v>2245</v>
      </c>
      <c r="F618" t="s">
        <v>29</v>
      </c>
      <c r="G618">
        <v>1</v>
      </c>
      <c r="H618">
        <v>2</v>
      </c>
      <c r="I618">
        <v>0</v>
      </c>
      <c r="J618">
        <v>3</v>
      </c>
      <c r="K618">
        <v>0</v>
      </c>
      <c r="L618">
        <v>3</v>
      </c>
    </row>
    <row r="619" spans="5:12" x14ac:dyDescent="0.2">
      <c r="E619" t="s">
        <v>4721</v>
      </c>
      <c r="F619" t="s">
        <v>29</v>
      </c>
      <c r="G619">
        <v>1</v>
      </c>
      <c r="H619">
        <v>0</v>
      </c>
      <c r="I619">
        <v>0</v>
      </c>
      <c r="J619">
        <v>1</v>
      </c>
      <c r="K619">
        <v>0</v>
      </c>
      <c r="L619">
        <v>1</v>
      </c>
    </row>
    <row r="620" spans="5:12" x14ac:dyDescent="0.2">
      <c r="E620" t="s">
        <v>2205</v>
      </c>
      <c r="F620" t="s">
        <v>29</v>
      </c>
      <c r="G620">
        <v>2</v>
      </c>
      <c r="H620">
        <v>1</v>
      </c>
      <c r="I620">
        <v>0</v>
      </c>
      <c r="J620">
        <v>3</v>
      </c>
      <c r="K620">
        <v>0</v>
      </c>
      <c r="L620">
        <v>3</v>
      </c>
    </row>
    <row r="621" spans="5:12" x14ac:dyDescent="0.2">
      <c r="E621" t="s">
        <v>2200</v>
      </c>
      <c r="F621" t="s">
        <v>29</v>
      </c>
      <c r="G621">
        <v>2</v>
      </c>
      <c r="H621">
        <v>1</v>
      </c>
      <c r="I621">
        <v>0</v>
      </c>
      <c r="J621">
        <v>3</v>
      </c>
      <c r="K621">
        <v>0</v>
      </c>
      <c r="L621">
        <v>3</v>
      </c>
    </row>
    <row r="622" spans="5:12" x14ac:dyDescent="0.2">
      <c r="E622" t="s">
        <v>6064</v>
      </c>
      <c r="F622" t="s">
        <v>94</v>
      </c>
      <c r="G622">
        <v>0</v>
      </c>
      <c r="H622">
        <v>1</v>
      </c>
      <c r="I622">
        <v>0</v>
      </c>
      <c r="J622">
        <v>1</v>
      </c>
      <c r="K622">
        <v>0</v>
      </c>
      <c r="L622">
        <v>1</v>
      </c>
    </row>
    <row r="623" spans="5:12" x14ac:dyDescent="0.2">
      <c r="E623" t="s">
        <v>2889</v>
      </c>
      <c r="F623" t="s">
        <v>131</v>
      </c>
      <c r="G623">
        <v>0</v>
      </c>
      <c r="H623">
        <v>2</v>
      </c>
      <c r="I623">
        <v>0</v>
      </c>
      <c r="J623">
        <v>2</v>
      </c>
      <c r="K623">
        <v>0</v>
      </c>
      <c r="L623">
        <v>2</v>
      </c>
    </row>
    <row r="624" spans="5:12" x14ac:dyDescent="0.2">
      <c r="E624" t="s">
        <v>2783</v>
      </c>
      <c r="F624" t="s">
        <v>131</v>
      </c>
      <c r="G624">
        <v>0</v>
      </c>
      <c r="H624">
        <v>2</v>
      </c>
      <c r="I624">
        <v>0</v>
      </c>
      <c r="J624">
        <v>2</v>
      </c>
      <c r="K624">
        <v>0</v>
      </c>
      <c r="L624">
        <v>2</v>
      </c>
    </row>
    <row r="625" spans="5:12" x14ac:dyDescent="0.2">
      <c r="E625" t="s">
        <v>1808</v>
      </c>
      <c r="F625" t="s">
        <v>131</v>
      </c>
      <c r="G625">
        <v>0</v>
      </c>
      <c r="H625">
        <v>2</v>
      </c>
      <c r="I625">
        <v>0</v>
      </c>
      <c r="J625">
        <v>2</v>
      </c>
      <c r="K625">
        <v>0</v>
      </c>
      <c r="L625">
        <v>2</v>
      </c>
    </row>
    <row r="626" spans="5:12" x14ac:dyDescent="0.2">
      <c r="E626" t="s">
        <v>1590</v>
      </c>
      <c r="F626" t="s">
        <v>67</v>
      </c>
      <c r="G626">
        <v>13</v>
      </c>
      <c r="H626">
        <v>0</v>
      </c>
      <c r="I626">
        <v>0</v>
      </c>
      <c r="J626">
        <v>11</v>
      </c>
      <c r="K626">
        <v>2</v>
      </c>
      <c r="L626">
        <v>13</v>
      </c>
    </row>
    <row r="627" spans="5:12" x14ac:dyDescent="0.2">
      <c r="E627" t="s">
        <v>6065</v>
      </c>
      <c r="F627" t="s">
        <v>24</v>
      </c>
      <c r="G627">
        <v>0</v>
      </c>
      <c r="H627">
        <v>1</v>
      </c>
      <c r="I627">
        <v>0</v>
      </c>
      <c r="J627">
        <v>1</v>
      </c>
      <c r="K627">
        <v>0</v>
      </c>
      <c r="L627">
        <v>1</v>
      </c>
    </row>
    <row r="628" spans="5:12" x14ac:dyDescent="0.2">
      <c r="E628" t="s">
        <v>1409</v>
      </c>
      <c r="F628" t="s">
        <v>35</v>
      </c>
      <c r="G628">
        <v>1</v>
      </c>
      <c r="H628">
        <v>0</v>
      </c>
      <c r="I628">
        <v>0</v>
      </c>
      <c r="J628">
        <v>1</v>
      </c>
      <c r="K628">
        <v>0</v>
      </c>
      <c r="L628">
        <v>1</v>
      </c>
    </row>
    <row r="629" spans="5:12" x14ac:dyDescent="0.2">
      <c r="E629" t="s">
        <v>3233</v>
      </c>
      <c r="F629" t="s">
        <v>18</v>
      </c>
      <c r="G629">
        <v>0</v>
      </c>
      <c r="H629">
        <v>3</v>
      </c>
      <c r="I629">
        <v>0</v>
      </c>
      <c r="J629">
        <v>3</v>
      </c>
      <c r="K629">
        <v>0</v>
      </c>
      <c r="L629">
        <v>3</v>
      </c>
    </row>
    <row r="630" spans="5:12" x14ac:dyDescent="0.2">
      <c r="E630" t="s">
        <v>3158</v>
      </c>
      <c r="F630" t="s">
        <v>18</v>
      </c>
      <c r="G630">
        <v>0</v>
      </c>
      <c r="H630">
        <v>3</v>
      </c>
      <c r="I630">
        <v>0</v>
      </c>
      <c r="J630">
        <v>3</v>
      </c>
      <c r="K630">
        <v>0</v>
      </c>
      <c r="L630">
        <v>3</v>
      </c>
    </row>
    <row r="631" spans="5:12" x14ac:dyDescent="0.2">
      <c r="E631" t="s">
        <v>2765</v>
      </c>
      <c r="F631" t="s">
        <v>18</v>
      </c>
      <c r="G631">
        <v>0</v>
      </c>
      <c r="H631">
        <v>2</v>
      </c>
      <c r="I631">
        <v>0</v>
      </c>
      <c r="J631">
        <v>2</v>
      </c>
      <c r="K631">
        <v>0</v>
      </c>
      <c r="L631">
        <v>2</v>
      </c>
    </row>
    <row r="632" spans="5:12" x14ac:dyDescent="0.2">
      <c r="E632" t="s">
        <v>223</v>
      </c>
      <c r="F632" t="s">
        <v>29</v>
      </c>
      <c r="G632">
        <v>0</v>
      </c>
      <c r="H632">
        <v>1</v>
      </c>
      <c r="I632">
        <v>0</v>
      </c>
      <c r="J632">
        <v>1</v>
      </c>
      <c r="K632">
        <v>0</v>
      </c>
      <c r="L632">
        <v>1</v>
      </c>
    </row>
    <row r="633" spans="5:12" x14ac:dyDescent="0.2">
      <c r="E633" t="s">
        <v>527</v>
      </c>
      <c r="F633" t="s">
        <v>29</v>
      </c>
      <c r="G633">
        <v>0</v>
      </c>
      <c r="H633">
        <v>1</v>
      </c>
      <c r="I633">
        <v>0</v>
      </c>
      <c r="J633">
        <v>1</v>
      </c>
      <c r="K633">
        <v>0</v>
      </c>
      <c r="L633">
        <v>1</v>
      </c>
    </row>
    <row r="634" spans="5:12" x14ac:dyDescent="0.2">
      <c r="E634" t="s">
        <v>5266</v>
      </c>
      <c r="F634" t="s">
        <v>131</v>
      </c>
      <c r="G634">
        <v>0</v>
      </c>
      <c r="H634">
        <v>2</v>
      </c>
      <c r="I634">
        <v>0</v>
      </c>
      <c r="J634">
        <v>2</v>
      </c>
      <c r="K634">
        <v>0</v>
      </c>
      <c r="L634">
        <v>2</v>
      </c>
    </row>
    <row r="635" spans="5:12" x14ac:dyDescent="0.2">
      <c r="E635" t="s">
        <v>966</v>
      </c>
      <c r="F635" t="s">
        <v>29</v>
      </c>
      <c r="G635">
        <v>0</v>
      </c>
      <c r="H635">
        <v>1</v>
      </c>
      <c r="I635">
        <v>0</v>
      </c>
      <c r="J635">
        <v>1</v>
      </c>
      <c r="K635">
        <v>0</v>
      </c>
      <c r="L635">
        <v>1</v>
      </c>
    </row>
    <row r="636" spans="5:12" x14ac:dyDescent="0.2">
      <c r="E636" t="s">
        <v>6066</v>
      </c>
      <c r="F636" t="s">
        <v>87</v>
      </c>
      <c r="G636">
        <v>0</v>
      </c>
      <c r="H636">
        <v>1</v>
      </c>
      <c r="I636">
        <v>0</v>
      </c>
      <c r="J636">
        <v>1</v>
      </c>
      <c r="K636">
        <v>0</v>
      </c>
      <c r="L636">
        <v>1</v>
      </c>
    </row>
    <row r="637" spans="5:12" x14ac:dyDescent="0.2">
      <c r="E637" t="s">
        <v>6067</v>
      </c>
      <c r="F637" t="s">
        <v>87</v>
      </c>
      <c r="G637">
        <v>0</v>
      </c>
      <c r="H637">
        <v>1</v>
      </c>
      <c r="I637">
        <v>0</v>
      </c>
      <c r="J637">
        <v>1</v>
      </c>
      <c r="K637">
        <v>0</v>
      </c>
      <c r="L637">
        <v>1</v>
      </c>
    </row>
    <row r="638" spans="5:12" x14ac:dyDescent="0.2">
      <c r="E638" t="s">
        <v>6068</v>
      </c>
      <c r="F638" t="s">
        <v>87</v>
      </c>
      <c r="G638">
        <v>0</v>
      </c>
      <c r="H638">
        <v>1</v>
      </c>
      <c r="I638">
        <v>0</v>
      </c>
      <c r="J638">
        <v>1</v>
      </c>
      <c r="K638">
        <v>0</v>
      </c>
      <c r="L638">
        <v>1</v>
      </c>
    </row>
    <row r="639" spans="5:12" x14ac:dyDescent="0.2">
      <c r="E639" t="s">
        <v>4156</v>
      </c>
      <c r="F639" t="s">
        <v>131</v>
      </c>
      <c r="G639">
        <v>0</v>
      </c>
      <c r="H639">
        <v>2</v>
      </c>
      <c r="I639">
        <v>0</v>
      </c>
      <c r="J639">
        <v>2</v>
      </c>
      <c r="K639">
        <v>0</v>
      </c>
      <c r="L639">
        <v>2</v>
      </c>
    </row>
    <row r="640" spans="5:12" x14ac:dyDescent="0.2">
      <c r="E640" t="s">
        <v>4213</v>
      </c>
      <c r="F640" t="s">
        <v>131</v>
      </c>
      <c r="G640">
        <v>0</v>
      </c>
      <c r="H640">
        <v>2</v>
      </c>
      <c r="I640">
        <v>0</v>
      </c>
      <c r="J640">
        <v>2</v>
      </c>
      <c r="K640">
        <v>0</v>
      </c>
      <c r="L640">
        <v>2</v>
      </c>
    </row>
    <row r="641" spans="5:12" x14ac:dyDescent="0.2">
      <c r="E641" t="s">
        <v>4974</v>
      </c>
      <c r="F641" t="s">
        <v>131</v>
      </c>
      <c r="G641">
        <v>0</v>
      </c>
      <c r="H641">
        <v>2</v>
      </c>
      <c r="I641">
        <v>0</v>
      </c>
      <c r="J641">
        <v>2</v>
      </c>
      <c r="K641">
        <v>0</v>
      </c>
      <c r="L641">
        <v>2</v>
      </c>
    </row>
    <row r="642" spans="5:12" x14ac:dyDescent="0.2">
      <c r="E642" t="s">
        <v>6069</v>
      </c>
      <c r="F642" t="s">
        <v>87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1</v>
      </c>
    </row>
    <row r="643" spans="5:12" x14ac:dyDescent="0.2">
      <c r="E643" t="s">
        <v>4157</v>
      </c>
      <c r="F643" t="s">
        <v>131</v>
      </c>
      <c r="G643">
        <v>0</v>
      </c>
      <c r="H643">
        <v>2</v>
      </c>
      <c r="I643">
        <v>0</v>
      </c>
      <c r="J643">
        <v>2</v>
      </c>
      <c r="K643">
        <v>0</v>
      </c>
      <c r="L643">
        <v>2</v>
      </c>
    </row>
    <row r="644" spans="5:12" x14ac:dyDescent="0.2">
      <c r="E644" t="s">
        <v>1826</v>
      </c>
      <c r="F644" t="s">
        <v>18</v>
      </c>
      <c r="G644">
        <v>0</v>
      </c>
      <c r="H644">
        <v>1</v>
      </c>
      <c r="I644">
        <v>0</v>
      </c>
      <c r="J644">
        <v>1</v>
      </c>
      <c r="K644">
        <v>0</v>
      </c>
      <c r="L644">
        <v>1</v>
      </c>
    </row>
    <row r="645" spans="5:12" x14ac:dyDescent="0.2">
      <c r="E645" t="s">
        <v>2584</v>
      </c>
      <c r="F645" t="s">
        <v>69</v>
      </c>
      <c r="G645">
        <v>0</v>
      </c>
      <c r="H645">
        <v>3</v>
      </c>
      <c r="I645">
        <v>1</v>
      </c>
      <c r="J645">
        <v>2</v>
      </c>
      <c r="K645">
        <v>0</v>
      </c>
      <c r="L645">
        <v>3</v>
      </c>
    </row>
    <row r="646" spans="5:12" x14ac:dyDescent="0.2">
      <c r="E646" t="s">
        <v>3141</v>
      </c>
      <c r="F646" t="s">
        <v>18</v>
      </c>
      <c r="G646">
        <v>0</v>
      </c>
      <c r="H646">
        <v>1</v>
      </c>
      <c r="I646">
        <v>0</v>
      </c>
      <c r="J646">
        <v>1</v>
      </c>
      <c r="K646">
        <v>0</v>
      </c>
      <c r="L646">
        <v>1</v>
      </c>
    </row>
    <row r="647" spans="5:12" x14ac:dyDescent="0.2">
      <c r="E647" t="s">
        <v>1931</v>
      </c>
      <c r="F647" t="s">
        <v>69</v>
      </c>
      <c r="G647">
        <v>0</v>
      </c>
      <c r="H647">
        <v>3</v>
      </c>
      <c r="I647">
        <v>1</v>
      </c>
      <c r="J647">
        <v>2</v>
      </c>
      <c r="K647">
        <v>0</v>
      </c>
      <c r="L647">
        <v>3</v>
      </c>
    </row>
    <row r="648" spans="5:12" x14ac:dyDescent="0.2">
      <c r="E648" t="s">
        <v>3375</v>
      </c>
      <c r="F648" t="s">
        <v>18</v>
      </c>
      <c r="G648">
        <v>0</v>
      </c>
      <c r="H648">
        <v>1</v>
      </c>
      <c r="I648">
        <v>0</v>
      </c>
      <c r="J648">
        <v>1</v>
      </c>
      <c r="K648">
        <v>0</v>
      </c>
      <c r="L648">
        <v>1</v>
      </c>
    </row>
    <row r="649" spans="5:12" x14ac:dyDescent="0.2">
      <c r="E649" t="s">
        <v>2377</v>
      </c>
      <c r="F649" t="s">
        <v>69</v>
      </c>
      <c r="G649">
        <v>0</v>
      </c>
      <c r="H649">
        <v>3</v>
      </c>
      <c r="I649">
        <v>1</v>
      </c>
      <c r="J649">
        <v>2</v>
      </c>
      <c r="K649">
        <v>0</v>
      </c>
      <c r="L649">
        <v>3</v>
      </c>
    </row>
    <row r="650" spans="5:12" x14ac:dyDescent="0.2">
      <c r="E650" t="s">
        <v>1898</v>
      </c>
      <c r="F650" t="s">
        <v>18</v>
      </c>
      <c r="G650">
        <v>0</v>
      </c>
      <c r="H650">
        <v>1</v>
      </c>
      <c r="I650">
        <v>0</v>
      </c>
      <c r="J650">
        <v>1</v>
      </c>
      <c r="K650">
        <v>0</v>
      </c>
      <c r="L650">
        <v>1</v>
      </c>
    </row>
    <row r="651" spans="5:12" x14ac:dyDescent="0.2">
      <c r="E651" t="s">
        <v>2438</v>
      </c>
      <c r="F651" t="s">
        <v>18</v>
      </c>
      <c r="G651">
        <v>0</v>
      </c>
      <c r="H651">
        <v>1</v>
      </c>
      <c r="I651">
        <v>0</v>
      </c>
      <c r="J651">
        <v>1</v>
      </c>
      <c r="K651">
        <v>0</v>
      </c>
      <c r="L651">
        <v>1</v>
      </c>
    </row>
    <row r="652" spans="5:12" x14ac:dyDescent="0.2">
      <c r="E652" t="s">
        <v>6070</v>
      </c>
      <c r="F652" t="s">
        <v>94</v>
      </c>
      <c r="G652">
        <v>1</v>
      </c>
      <c r="H652">
        <v>0</v>
      </c>
      <c r="I652">
        <v>0</v>
      </c>
      <c r="J652">
        <v>1</v>
      </c>
      <c r="K652">
        <v>0</v>
      </c>
      <c r="L652">
        <v>1</v>
      </c>
    </row>
    <row r="653" spans="5:12" x14ac:dyDescent="0.2">
      <c r="E653" t="s">
        <v>6071</v>
      </c>
      <c r="F653" t="s">
        <v>16</v>
      </c>
      <c r="G653">
        <v>0</v>
      </c>
      <c r="H653">
        <v>1</v>
      </c>
      <c r="I653">
        <v>1</v>
      </c>
      <c r="J653">
        <v>0</v>
      </c>
      <c r="K653">
        <v>0</v>
      </c>
      <c r="L653">
        <v>1</v>
      </c>
    </row>
    <row r="654" spans="5:12" x14ac:dyDescent="0.2">
      <c r="E654" t="s">
        <v>6072</v>
      </c>
      <c r="F654" t="s">
        <v>16</v>
      </c>
      <c r="G654">
        <v>0</v>
      </c>
      <c r="H654">
        <v>1</v>
      </c>
      <c r="I654">
        <v>1</v>
      </c>
      <c r="J654">
        <v>0</v>
      </c>
      <c r="K654">
        <v>0</v>
      </c>
      <c r="L654">
        <v>1</v>
      </c>
    </row>
    <row r="655" spans="5:12" x14ac:dyDescent="0.2">
      <c r="E655" t="s">
        <v>6073</v>
      </c>
      <c r="F655" t="s">
        <v>16</v>
      </c>
      <c r="G655">
        <v>0</v>
      </c>
      <c r="H655">
        <v>1</v>
      </c>
      <c r="I655">
        <v>1</v>
      </c>
      <c r="J655">
        <v>0</v>
      </c>
      <c r="K655">
        <v>0</v>
      </c>
      <c r="L655">
        <v>1</v>
      </c>
    </row>
    <row r="656" spans="5:12" x14ac:dyDescent="0.2">
      <c r="E656" t="s">
        <v>6074</v>
      </c>
      <c r="F656" t="s">
        <v>16</v>
      </c>
      <c r="G656">
        <v>0</v>
      </c>
      <c r="H656">
        <v>1</v>
      </c>
      <c r="I656">
        <v>1</v>
      </c>
      <c r="J656">
        <v>0</v>
      </c>
      <c r="K656">
        <v>0</v>
      </c>
      <c r="L656">
        <v>1</v>
      </c>
    </row>
    <row r="657" spans="4:12" x14ac:dyDescent="0.2">
      <c r="E657" t="s">
        <v>6075</v>
      </c>
      <c r="F657" t="s">
        <v>16</v>
      </c>
      <c r="G657">
        <v>0</v>
      </c>
      <c r="H657">
        <v>1</v>
      </c>
      <c r="I657">
        <v>1</v>
      </c>
      <c r="J657">
        <v>0</v>
      </c>
      <c r="K657">
        <v>0</v>
      </c>
      <c r="L657">
        <v>1</v>
      </c>
    </row>
    <row r="658" spans="4:12" x14ac:dyDescent="0.2">
      <c r="E658" t="s">
        <v>6076</v>
      </c>
      <c r="F658" t="s">
        <v>16</v>
      </c>
      <c r="G658">
        <v>0</v>
      </c>
      <c r="H658">
        <v>1</v>
      </c>
      <c r="I658">
        <v>1</v>
      </c>
      <c r="J658">
        <v>0</v>
      </c>
      <c r="K658">
        <v>0</v>
      </c>
      <c r="L658">
        <v>1</v>
      </c>
    </row>
    <row r="659" spans="4:12" x14ac:dyDescent="0.2">
      <c r="E659" t="s">
        <v>6077</v>
      </c>
      <c r="F659" t="s">
        <v>16</v>
      </c>
      <c r="G659">
        <v>0</v>
      </c>
      <c r="H659">
        <v>1</v>
      </c>
      <c r="I659">
        <v>1</v>
      </c>
      <c r="J659">
        <v>0</v>
      </c>
      <c r="K659">
        <v>0</v>
      </c>
      <c r="L659">
        <v>1</v>
      </c>
    </row>
    <row r="660" spans="4:12" x14ac:dyDescent="0.2">
      <c r="E660" t="s">
        <v>6078</v>
      </c>
      <c r="F660" t="s">
        <v>16</v>
      </c>
      <c r="G660">
        <v>0</v>
      </c>
      <c r="H660">
        <v>1</v>
      </c>
      <c r="I660">
        <v>1</v>
      </c>
      <c r="J660">
        <v>0</v>
      </c>
      <c r="K660">
        <v>0</v>
      </c>
      <c r="L660">
        <v>1</v>
      </c>
    </row>
    <row r="661" spans="4:12" x14ac:dyDescent="0.2">
      <c r="E661" t="s">
        <v>6079</v>
      </c>
      <c r="F661" t="s">
        <v>16</v>
      </c>
      <c r="G661">
        <v>0</v>
      </c>
      <c r="H661">
        <v>1</v>
      </c>
      <c r="I661">
        <v>1</v>
      </c>
      <c r="J661">
        <v>0</v>
      </c>
      <c r="K661">
        <v>0</v>
      </c>
      <c r="L661">
        <v>1</v>
      </c>
    </row>
    <row r="662" spans="4:12" x14ac:dyDescent="0.2">
      <c r="E662" t="s">
        <v>6080</v>
      </c>
      <c r="F662" t="s">
        <v>16</v>
      </c>
      <c r="G662">
        <v>0</v>
      </c>
      <c r="H662">
        <v>1</v>
      </c>
      <c r="I662">
        <v>1</v>
      </c>
      <c r="J662">
        <v>0</v>
      </c>
      <c r="K662">
        <v>0</v>
      </c>
      <c r="L662">
        <v>1</v>
      </c>
    </row>
    <row r="663" spans="4:12" x14ac:dyDescent="0.2">
      <c r="E663" t="s">
        <v>6081</v>
      </c>
      <c r="F663" t="s">
        <v>16</v>
      </c>
      <c r="G663">
        <v>0</v>
      </c>
      <c r="H663">
        <v>1</v>
      </c>
      <c r="I663">
        <v>1</v>
      </c>
      <c r="J663">
        <v>0</v>
      </c>
      <c r="K663">
        <v>0</v>
      </c>
      <c r="L663">
        <v>1</v>
      </c>
    </row>
    <row r="664" spans="4:12" x14ac:dyDescent="0.2">
      <c r="E664" t="s">
        <v>6082</v>
      </c>
      <c r="F664" t="s">
        <v>16</v>
      </c>
      <c r="G664">
        <v>0</v>
      </c>
      <c r="H664">
        <v>1</v>
      </c>
      <c r="I664">
        <v>1</v>
      </c>
      <c r="J664">
        <v>0</v>
      </c>
      <c r="K664">
        <v>0</v>
      </c>
      <c r="L664">
        <v>1</v>
      </c>
    </row>
    <row r="665" spans="4:12" x14ac:dyDescent="0.2">
      <c r="D665" t="s">
        <v>6083</v>
      </c>
      <c r="E665" t="s">
        <v>6083</v>
      </c>
      <c r="F665" t="s">
        <v>16</v>
      </c>
      <c r="G665">
        <v>0</v>
      </c>
      <c r="H665">
        <v>2</v>
      </c>
      <c r="I665">
        <v>1</v>
      </c>
      <c r="J665">
        <v>1</v>
      </c>
      <c r="K665">
        <v>0</v>
      </c>
      <c r="L665">
        <v>2</v>
      </c>
    </row>
    <row r="666" spans="4:12" x14ac:dyDescent="0.2">
      <c r="E666" t="s">
        <v>6084</v>
      </c>
      <c r="F666" t="s">
        <v>16</v>
      </c>
      <c r="G666">
        <v>0</v>
      </c>
      <c r="H666">
        <v>1</v>
      </c>
      <c r="I666">
        <v>1</v>
      </c>
      <c r="J666">
        <v>0</v>
      </c>
      <c r="K666">
        <v>0</v>
      </c>
      <c r="L666">
        <v>1</v>
      </c>
    </row>
    <row r="667" spans="4:12" x14ac:dyDescent="0.2">
      <c r="E667" t="s">
        <v>6085</v>
      </c>
      <c r="F667" t="s">
        <v>16</v>
      </c>
      <c r="G667">
        <v>0</v>
      </c>
      <c r="H667">
        <v>1</v>
      </c>
      <c r="I667">
        <v>1</v>
      </c>
      <c r="J667">
        <v>0</v>
      </c>
      <c r="K667">
        <v>0</v>
      </c>
      <c r="L667">
        <v>1</v>
      </c>
    </row>
    <row r="668" spans="4:12" x14ac:dyDescent="0.2">
      <c r="E668" t="s">
        <v>4893</v>
      </c>
      <c r="F668" t="s">
        <v>48</v>
      </c>
      <c r="G668">
        <v>0</v>
      </c>
      <c r="H668">
        <v>1</v>
      </c>
      <c r="I668">
        <v>1</v>
      </c>
      <c r="J668">
        <v>0</v>
      </c>
      <c r="K668">
        <v>0</v>
      </c>
      <c r="L668">
        <v>1</v>
      </c>
    </row>
    <row r="669" spans="4:12" x14ac:dyDescent="0.2">
      <c r="E669" t="s">
        <v>5415</v>
      </c>
      <c r="F669" t="s">
        <v>48</v>
      </c>
      <c r="G669">
        <v>0</v>
      </c>
      <c r="H669">
        <v>1</v>
      </c>
      <c r="I669">
        <v>1</v>
      </c>
      <c r="J669">
        <v>0</v>
      </c>
      <c r="K669">
        <v>0</v>
      </c>
      <c r="L669">
        <v>1</v>
      </c>
    </row>
    <row r="670" spans="4:12" x14ac:dyDescent="0.2">
      <c r="E670" t="s">
        <v>5366</v>
      </c>
      <c r="F670" t="s">
        <v>48</v>
      </c>
      <c r="G670">
        <v>0</v>
      </c>
      <c r="H670">
        <v>1</v>
      </c>
      <c r="I670">
        <v>1</v>
      </c>
      <c r="J670">
        <v>0</v>
      </c>
      <c r="K670">
        <v>0</v>
      </c>
      <c r="L670">
        <v>1</v>
      </c>
    </row>
    <row r="671" spans="4:12" x14ac:dyDescent="0.2">
      <c r="E671" t="s">
        <v>4199</v>
      </c>
      <c r="F671" t="s">
        <v>80</v>
      </c>
      <c r="G671">
        <v>0</v>
      </c>
      <c r="H671">
        <v>1</v>
      </c>
      <c r="I671">
        <v>0</v>
      </c>
      <c r="J671">
        <v>1</v>
      </c>
      <c r="K671">
        <v>0</v>
      </c>
      <c r="L671">
        <v>1</v>
      </c>
    </row>
    <row r="672" spans="4:12" x14ac:dyDescent="0.2">
      <c r="E672" t="s">
        <v>3434</v>
      </c>
      <c r="F672" t="s">
        <v>131</v>
      </c>
      <c r="G672">
        <v>0</v>
      </c>
      <c r="H672">
        <v>1</v>
      </c>
      <c r="I672">
        <v>0</v>
      </c>
      <c r="J672">
        <v>1</v>
      </c>
      <c r="K672">
        <v>0</v>
      </c>
      <c r="L672">
        <v>1</v>
      </c>
    </row>
    <row r="673" spans="5:12" x14ac:dyDescent="0.2">
      <c r="E673" t="s">
        <v>2876</v>
      </c>
      <c r="F673" t="s">
        <v>48</v>
      </c>
      <c r="G673">
        <v>0</v>
      </c>
      <c r="H673">
        <v>1</v>
      </c>
      <c r="I673">
        <v>0</v>
      </c>
      <c r="J673">
        <v>1</v>
      </c>
      <c r="K673">
        <v>0</v>
      </c>
      <c r="L673">
        <v>1</v>
      </c>
    </row>
    <row r="674" spans="5:12" x14ac:dyDescent="0.2">
      <c r="E674" t="s">
        <v>3267</v>
      </c>
      <c r="F674" t="s">
        <v>48</v>
      </c>
      <c r="G674">
        <v>0</v>
      </c>
      <c r="H674">
        <v>1</v>
      </c>
      <c r="I674">
        <v>0</v>
      </c>
      <c r="J674">
        <v>1</v>
      </c>
      <c r="K674">
        <v>0</v>
      </c>
      <c r="L674">
        <v>1</v>
      </c>
    </row>
    <row r="675" spans="5:12" x14ac:dyDescent="0.2">
      <c r="E675" t="s">
        <v>5790</v>
      </c>
      <c r="F675" t="s">
        <v>48</v>
      </c>
      <c r="G675">
        <v>0</v>
      </c>
      <c r="H675">
        <v>1</v>
      </c>
      <c r="I675">
        <v>0</v>
      </c>
      <c r="J675">
        <v>1</v>
      </c>
      <c r="K675">
        <v>0</v>
      </c>
      <c r="L675">
        <v>1</v>
      </c>
    </row>
    <row r="676" spans="5:12" x14ac:dyDescent="0.2">
      <c r="E676" t="s">
        <v>4735</v>
      </c>
      <c r="F676" t="s">
        <v>48</v>
      </c>
      <c r="G676">
        <v>0</v>
      </c>
      <c r="H676">
        <v>1</v>
      </c>
      <c r="I676">
        <v>0</v>
      </c>
      <c r="J676">
        <v>1</v>
      </c>
      <c r="K676">
        <v>0</v>
      </c>
      <c r="L676">
        <v>1</v>
      </c>
    </row>
    <row r="677" spans="5:12" x14ac:dyDescent="0.2">
      <c r="E677" t="s">
        <v>3002</v>
      </c>
      <c r="F677" t="s">
        <v>131</v>
      </c>
      <c r="G677">
        <v>0</v>
      </c>
      <c r="H677">
        <v>1</v>
      </c>
      <c r="I677">
        <v>0</v>
      </c>
      <c r="J677">
        <v>1</v>
      </c>
      <c r="K677">
        <v>0</v>
      </c>
      <c r="L677">
        <v>1</v>
      </c>
    </row>
    <row r="678" spans="5:12" x14ac:dyDescent="0.2">
      <c r="E678" t="s">
        <v>2781</v>
      </c>
      <c r="F678" t="s">
        <v>131</v>
      </c>
      <c r="G678">
        <v>0</v>
      </c>
      <c r="H678">
        <v>1</v>
      </c>
      <c r="I678">
        <v>0</v>
      </c>
      <c r="J678">
        <v>1</v>
      </c>
      <c r="K678">
        <v>0</v>
      </c>
      <c r="L678">
        <v>1</v>
      </c>
    </row>
    <row r="679" spans="5:12" x14ac:dyDescent="0.2">
      <c r="E679" t="s">
        <v>4606</v>
      </c>
      <c r="F679" t="s">
        <v>48</v>
      </c>
      <c r="G679">
        <v>0</v>
      </c>
      <c r="H679">
        <v>1</v>
      </c>
      <c r="I679">
        <v>0</v>
      </c>
      <c r="J679">
        <v>1</v>
      </c>
      <c r="K679">
        <v>0</v>
      </c>
      <c r="L679">
        <v>1</v>
      </c>
    </row>
    <row r="680" spans="5:12" x14ac:dyDescent="0.2">
      <c r="E680" t="s">
        <v>1770</v>
      </c>
      <c r="F680" t="s">
        <v>131</v>
      </c>
      <c r="G680">
        <v>0</v>
      </c>
      <c r="H680">
        <v>1</v>
      </c>
      <c r="I680">
        <v>0</v>
      </c>
      <c r="J680">
        <v>1</v>
      </c>
      <c r="K680">
        <v>0</v>
      </c>
      <c r="L680">
        <v>1</v>
      </c>
    </row>
    <row r="681" spans="5:12" x14ac:dyDescent="0.2">
      <c r="E681" t="s">
        <v>1688</v>
      </c>
      <c r="F681" t="s">
        <v>131</v>
      </c>
      <c r="G681">
        <v>0</v>
      </c>
      <c r="H681">
        <v>1</v>
      </c>
      <c r="I681">
        <v>0</v>
      </c>
      <c r="J681">
        <v>1</v>
      </c>
      <c r="K681">
        <v>0</v>
      </c>
      <c r="L681">
        <v>1</v>
      </c>
    </row>
    <row r="682" spans="5:12" x14ac:dyDescent="0.2">
      <c r="E682" t="s">
        <v>5829</v>
      </c>
      <c r="F682" t="s">
        <v>87</v>
      </c>
      <c r="G682">
        <v>1</v>
      </c>
      <c r="H682">
        <v>0</v>
      </c>
      <c r="I682">
        <v>0</v>
      </c>
      <c r="J682">
        <v>1</v>
      </c>
      <c r="K682">
        <v>0</v>
      </c>
      <c r="L682">
        <v>1</v>
      </c>
    </row>
    <row r="683" spans="5:12" x14ac:dyDescent="0.2">
      <c r="E683" t="s">
        <v>2716</v>
      </c>
      <c r="F683" t="s">
        <v>29</v>
      </c>
      <c r="G683">
        <v>3</v>
      </c>
      <c r="H683">
        <v>4</v>
      </c>
      <c r="I683">
        <v>0</v>
      </c>
      <c r="J683">
        <v>6</v>
      </c>
      <c r="K683">
        <v>1</v>
      </c>
      <c r="L683">
        <v>7</v>
      </c>
    </row>
    <row r="684" spans="5:12" x14ac:dyDescent="0.2">
      <c r="E684" t="s">
        <v>676</v>
      </c>
      <c r="F684" t="s">
        <v>29</v>
      </c>
      <c r="G684">
        <v>3</v>
      </c>
      <c r="H684">
        <v>4</v>
      </c>
      <c r="I684">
        <v>0</v>
      </c>
      <c r="J684">
        <v>6</v>
      </c>
      <c r="K684">
        <v>1</v>
      </c>
      <c r="L684">
        <v>7</v>
      </c>
    </row>
    <row r="685" spans="5:12" x14ac:dyDescent="0.2">
      <c r="E685" t="s">
        <v>2426</v>
      </c>
      <c r="F685" t="s">
        <v>29</v>
      </c>
      <c r="G685">
        <v>3</v>
      </c>
      <c r="H685">
        <v>4</v>
      </c>
      <c r="I685">
        <v>0</v>
      </c>
      <c r="J685">
        <v>6</v>
      </c>
      <c r="K685">
        <v>1</v>
      </c>
      <c r="L685">
        <v>7</v>
      </c>
    </row>
    <row r="686" spans="5:12" x14ac:dyDescent="0.2">
      <c r="E686" t="s">
        <v>4992</v>
      </c>
      <c r="F686" t="s">
        <v>35</v>
      </c>
      <c r="G686">
        <v>1</v>
      </c>
      <c r="H686">
        <v>0</v>
      </c>
      <c r="I686">
        <v>0</v>
      </c>
      <c r="J686">
        <v>1</v>
      </c>
      <c r="K686">
        <v>0</v>
      </c>
      <c r="L686">
        <v>1</v>
      </c>
    </row>
    <row r="687" spans="5:12" x14ac:dyDescent="0.2">
      <c r="E687" t="s">
        <v>5138</v>
      </c>
      <c r="F687" t="s">
        <v>35</v>
      </c>
      <c r="G687">
        <v>1</v>
      </c>
      <c r="H687">
        <v>0</v>
      </c>
      <c r="I687">
        <v>0</v>
      </c>
      <c r="J687">
        <v>1</v>
      </c>
      <c r="K687">
        <v>0</v>
      </c>
      <c r="L687">
        <v>1</v>
      </c>
    </row>
    <row r="688" spans="5:12" x14ac:dyDescent="0.2">
      <c r="E688" t="s">
        <v>4590</v>
      </c>
      <c r="F688" t="s">
        <v>33</v>
      </c>
      <c r="G688">
        <v>0</v>
      </c>
      <c r="H688">
        <v>1</v>
      </c>
      <c r="I688">
        <v>0</v>
      </c>
      <c r="J688">
        <v>1</v>
      </c>
      <c r="K688">
        <v>0</v>
      </c>
      <c r="L688">
        <v>1</v>
      </c>
    </row>
    <row r="689" spans="5:12" x14ac:dyDescent="0.2">
      <c r="E689" t="s">
        <v>4111</v>
      </c>
      <c r="F689" t="s">
        <v>33</v>
      </c>
      <c r="G689">
        <v>0</v>
      </c>
      <c r="H689">
        <v>1</v>
      </c>
      <c r="I689">
        <v>0</v>
      </c>
      <c r="J689">
        <v>1</v>
      </c>
      <c r="K689">
        <v>0</v>
      </c>
      <c r="L689">
        <v>1</v>
      </c>
    </row>
    <row r="690" spans="5:12" x14ac:dyDescent="0.2">
      <c r="E690" t="s">
        <v>4512</v>
      </c>
      <c r="F690" t="s">
        <v>33</v>
      </c>
      <c r="G690">
        <v>0</v>
      </c>
      <c r="H690">
        <v>1</v>
      </c>
      <c r="I690">
        <v>0</v>
      </c>
      <c r="J690">
        <v>1</v>
      </c>
      <c r="K690">
        <v>0</v>
      </c>
      <c r="L690">
        <v>1</v>
      </c>
    </row>
    <row r="691" spans="5:12" x14ac:dyDescent="0.2">
      <c r="E691" t="s">
        <v>2569</v>
      </c>
      <c r="F691" t="s">
        <v>33</v>
      </c>
      <c r="G691">
        <v>0</v>
      </c>
      <c r="H691">
        <v>1</v>
      </c>
      <c r="I691">
        <v>0</v>
      </c>
      <c r="J691">
        <v>1</v>
      </c>
      <c r="K691">
        <v>0</v>
      </c>
      <c r="L691">
        <v>1</v>
      </c>
    </row>
    <row r="692" spans="5:12" x14ac:dyDescent="0.2">
      <c r="E692" t="s">
        <v>5843</v>
      </c>
      <c r="F692" t="s">
        <v>67</v>
      </c>
      <c r="G692">
        <v>0</v>
      </c>
      <c r="H692">
        <v>1</v>
      </c>
      <c r="I692">
        <v>0</v>
      </c>
      <c r="J692">
        <v>1</v>
      </c>
      <c r="K692">
        <v>0</v>
      </c>
      <c r="L692">
        <v>1</v>
      </c>
    </row>
    <row r="693" spans="5:12" x14ac:dyDescent="0.2">
      <c r="E693" t="s">
        <v>6086</v>
      </c>
      <c r="F693" t="s">
        <v>53</v>
      </c>
      <c r="G693">
        <v>1</v>
      </c>
      <c r="H693">
        <v>0</v>
      </c>
      <c r="I693">
        <v>0</v>
      </c>
      <c r="J693">
        <v>1</v>
      </c>
      <c r="K693">
        <v>0</v>
      </c>
      <c r="L693">
        <v>1</v>
      </c>
    </row>
    <row r="694" spans="5:12" x14ac:dyDescent="0.2">
      <c r="E694" t="s">
        <v>6087</v>
      </c>
      <c r="F694" t="s">
        <v>53</v>
      </c>
      <c r="G694">
        <v>1</v>
      </c>
      <c r="H694">
        <v>0</v>
      </c>
      <c r="I694">
        <v>0</v>
      </c>
      <c r="J694">
        <v>1</v>
      </c>
      <c r="K694">
        <v>0</v>
      </c>
      <c r="L694">
        <v>1</v>
      </c>
    </row>
    <row r="695" spans="5:12" x14ac:dyDescent="0.2">
      <c r="E695" t="s">
        <v>6088</v>
      </c>
      <c r="F695" t="s">
        <v>69</v>
      </c>
      <c r="G695">
        <v>0</v>
      </c>
      <c r="H695">
        <v>1</v>
      </c>
      <c r="I695">
        <v>1</v>
      </c>
      <c r="J695">
        <v>0</v>
      </c>
      <c r="K695">
        <v>0</v>
      </c>
      <c r="L695">
        <v>1</v>
      </c>
    </row>
    <row r="696" spans="5:12" x14ac:dyDescent="0.2">
      <c r="E696" t="s">
        <v>6089</v>
      </c>
      <c r="F696" t="s">
        <v>69</v>
      </c>
      <c r="G696">
        <v>0</v>
      </c>
      <c r="H696">
        <v>2</v>
      </c>
      <c r="I696">
        <v>1</v>
      </c>
      <c r="J696">
        <v>0</v>
      </c>
      <c r="K696">
        <v>1</v>
      </c>
      <c r="L696">
        <v>2</v>
      </c>
    </row>
    <row r="697" spans="5:12" x14ac:dyDescent="0.2">
      <c r="E697" t="s">
        <v>6090</v>
      </c>
      <c r="F697" t="s">
        <v>69</v>
      </c>
      <c r="G697">
        <v>0</v>
      </c>
      <c r="H697">
        <v>1</v>
      </c>
      <c r="I697">
        <v>1</v>
      </c>
      <c r="J697">
        <v>0</v>
      </c>
      <c r="K697">
        <v>0</v>
      </c>
      <c r="L697">
        <v>1</v>
      </c>
    </row>
    <row r="698" spans="5:12" x14ac:dyDescent="0.2">
      <c r="E698" t="s">
        <v>6091</v>
      </c>
      <c r="F698" t="s">
        <v>69</v>
      </c>
      <c r="G698">
        <v>0</v>
      </c>
      <c r="H698">
        <v>3</v>
      </c>
      <c r="I698">
        <v>1</v>
      </c>
      <c r="J698">
        <v>1</v>
      </c>
      <c r="K698">
        <v>1</v>
      </c>
      <c r="L698">
        <v>3</v>
      </c>
    </row>
    <row r="699" spans="5:12" x14ac:dyDescent="0.2">
      <c r="E699" t="s">
        <v>6092</v>
      </c>
      <c r="F699" t="s">
        <v>69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1</v>
      </c>
    </row>
    <row r="700" spans="5:12" x14ac:dyDescent="0.2">
      <c r="E700" t="s">
        <v>6093</v>
      </c>
      <c r="F700" t="s">
        <v>69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1</v>
      </c>
    </row>
    <row r="701" spans="5:12" x14ac:dyDescent="0.2">
      <c r="E701" t="s">
        <v>6094</v>
      </c>
      <c r="F701" t="s">
        <v>69</v>
      </c>
      <c r="G701">
        <v>0</v>
      </c>
      <c r="H701">
        <v>1</v>
      </c>
      <c r="I701">
        <v>1</v>
      </c>
      <c r="J701">
        <v>0</v>
      </c>
      <c r="K701">
        <v>0</v>
      </c>
      <c r="L701">
        <v>1</v>
      </c>
    </row>
    <row r="702" spans="5:12" x14ac:dyDescent="0.2">
      <c r="E702" t="s">
        <v>6095</v>
      </c>
      <c r="F702" t="s">
        <v>69</v>
      </c>
      <c r="G702">
        <v>0</v>
      </c>
      <c r="H702">
        <v>1</v>
      </c>
      <c r="I702">
        <v>1</v>
      </c>
      <c r="J702">
        <v>0</v>
      </c>
      <c r="K702">
        <v>0</v>
      </c>
      <c r="L702">
        <v>1</v>
      </c>
    </row>
    <row r="703" spans="5:12" x14ac:dyDescent="0.2">
      <c r="E703" t="s">
        <v>6096</v>
      </c>
      <c r="F703" t="s">
        <v>69</v>
      </c>
      <c r="G703">
        <v>0</v>
      </c>
      <c r="H703">
        <v>2</v>
      </c>
      <c r="I703">
        <v>1</v>
      </c>
      <c r="J703">
        <v>0</v>
      </c>
      <c r="K703">
        <v>1</v>
      </c>
      <c r="L703">
        <v>2</v>
      </c>
    </row>
    <row r="704" spans="5:12" x14ac:dyDescent="0.2">
      <c r="E704" t="s">
        <v>6097</v>
      </c>
      <c r="F704" t="s">
        <v>69</v>
      </c>
      <c r="G704">
        <v>0</v>
      </c>
      <c r="H704">
        <v>1</v>
      </c>
      <c r="I704">
        <v>1</v>
      </c>
      <c r="J704">
        <v>0</v>
      </c>
      <c r="K704">
        <v>0</v>
      </c>
      <c r="L704">
        <v>1</v>
      </c>
    </row>
    <row r="705" spans="5:12" x14ac:dyDescent="0.2">
      <c r="E705" t="s">
        <v>6098</v>
      </c>
      <c r="F705" t="s">
        <v>69</v>
      </c>
      <c r="G705">
        <v>0</v>
      </c>
      <c r="H705">
        <v>1</v>
      </c>
      <c r="I705">
        <v>1</v>
      </c>
      <c r="J705">
        <v>0</v>
      </c>
      <c r="K705">
        <v>0</v>
      </c>
      <c r="L705">
        <v>1</v>
      </c>
    </row>
    <row r="706" spans="5:12" x14ac:dyDescent="0.2">
      <c r="E706" t="s">
        <v>6099</v>
      </c>
      <c r="F706" t="s">
        <v>69</v>
      </c>
      <c r="G706">
        <v>0</v>
      </c>
      <c r="H706">
        <v>2</v>
      </c>
      <c r="I706">
        <v>1</v>
      </c>
      <c r="J706">
        <v>0</v>
      </c>
      <c r="K706">
        <v>1</v>
      </c>
      <c r="L706">
        <v>2</v>
      </c>
    </row>
    <row r="707" spans="5:12" x14ac:dyDescent="0.2">
      <c r="E707" t="s">
        <v>6100</v>
      </c>
      <c r="F707" t="s">
        <v>69</v>
      </c>
      <c r="G707">
        <v>0</v>
      </c>
      <c r="H707">
        <v>1</v>
      </c>
      <c r="I707">
        <v>1</v>
      </c>
      <c r="J707">
        <v>0</v>
      </c>
      <c r="K707">
        <v>0</v>
      </c>
      <c r="L707">
        <v>1</v>
      </c>
    </row>
    <row r="708" spans="5:12" x14ac:dyDescent="0.2">
      <c r="E708" t="s">
        <v>6101</v>
      </c>
      <c r="F708" t="s">
        <v>69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1</v>
      </c>
    </row>
    <row r="709" spans="5:12" x14ac:dyDescent="0.2">
      <c r="E709" t="s">
        <v>4558</v>
      </c>
      <c r="F709" t="s">
        <v>24</v>
      </c>
      <c r="G709">
        <v>1</v>
      </c>
      <c r="H709">
        <v>0</v>
      </c>
      <c r="I709">
        <v>1</v>
      </c>
      <c r="J709">
        <v>0</v>
      </c>
      <c r="K709">
        <v>0</v>
      </c>
      <c r="L709">
        <v>1</v>
      </c>
    </row>
    <row r="710" spans="5:12" x14ac:dyDescent="0.2">
      <c r="E710" t="s">
        <v>1364</v>
      </c>
      <c r="F710" t="s">
        <v>67</v>
      </c>
      <c r="G710">
        <v>0</v>
      </c>
      <c r="H710">
        <v>1</v>
      </c>
      <c r="I710">
        <v>0</v>
      </c>
      <c r="J710">
        <v>1</v>
      </c>
      <c r="K710">
        <v>0</v>
      </c>
      <c r="L710">
        <v>1</v>
      </c>
    </row>
    <row r="711" spans="5:12" x14ac:dyDescent="0.2">
      <c r="E711" t="s">
        <v>2773</v>
      </c>
      <c r="F711" t="s">
        <v>67</v>
      </c>
      <c r="G711">
        <v>0</v>
      </c>
      <c r="H711">
        <v>1</v>
      </c>
      <c r="I711">
        <v>0</v>
      </c>
      <c r="J711">
        <v>1</v>
      </c>
      <c r="K711">
        <v>0</v>
      </c>
      <c r="L711">
        <v>1</v>
      </c>
    </row>
    <row r="712" spans="5:12" x14ac:dyDescent="0.2">
      <c r="E712" t="s">
        <v>2173</v>
      </c>
      <c r="F712" t="s">
        <v>67</v>
      </c>
      <c r="G712">
        <v>0</v>
      </c>
      <c r="H712">
        <v>2</v>
      </c>
      <c r="I712">
        <v>0</v>
      </c>
      <c r="J712">
        <v>2</v>
      </c>
      <c r="K712">
        <v>0</v>
      </c>
      <c r="L712">
        <v>2</v>
      </c>
    </row>
    <row r="713" spans="5:12" x14ac:dyDescent="0.2">
      <c r="E713" t="s">
        <v>1536</v>
      </c>
      <c r="F713" t="s">
        <v>67</v>
      </c>
      <c r="G713">
        <v>0</v>
      </c>
      <c r="H713">
        <v>1</v>
      </c>
      <c r="I713">
        <v>0</v>
      </c>
      <c r="J713">
        <v>1</v>
      </c>
      <c r="K713">
        <v>0</v>
      </c>
      <c r="L713">
        <v>1</v>
      </c>
    </row>
    <row r="714" spans="5:12" x14ac:dyDescent="0.2">
      <c r="E714" t="s">
        <v>814</v>
      </c>
      <c r="F714" t="s">
        <v>58</v>
      </c>
      <c r="G714">
        <v>1</v>
      </c>
      <c r="H714">
        <v>1</v>
      </c>
      <c r="I714">
        <v>0</v>
      </c>
      <c r="J714">
        <v>2</v>
      </c>
      <c r="K714">
        <v>0</v>
      </c>
      <c r="L714">
        <v>2</v>
      </c>
    </row>
    <row r="715" spans="5:12" x14ac:dyDescent="0.2">
      <c r="E715" t="s">
        <v>1825</v>
      </c>
      <c r="F715" t="s">
        <v>48</v>
      </c>
      <c r="G715">
        <v>0</v>
      </c>
      <c r="H715">
        <v>1</v>
      </c>
      <c r="I715">
        <v>0</v>
      </c>
      <c r="J715">
        <v>1</v>
      </c>
      <c r="K715">
        <v>0</v>
      </c>
      <c r="L715">
        <v>1</v>
      </c>
    </row>
    <row r="716" spans="5:12" x14ac:dyDescent="0.2">
      <c r="E716" t="s">
        <v>2604</v>
      </c>
      <c r="F716" t="s">
        <v>48</v>
      </c>
      <c r="G716">
        <v>0</v>
      </c>
      <c r="H716">
        <v>1</v>
      </c>
      <c r="I716">
        <v>0</v>
      </c>
      <c r="J716">
        <v>1</v>
      </c>
      <c r="K716">
        <v>0</v>
      </c>
      <c r="L716">
        <v>1</v>
      </c>
    </row>
    <row r="717" spans="5:12" x14ac:dyDescent="0.2">
      <c r="E717" t="s">
        <v>1028</v>
      </c>
      <c r="F717" t="s">
        <v>48</v>
      </c>
      <c r="G717">
        <v>0</v>
      </c>
      <c r="H717">
        <v>1</v>
      </c>
      <c r="I717">
        <v>0</v>
      </c>
      <c r="J717">
        <v>1</v>
      </c>
      <c r="K717">
        <v>0</v>
      </c>
      <c r="L717">
        <v>1</v>
      </c>
    </row>
    <row r="718" spans="5:12" x14ac:dyDescent="0.2">
      <c r="E718" t="s">
        <v>485</v>
      </c>
      <c r="F718" t="s">
        <v>48</v>
      </c>
      <c r="G718">
        <v>0</v>
      </c>
      <c r="H718">
        <v>1</v>
      </c>
      <c r="I718">
        <v>0</v>
      </c>
      <c r="J718">
        <v>1</v>
      </c>
      <c r="K718">
        <v>0</v>
      </c>
      <c r="L718">
        <v>1</v>
      </c>
    </row>
    <row r="719" spans="5:12" x14ac:dyDescent="0.2">
      <c r="E719" t="s">
        <v>5028</v>
      </c>
      <c r="F719" t="s">
        <v>48</v>
      </c>
      <c r="G719">
        <v>0</v>
      </c>
      <c r="H719">
        <v>2</v>
      </c>
      <c r="I719">
        <v>0</v>
      </c>
      <c r="J719">
        <v>2</v>
      </c>
      <c r="K719">
        <v>0</v>
      </c>
      <c r="L719">
        <v>2</v>
      </c>
    </row>
    <row r="720" spans="5:12" x14ac:dyDescent="0.2">
      <c r="E720" t="s">
        <v>1629</v>
      </c>
      <c r="F720" t="s">
        <v>48</v>
      </c>
      <c r="G720">
        <v>0</v>
      </c>
      <c r="H720">
        <v>1</v>
      </c>
      <c r="I720">
        <v>0</v>
      </c>
      <c r="J720">
        <v>1</v>
      </c>
      <c r="K720">
        <v>0</v>
      </c>
      <c r="L720">
        <v>1</v>
      </c>
    </row>
    <row r="721" spans="5:12" x14ac:dyDescent="0.2">
      <c r="E721" t="s">
        <v>5703</v>
      </c>
      <c r="F721" t="s">
        <v>48</v>
      </c>
      <c r="G721">
        <v>0</v>
      </c>
      <c r="H721">
        <v>1</v>
      </c>
      <c r="I721">
        <v>0</v>
      </c>
      <c r="J721">
        <v>1</v>
      </c>
      <c r="K721">
        <v>0</v>
      </c>
      <c r="L721">
        <v>1</v>
      </c>
    </row>
    <row r="722" spans="5:12" x14ac:dyDescent="0.2">
      <c r="E722" t="s">
        <v>3111</v>
      </c>
      <c r="F722" t="s">
        <v>48</v>
      </c>
      <c r="G722">
        <v>0</v>
      </c>
      <c r="H722">
        <v>1</v>
      </c>
      <c r="I722">
        <v>0</v>
      </c>
      <c r="J722">
        <v>1</v>
      </c>
      <c r="K722">
        <v>0</v>
      </c>
      <c r="L722">
        <v>1</v>
      </c>
    </row>
    <row r="723" spans="5:12" x14ac:dyDescent="0.2">
      <c r="E723" t="s">
        <v>6102</v>
      </c>
      <c r="F723" t="s">
        <v>48</v>
      </c>
      <c r="G723">
        <v>1</v>
      </c>
      <c r="H723">
        <v>2</v>
      </c>
      <c r="I723">
        <v>1</v>
      </c>
      <c r="J723">
        <v>2</v>
      </c>
      <c r="K723">
        <v>0</v>
      </c>
      <c r="L723">
        <v>3</v>
      </c>
    </row>
    <row r="724" spans="5:12" x14ac:dyDescent="0.2">
      <c r="E724" t="s">
        <v>6103</v>
      </c>
      <c r="F724" t="s">
        <v>48</v>
      </c>
      <c r="G724">
        <v>1</v>
      </c>
      <c r="H724">
        <v>1</v>
      </c>
      <c r="I724">
        <v>1</v>
      </c>
      <c r="J724">
        <v>1</v>
      </c>
      <c r="K724">
        <v>0</v>
      </c>
      <c r="L724">
        <v>2</v>
      </c>
    </row>
    <row r="725" spans="5:12" x14ac:dyDescent="0.2">
      <c r="E725" t="s">
        <v>4710</v>
      </c>
      <c r="F725" t="s">
        <v>53</v>
      </c>
      <c r="G725">
        <v>1</v>
      </c>
      <c r="H725">
        <v>0</v>
      </c>
      <c r="I725">
        <v>0</v>
      </c>
      <c r="J725">
        <v>1</v>
      </c>
      <c r="K725">
        <v>0</v>
      </c>
      <c r="L725">
        <v>1</v>
      </c>
    </row>
    <row r="726" spans="5:12" x14ac:dyDescent="0.2">
      <c r="E726" t="s">
        <v>4853</v>
      </c>
      <c r="F726" t="s">
        <v>53</v>
      </c>
      <c r="G726">
        <v>1</v>
      </c>
      <c r="H726">
        <v>0</v>
      </c>
      <c r="I726">
        <v>0</v>
      </c>
      <c r="J726">
        <v>1</v>
      </c>
      <c r="K726">
        <v>0</v>
      </c>
      <c r="L726">
        <v>1</v>
      </c>
    </row>
    <row r="727" spans="5:12" x14ac:dyDescent="0.2">
      <c r="E727" t="s">
        <v>1971</v>
      </c>
      <c r="F727" t="s">
        <v>14</v>
      </c>
      <c r="G727">
        <v>0</v>
      </c>
      <c r="H727">
        <v>1</v>
      </c>
      <c r="I727">
        <v>0</v>
      </c>
      <c r="J727">
        <v>1</v>
      </c>
      <c r="K727">
        <v>0</v>
      </c>
      <c r="L727">
        <v>1</v>
      </c>
    </row>
    <row r="728" spans="5:12" x14ac:dyDescent="0.2">
      <c r="E728" t="s">
        <v>412</v>
      </c>
      <c r="F728" t="s">
        <v>14</v>
      </c>
      <c r="G728">
        <v>0</v>
      </c>
      <c r="H728">
        <v>1</v>
      </c>
      <c r="I728">
        <v>0</v>
      </c>
      <c r="J728">
        <v>1</v>
      </c>
      <c r="K728">
        <v>0</v>
      </c>
      <c r="L728">
        <v>1</v>
      </c>
    </row>
    <row r="729" spans="5:12" x14ac:dyDescent="0.2">
      <c r="E729" t="s">
        <v>3287</v>
      </c>
      <c r="F729" t="s">
        <v>14</v>
      </c>
      <c r="G729">
        <v>0</v>
      </c>
      <c r="H729">
        <v>1</v>
      </c>
      <c r="I729">
        <v>0</v>
      </c>
      <c r="J729">
        <v>1</v>
      </c>
      <c r="K729">
        <v>0</v>
      </c>
      <c r="L729">
        <v>1</v>
      </c>
    </row>
    <row r="730" spans="5:12" x14ac:dyDescent="0.2">
      <c r="E730" t="s">
        <v>943</v>
      </c>
      <c r="F730" t="s">
        <v>14</v>
      </c>
      <c r="G730">
        <v>0</v>
      </c>
      <c r="H730">
        <v>1</v>
      </c>
      <c r="I730">
        <v>0</v>
      </c>
      <c r="J730">
        <v>1</v>
      </c>
      <c r="K730">
        <v>0</v>
      </c>
      <c r="L730">
        <v>1</v>
      </c>
    </row>
    <row r="731" spans="5:12" x14ac:dyDescent="0.2">
      <c r="E731" t="s">
        <v>1674</v>
      </c>
      <c r="F731" t="s">
        <v>33</v>
      </c>
      <c r="G731">
        <v>0</v>
      </c>
      <c r="H731">
        <v>1</v>
      </c>
      <c r="I731">
        <v>0</v>
      </c>
      <c r="J731">
        <v>1</v>
      </c>
      <c r="K731">
        <v>0</v>
      </c>
      <c r="L731">
        <v>1</v>
      </c>
    </row>
    <row r="732" spans="5:12" x14ac:dyDescent="0.2">
      <c r="E732" t="s">
        <v>2641</v>
      </c>
      <c r="F732" t="s">
        <v>33</v>
      </c>
      <c r="G732">
        <v>0</v>
      </c>
      <c r="H732">
        <v>1</v>
      </c>
      <c r="I732">
        <v>0</v>
      </c>
      <c r="J732">
        <v>1</v>
      </c>
      <c r="K732">
        <v>0</v>
      </c>
      <c r="L732">
        <v>1</v>
      </c>
    </row>
    <row r="733" spans="5:12" x14ac:dyDescent="0.2">
      <c r="E733" t="s">
        <v>4290</v>
      </c>
      <c r="F733" t="s">
        <v>16</v>
      </c>
      <c r="G733">
        <v>0</v>
      </c>
      <c r="H733">
        <v>1</v>
      </c>
      <c r="I733">
        <v>0</v>
      </c>
      <c r="J733">
        <v>1</v>
      </c>
      <c r="K733">
        <v>0</v>
      </c>
      <c r="L733">
        <v>1</v>
      </c>
    </row>
    <row r="734" spans="5:12" x14ac:dyDescent="0.2">
      <c r="E734" t="s">
        <v>4248</v>
      </c>
      <c r="F734" t="s">
        <v>16</v>
      </c>
      <c r="G734">
        <v>0</v>
      </c>
      <c r="H734">
        <v>1</v>
      </c>
      <c r="I734">
        <v>0</v>
      </c>
      <c r="J734">
        <v>1</v>
      </c>
      <c r="K734">
        <v>0</v>
      </c>
      <c r="L734">
        <v>1</v>
      </c>
    </row>
    <row r="735" spans="5:12" x14ac:dyDescent="0.2">
      <c r="E735" t="s">
        <v>5047</v>
      </c>
      <c r="F735" t="s">
        <v>16</v>
      </c>
      <c r="G735">
        <v>0</v>
      </c>
      <c r="H735">
        <v>1</v>
      </c>
      <c r="I735">
        <v>0</v>
      </c>
      <c r="J735">
        <v>1</v>
      </c>
      <c r="K735">
        <v>0</v>
      </c>
      <c r="L735">
        <v>1</v>
      </c>
    </row>
    <row r="736" spans="5:12" x14ac:dyDescent="0.2">
      <c r="E736" t="s">
        <v>4414</v>
      </c>
      <c r="F736" t="s">
        <v>16</v>
      </c>
      <c r="G736">
        <v>0</v>
      </c>
      <c r="H736">
        <v>1</v>
      </c>
      <c r="I736">
        <v>0</v>
      </c>
      <c r="J736">
        <v>1</v>
      </c>
      <c r="K736">
        <v>0</v>
      </c>
      <c r="L736">
        <v>1</v>
      </c>
    </row>
    <row r="737" spans="5:12" x14ac:dyDescent="0.2">
      <c r="E737" t="s">
        <v>182</v>
      </c>
      <c r="F737" t="s">
        <v>16</v>
      </c>
      <c r="G737">
        <v>0</v>
      </c>
      <c r="H737">
        <v>1</v>
      </c>
      <c r="I737">
        <v>0</v>
      </c>
      <c r="J737">
        <v>1</v>
      </c>
      <c r="K737">
        <v>0</v>
      </c>
      <c r="L737">
        <v>1</v>
      </c>
    </row>
    <row r="738" spans="5:12" x14ac:dyDescent="0.2">
      <c r="E738" t="s">
        <v>4904</v>
      </c>
      <c r="F738" t="s">
        <v>16</v>
      </c>
      <c r="G738">
        <v>0</v>
      </c>
      <c r="H738">
        <v>1</v>
      </c>
      <c r="I738">
        <v>0</v>
      </c>
      <c r="J738">
        <v>1</v>
      </c>
      <c r="K738">
        <v>0</v>
      </c>
      <c r="L738">
        <v>1</v>
      </c>
    </row>
    <row r="739" spans="5:12" x14ac:dyDescent="0.2">
      <c r="E739" t="s">
        <v>5300</v>
      </c>
      <c r="F739" t="s">
        <v>16</v>
      </c>
      <c r="G739">
        <v>0</v>
      </c>
      <c r="H739">
        <v>1</v>
      </c>
      <c r="I739">
        <v>0</v>
      </c>
      <c r="J739">
        <v>1</v>
      </c>
      <c r="K739">
        <v>0</v>
      </c>
      <c r="L739">
        <v>1</v>
      </c>
    </row>
    <row r="740" spans="5:12" x14ac:dyDescent="0.2">
      <c r="E740" t="s">
        <v>4943</v>
      </c>
      <c r="F740" t="s">
        <v>16</v>
      </c>
      <c r="G740">
        <v>0</v>
      </c>
      <c r="H740">
        <v>1</v>
      </c>
      <c r="I740">
        <v>0</v>
      </c>
      <c r="J740">
        <v>1</v>
      </c>
      <c r="K740">
        <v>0</v>
      </c>
      <c r="L740">
        <v>1</v>
      </c>
    </row>
    <row r="741" spans="5:12" x14ac:dyDescent="0.2">
      <c r="E741" t="s">
        <v>5565</v>
      </c>
      <c r="F741" t="s">
        <v>16</v>
      </c>
      <c r="G741">
        <v>0</v>
      </c>
      <c r="H741">
        <v>1</v>
      </c>
      <c r="I741">
        <v>0</v>
      </c>
      <c r="J741">
        <v>1</v>
      </c>
      <c r="K741">
        <v>0</v>
      </c>
      <c r="L741">
        <v>1</v>
      </c>
    </row>
    <row r="742" spans="5:12" x14ac:dyDescent="0.2">
      <c r="E742" t="s">
        <v>5391</v>
      </c>
      <c r="F742" t="s">
        <v>16</v>
      </c>
      <c r="G742">
        <v>0</v>
      </c>
      <c r="H742">
        <v>1</v>
      </c>
      <c r="I742">
        <v>0</v>
      </c>
      <c r="J742">
        <v>1</v>
      </c>
      <c r="K742">
        <v>0</v>
      </c>
      <c r="L742">
        <v>1</v>
      </c>
    </row>
    <row r="743" spans="5:12" x14ac:dyDescent="0.2">
      <c r="E743" t="s">
        <v>4273</v>
      </c>
      <c r="F743" t="s">
        <v>16</v>
      </c>
      <c r="G743">
        <v>0</v>
      </c>
      <c r="H743">
        <v>1</v>
      </c>
      <c r="I743">
        <v>0</v>
      </c>
      <c r="J743">
        <v>1</v>
      </c>
      <c r="K743">
        <v>0</v>
      </c>
      <c r="L743">
        <v>1</v>
      </c>
    </row>
    <row r="744" spans="5:12" x14ac:dyDescent="0.2">
      <c r="E744" t="s">
        <v>4545</v>
      </c>
      <c r="F744" t="s">
        <v>16</v>
      </c>
      <c r="G744">
        <v>0</v>
      </c>
      <c r="H744">
        <v>1</v>
      </c>
      <c r="I744">
        <v>0</v>
      </c>
      <c r="J744">
        <v>1</v>
      </c>
      <c r="K744">
        <v>0</v>
      </c>
      <c r="L744">
        <v>1</v>
      </c>
    </row>
    <row r="745" spans="5:12" x14ac:dyDescent="0.2">
      <c r="E745" t="s">
        <v>4998</v>
      </c>
      <c r="F745" t="s">
        <v>16</v>
      </c>
      <c r="G745">
        <v>0</v>
      </c>
      <c r="H745">
        <v>1</v>
      </c>
      <c r="I745">
        <v>0</v>
      </c>
      <c r="J745">
        <v>1</v>
      </c>
      <c r="K745">
        <v>0</v>
      </c>
      <c r="L745">
        <v>1</v>
      </c>
    </row>
    <row r="746" spans="5:12" x14ac:dyDescent="0.2">
      <c r="E746" t="s">
        <v>4341</v>
      </c>
      <c r="F746" t="s">
        <v>16</v>
      </c>
      <c r="G746">
        <v>0</v>
      </c>
      <c r="H746">
        <v>1</v>
      </c>
      <c r="I746">
        <v>0</v>
      </c>
      <c r="J746">
        <v>1</v>
      </c>
      <c r="K746">
        <v>0</v>
      </c>
      <c r="L746">
        <v>1</v>
      </c>
    </row>
    <row r="747" spans="5:12" x14ac:dyDescent="0.2">
      <c r="E747" t="s">
        <v>5540</v>
      </c>
      <c r="F747" t="s">
        <v>16</v>
      </c>
      <c r="G747">
        <v>0</v>
      </c>
      <c r="H747">
        <v>1</v>
      </c>
      <c r="I747">
        <v>0</v>
      </c>
      <c r="J747">
        <v>1</v>
      </c>
      <c r="K747">
        <v>0</v>
      </c>
      <c r="L747">
        <v>1</v>
      </c>
    </row>
    <row r="748" spans="5:12" x14ac:dyDescent="0.2">
      <c r="E748" t="s">
        <v>5669</v>
      </c>
      <c r="F748" t="s">
        <v>16</v>
      </c>
      <c r="G748">
        <v>0</v>
      </c>
      <c r="H748">
        <v>1</v>
      </c>
      <c r="I748">
        <v>0</v>
      </c>
      <c r="J748">
        <v>1</v>
      </c>
      <c r="K748">
        <v>0</v>
      </c>
      <c r="L748">
        <v>1</v>
      </c>
    </row>
    <row r="749" spans="5:12" x14ac:dyDescent="0.2">
      <c r="E749" t="s">
        <v>5184</v>
      </c>
      <c r="F749" t="s">
        <v>16</v>
      </c>
      <c r="G749">
        <v>0</v>
      </c>
      <c r="H749">
        <v>1</v>
      </c>
      <c r="I749">
        <v>0</v>
      </c>
      <c r="J749">
        <v>1</v>
      </c>
      <c r="K749">
        <v>0</v>
      </c>
      <c r="L749">
        <v>1</v>
      </c>
    </row>
    <row r="750" spans="5:12" x14ac:dyDescent="0.2">
      <c r="E750" t="s">
        <v>5381</v>
      </c>
      <c r="F750" t="s">
        <v>16</v>
      </c>
      <c r="G750">
        <v>0</v>
      </c>
      <c r="H750">
        <v>1</v>
      </c>
      <c r="I750">
        <v>0</v>
      </c>
      <c r="J750">
        <v>1</v>
      </c>
      <c r="K750">
        <v>0</v>
      </c>
      <c r="L750">
        <v>1</v>
      </c>
    </row>
    <row r="751" spans="5:12" x14ac:dyDescent="0.2">
      <c r="E751" t="s">
        <v>5427</v>
      </c>
      <c r="F751" t="s">
        <v>16</v>
      </c>
      <c r="G751">
        <v>0</v>
      </c>
      <c r="H751">
        <v>1</v>
      </c>
      <c r="I751">
        <v>0</v>
      </c>
      <c r="J751">
        <v>1</v>
      </c>
      <c r="K751">
        <v>0</v>
      </c>
      <c r="L751">
        <v>1</v>
      </c>
    </row>
    <row r="752" spans="5:12" x14ac:dyDescent="0.2">
      <c r="E752" t="s">
        <v>5185</v>
      </c>
      <c r="F752" t="s">
        <v>16</v>
      </c>
      <c r="G752">
        <v>0</v>
      </c>
      <c r="H752">
        <v>1</v>
      </c>
      <c r="I752">
        <v>0</v>
      </c>
      <c r="J752">
        <v>1</v>
      </c>
      <c r="K752">
        <v>0</v>
      </c>
      <c r="L752">
        <v>1</v>
      </c>
    </row>
    <row r="753" spans="5:12" x14ac:dyDescent="0.2">
      <c r="E753" t="s">
        <v>5426</v>
      </c>
      <c r="F753" t="s">
        <v>16</v>
      </c>
      <c r="G753">
        <v>0</v>
      </c>
      <c r="H753">
        <v>1</v>
      </c>
      <c r="I753">
        <v>0</v>
      </c>
      <c r="J753">
        <v>1</v>
      </c>
      <c r="K753">
        <v>0</v>
      </c>
      <c r="L753">
        <v>1</v>
      </c>
    </row>
    <row r="754" spans="5:12" x14ac:dyDescent="0.2">
      <c r="E754" t="s">
        <v>3403</v>
      </c>
      <c r="F754" t="s">
        <v>16</v>
      </c>
      <c r="G754">
        <v>2</v>
      </c>
      <c r="H754">
        <v>1</v>
      </c>
      <c r="I754">
        <v>0</v>
      </c>
      <c r="J754">
        <v>3</v>
      </c>
      <c r="K754">
        <v>0</v>
      </c>
      <c r="L754">
        <v>3</v>
      </c>
    </row>
    <row r="755" spans="5:12" x14ac:dyDescent="0.2">
      <c r="E755" t="s">
        <v>3404</v>
      </c>
      <c r="F755" t="s">
        <v>16</v>
      </c>
      <c r="G755">
        <v>2</v>
      </c>
      <c r="H755">
        <v>1</v>
      </c>
      <c r="I755">
        <v>0</v>
      </c>
      <c r="J755">
        <v>3</v>
      </c>
      <c r="K755">
        <v>0</v>
      </c>
      <c r="L755">
        <v>3</v>
      </c>
    </row>
    <row r="756" spans="5:12" x14ac:dyDescent="0.2">
      <c r="E756" t="s">
        <v>2492</v>
      </c>
      <c r="F756" t="s">
        <v>16</v>
      </c>
      <c r="G756">
        <v>2</v>
      </c>
      <c r="H756">
        <v>1</v>
      </c>
      <c r="I756">
        <v>0</v>
      </c>
      <c r="J756">
        <v>3</v>
      </c>
      <c r="K756">
        <v>0</v>
      </c>
      <c r="L756">
        <v>3</v>
      </c>
    </row>
    <row r="757" spans="5:12" x14ac:dyDescent="0.2">
      <c r="E757" t="s">
        <v>718</v>
      </c>
      <c r="F757" t="s">
        <v>16</v>
      </c>
      <c r="G757">
        <v>2</v>
      </c>
      <c r="H757">
        <v>1</v>
      </c>
      <c r="I757">
        <v>0</v>
      </c>
      <c r="J757">
        <v>3</v>
      </c>
      <c r="K757">
        <v>0</v>
      </c>
      <c r="L757">
        <v>3</v>
      </c>
    </row>
    <row r="758" spans="5:12" x14ac:dyDescent="0.2">
      <c r="E758" t="s">
        <v>717</v>
      </c>
      <c r="F758" t="s">
        <v>16</v>
      </c>
      <c r="G758">
        <v>2</v>
      </c>
      <c r="H758">
        <v>1</v>
      </c>
      <c r="I758">
        <v>0</v>
      </c>
      <c r="J758">
        <v>3</v>
      </c>
      <c r="K758">
        <v>0</v>
      </c>
      <c r="L758">
        <v>3</v>
      </c>
    </row>
    <row r="759" spans="5:12" x14ac:dyDescent="0.2">
      <c r="E759" t="s">
        <v>1521</v>
      </c>
      <c r="F759" t="s">
        <v>16</v>
      </c>
      <c r="G759">
        <v>2</v>
      </c>
      <c r="H759">
        <v>1</v>
      </c>
      <c r="I759">
        <v>0</v>
      </c>
      <c r="J759">
        <v>3</v>
      </c>
      <c r="K759">
        <v>0</v>
      </c>
      <c r="L759">
        <v>3</v>
      </c>
    </row>
    <row r="760" spans="5:12" x14ac:dyDescent="0.2">
      <c r="E760" t="s">
        <v>3193</v>
      </c>
      <c r="F760" t="s">
        <v>16</v>
      </c>
      <c r="G760">
        <v>2</v>
      </c>
      <c r="H760">
        <v>1</v>
      </c>
      <c r="I760">
        <v>0</v>
      </c>
      <c r="J760">
        <v>3</v>
      </c>
      <c r="K760">
        <v>0</v>
      </c>
      <c r="L760">
        <v>3</v>
      </c>
    </row>
    <row r="761" spans="5:12" x14ac:dyDescent="0.2">
      <c r="E761" t="s">
        <v>838</v>
      </c>
      <c r="F761" t="s">
        <v>16</v>
      </c>
      <c r="G761">
        <v>2</v>
      </c>
      <c r="H761">
        <v>1</v>
      </c>
      <c r="I761">
        <v>0</v>
      </c>
      <c r="J761">
        <v>3</v>
      </c>
      <c r="K761">
        <v>0</v>
      </c>
      <c r="L761">
        <v>3</v>
      </c>
    </row>
    <row r="762" spans="5:12" x14ac:dyDescent="0.2">
      <c r="E762" t="s">
        <v>2751</v>
      </c>
      <c r="F762" t="s">
        <v>16</v>
      </c>
      <c r="G762">
        <v>0</v>
      </c>
      <c r="H762">
        <v>1</v>
      </c>
      <c r="I762">
        <v>0</v>
      </c>
      <c r="J762">
        <v>1</v>
      </c>
      <c r="K762">
        <v>0</v>
      </c>
      <c r="L762">
        <v>1</v>
      </c>
    </row>
    <row r="763" spans="5:12" x14ac:dyDescent="0.2">
      <c r="E763" t="s">
        <v>6104</v>
      </c>
      <c r="F763" t="s">
        <v>67</v>
      </c>
      <c r="G763">
        <v>0</v>
      </c>
      <c r="H763">
        <v>1</v>
      </c>
      <c r="I763">
        <v>0</v>
      </c>
      <c r="J763">
        <v>1</v>
      </c>
      <c r="K763">
        <v>0</v>
      </c>
      <c r="L763">
        <v>1</v>
      </c>
    </row>
    <row r="764" spans="5:12" x14ac:dyDescent="0.2">
      <c r="E764" t="s">
        <v>6105</v>
      </c>
      <c r="F764" t="s">
        <v>87</v>
      </c>
      <c r="G764">
        <v>0</v>
      </c>
      <c r="H764">
        <v>1</v>
      </c>
      <c r="I764">
        <v>0</v>
      </c>
      <c r="J764">
        <v>1</v>
      </c>
      <c r="K764">
        <v>0</v>
      </c>
      <c r="L764">
        <v>1</v>
      </c>
    </row>
    <row r="765" spans="5:12" x14ac:dyDescent="0.2">
      <c r="E765" t="s">
        <v>6106</v>
      </c>
      <c r="F765" t="s">
        <v>87</v>
      </c>
      <c r="G765">
        <v>0</v>
      </c>
      <c r="H765">
        <v>1</v>
      </c>
      <c r="I765">
        <v>0</v>
      </c>
      <c r="J765">
        <v>1</v>
      </c>
      <c r="K765">
        <v>0</v>
      </c>
      <c r="L765">
        <v>1</v>
      </c>
    </row>
    <row r="766" spans="5:12" x14ac:dyDescent="0.2">
      <c r="E766" t="s">
        <v>6107</v>
      </c>
      <c r="F766" t="s">
        <v>87</v>
      </c>
      <c r="G766">
        <v>0</v>
      </c>
      <c r="H766">
        <v>1</v>
      </c>
      <c r="I766">
        <v>0</v>
      </c>
      <c r="J766">
        <v>1</v>
      </c>
      <c r="K766">
        <v>0</v>
      </c>
      <c r="L766">
        <v>1</v>
      </c>
    </row>
    <row r="767" spans="5:12" x14ac:dyDescent="0.2">
      <c r="E767" t="s">
        <v>6108</v>
      </c>
      <c r="F767" t="s">
        <v>87</v>
      </c>
      <c r="G767">
        <v>0</v>
      </c>
      <c r="H767">
        <v>1</v>
      </c>
      <c r="I767">
        <v>0</v>
      </c>
      <c r="J767">
        <v>1</v>
      </c>
      <c r="K767">
        <v>0</v>
      </c>
      <c r="L767">
        <v>1</v>
      </c>
    </row>
    <row r="768" spans="5:12" x14ac:dyDescent="0.2">
      <c r="E768" t="s">
        <v>6109</v>
      </c>
      <c r="F768" t="s">
        <v>87</v>
      </c>
      <c r="G768">
        <v>0</v>
      </c>
      <c r="H768">
        <v>1</v>
      </c>
      <c r="I768">
        <v>0</v>
      </c>
      <c r="J768">
        <v>1</v>
      </c>
      <c r="K768">
        <v>0</v>
      </c>
      <c r="L768">
        <v>1</v>
      </c>
    </row>
    <row r="769" spans="5:12" x14ac:dyDescent="0.2">
      <c r="E769" t="s">
        <v>1017</v>
      </c>
      <c r="F769" t="s">
        <v>125</v>
      </c>
      <c r="G769">
        <v>0</v>
      </c>
      <c r="H769">
        <v>6</v>
      </c>
      <c r="I769">
        <v>0</v>
      </c>
      <c r="J769">
        <v>6</v>
      </c>
      <c r="K769">
        <v>0</v>
      </c>
      <c r="L769">
        <v>6</v>
      </c>
    </row>
    <row r="770" spans="5:12" x14ac:dyDescent="0.2">
      <c r="E770" t="s">
        <v>633</v>
      </c>
      <c r="F770" t="s">
        <v>125</v>
      </c>
      <c r="G770">
        <v>0</v>
      </c>
      <c r="H770">
        <v>6</v>
      </c>
      <c r="I770">
        <v>0</v>
      </c>
      <c r="J770">
        <v>6</v>
      </c>
      <c r="K770">
        <v>0</v>
      </c>
      <c r="L770">
        <v>6</v>
      </c>
    </row>
    <row r="771" spans="5:12" x14ac:dyDescent="0.2">
      <c r="E771" t="s">
        <v>1321</v>
      </c>
      <c r="F771" t="s">
        <v>94</v>
      </c>
      <c r="G771">
        <v>0</v>
      </c>
      <c r="H771">
        <v>3</v>
      </c>
      <c r="I771">
        <v>0</v>
      </c>
      <c r="J771">
        <v>3</v>
      </c>
      <c r="K771">
        <v>0</v>
      </c>
      <c r="L771">
        <v>3</v>
      </c>
    </row>
    <row r="772" spans="5:12" x14ac:dyDescent="0.2">
      <c r="E772" t="s">
        <v>314</v>
      </c>
      <c r="F772" t="s">
        <v>125</v>
      </c>
      <c r="G772">
        <v>0</v>
      </c>
      <c r="H772">
        <v>4</v>
      </c>
      <c r="I772">
        <v>0</v>
      </c>
      <c r="J772">
        <v>3</v>
      </c>
      <c r="K772">
        <v>1</v>
      </c>
      <c r="L772">
        <v>4</v>
      </c>
    </row>
    <row r="773" spans="5:12" x14ac:dyDescent="0.2">
      <c r="E773" t="s">
        <v>3001</v>
      </c>
      <c r="F773" t="s">
        <v>125</v>
      </c>
      <c r="G773">
        <v>0</v>
      </c>
      <c r="H773">
        <v>4</v>
      </c>
      <c r="I773">
        <v>0</v>
      </c>
      <c r="J773">
        <v>3</v>
      </c>
      <c r="K773">
        <v>1</v>
      </c>
      <c r="L773">
        <v>4</v>
      </c>
    </row>
    <row r="774" spans="5:12" x14ac:dyDescent="0.2">
      <c r="E774" t="s">
        <v>1642</v>
      </c>
      <c r="F774" t="s">
        <v>125</v>
      </c>
      <c r="G774">
        <v>0</v>
      </c>
      <c r="H774">
        <v>4</v>
      </c>
      <c r="I774">
        <v>0</v>
      </c>
      <c r="J774">
        <v>3</v>
      </c>
      <c r="K774">
        <v>1</v>
      </c>
      <c r="L774">
        <v>4</v>
      </c>
    </row>
    <row r="775" spans="5:12" x14ac:dyDescent="0.2">
      <c r="E775" t="s">
        <v>2661</v>
      </c>
      <c r="F775" t="s">
        <v>125</v>
      </c>
      <c r="G775">
        <v>0</v>
      </c>
      <c r="H775">
        <v>4</v>
      </c>
      <c r="I775">
        <v>0</v>
      </c>
      <c r="J775">
        <v>3</v>
      </c>
      <c r="K775">
        <v>1</v>
      </c>
      <c r="L775">
        <v>4</v>
      </c>
    </row>
    <row r="776" spans="5:12" x14ac:dyDescent="0.2">
      <c r="E776" t="s">
        <v>1641</v>
      </c>
      <c r="F776" t="s">
        <v>125</v>
      </c>
      <c r="G776">
        <v>0</v>
      </c>
      <c r="H776">
        <v>4</v>
      </c>
      <c r="I776">
        <v>0</v>
      </c>
      <c r="J776">
        <v>3</v>
      </c>
      <c r="K776">
        <v>1</v>
      </c>
      <c r="L776">
        <v>4</v>
      </c>
    </row>
    <row r="777" spans="5:12" x14ac:dyDescent="0.2">
      <c r="E777" t="s">
        <v>313</v>
      </c>
      <c r="F777" t="s">
        <v>125</v>
      </c>
      <c r="G777">
        <v>0</v>
      </c>
      <c r="H777">
        <v>4</v>
      </c>
      <c r="I777">
        <v>0</v>
      </c>
      <c r="J777">
        <v>3</v>
      </c>
      <c r="K777">
        <v>1</v>
      </c>
      <c r="L777">
        <v>4</v>
      </c>
    </row>
    <row r="778" spans="5:12" x14ac:dyDescent="0.2">
      <c r="E778" t="s">
        <v>6110</v>
      </c>
      <c r="F778" t="s">
        <v>29</v>
      </c>
      <c r="G778">
        <v>0</v>
      </c>
      <c r="H778">
        <v>1</v>
      </c>
      <c r="I778">
        <v>0</v>
      </c>
      <c r="J778">
        <v>1</v>
      </c>
      <c r="K778">
        <v>0</v>
      </c>
      <c r="L778">
        <v>1</v>
      </c>
    </row>
    <row r="779" spans="5:12" x14ac:dyDescent="0.2">
      <c r="E779" t="s">
        <v>2947</v>
      </c>
      <c r="F779" t="s">
        <v>125</v>
      </c>
      <c r="G779">
        <v>0</v>
      </c>
      <c r="H779">
        <v>1</v>
      </c>
      <c r="I779">
        <v>0</v>
      </c>
      <c r="J779">
        <v>1</v>
      </c>
      <c r="K779">
        <v>0</v>
      </c>
      <c r="L779">
        <v>1</v>
      </c>
    </row>
    <row r="780" spans="5:12" x14ac:dyDescent="0.2">
      <c r="E780" t="s">
        <v>2316</v>
      </c>
      <c r="F780" t="s">
        <v>53</v>
      </c>
      <c r="G780">
        <v>2</v>
      </c>
      <c r="H780">
        <v>0</v>
      </c>
      <c r="I780">
        <v>0</v>
      </c>
      <c r="J780">
        <v>2</v>
      </c>
      <c r="K780">
        <v>0</v>
      </c>
      <c r="L780">
        <v>2</v>
      </c>
    </row>
    <row r="781" spans="5:12" x14ac:dyDescent="0.2">
      <c r="E781" t="s">
        <v>5403</v>
      </c>
      <c r="F781" t="s">
        <v>53</v>
      </c>
      <c r="G781">
        <v>1</v>
      </c>
      <c r="H781">
        <v>0</v>
      </c>
      <c r="I781">
        <v>0</v>
      </c>
      <c r="J781">
        <v>1</v>
      </c>
      <c r="K781">
        <v>0</v>
      </c>
      <c r="L781">
        <v>1</v>
      </c>
    </row>
    <row r="782" spans="5:12" x14ac:dyDescent="0.2">
      <c r="E782" t="s">
        <v>3957</v>
      </c>
      <c r="F782" t="s">
        <v>69</v>
      </c>
      <c r="G782">
        <v>0</v>
      </c>
      <c r="H782">
        <v>1</v>
      </c>
      <c r="I782">
        <v>0</v>
      </c>
      <c r="J782">
        <v>1</v>
      </c>
      <c r="K782">
        <v>0</v>
      </c>
      <c r="L782">
        <v>1</v>
      </c>
    </row>
    <row r="783" spans="5:12" x14ac:dyDescent="0.2">
      <c r="E783" t="s">
        <v>4933</v>
      </c>
      <c r="F783" t="s">
        <v>69</v>
      </c>
      <c r="G783">
        <v>0</v>
      </c>
      <c r="H783">
        <v>1</v>
      </c>
      <c r="I783">
        <v>0</v>
      </c>
      <c r="J783">
        <v>1</v>
      </c>
      <c r="K783">
        <v>0</v>
      </c>
      <c r="L783">
        <v>1</v>
      </c>
    </row>
    <row r="784" spans="5:12" x14ac:dyDescent="0.2">
      <c r="E784" t="s">
        <v>4422</v>
      </c>
      <c r="F784" t="s">
        <v>69</v>
      </c>
      <c r="G784">
        <v>0</v>
      </c>
      <c r="H784">
        <v>1</v>
      </c>
      <c r="I784">
        <v>0</v>
      </c>
      <c r="J784">
        <v>1</v>
      </c>
      <c r="K784">
        <v>0</v>
      </c>
      <c r="L784">
        <v>1</v>
      </c>
    </row>
    <row r="785" spans="4:12" x14ac:dyDescent="0.2">
      <c r="E785" t="s">
        <v>5665</v>
      </c>
      <c r="F785" t="s">
        <v>69</v>
      </c>
      <c r="G785">
        <v>0</v>
      </c>
      <c r="H785">
        <v>1</v>
      </c>
      <c r="I785">
        <v>0</v>
      </c>
      <c r="J785">
        <v>1</v>
      </c>
      <c r="K785">
        <v>0</v>
      </c>
      <c r="L785">
        <v>1</v>
      </c>
    </row>
    <row r="786" spans="4:12" x14ac:dyDescent="0.2">
      <c r="E786" t="s">
        <v>4431</v>
      </c>
      <c r="F786" t="s">
        <v>69</v>
      </c>
      <c r="G786">
        <v>0</v>
      </c>
      <c r="H786">
        <v>1</v>
      </c>
      <c r="I786">
        <v>0</v>
      </c>
      <c r="J786">
        <v>1</v>
      </c>
      <c r="K786">
        <v>0</v>
      </c>
      <c r="L786">
        <v>1</v>
      </c>
    </row>
    <row r="787" spans="4:12" x14ac:dyDescent="0.2">
      <c r="E787" t="s">
        <v>5059</v>
      </c>
      <c r="F787" t="s">
        <v>69</v>
      </c>
      <c r="G787">
        <v>0</v>
      </c>
      <c r="H787">
        <v>1</v>
      </c>
      <c r="I787">
        <v>0</v>
      </c>
      <c r="J787">
        <v>1</v>
      </c>
      <c r="K787">
        <v>0</v>
      </c>
      <c r="L787">
        <v>1</v>
      </c>
    </row>
    <row r="788" spans="4:12" x14ac:dyDescent="0.2">
      <c r="E788" t="s">
        <v>4423</v>
      </c>
      <c r="F788" t="s">
        <v>69</v>
      </c>
      <c r="G788">
        <v>0</v>
      </c>
      <c r="H788">
        <v>1</v>
      </c>
      <c r="I788">
        <v>0</v>
      </c>
      <c r="J788">
        <v>1</v>
      </c>
      <c r="K788">
        <v>0</v>
      </c>
      <c r="L788">
        <v>1</v>
      </c>
    </row>
    <row r="789" spans="4:12" x14ac:dyDescent="0.2">
      <c r="D789" t="s">
        <v>110</v>
      </c>
      <c r="E789" t="s">
        <v>110</v>
      </c>
      <c r="F789" t="s">
        <v>58</v>
      </c>
      <c r="G789">
        <v>2</v>
      </c>
      <c r="H789">
        <v>0</v>
      </c>
      <c r="I789">
        <v>0</v>
      </c>
      <c r="J789">
        <v>2</v>
      </c>
      <c r="K789">
        <v>0</v>
      </c>
      <c r="L789">
        <v>2</v>
      </c>
    </row>
    <row r="790" spans="4:12" x14ac:dyDescent="0.2">
      <c r="E790" t="s">
        <v>1937</v>
      </c>
      <c r="F790" t="s">
        <v>87</v>
      </c>
      <c r="G790">
        <v>1</v>
      </c>
      <c r="H790">
        <v>0</v>
      </c>
      <c r="I790">
        <v>0</v>
      </c>
      <c r="J790">
        <v>1</v>
      </c>
      <c r="K790">
        <v>0</v>
      </c>
      <c r="L790">
        <v>1</v>
      </c>
    </row>
    <row r="791" spans="4:12" x14ac:dyDescent="0.2">
      <c r="E791" t="s">
        <v>4196</v>
      </c>
      <c r="F791" t="s">
        <v>20</v>
      </c>
      <c r="G791">
        <v>1</v>
      </c>
      <c r="H791">
        <v>0</v>
      </c>
      <c r="I791">
        <v>0</v>
      </c>
      <c r="J791">
        <v>1</v>
      </c>
      <c r="K791">
        <v>0</v>
      </c>
      <c r="L791">
        <v>1</v>
      </c>
    </row>
    <row r="792" spans="4:12" x14ac:dyDescent="0.2">
      <c r="E792" t="s">
        <v>4677</v>
      </c>
      <c r="F792" t="s">
        <v>20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1</v>
      </c>
    </row>
    <row r="793" spans="4:12" x14ac:dyDescent="0.2">
      <c r="E793" t="s">
        <v>3226</v>
      </c>
      <c r="F793" t="s">
        <v>87</v>
      </c>
      <c r="G793">
        <v>2</v>
      </c>
      <c r="H793">
        <v>0</v>
      </c>
      <c r="I793">
        <v>0</v>
      </c>
      <c r="J793">
        <v>1</v>
      </c>
      <c r="K793">
        <v>1</v>
      </c>
      <c r="L793">
        <v>2</v>
      </c>
    </row>
    <row r="794" spans="4:12" x14ac:dyDescent="0.2">
      <c r="E794" t="s">
        <v>4678</v>
      </c>
      <c r="F794" t="s">
        <v>20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1</v>
      </c>
    </row>
    <row r="795" spans="4:12" x14ac:dyDescent="0.2">
      <c r="E795" t="s">
        <v>353</v>
      </c>
      <c r="F795" t="s">
        <v>80</v>
      </c>
      <c r="G795">
        <v>0</v>
      </c>
      <c r="H795">
        <v>1</v>
      </c>
      <c r="I795">
        <v>0</v>
      </c>
      <c r="J795">
        <v>1</v>
      </c>
      <c r="K795">
        <v>0</v>
      </c>
      <c r="L795">
        <v>1</v>
      </c>
    </row>
    <row r="796" spans="4:12" x14ac:dyDescent="0.2">
      <c r="E796" t="s">
        <v>1637</v>
      </c>
      <c r="F796" t="s">
        <v>80</v>
      </c>
      <c r="G796">
        <v>0</v>
      </c>
      <c r="H796">
        <v>1</v>
      </c>
      <c r="I796">
        <v>0</v>
      </c>
      <c r="J796">
        <v>1</v>
      </c>
      <c r="K796">
        <v>0</v>
      </c>
      <c r="L796">
        <v>1</v>
      </c>
    </row>
    <row r="797" spans="4:12" x14ac:dyDescent="0.2">
      <c r="E797" t="s">
        <v>5599</v>
      </c>
      <c r="F797" t="s">
        <v>94</v>
      </c>
      <c r="G797">
        <v>1</v>
      </c>
      <c r="H797">
        <v>3</v>
      </c>
      <c r="I797">
        <v>0</v>
      </c>
      <c r="J797">
        <v>4</v>
      </c>
      <c r="K797">
        <v>0</v>
      </c>
      <c r="L797">
        <v>4</v>
      </c>
    </row>
    <row r="798" spans="4:12" x14ac:dyDescent="0.2">
      <c r="E798" t="s">
        <v>2027</v>
      </c>
      <c r="F798" t="s">
        <v>80</v>
      </c>
      <c r="G798">
        <v>0</v>
      </c>
      <c r="H798">
        <v>1</v>
      </c>
      <c r="I798">
        <v>0</v>
      </c>
      <c r="J798">
        <v>1</v>
      </c>
      <c r="K798">
        <v>0</v>
      </c>
      <c r="L798">
        <v>1</v>
      </c>
    </row>
    <row r="799" spans="4:12" x14ac:dyDescent="0.2">
      <c r="E799" t="s">
        <v>5022</v>
      </c>
      <c r="F799" t="s">
        <v>94</v>
      </c>
      <c r="G799">
        <v>0</v>
      </c>
      <c r="H799">
        <v>2</v>
      </c>
      <c r="I799">
        <v>0</v>
      </c>
      <c r="J799">
        <v>2</v>
      </c>
      <c r="K799">
        <v>0</v>
      </c>
      <c r="L799">
        <v>2</v>
      </c>
    </row>
    <row r="800" spans="4:12" x14ac:dyDescent="0.2">
      <c r="E800" t="s">
        <v>2552</v>
      </c>
      <c r="F800" t="s">
        <v>58</v>
      </c>
      <c r="G800">
        <v>0</v>
      </c>
      <c r="H800">
        <v>2</v>
      </c>
      <c r="I800">
        <v>0</v>
      </c>
      <c r="J800">
        <v>2</v>
      </c>
      <c r="K800">
        <v>0</v>
      </c>
      <c r="L800">
        <v>2</v>
      </c>
    </row>
    <row r="801" spans="5:12" x14ac:dyDescent="0.2">
      <c r="E801" t="s">
        <v>3078</v>
      </c>
      <c r="F801" t="s">
        <v>58</v>
      </c>
      <c r="G801">
        <v>0</v>
      </c>
      <c r="H801">
        <v>2</v>
      </c>
      <c r="I801">
        <v>0</v>
      </c>
      <c r="J801">
        <v>2</v>
      </c>
      <c r="K801">
        <v>0</v>
      </c>
      <c r="L801">
        <v>2</v>
      </c>
    </row>
    <row r="802" spans="5:12" x14ac:dyDescent="0.2">
      <c r="E802" t="s">
        <v>5643</v>
      </c>
      <c r="F802" t="s">
        <v>18</v>
      </c>
      <c r="G802">
        <v>1</v>
      </c>
      <c r="H802">
        <v>0</v>
      </c>
      <c r="I802">
        <v>0</v>
      </c>
      <c r="J802">
        <v>1</v>
      </c>
      <c r="K802">
        <v>0</v>
      </c>
      <c r="L802">
        <v>1</v>
      </c>
    </row>
    <row r="803" spans="5:12" x14ac:dyDescent="0.2">
      <c r="E803" t="s">
        <v>6111</v>
      </c>
      <c r="F803" t="s">
        <v>29</v>
      </c>
      <c r="G803">
        <v>0</v>
      </c>
      <c r="H803">
        <v>1</v>
      </c>
      <c r="I803">
        <v>0</v>
      </c>
      <c r="J803">
        <v>1</v>
      </c>
      <c r="K803">
        <v>0</v>
      </c>
      <c r="L803">
        <v>1</v>
      </c>
    </row>
    <row r="804" spans="5:12" x14ac:dyDescent="0.2">
      <c r="E804" t="s">
        <v>5509</v>
      </c>
      <c r="F804" t="s">
        <v>39</v>
      </c>
      <c r="G804">
        <v>0</v>
      </c>
      <c r="H804">
        <v>1</v>
      </c>
      <c r="I804">
        <v>0</v>
      </c>
      <c r="J804">
        <v>1</v>
      </c>
      <c r="K804">
        <v>0</v>
      </c>
      <c r="L804">
        <v>1</v>
      </c>
    </row>
    <row r="805" spans="5:12" x14ac:dyDescent="0.2">
      <c r="E805" t="s">
        <v>810</v>
      </c>
      <c r="F805" t="s">
        <v>14</v>
      </c>
      <c r="G805">
        <v>0</v>
      </c>
      <c r="H805">
        <v>1</v>
      </c>
      <c r="I805">
        <v>0</v>
      </c>
      <c r="J805">
        <v>1</v>
      </c>
      <c r="K805">
        <v>0</v>
      </c>
      <c r="L805">
        <v>1</v>
      </c>
    </row>
    <row r="806" spans="5:12" x14ac:dyDescent="0.2">
      <c r="E806" t="s">
        <v>5683</v>
      </c>
      <c r="F806" t="s">
        <v>53</v>
      </c>
      <c r="G806">
        <v>1</v>
      </c>
      <c r="H806">
        <v>0</v>
      </c>
      <c r="I806">
        <v>0</v>
      </c>
      <c r="J806">
        <v>1</v>
      </c>
      <c r="K806">
        <v>0</v>
      </c>
      <c r="L806">
        <v>1</v>
      </c>
    </row>
    <row r="807" spans="5:12" x14ac:dyDescent="0.2">
      <c r="E807" t="s">
        <v>2019</v>
      </c>
      <c r="F807" t="s">
        <v>24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1</v>
      </c>
    </row>
    <row r="808" spans="5:12" x14ac:dyDescent="0.2">
      <c r="E808" t="s">
        <v>3955</v>
      </c>
      <c r="F808" t="s">
        <v>69</v>
      </c>
      <c r="G808">
        <v>0</v>
      </c>
      <c r="H808">
        <v>1</v>
      </c>
      <c r="I808">
        <v>0</v>
      </c>
      <c r="J808">
        <v>1</v>
      </c>
      <c r="K808">
        <v>0</v>
      </c>
      <c r="L808">
        <v>1</v>
      </c>
    </row>
    <row r="809" spans="5:12" x14ac:dyDescent="0.2">
      <c r="E809" t="s">
        <v>4008</v>
      </c>
      <c r="F809" t="s">
        <v>69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1</v>
      </c>
    </row>
    <row r="810" spans="5:12" x14ac:dyDescent="0.2">
      <c r="E810" t="s">
        <v>5731</v>
      </c>
      <c r="F810" t="s">
        <v>39</v>
      </c>
      <c r="G810">
        <v>0</v>
      </c>
      <c r="H810">
        <v>2</v>
      </c>
      <c r="I810">
        <v>0</v>
      </c>
      <c r="J810">
        <v>2</v>
      </c>
      <c r="K810">
        <v>0</v>
      </c>
      <c r="L810">
        <v>2</v>
      </c>
    </row>
    <row r="811" spans="5:12" x14ac:dyDescent="0.2">
      <c r="E811" t="s">
        <v>4773</v>
      </c>
      <c r="F811" t="s">
        <v>39</v>
      </c>
      <c r="G811">
        <v>0</v>
      </c>
      <c r="H811">
        <v>2</v>
      </c>
      <c r="I811">
        <v>0</v>
      </c>
      <c r="J811">
        <v>2</v>
      </c>
      <c r="K811">
        <v>0</v>
      </c>
      <c r="L811">
        <v>2</v>
      </c>
    </row>
    <row r="812" spans="5:12" x14ac:dyDescent="0.2">
      <c r="E812" t="s">
        <v>5629</v>
      </c>
      <c r="F812" t="s">
        <v>94</v>
      </c>
      <c r="G812">
        <v>0</v>
      </c>
      <c r="H812">
        <v>1</v>
      </c>
      <c r="I812">
        <v>0</v>
      </c>
      <c r="J812">
        <v>1</v>
      </c>
      <c r="K812">
        <v>0</v>
      </c>
      <c r="L812">
        <v>1</v>
      </c>
    </row>
    <row r="813" spans="5:12" x14ac:dyDescent="0.2">
      <c r="E813" t="s">
        <v>4860</v>
      </c>
      <c r="F813" t="s">
        <v>94</v>
      </c>
      <c r="G813">
        <v>0</v>
      </c>
      <c r="H813">
        <v>1</v>
      </c>
      <c r="I813">
        <v>0</v>
      </c>
      <c r="J813">
        <v>1</v>
      </c>
      <c r="K813">
        <v>0</v>
      </c>
      <c r="L813">
        <v>1</v>
      </c>
    </row>
    <row r="814" spans="5:12" x14ac:dyDescent="0.2">
      <c r="E814" t="s">
        <v>3271</v>
      </c>
      <c r="F814" t="s">
        <v>94</v>
      </c>
      <c r="G814">
        <v>1</v>
      </c>
      <c r="H814">
        <v>4</v>
      </c>
      <c r="I814">
        <v>0</v>
      </c>
      <c r="J814">
        <v>5</v>
      </c>
      <c r="K814">
        <v>0</v>
      </c>
      <c r="L814">
        <v>5</v>
      </c>
    </row>
    <row r="815" spans="5:12" x14ac:dyDescent="0.2">
      <c r="E815" t="s">
        <v>4143</v>
      </c>
      <c r="F815" t="s">
        <v>94</v>
      </c>
      <c r="G815">
        <v>0</v>
      </c>
      <c r="H815">
        <v>1</v>
      </c>
      <c r="I815">
        <v>0</v>
      </c>
      <c r="J815">
        <v>1</v>
      </c>
      <c r="K815">
        <v>0</v>
      </c>
      <c r="L815">
        <v>1</v>
      </c>
    </row>
    <row r="816" spans="5:12" x14ac:dyDescent="0.2">
      <c r="E816" t="s">
        <v>2634</v>
      </c>
      <c r="F816" t="s">
        <v>94</v>
      </c>
      <c r="G816">
        <v>0</v>
      </c>
      <c r="H816">
        <v>4</v>
      </c>
      <c r="I816">
        <v>0</v>
      </c>
      <c r="J816">
        <v>4</v>
      </c>
      <c r="K816">
        <v>0</v>
      </c>
      <c r="L816">
        <v>4</v>
      </c>
    </row>
    <row r="817" spans="4:12" x14ac:dyDescent="0.2">
      <c r="E817" t="s">
        <v>6112</v>
      </c>
      <c r="F817" t="s">
        <v>58</v>
      </c>
      <c r="G817">
        <v>1</v>
      </c>
      <c r="H817">
        <v>0</v>
      </c>
      <c r="I817">
        <v>0</v>
      </c>
      <c r="J817">
        <v>1</v>
      </c>
      <c r="K817">
        <v>0</v>
      </c>
      <c r="L817">
        <v>1</v>
      </c>
    </row>
    <row r="818" spans="4:12" x14ac:dyDescent="0.2">
      <c r="E818" t="s">
        <v>1579</v>
      </c>
      <c r="F818" t="s">
        <v>77</v>
      </c>
      <c r="G818">
        <v>3</v>
      </c>
      <c r="H818">
        <v>1</v>
      </c>
      <c r="I818">
        <v>2</v>
      </c>
      <c r="J818">
        <v>2</v>
      </c>
      <c r="K818">
        <v>0</v>
      </c>
      <c r="L818">
        <v>4</v>
      </c>
    </row>
    <row r="819" spans="4:12" x14ac:dyDescent="0.2">
      <c r="E819" t="s">
        <v>2544</v>
      </c>
      <c r="F819" t="s">
        <v>77</v>
      </c>
      <c r="G819">
        <v>2</v>
      </c>
      <c r="H819">
        <v>1</v>
      </c>
      <c r="I819">
        <v>2</v>
      </c>
      <c r="J819">
        <v>1</v>
      </c>
      <c r="K819">
        <v>0</v>
      </c>
      <c r="L819">
        <v>3</v>
      </c>
    </row>
    <row r="820" spans="4:12" x14ac:dyDescent="0.2">
      <c r="E820" t="s">
        <v>3607</v>
      </c>
      <c r="F820" t="s">
        <v>77</v>
      </c>
      <c r="G820">
        <v>2</v>
      </c>
      <c r="H820">
        <v>1</v>
      </c>
      <c r="I820">
        <v>2</v>
      </c>
      <c r="J820">
        <v>1</v>
      </c>
      <c r="K820">
        <v>0</v>
      </c>
      <c r="L820">
        <v>3</v>
      </c>
    </row>
    <row r="821" spans="4:12" x14ac:dyDescent="0.2">
      <c r="E821" t="s">
        <v>3608</v>
      </c>
      <c r="F821" t="s">
        <v>77</v>
      </c>
      <c r="G821">
        <v>2</v>
      </c>
      <c r="H821">
        <v>1</v>
      </c>
      <c r="I821">
        <v>2</v>
      </c>
      <c r="J821">
        <v>1</v>
      </c>
      <c r="K821">
        <v>0</v>
      </c>
      <c r="L821">
        <v>3</v>
      </c>
    </row>
    <row r="822" spans="4:12" x14ac:dyDescent="0.2">
      <c r="E822" t="s">
        <v>1794</v>
      </c>
      <c r="F822" t="s">
        <v>77</v>
      </c>
      <c r="G822">
        <v>2</v>
      </c>
      <c r="H822">
        <v>1</v>
      </c>
      <c r="I822">
        <v>2</v>
      </c>
      <c r="J822">
        <v>1</v>
      </c>
      <c r="K822">
        <v>0</v>
      </c>
      <c r="L822">
        <v>3</v>
      </c>
    </row>
    <row r="823" spans="4:12" x14ac:dyDescent="0.2">
      <c r="E823" t="s">
        <v>1342</v>
      </c>
      <c r="F823" t="s">
        <v>77</v>
      </c>
      <c r="G823">
        <v>2</v>
      </c>
      <c r="H823">
        <v>1</v>
      </c>
      <c r="I823">
        <v>2</v>
      </c>
      <c r="J823">
        <v>1</v>
      </c>
      <c r="K823">
        <v>0</v>
      </c>
      <c r="L823">
        <v>3</v>
      </c>
    </row>
    <row r="824" spans="4:12" x14ac:dyDescent="0.2">
      <c r="E824" t="s">
        <v>5805</v>
      </c>
      <c r="F824" t="s">
        <v>20</v>
      </c>
      <c r="G824">
        <v>0</v>
      </c>
      <c r="H824">
        <v>3</v>
      </c>
      <c r="I824">
        <v>0</v>
      </c>
      <c r="J824">
        <v>3</v>
      </c>
      <c r="K824">
        <v>0</v>
      </c>
      <c r="L824">
        <v>3</v>
      </c>
    </row>
    <row r="825" spans="4:12" x14ac:dyDescent="0.2">
      <c r="E825" t="s">
        <v>4658</v>
      </c>
      <c r="F825" t="s">
        <v>20</v>
      </c>
      <c r="G825">
        <v>0</v>
      </c>
      <c r="H825">
        <v>3</v>
      </c>
      <c r="I825">
        <v>0</v>
      </c>
      <c r="J825">
        <v>3</v>
      </c>
      <c r="K825">
        <v>0</v>
      </c>
      <c r="L825">
        <v>3</v>
      </c>
    </row>
    <row r="826" spans="4:12" x14ac:dyDescent="0.2">
      <c r="E826" t="s">
        <v>6113</v>
      </c>
      <c r="F826" t="s">
        <v>67</v>
      </c>
      <c r="G826">
        <v>0</v>
      </c>
      <c r="H826">
        <v>1</v>
      </c>
      <c r="I826">
        <v>0</v>
      </c>
      <c r="J826">
        <v>1</v>
      </c>
      <c r="K826">
        <v>0</v>
      </c>
      <c r="L826">
        <v>1</v>
      </c>
    </row>
    <row r="827" spans="4:12" x14ac:dyDescent="0.2">
      <c r="E827" t="s">
        <v>6114</v>
      </c>
      <c r="F827" t="s">
        <v>87</v>
      </c>
      <c r="G827">
        <v>1</v>
      </c>
      <c r="H827">
        <v>0</v>
      </c>
      <c r="I827">
        <v>0</v>
      </c>
      <c r="J827">
        <v>1</v>
      </c>
      <c r="K827">
        <v>0</v>
      </c>
      <c r="L827">
        <v>1</v>
      </c>
    </row>
    <row r="828" spans="4:12" x14ac:dyDescent="0.2">
      <c r="E828" t="s">
        <v>6115</v>
      </c>
      <c r="F828" t="s">
        <v>125</v>
      </c>
      <c r="G828">
        <v>0</v>
      </c>
      <c r="H828">
        <v>1</v>
      </c>
      <c r="I828">
        <v>0</v>
      </c>
      <c r="J828">
        <v>1</v>
      </c>
      <c r="K828">
        <v>0</v>
      </c>
      <c r="L828">
        <v>1</v>
      </c>
    </row>
    <row r="829" spans="4:12" x14ac:dyDescent="0.2">
      <c r="D829" t="s">
        <v>6116</v>
      </c>
      <c r="E829" t="s">
        <v>6116</v>
      </c>
      <c r="F829" t="s">
        <v>125</v>
      </c>
      <c r="G829">
        <v>0</v>
      </c>
      <c r="H829">
        <v>1</v>
      </c>
      <c r="I829">
        <v>0</v>
      </c>
      <c r="J829">
        <v>1</v>
      </c>
      <c r="K829">
        <v>0</v>
      </c>
      <c r="L829">
        <v>1</v>
      </c>
    </row>
    <row r="830" spans="4:12" x14ac:dyDescent="0.2">
      <c r="E830" t="s">
        <v>4601</v>
      </c>
      <c r="F830" t="s">
        <v>94</v>
      </c>
      <c r="G830">
        <v>0</v>
      </c>
      <c r="H830">
        <v>1</v>
      </c>
      <c r="I830">
        <v>0</v>
      </c>
      <c r="J830">
        <v>1</v>
      </c>
      <c r="K830">
        <v>0</v>
      </c>
      <c r="L830">
        <v>1</v>
      </c>
    </row>
    <row r="831" spans="4:12" x14ac:dyDescent="0.2">
      <c r="E831" t="s">
        <v>3061</v>
      </c>
      <c r="F831" t="s">
        <v>33</v>
      </c>
      <c r="G831">
        <v>0</v>
      </c>
      <c r="H831">
        <v>1</v>
      </c>
      <c r="I831">
        <v>0</v>
      </c>
      <c r="J831">
        <v>1</v>
      </c>
      <c r="K831">
        <v>0</v>
      </c>
      <c r="L831">
        <v>1</v>
      </c>
    </row>
    <row r="832" spans="4:12" x14ac:dyDescent="0.2">
      <c r="E832" t="s">
        <v>5720</v>
      </c>
      <c r="F832" t="s">
        <v>33</v>
      </c>
      <c r="G832">
        <v>0</v>
      </c>
      <c r="H832">
        <v>1</v>
      </c>
      <c r="I832">
        <v>0</v>
      </c>
      <c r="J832">
        <v>1</v>
      </c>
      <c r="K832">
        <v>0</v>
      </c>
      <c r="L832">
        <v>1</v>
      </c>
    </row>
    <row r="833" spans="5:12" x14ac:dyDescent="0.2">
      <c r="E833" t="s">
        <v>420</v>
      </c>
      <c r="F833" t="s">
        <v>33</v>
      </c>
      <c r="G833">
        <v>0</v>
      </c>
      <c r="H833">
        <v>1</v>
      </c>
      <c r="I833">
        <v>0</v>
      </c>
      <c r="J833">
        <v>1</v>
      </c>
      <c r="K833">
        <v>0</v>
      </c>
      <c r="L833">
        <v>1</v>
      </c>
    </row>
    <row r="834" spans="5:12" x14ac:dyDescent="0.2">
      <c r="E834" t="s">
        <v>6117</v>
      </c>
      <c r="F834" t="s">
        <v>131</v>
      </c>
      <c r="G834">
        <v>0</v>
      </c>
      <c r="H834">
        <v>1</v>
      </c>
      <c r="I834">
        <v>0</v>
      </c>
      <c r="J834">
        <v>1</v>
      </c>
      <c r="K834">
        <v>0</v>
      </c>
      <c r="L834">
        <v>1</v>
      </c>
    </row>
    <row r="835" spans="5:12" x14ac:dyDescent="0.2">
      <c r="E835" t="s">
        <v>2621</v>
      </c>
      <c r="F835" t="s">
        <v>16</v>
      </c>
      <c r="G835">
        <v>0</v>
      </c>
      <c r="H835">
        <v>4</v>
      </c>
      <c r="I835">
        <v>0</v>
      </c>
      <c r="J835">
        <v>4</v>
      </c>
      <c r="K835">
        <v>0</v>
      </c>
      <c r="L835">
        <v>4</v>
      </c>
    </row>
    <row r="836" spans="5:12" x14ac:dyDescent="0.2">
      <c r="E836" t="s">
        <v>1001</v>
      </c>
      <c r="F836" t="s">
        <v>16</v>
      </c>
      <c r="G836">
        <v>0</v>
      </c>
      <c r="H836">
        <v>4</v>
      </c>
      <c r="I836">
        <v>0</v>
      </c>
      <c r="J836">
        <v>4</v>
      </c>
      <c r="K836">
        <v>0</v>
      </c>
      <c r="L836">
        <v>4</v>
      </c>
    </row>
    <row r="837" spans="5:12" x14ac:dyDescent="0.2">
      <c r="E837" t="s">
        <v>1677</v>
      </c>
      <c r="F837" t="s">
        <v>16</v>
      </c>
      <c r="G837">
        <v>0</v>
      </c>
      <c r="H837">
        <v>4</v>
      </c>
      <c r="I837">
        <v>0</v>
      </c>
      <c r="J837">
        <v>4</v>
      </c>
      <c r="K837">
        <v>0</v>
      </c>
      <c r="L837">
        <v>4</v>
      </c>
    </row>
    <row r="838" spans="5:12" x14ac:dyDescent="0.2">
      <c r="E838" t="s">
        <v>685</v>
      </c>
      <c r="F838" t="s">
        <v>16</v>
      </c>
      <c r="G838">
        <v>0</v>
      </c>
      <c r="H838">
        <v>4</v>
      </c>
      <c r="I838">
        <v>0</v>
      </c>
      <c r="J838">
        <v>4</v>
      </c>
      <c r="K838">
        <v>0</v>
      </c>
      <c r="L838">
        <v>4</v>
      </c>
    </row>
    <row r="839" spans="5:12" x14ac:dyDescent="0.2">
      <c r="E839" t="s">
        <v>473</v>
      </c>
      <c r="F839" t="s">
        <v>16</v>
      </c>
      <c r="G839">
        <v>0</v>
      </c>
      <c r="H839">
        <v>4</v>
      </c>
      <c r="I839">
        <v>0</v>
      </c>
      <c r="J839">
        <v>4</v>
      </c>
      <c r="K839">
        <v>0</v>
      </c>
      <c r="L839">
        <v>4</v>
      </c>
    </row>
    <row r="840" spans="5:12" x14ac:dyDescent="0.2">
      <c r="E840" t="s">
        <v>684</v>
      </c>
      <c r="F840" t="s">
        <v>16</v>
      </c>
      <c r="G840">
        <v>0</v>
      </c>
      <c r="H840">
        <v>4</v>
      </c>
      <c r="I840">
        <v>0</v>
      </c>
      <c r="J840">
        <v>4</v>
      </c>
      <c r="K840">
        <v>0</v>
      </c>
      <c r="L840">
        <v>4</v>
      </c>
    </row>
    <row r="841" spans="5:12" x14ac:dyDescent="0.2">
      <c r="E841" t="s">
        <v>515</v>
      </c>
      <c r="F841" t="s">
        <v>16</v>
      </c>
      <c r="G841">
        <v>0</v>
      </c>
      <c r="H841">
        <v>4</v>
      </c>
      <c r="I841">
        <v>0</v>
      </c>
      <c r="J841">
        <v>4</v>
      </c>
      <c r="K841">
        <v>0</v>
      </c>
      <c r="L841">
        <v>4</v>
      </c>
    </row>
    <row r="842" spans="5:12" x14ac:dyDescent="0.2">
      <c r="E842" t="s">
        <v>681</v>
      </c>
      <c r="F842" t="s">
        <v>16</v>
      </c>
      <c r="G842">
        <v>0</v>
      </c>
      <c r="H842">
        <v>4</v>
      </c>
      <c r="I842">
        <v>0</v>
      </c>
      <c r="J842">
        <v>4</v>
      </c>
      <c r="K842">
        <v>0</v>
      </c>
      <c r="L842">
        <v>4</v>
      </c>
    </row>
    <row r="843" spans="5:12" x14ac:dyDescent="0.2">
      <c r="E843" t="s">
        <v>1415</v>
      </c>
      <c r="F843" t="s">
        <v>16</v>
      </c>
      <c r="G843">
        <v>0</v>
      </c>
      <c r="H843">
        <v>4</v>
      </c>
      <c r="I843">
        <v>0</v>
      </c>
      <c r="J843">
        <v>4</v>
      </c>
      <c r="K843">
        <v>0</v>
      </c>
      <c r="L843">
        <v>4</v>
      </c>
    </row>
    <row r="844" spans="5:12" x14ac:dyDescent="0.2">
      <c r="E844" t="s">
        <v>3386</v>
      </c>
      <c r="F844" t="s">
        <v>16</v>
      </c>
      <c r="G844">
        <v>0</v>
      </c>
      <c r="H844">
        <v>4</v>
      </c>
      <c r="I844">
        <v>0</v>
      </c>
      <c r="J844">
        <v>4</v>
      </c>
      <c r="K844">
        <v>0</v>
      </c>
      <c r="L844">
        <v>4</v>
      </c>
    </row>
    <row r="845" spans="5:12" x14ac:dyDescent="0.2">
      <c r="E845" t="s">
        <v>2779</v>
      </c>
      <c r="F845" t="s">
        <v>16</v>
      </c>
      <c r="G845">
        <v>0</v>
      </c>
      <c r="H845">
        <v>4</v>
      </c>
      <c r="I845">
        <v>0</v>
      </c>
      <c r="J845">
        <v>4</v>
      </c>
      <c r="K845">
        <v>0</v>
      </c>
      <c r="L845">
        <v>4</v>
      </c>
    </row>
    <row r="846" spans="5:12" x14ac:dyDescent="0.2">
      <c r="E846" t="s">
        <v>683</v>
      </c>
      <c r="F846" t="s">
        <v>16</v>
      </c>
      <c r="G846">
        <v>0</v>
      </c>
      <c r="H846">
        <v>4</v>
      </c>
      <c r="I846">
        <v>0</v>
      </c>
      <c r="J846">
        <v>4</v>
      </c>
      <c r="K846">
        <v>0</v>
      </c>
      <c r="L846">
        <v>4</v>
      </c>
    </row>
    <row r="847" spans="5:12" x14ac:dyDescent="0.2">
      <c r="E847" t="s">
        <v>1428</v>
      </c>
      <c r="F847" t="s">
        <v>16</v>
      </c>
      <c r="G847">
        <v>0</v>
      </c>
      <c r="H847">
        <v>4</v>
      </c>
      <c r="I847">
        <v>0</v>
      </c>
      <c r="J847">
        <v>4</v>
      </c>
      <c r="K847">
        <v>0</v>
      </c>
      <c r="L847">
        <v>4</v>
      </c>
    </row>
    <row r="848" spans="5:12" x14ac:dyDescent="0.2">
      <c r="E848" t="s">
        <v>682</v>
      </c>
      <c r="F848" t="s">
        <v>16</v>
      </c>
      <c r="G848">
        <v>0</v>
      </c>
      <c r="H848">
        <v>4</v>
      </c>
      <c r="I848">
        <v>0</v>
      </c>
      <c r="J848">
        <v>4</v>
      </c>
      <c r="K848">
        <v>0</v>
      </c>
      <c r="L848">
        <v>4</v>
      </c>
    </row>
    <row r="849" spans="5:12" x14ac:dyDescent="0.2">
      <c r="E849" t="s">
        <v>2483</v>
      </c>
      <c r="F849" t="s">
        <v>87</v>
      </c>
      <c r="G849">
        <v>0</v>
      </c>
      <c r="H849">
        <v>2</v>
      </c>
      <c r="I849">
        <v>0</v>
      </c>
      <c r="J849">
        <v>2</v>
      </c>
      <c r="K849">
        <v>0</v>
      </c>
      <c r="L849">
        <v>2</v>
      </c>
    </row>
    <row r="850" spans="5:12" x14ac:dyDescent="0.2">
      <c r="E850" t="s">
        <v>732</v>
      </c>
      <c r="F850" t="s">
        <v>87</v>
      </c>
      <c r="G850">
        <v>0</v>
      </c>
      <c r="H850">
        <v>2</v>
      </c>
      <c r="I850">
        <v>0</v>
      </c>
      <c r="J850">
        <v>2</v>
      </c>
      <c r="K850">
        <v>0</v>
      </c>
      <c r="L850">
        <v>2</v>
      </c>
    </row>
    <row r="851" spans="5:12" x14ac:dyDescent="0.2">
      <c r="E851" t="s">
        <v>1838</v>
      </c>
      <c r="F851" t="s">
        <v>48</v>
      </c>
      <c r="G851">
        <v>0</v>
      </c>
      <c r="H851">
        <v>3</v>
      </c>
      <c r="I851">
        <v>0</v>
      </c>
      <c r="J851">
        <v>3</v>
      </c>
      <c r="K851">
        <v>0</v>
      </c>
      <c r="L851">
        <v>3</v>
      </c>
    </row>
    <row r="852" spans="5:12" x14ac:dyDescent="0.2">
      <c r="E852" t="s">
        <v>3549</v>
      </c>
      <c r="F852" t="s">
        <v>14</v>
      </c>
      <c r="G852">
        <v>1</v>
      </c>
      <c r="H852">
        <v>1</v>
      </c>
      <c r="I852">
        <v>0</v>
      </c>
      <c r="J852">
        <v>2</v>
      </c>
      <c r="K852">
        <v>0</v>
      </c>
      <c r="L852">
        <v>2</v>
      </c>
    </row>
    <row r="853" spans="5:12" x14ac:dyDescent="0.2">
      <c r="E853" t="s">
        <v>4357</v>
      </c>
      <c r="F853" t="s">
        <v>48</v>
      </c>
      <c r="G853">
        <v>1</v>
      </c>
      <c r="H853">
        <v>1</v>
      </c>
      <c r="I853">
        <v>1</v>
      </c>
      <c r="J853">
        <v>1</v>
      </c>
      <c r="K853">
        <v>0</v>
      </c>
      <c r="L853">
        <v>2</v>
      </c>
    </row>
    <row r="854" spans="5:12" x14ac:dyDescent="0.2">
      <c r="E854" t="s">
        <v>3255</v>
      </c>
      <c r="F854" t="s">
        <v>14</v>
      </c>
      <c r="G854">
        <v>0</v>
      </c>
      <c r="H854">
        <v>2</v>
      </c>
      <c r="I854">
        <v>0</v>
      </c>
      <c r="J854">
        <v>2</v>
      </c>
      <c r="K854">
        <v>0</v>
      </c>
      <c r="L854">
        <v>2</v>
      </c>
    </row>
    <row r="855" spans="5:12" x14ac:dyDescent="0.2">
      <c r="E855" t="s">
        <v>140</v>
      </c>
      <c r="F855" t="s">
        <v>14</v>
      </c>
      <c r="G855">
        <v>0</v>
      </c>
      <c r="H855">
        <v>4</v>
      </c>
      <c r="I855">
        <v>0</v>
      </c>
      <c r="J855">
        <v>4</v>
      </c>
      <c r="K855">
        <v>0</v>
      </c>
      <c r="L855">
        <v>4</v>
      </c>
    </row>
    <row r="856" spans="5:12" x14ac:dyDescent="0.2">
      <c r="E856" t="s">
        <v>625</v>
      </c>
      <c r="F856" t="s">
        <v>14</v>
      </c>
      <c r="G856">
        <v>0</v>
      </c>
      <c r="H856">
        <v>2</v>
      </c>
      <c r="I856">
        <v>0</v>
      </c>
      <c r="J856">
        <v>2</v>
      </c>
      <c r="K856">
        <v>0</v>
      </c>
      <c r="L856">
        <v>2</v>
      </c>
    </row>
    <row r="857" spans="5:12" x14ac:dyDescent="0.2">
      <c r="E857" t="s">
        <v>2491</v>
      </c>
      <c r="F857" t="s">
        <v>14</v>
      </c>
      <c r="G857">
        <v>0</v>
      </c>
      <c r="H857">
        <v>3</v>
      </c>
      <c r="I857">
        <v>0</v>
      </c>
      <c r="J857">
        <v>3</v>
      </c>
      <c r="K857">
        <v>0</v>
      </c>
      <c r="L857">
        <v>3</v>
      </c>
    </row>
    <row r="858" spans="5:12" x14ac:dyDescent="0.2">
      <c r="E858" t="s">
        <v>5219</v>
      </c>
      <c r="F858" t="s">
        <v>131</v>
      </c>
      <c r="G858">
        <v>0</v>
      </c>
      <c r="H858">
        <v>1</v>
      </c>
      <c r="I858">
        <v>0</v>
      </c>
      <c r="J858">
        <v>1</v>
      </c>
      <c r="K858">
        <v>0</v>
      </c>
      <c r="L858">
        <v>1</v>
      </c>
    </row>
    <row r="859" spans="5:12" x14ac:dyDescent="0.2">
      <c r="E859" t="s">
        <v>1909</v>
      </c>
      <c r="F859" t="s">
        <v>14</v>
      </c>
      <c r="G859">
        <v>0</v>
      </c>
      <c r="H859">
        <v>1</v>
      </c>
      <c r="I859">
        <v>0</v>
      </c>
      <c r="J859">
        <v>1</v>
      </c>
      <c r="K859">
        <v>0</v>
      </c>
      <c r="L859">
        <v>1</v>
      </c>
    </row>
    <row r="860" spans="5:12" x14ac:dyDescent="0.2">
      <c r="E860" t="s">
        <v>302</v>
      </c>
      <c r="F860" t="s">
        <v>20</v>
      </c>
      <c r="G860">
        <v>1</v>
      </c>
      <c r="H860">
        <v>0</v>
      </c>
      <c r="I860">
        <v>0</v>
      </c>
      <c r="J860">
        <v>1</v>
      </c>
      <c r="K860">
        <v>0</v>
      </c>
      <c r="L860">
        <v>1</v>
      </c>
    </row>
    <row r="861" spans="5:12" x14ac:dyDescent="0.2">
      <c r="E861" t="s">
        <v>2395</v>
      </c>
      <c r="F861" t="s">
        <v>48</v>
      </c>
      <c r="G861">
        <v>3</v>
      </c>
      <c r="H861">
        <v>1</v>
      </c>
      <c r="I861">
        <v>0</v>
      </c>
      <c r="J861">
        <v>4</v>
      </c>
      <c r="K861">
        <v>0</v>
      </c>
      <c r="L861">
        <v>4</v>
      </c>
    </row>
    <row r="862" spans="5:12" x14ac:dyDescent="0.2">
      <c r="E862" t="s">
        <v>6118</v>
      </c>
      <c r="F862" t="s">
        <v>55</v>
      </c>
      <c r="G862">
        <v>0</v>
      </c>
      <c r="H862">
        <v>1</v>
      </c>
      <c r="I862">
        <v>1</v>
      </c>
      <c r="J862">
        <v>0</v>
      </c>
      <c r="K862">
        <v>0</v>
      </c>
      <c r="L862">
        <v>1</v>
      </c>
    </row>
    <row r="863" spans="5:12" x14ac:dyDescent="0.2">
      <c r="E863" t="s">
        <v>3296</v>
      </c>
      <c r="F863" t="s">
        <v>55</v>
      </c>
      <c r="G863">
        <v>0</v>
      </c>
      <c r="H863">
        <v>1</v>
      </c>
      <c r="I863">
        <v>1</v>
      </c>
      <c r="J863">
        <v>0</v>
      </c>
      <c r="K863">
        <v>0</v>
      </c>
      <c r="L863">
        <v>1</v>
      </c>
    </row>
    <row r="864" spans="5:12" x14ac:dyDescent="0.2">
      <c r="E864" t="s">
        <v>6119</v>
      </c>
      <c r="F864" t="s">
        <v>55</v>
      </c>
      <c r="G864">
        <v>0</v>
      </c>
      <c r="H864">
        <v>1</v>
      </c>
      <c r="I864">
        <v>1</v>
      </c>
      <c r="J864">
        <v>0</v>
      </c>
      <c r="K864">
        <v>0</v>
      </c>
      <c r="L864">
        <v>1</v>
      </c>
    </row>
    <row r="865" spans="5:12" x14ac:dyDescent="0.2">
      <c r="E865" t="s">
        <v>6120</v>
      </c>
      <c r="F865" t="s">
        <v>55</v>
      </c>
      <c r="G865">
        <v>0</v>
      </c>
      <c r="H865">
        <v>1</v>
      </c>
      <c r="I865">
        <v>1</v>
      </c>
      <c r="J865">
        <v>0</v>
      </c>
      <c r="K865">
        <v>0</v>
      </c>
      <c r="L865">
        <v>1</v>
      </c>
    </row>
    <row r="866" spans="5:12" x14ac:dyDescent="0.2">
      <c r="E866" t="s">
        <v>6121</v>
      </c>
      <c r="F866" t="s">
        <v>55</v>
      </c>
      <c r="G866">
        <v>0</v>
      </c>
      <c r="H866">
        <v>1</v>
      </c>
      <c r="I866">
        <v>1</v>
      </c>
      <c r="J866">
        <v>0</v>
      </c>
      <c r="K866">
        <v>0</v>
      </c>
      <c r="L866">
        <v>1</v>
      </c>
    </row>
    <row r="867" spans="5:12" x14ac:dyDescent="0.2">
      <c r="E867" t="s">
        <v>6122</v>
      </c>
      <c r="F867" t="s">
        <v>55</v>
      </c>
      <c r="G867">
        <v>0</v>
      </c>
      <c r="H867">
        <v>1</v>
      </c>
      <c r="I867">
        <v>1</v>
      </c>
      <c r="J867">
        <v>0</v>
      </c>
      <c r="K867">
        <v>0</v>
      </c>
      <c r="L867">
        <v>1</v>
      </c>
    </row>
    <row r="868" spans="5:12" x14ac:dyDescent="0.2">
      <c r="E868" t="s">
        <v>1140</v>
      </c>
      <c r="F868" t="s">
        <v>55</v>
      </c>
      <c r="G868">
        <v>0</v>
      </c>
      <c r="H868">
        <v>1</v>
      </c>
      <c r="I868">
        <v>1</v>
      </c>
      <c r="J868">
        <v>0</v>
      </c>
      <c r="K868">
        <v>0</v>
      </c>
      <c r="L868">
        <v>1</v>
      </c>
    </row>
    <row r="869" spans="5:12" x14ac:dyDescent="0.2">
      <c r="E869" t="s">
        <v>693</v>
      </c>
      <c r="F869" t="s">
        <v>55</v>
      </c>
      <c r="G869">
        <v>0</v>
      </c>
      <c r="H869">
        <v>1</v>
      </c>
      <c r="I869">
        <v>1</v>
      </c>
      <c r="J869">
        <v>0</v>
      </c>
      <c r="K869">
        <v>0</v>
      </c>
      <c r="L869">
        <v>1</v>
      </c>
    </row>
    <row r="870" spans="5:12" x14ac:dyDescent="0.2">
      <c r="E870" t="s">
        <v>409</v>
      </c>
      <c r="F870" t="s">
        <v>18</v>
      </c>
      <c r="G870">
        <v>0</v>
      </c>
      <c r="H870">
        <v>2</v>
      </c>
      <c r="I870">
        <v>0</v>
      </c>
      <c r="J870">
        <v>2</v>
      </c>
      <c r="K870">
        <v>0</v>
      </c>
      <c r="L870">
        <v>2</v>
      </c>
    </row>
    <row r="871" spans="5:12" x14ac:dyDescent="0.2">
      <c r="E871" t="s">
        <v>6123</v>
      </c>
      <c r="F871" t="s">
        <v>55</v>
      </c>
      <c r="G871">
        <v>0</v>
      </c>
      <c r="H871">
        <v>1</v>
      </c>
      <c r="I871">
        <v>1</v>
      </c>
      <c r="J871">
        <v>0</v>
      </c>
      <c r="K871">
        <v>0</v>
      </c>
      <c r="L871">
        <v>1</v>
      </c>
    </row>
    <row r="872" spans="5:12" x14ac:dyDescent="0.2">
      <c r="E872" t="s">
        <v>752</v>
      </c>
      <c r="F872" t="s">
        <v>18</v>
      </c>
      <c r="G872">
        <v>0</v>
      </c>
      <c r="H872">
        <v>2</v>
      </c>
      <c r="I872">
        <v>0</v>
      </c>
      <c r="J872">
        <v>2</v>
      </c>
      <c r="K872">
        <v>0</v>
      </c>
      <c r="L872">
        <v>2</v>
      </c>
    </row>
    <row r="873" spans="5:12" x14ac:dyDescent="0.2">
      <c r="E873" t="s">
        <v>6124</v>
      </c>
      <c r="F873" t="s">
        <v>55</v>
      </c>
      <c r="G873">
        <v>0</v>
      </c>
      <c r="H873">
        <v>1</v>
      </c>
      <c r="I873">
        <v>1</v>
      </c>
      <c r="J873">
        <v>0</v>
      </c>
      <c r="K873">
        <v>0</v>
      </c>
      <c r="L873">
        <v>1</v>
      </c>
    </row>
    <row r="874" spans="5:12" x14ac:dyDescent="0.2">
      <c r="E874" t="s">
        <v>6125</v>
      </c>
      <c r="F874" t="s">
        <v>55</v>
      </c>
      <c r="G874">
        <v>0</v>
      </c>
      <c r="H874">
        <v>1</v>
      </c>
      <c r="I874">
        <v>1</v>
      </c>
      <c r="J874">
        <v>0</v>
      </c>
      <c r="K874">
        <v>0</v>
      </c>
      <c r="L874">
        <v>1</v>
      </c>
    </row>
    <row r="875" spans="5:12" x14ac:dyDescent="0.2">
      <c r="E875" t="s">
        <v>6126</v>
      </c>
      <c r="F875" t="s">
        <v>94</v>
      </c>
      <c r="G875">
        <v>1</v>
      </c>
      <c r="H875">
        <v>0</v>
      </c>
      <c r="I875">
        <v>0</v>
      </c>
      <c r="J875">
        <v>1</v>
      </c>
      <c r="K875">
        <v>0</v>
      </c>
      <c r="L875">
        <v>1</v>
      </c>
    </row>
    <row r="876" spans="5:12" x14ac:dyDescent="0.2">
      <c r="E876" t="s">
        <v>6127</v>
      </c>
      <c r="F876" t="s">
        <v>55</v>
      </c>
      <c r="G876">
        <v>0</v>
      </c>
      <c r="H876">
        <v>1</v>
      </c>
      <c r="I876">
        <v>1</v>
      </c>
      <c r="J876">
        <v>0</v>
      </c>
      <c r="K876">
        <v>0</v>
      </c>
      <c r="L876">
        <v>1</v>
      </c>
    </row>
    <row r="877" spans="5:12" x14ac:dyDescent="0.2">
      <c r="E877" t="s">
        <v>2871</v>
      </c>
      <c r="F877" t="s">
        <v>94</v>
      </c>
      <c r="G877">
        <v>2</v>
      </c>
      <c r="H877">
        <v>0</v>
      </c>
      <c r="I877">
        <v>0</v>
      </c>
      <c r="J877">
        <v>2</v>
      </c>
      <c r="K877">
        <v>0</v>
      </c>
      <c r="L877">
        <v>2</v>
      </c>
    </row>
    <row r="878" spans="5:12" x14ac:dyDescent="0.2">
      <c r="E878" t="s">
        <v>3131</v>
      </c>
      <c r="F878" t="s">
        <v>94</v>
      </c>
      <c r="G878">
        <v>1</v>
      </c>
      <c r="H878">
        <v>0</v>
      </c>
      <c r="I878">
        <v>0</v>
      </c>
      <c r="J878">
        <v>1</v>
      </c>
      <c r="K878">
        <v>0</v>
      </c>
      <c r="L878">
        <v>1</v>
      </c>
    </row>
    <row r="879" spans="5:12" x14ac:dyDescent="0.2">
      <c r="E879" t="s">
        <v>5157</v>
      </c>
      <c r="F879" t="s">
        <v>39</v>
      </c>
      <c r="G879">
        <v>0</v>
      </c>
      <c r="H879">
        <v>3</v>
      </c>
      <c r="I879">
        <v>0</v>
      </c>
      <c r="J879">
        <v>3</v>
      </c>
      <c r="K879">
        <v>0</v>
      </c>
      <c r="L879">
        <v>3</v>
      </c>
    </row>
    <row r="880" spans="5:12" x14ac:dyDescent="0.2">
      <c r="E880" t="s">
        <v>2896</v>
      </c>
      <c r="F880" t="s">
        <v>94</v>
      </c>
      <c r="G880">
        <v>0</v>
      </c>
      <c r="H880">
        <v>2</v>
      </c>
      <c r="I880">
        <v>0</v>
      </c>
      <c r="J880">
        <v>2</v>
      </c>
      <c r="K880">
        <v>0</v>
      </c>
      <c r="L880">
        <v>2</v>
      </c>
    </row>
    <row r="881" spans="5:12" x14ac:dyDescent="0.2">
      <c r="E881" t="s">
        <v>2388</v>
      </c>
      <c r="F881" t="s">
        <v>58</v>
      </c>
      <c r="G881">
        <v>2</v>
      </c>
      <c r="H881">
        <v>0</v>
      </c>
      <c r="I881">
        <v>0</v>
      </c>
      <c r="J881">
        <v>2</v>
      </c>
      <c r="K881">
        <v>0</v>
      </c>
      <c r="L881">
        <v>2</v>
      </c>
    </row>
    <row r="882" spans="5:12" x14ac:dyDescent="0.2">
      <c r="E882" t="s">
        <v>6128</v>
      </c>
      <c r="F882" t="s">
        <v>80</v>
      </c>
      <c r="G882">
        <v>1</v>
      </c>
      <c r="H882">
        <v>0</v>
      </c>
      <c r="I882">
        <v>0</v>
      </c>
      <c r="J882">
        <v>1</v>
      </c>
      <c r="K882">
        <v>0</v>
      </c>
      <c r="L882">
        <v>1</v>
      </c>
    </row>
    <row r="883" spans="5:12" x14ac:dyDescent="0.2">
      <c r="E883" t="s">
        <v>686</v>
      </c>
      <c r="F883" t="s">
        <v>16</v>
      </c>
      <c r="G883">
        <v>0</v>
      </c>
      <c r="H883">
        <v>2</v>
      </c>
      <c r="I883">
        <v>0</v>
      </c>
      <c r="J883">
        <v>2</v>
      </c>
      <c r="K883">
        <v>0</v>
      </c>
      <c r="L883">
        <v>2</v>
      </c>
    </row>
    <row r="884" spans="5:12" x14ac:dyDescent="0.2">
      <c r="E884" t="s">
        <v>4613</v>
      </c>
      <c r="F884" t="s">
        <v>87</v>
      </c>
      <c r="G884">
        <v>0</v>
      </c>
      <c r="H884">
        <v>3</v>
      </c>
      <c r="I884">
        <v>0</v>
      </c>
      <c r="J884">
        <v>3</v>
      </c>
      <c r="K884">
        <v>0</v>
      </c>
      <c r="L884">
        <v>3</v>
      </c>
    </row>
    <row r="885" spans="5:12" x14ac:dyDescent="0.2">
      <c r="E885" t="s">
        <v>3627</v>
      </c>
      <c r="F885" t="s">
        <v>48</v>
      </c>
      <c r="G885">
        <v>1</v>
      </c>
      <c r="H885">
        <v>0</v>
      </c>
      <c r="I885">
        <v>0</v>
      </c>
      <c r="J885">
        <v>0</v>
      </c>
      <c r="K885">
        <v>1</v>
      </c>
      <c r="L885">
        <v>1</v>
      </c>
    </row>
    <row r="886" spans="5:12" x14ac:dyDescent="0.2">
      <c r="E886" t="s">
        <v>1331</v>
      </c>
      <c r="F886" t="s">
        <v>87</v>
      </c>
      <c r="G886">
        <v>5</v>
      </c>
      <c r="H886">
        <v>0</v>
      </c>
      <c r="I886">
        <v>0</v>
      </c>
      <c r="J886">
        <v>5</v>
      </c>
      <c r="K886">
        <v>0</v>
      </c>
      <c r="L886">
        <v>5</v>
      </c>
    </row>
    <row r="887" spans="5:12" x14ac:dyDescent="0.2">
      <c r="E887" t="s">
        <v>4234</v>
      </c>
      <c r="F887" t="s">
        <v>18</v>
      </c>
      <c r="G887">
        <v>1</v>
      </c>
      <c r="H887">
        <v>0</v>
      </c>
      <c r="I887">
        <v>0</v>
      </c>
      <c r="J887">
        <v>1</v>
      </c>
      <c r="K887">
        <v>0</v>
      </c>
      <c r="L887">
        <v>1</v>
      </c>
    </row>
    <row r="888" spans="5:12" x14ac:dyDescent="0.2">
      <c r="E888" t="s">
        <v>885</v>
      </c>
      <c r="F888" t="s">
        <v>24</v>
      </c>
      <c r="G888">
        <v>0</v>
      </c>
      <c r="H888">
        <v>1</v>
      </c>
      <c r="I888">
        <v>0</v>
      </c>
      <c r="J888">
        <v>1</v>
      </c>
      <c r="K888">
        <v>0</v>
      </c>
      <c r="L888">
        <v>1</v>
      </c>
    </row>
    <row r="889" spans="5:12" x14ac:dyDescent="0.2">
      <c r="E889" t="s">
        <v>789</v>
      </c>
      <c r="F889" t="s">
        <v>77</v>
      </c>
      <c r="G889">
        <v>2</v>
      </c>
      <c r="H889">
        <v>1</v>
      </c>
      <c r="I889">
        <v>2</v>
      </c>
      <c r="J889">
        <v>1</v>
      </c>
      <c r="K889">
        <v>0</v>
      </c>
      <c r="L889">
        <v>3</v>
      </c>
    </row>
    <row r="890" spans="5:12" x14ac:dyDescent="0.2">
      <c r="E890" t="s">
        <v>970</v>
      </c>
      <c r="F890" t="s">
        <v>77</v>
      </c>
      <c r="G890">
        <v>2</v>
      </c>
      <c r="H890">
        <v>1</v>
      </c>
      <c r="I890">
        <v>2</v>
      </c>
      <c r="J890">
        <v>1</v>
      </c>
      <c r="K890">
        <v>0</v>
      </c>
      <c r="L890">
        <v>3</v>
      </c>
    </row>
    <row r="891" spans="5:12" x14ac:dyDescent="0.2">
      <c r="E891" t="s">
        <v>3374</v>
      </c>
      <c r="F891" t="s">
        <v>77</v>
      </c>
      <c r="G891">
        <v>2</v>
      </c>
      <c r="H891">
        <v>1</v>
      </c>
      <c r="I891">
        <v>2</v>
      </c>
      <c r="J891">
        <v>1</v>
      </c>
      <c r="K891">
        <v>0</v>
      </c>
      <c r="L891">
        <v>3</v>
      </c>
    </row>
    <row r="892" spans="5:12" x14ac:dyDescent="0.2">
      <c r="E892" t="s">
        <v>2923</v>
      </c>
      <c r="F892" t="s">
        <v>77</v>
      </c>
      <c r="G892">
        <v>2</v>
      </c>
      <c r="H892">
        <v>1</v>
      </c>
      <c r="I892">
        <v>2</v>
      </c>
      <c r="J892">
        <v>1</v>
      </c>
      <c r="K892">
        <v>0</v>
      </c>
      <c r="L892">
        <v>3</v>
      </c>
    </row>
    <row r="893" spans="5:12" x14ac:dyDescent="0.2">
      <c r="E893" t="s">
        <v>969</v>
      </c>
      <c r="F893" t="s">
        <v>77</v>
      </c>
      <c r="G893">
        <v>2</v>
      </c>
      <c r="H893">
        <v>1</v>
      </c>
      <c r="I893">
        <v>2</v>
      </c>
      <c r="J893">
        <v>1</v>
      </c>
      <c r="K893">
        <v>0</v>
      </c>
      <c r="L893">
        <v>3</v>
      </c>
    </row>
    <row r="894" spans="5:12" x14ac:dyDescent="0.2">
      <c r="E894" t="s">
        <v>1446</v>
      </c>
      <c r="F894" t="s">
        <v>77</v>
      </c>
      <c r="G894">
        <v>2</v>
      </c>
      <c r="H894">
        <v>1</v>
      </c>
      <c r="I894">
        <v>2</v>
      </c>
      <c r="J894">
        <v>1</v>
      </c>
      <c r="K894">
        <v>0</v>
      </c>
      <c r="L894">
        <v>3</v>
      </c>
    </row>
    <row r="895" spans="5:12" x14ac:dyDescent="0.2">
      <c r="E895" t="s">
        <v>2649</v>
      </c>
      <c r="F895" t="s">
        <v>80</v>
      </c>
      <c r="G895">
        <v>0</v>
      </c>
      <c r="H895">
        <v>1</v>
      </c>
      <c r="I895">
        <v>0</v>
      </c>
      <c r="J895">
        <v>1</v>
      </c>
      <c r="K895">
        <v>0</v>
      </c>
      <c r="L895">
        <v>1</v>
      </c>
    </row>
    <row r="896" spans="5:12" x14ac:dyDescent="0.2">
      <c r="E896" t="s">
        <v>6129</v>
      </c>
      <c r="F896" t="s">
        <v>77</v>
      </c>
      <c r="G896">
        <v>0</v>
      </c>
      <c r="H896">
        <v>1</v>
      </c>
      <c r="I896">
        <v>0</v>
      </c>
      <c r="J896">
        <v>1</v>
      </c>
      <c r="K896">
        <v>0</v>
      </c>
      <c r="L896">
        <v>1</v>
      </c>
    </row>
    <row r="897" spans="4:12" x14ac:dyDescent="0.2">
      <c r="E897" t="s">
        <v>6130</v>
      </c>
      <c r="F897" t="s">
        <v>55</v>
      </c>
      <c r="G897">
        <v>1</v>
      </c>
      <c r="H897">
        <v>0</v>
      </c>
      <c r="I897">
        <v>0</v>
      </c>
      <c r="J897">
        <v>1</v>
      </c>
      <c r="K897">
        <v>0</v>
      </c>
      <c r="L897">
        <v>1</v>
      </c>
    </row>
    <row r="898" spans="4:12" x14ac:dyDescent="0.2">
      <c r="E898" t="s">
        <v>6131</v>
      </c>
      <c r="F898" t="s">
        <v>55</v>
      </c>
      <c r="G898">
        <v>1</v>
      </c>
      <c r="H898">
        <v>0</v>
      </c>
      <c r="I898">
        <v>0</v>
      </c>
      <c r="J898">
        <v>1</v>
      </c>
      <c r="K898">
        <v>0</v>
      </c>
      <c r="L898">
        <v>1</v>
      </c>
    </row>
    <row r="899" spans="4:12" x14ac:dyDescent="0.2">
      <c r="E899" t="s">
        <v>6132</v>
      </c>
      <c r="F899" t="s">
        <v>55</v>
      </c>
      <c r="G899">
        <v>1</v>
      </c>
      <c r="H899">
        <v>1</v>
      </c>
      <c r="I899">
        <v>0</v>
      </c>
      <c r="J899">
        <v>2</v>
      </c>
      <c r="K899">
        <v>0</v>
      </c>
      <c r="L899">
        <v>2</v>
      </c>
    </row>
    <row r="900" spans="4:12" x14ac:dyDescent="0.2">
      <c r="E900" t="s">
        <v>6133</v>
      </c>
      <c r="F900" t="s">
        <v>55</v>
      </c>
      <c r="G900">
        <v>1</v>
      </c>
      <c r="H900">
        <v>0</v>
      </c>
      <c r="I900">
        <v>0</v>
      </c>
      <c r="J900">
        <v>1</v>
      </c>
      <c r="K900">
        <v>0</v>
      </c>
      <c r="L900">
        <v>1</v>
      </c>
    </row>
    <row r="901" spans="4:12" x14ac:dyDescent="0.2">
      <c r="E901" t="s">
        <v>6134</v>
      </c>
      <c r="F901" t="s">
        <v>77</v>
      </c>
      <c r="G901">
        <v>0</v>
      </c>
      <c r="H901">
        <v>1</v>
      </c>
      <c r="I901">
        <v>0</v>
      </c>
      <c r="J901">
        <v>1</v>
      </c>
      <c r="K901">
        <v>0</v>
      </c>
      <c r="L901">
        <v>1</v>
      </c>
    </row>
    <row r="902" spans="4:12" x14ac:dyDescent="0.2">
      <c r="E902" t="s">
        <v>330</v>
      </c>
      <c r="F902" t="s">
        <v>58</v>
      </c>
      <c r="G902">
        <v>0</v>
      </c>
      <c r="H902">
        <v>9</v>
      </c>
      <c r="I902">
        <v>0</v>
      </c>
      <c r="J902">
        <v>7</v>
      </c>
      <c r="K902">
        <v>2</v>
      </c>
      <c r="L902">
        <v>9</v>
      </c>
    </row>
    <row r="903" spans="4:12" x14ac:dyDescent="0.2">
      <c r="E903" t="s">
        <v>3166</v>
      </c>
      <c r="F903" t="s">
        <v>77</v>
      </c>
      <c r="G903">
        <v>1</v>
      </c>
      <c r="H903">
        <v>0</v>
      </c>
      <c r="I903">
        <v>0</v>
      </c>
      <c r="J903">
        <v>1</v>
      </c>
      <c r="K903">
        <v>0</v>
      </c>
      <c r="L903">
        <v>1</v>
      </c>
    </row>
    <row r="904" spans="4:12" x14ac:dyDescent="0.2">
      <c r="E904" t="s">
        <v>1165</v>
      </c>
      <c r="F904" t="s">
        <v>131</v>
      </c>
      <c r="G904">
        <v>1</v>
      </c>
      <c r="H904">
        <v>0</v>
      </c>
      <c r="I904">
        <v>0</v>
      </c>
      <c r="J904">
        <v>1</v>
      </c>
      <c r="K904">
        <v>0</v>
      </c>
      <c r="L904">
        <v>1</v>
      </c>
    </row>
    <row r="905" spans="4:12" x14ac:dyDescent="0.2">
      <c r="E905" t="s">
        <v>3224</v>
      </c>
      <c r="F905" t="s">
        <v>131</v>
      </c>
      <c r="G905">
        <v>1</v>
      </c>
      <c r="H905">
        <v>0</v>
      </c>
      <c r="I905">
        <v>0</v>
      </c>
      <c r="J905">
        <v>1</v>
      </c>
      <c r="K905">
        <v>0</v>
      </c>
      <c r="L905">
        <v>1</v>
      </c>
    </row>
    <row r="906" spans="4:12" x14ac:dyDescent="0.2">
      <c r="E906" t="s">
        <v>4659</v>
      </c>
      <c r="F906" t="s">
        <v>131</v>
      </c>
      <c r="G906">
        <v>0</v>
      </c>
      <c r="H906">
        <v>1</v>
      </c>
      <c r="I906">
        <v>0</v>
      </c>
      <c r="J906">
        <v>1</v>
      </c>
      <c r="K906">
        <v>0</v>
      </c>
      <c r="L906">
        <v>1</v>
      </c>
    </row>
    <row r="907" spans="4:12" x14ac:dyDescent="0.2">
      <c r="D907" t="s">
        <v>3939</v>
      </c>
      <c r="E907" t="s">
        <v>3939</v>
      </c>
      <c r="F907" t="s">
        <v>33</v>
      </c>
      <c r="G907">
        <v>0</v>
      </c>
      <c r="H907">
        <v>1</v>
      </c>
      <c r="I907">
        <v>0</v>
      </c>
      <c r="J907">
        <v>1</v>
      </c>
      <c r="K907">
        <v>0</v>
      </c>
      <c r="L907">
        <v>1</v>
      </c>
    </row>
    <row r="908" spans="4:12" x14ac:dyDescent="0.2">
      <c r="E908" t="s">
        <v>610</v>
      </c>
      <c r="F908" t="s">
        <v>33</v>
      </c>
      <c r="G908">
        <v>0</v>
      </c>
      <c r="H908">
        <v>1</v>
      </c>
      <c r="I908">
        <v>0</v>
      </c>
      <c r="J908">
        <v>1</v>
      </c>
      <c r="K908">
        <v>0</v>
      </c>
      <c r="L908">
        <v>1</v>
      </c>
    </row>
    <row r="909" spans="4:12" x14ac:dyDescent="0.2">
      <c r="E909" t="s">
        <v>5463</v>
      </c>
      <c r="F909" t="s">
        <v>29</v>
      </c>
      <c r="G909">
        <v>0</v>
      </c>
      <c r="H909">
        <v>1</v>
      </c>
      <c r="I909">
        <v>0</v>
      </c>
      <c r="J909">
        <v>1</v>
      </c>
      <c r="K909">
        <v>0</v>
      </c>
      <c r="L909">
        <v>1</v>
      </c>
    </row>
    <row r="910" spans="4:12" x14ac:dyDescent="0.2">
      <c r="E910" t="s">
        <v>4641</v>
      </c>
      <c r="F910" t="s">
        <v>29</v>
      </c>
      <c r="G910">
        <v>0</v>
      </c>
      <c r="H910">
        <v>1</v>
      </c>
      <c r="I910">
        <v>0</v>
      </c>
      <c r="J910">
        <v>1</v>
      </c>
      <c r="K910">
        <v>0</v>
      </c>
      <c r="L910">
        <v>1</v>
      </c>
    </row>
    <row r="911" spans="4:12" x14ac:dyDescent="0.2">
      <c r="E911" t="s">
        <v>3247</v>
      </c>
      <c r="F911" t="s">
        <v>20</v>
      </c>
      <c r="G911">
        <v>0</v>
      </c>
      <c r="H911">
        <v>1</v>
      </c>
      <c r="I911">
        <v>0</v>
      </c>
      <c r="J911">
        <v>1</v>
      </c>
      <c r="K911">
        <v>0</v>
      </c>
      <c r="L911">
        <v>1</v>
      </c>
    </row>
    <row r="912" spans="4:12" x14ac:dyDescent="0.2">
      <c r="E912" t="s">
        <v>3060</v>
      </c>
      <c r="F912" t="s">
        <v>80</v>
      </c>
      <c r="G912">
        <v>0</v>
      </c>
      <c r="H912">
        <v>1</v>
      </c>
      <c r="I912">
        <v>0</v>
      </c>
      <c r="J912">
        <v>1</v>
      </c>
      <c r="K912">
        <v>0</v>
      </c>
      <c r="L912">
        <v>1</v>
      </c>
    </row>
    <row r="913" spans="5:12" x14ac:dyDescent="0.2">
      <c r="E913" t="s">
        <v>1748</v>
      </c>
      <c r="F913" t="s">
        <v>29</v>
      </c>
      <c r="G913">
        <v>4</v>
      </c>
      <c r="H913">
        <v>0</v>
      </c>
      <c r="I913">
        <v>0</v>
      </c>
      <c r="J913">
        <v>1</v>
      </c>
      <c r="K913">
        <v>3</v>
      </c>
      <c r="L913">
        <v>4</v>
      </c>
    </row>
    <row r="914" spans="5:12" x14ac:dyDescent="0.2">
      <c r="E914" t="s">
        <v>1749</v>
      </c>
      <c r="F914" t="s">
        <v>29</v>
      </c>
      <c r="G914">
        <v>4</v>
      </c>
      <c r="H914">
        <v>0</v>
      </c>
      <c r="I914">
        <v>0</v>
      </c>
      <c r="J914">
        <v>1</v>
      </c>
      <c r="K914">
        <v>3</v>
      </c>
      <c r="L914">
        <v>4</v>
      </c>
    </row>
    <row r="915" spans="5:12" x14ac:dyDescent="0.2">
      <c r="E915" t="s">
        <v>1750</v>
      </c>
      <c r="F915" t="s">
        <v>29</v>
      </c>
      <c r="G915">
        <v>4</v>
      </c>
      <c r="H915">
        <v>0</v>
      </c>
      <c r="I915">
        <v>0</v>
      </c>
      <c r="J915">
        <v>1</v>
      </c>
      <c r="K915">
        <v>3</v>
      </c>
      <c r="L915">
        <v>4</v>
      </c>
    </row>
    <row r="916" spans="5:12" x14ac:dyDescent="0.2">
      <c r="E916" t="s">
        <v>395</v>
      </c>
      <c r="F916" t="s">
        <v>14</v>
      </c>
      <c r="G916">
        <v>2</v>
      </c>
      <c r="H916">
        <v>0</v>
      </c>
      <c r="I916">
        <v>1</v>
      </c>
      <c r="J916">
        <v>1</v>
      </c>
      <c r="K916">
        <v>0</v>
      </c>
      <c r="L916">
        <v>2</v>
      </c>
    </row>
    <row r="917" spans="5:12" x14ac:dyDescent="0.2">
      <c r="E917" t="s">
        <v>4362</v>
      </c>
      <c r="F917" t="s">
        <v>29</v>
      </c>
      <c r="G917">
        <v>0</v>
      </c>
      <c r="H917">
        <v>1</v>
      </c>
      <c r="I917">
        <v>0</v>
      </c>
      <c r="J917">
        <v>1</v>
      </c>
      <c r="K917">
        <v>0</v>
      </c>
      <c r="L917">
        <v>1</v>
      </c>
    </row>
    <row r="918" spans="5:12" x14ac:dyDescent="0.2">
      <c r="E918" t="s">
        <v>1269</v>
      </c>
      <c r="F918" t="s">
        <v>69</v>
      </c>
      <c r="G918">
        <v>0</v>
      </c>
      <c r="H918">
        <v>4</v>
      </c>
      <c r="I918">
        <v>0</v>
      </c>
      <c r="J918">
        <v>4</v>
      </c>
      <c r="K918">
        <v>0</v>
      </c>
      <c r="L918">
        <v>4</v>
      </c>
    </row>
    <row r="919" spans="5:12" x14ac:dyDescent="0.2">
      <c r="E919" t="s">
        <v>3697</v>
      </c>
      <c r="F919" t="s">
        <v>69</v>
      </c>
      <c r="G919">
        <v>0</v>
      </c>
      <c r="H919">
        <v>6</v>
      </c>
      <c r="I919">
        <v>0</v>
      </c>
      <c r="J919">
        <v>6</v>
      </c>
      <c r="K919">
        <v>0</v>
      </c>
      <c r="L919">
        <v>6</v>
      </c>
    </row>
    <row r="920" spans="5:12" x14ac:dyDescent="0.2">
      <c r="E920" t="s">
        <v>3653</v>
      </c>
      <c r="F920" t="s">
        <v>69</v>
      </c>
      <c r="G920">
        <v>0</v>
      </c>
      <c r="H920">
        <v>6</v>
      </c>
      <c r="I920">
        <v>0</v>
      </c>
      <c r="J920">
        <v>6</v>
      </c>
      <c r="K920">
        <v>0</v>
      </c>
      <c r="L920">
        <v>6</v>
      </c>
    </row>
    <row r="921" spans="5:12" x14ac:dyDescent="0.2">
      <c r="E921" t="s">
        <v>3654</v>
      </c>
      <c r="F921" t="s">
        <v>69</v>
      </c>
      <c r="G921">
        <v>0</v>
      </c>
      <c r="H921">
        <v>6</v>
      </c>
      <c r="I921">
        <v>0</v>
      </c>
      <c r="J921">
        <v>6</v>
      </c>
      <c r="K921">
        <v>0</v>
      </c>
      <c r="L921">
        <v>6</v>
      </c>
    </row>
    <row r="922" spans="5:12" x14ac:dyDescent="0.2">
      <c r="E922" t="s">
        <v>3655</v>
      </c>
      <c r="F922" t="s">
        <v>69</v>
      </c>
      <c r="G922">
        <v>0</v>
      </c>
      <c r="H922">
        <v>6</v>
      </c>
      <c r="I922">
        <v>0</v>
      </c>
      <c r="J922">
        <v>6</v>
      </c>
      <c r="K922">
        <v>0</v>
      </c>
      <c r="L922">
        <v>6</v>
      </c>
    </row>
    <row r="923" spans="5:12" x14ac:dyDescent="0.2">
      <c r="E923" t="s">
        <v>3642</v>
      </c>
      <c r="F923" t="s">
        <v>69</v>
      </c>
      <c r="G923">
        <v>0</v>
      </c>
      <c r="H923">
        <v>6</v>
      </c>
      <c r="I923">
        <v>0</v>
      </c>
      <c r="J923">
        <v>6</v>
      </c>
      <c r="K923">
        <v>0</v>
      </c>
      <c r="L923">
        <v>6</v>
      </c>
    </row>
    <row r="924" spans="5:12" x14ac:dyDescent="0.2">
      <c r="E924" t="s">
        <v>3660</v>
      </c>
      <c r="F924" t="s">
        <v>69</v>
      </c>
      <c r="G924">
        <v>0</v>
      </c>
      <c r="H924">
        <v>6</v>
      </c>
      <c r="I924">
        <v>0</v>
      </c>
      <c r="J924">
        <v>6</v>
      </c>
      <c r="K924">
        <v>0</v>
      </c>
      <c r="L924">
        <v>6</v>
      </c>
    </row>
    <row r="925" spans="5:12" x14ac:dyDescent="0.2">
      <c r="E925" t="s">
        <v>3621</v>
      </c>
      <c r="F925" t="s">
        <v>69</v>
      </c>
      <c r="G925">
        <v>0</v>
      </c>
      <c r="H925">
        <v>6</v>
      </c>
      <c r="I925">
        <v>0</v>
      </c>
      <c r="J925">
        <v>6</v>
      </c>
      <c r="K925">
        <v>0</v>
      </c>
      <c r="L925">
        <v>6</v>
      </c>
    </row>
    <row r="926" spans="5:12" x14ac:dyDescent="0.2">
      <c r="E926" t="s">
        <v>3656</v>
      </c>
      <c r="F926" t="s">
        <v>69</v>
      </c>
      <c r="G926">
        <v>0</v>
      </c>
      <c r="H926">
        <v>4</v>
      </c>
      <c r="I926">
        <v>0</v>
      </c>
      <c r="J926">
        <v>4</v>
      </c>
      <c r="K926">
        <v>0</v>
      </c>
      <c r="L926">
        <v>4</v>
      </c>
    </row>
    <row r="927" spans="5:12" x14ac:dyDescent="0.2">
      <c r="E927" t="s">
        <v>3626</v>
      </c>
      <c r="F927" t="s">
        <v>69</v>
      </c>
      <c r="G927">
        <v>0</v>
      </c>
      <c r="H927">
        <v>6</v>
      </c>
      <c r="I927">
        <v>0</v>
      </c>
      <c r="J927">
        <v>6</v>
      </c>
      <c r="K927">
        <v>0</v>
      </c>
      <c r="L927">
        <v>6</v>
      </c>
    </row>
    <row r="928" spans="5:12" x14ac:dyDescent="0.2">
      <c r="E928" t="s">
        <v>1270</v>
      </c>
      <c r="F928" t="s">
        <v>69</v>
      </c>
      <c r="G928">
        <v>0</v>
      </c>
      <c r="H928">
        <v>6</v>
      </c>
      <c r="I928">
        <v>0</v>
      </c>
      <c r="J928">
        <v>6</v>
      </c>
      <c r="K928">
        <v>0</v>
      </c>
      <c r="L928">
        <v>6</v>
      </c>
    </row>
    <row r="929" spans="5:12" x14ac:dyDescent="0.2">
      <c r="E929" t="s">
        <v>5217</v>
      </c>
      <c r="F929" t="s">
        <v>18</v>
      </c>
      <c r="G929">
        <v>0</v>
      </c>
      <c r="H929">
        <v>1</v>
      </c>
      <c r="I929">
        <v>0</v>
      </c>
      <c r="J929">
        <v>1</v>
      </c>
      <c r="K929">
        <v>0</v>
      </c>
      <c r="L929">
        <v>1</v>
      </c>
    </row>
    <row r="930" spans="5:12" x14ac:dyDescent="0.2">
      <c r="E930" t="s">
        <v>4071</v>
      </c>
      <c r="F930" t="s">
        <v>18</v>
      </c>
      <c r="G930">
        <v>0</v>
      </c>
      <c r="H930">
        <v>1</v>
      </c>
      <c r="I930">
        <v>0</v>
      </c>
      <c r="J930">
        <v>1</v>
      </c>
      <c r="K930">
        <v>0</v>
      </c>
      <c r="L930">
        <v>1</v>
      </c>
    </row>
    <row r="931" spans="5:12" x14ac:dyDescent="0.2">
      <c r="E931" t="s">
        <v>6135</v>
      </c>
      <c r="F931" t="s">
        <v>94</v>
      </c>
      <c r="G931">
        <v>1</v>
      </c>
      <c r="H931">
        <v>0</v>
      </c>
      <c r="I931">
        <v>0</v>
      </c>
      <c r="J931">
        <v>1</v>
      </c>
      <c r="K931">
        <v>0</v>
      </c>
      <c r="L931">
        <v>1</v>
      </c>
    </row>
    <row r="932" spans="5:12" x14ac:dyDescent="0.2">
      <c r="E932" t="s">
        <v>985</v>
      </c>
      <c r="F932" t="s">
        <v>29</v>
      </c>
      <c r="G932">
        <v>0</v>
      </c>
      <c r="H932">
        <v>3</v>
      </c>
      <c r="I932">
        <v>0</v>
      </c>
      <c r="J932">
        <v>3</v>
      </c>
      <c r="K932">
        <v>0</v>
      </c>
      <c r="L932">
        <v>3</v>
      </c>
    </row>
    <row r="933" spans="5:12" x14ac:dyDescent="0.2">
      <c r="E933" t="s">
        <v>5309</v>
      </c>
      <c r="F933" t="s">
        <v>58</v>
      </c>
      <c r="G933">
        <v>1</v>
      </c>
      <c r="H933">
        <v>0</v>
      </c>
      <c r="I933">
        <v>0</v>
      </c>
      <c r="J933">
        <v>1</v>
      </c>
      <c r="K933">
        <v>0</v>
      </c>
      <c r="L933">
        <v>1</v>
      </c>
    </row>
    <row r="934" spans="5:12" x14ac:dyDescent="0.2">
      <c r="E934" t="s">
        <v>1922</v>
      </c>
      <c r="F934" t="s">
        <v>24</v>
      </c>
      <c r="G934">
        <v>0</v>
      </c>
      <c r="H934">
        <v>3</v>
      </c>
      <c r="I934">
        <v>0</v>
      </c>
      <c r="J934">
        <v>3</v>
      </c>
      <c r="K934">
        <v>0</v>
      </c>
      <c r="L934">
        <v>3</v>
      </c>
    </row>
    <row r="935" spans="5:12" x14ac:dyDescent="0.2">
      <c r="E935" t="s">
        <v>4627</v>
      </c>
      <c r="F935" t="s">
        <v>29</v>
      </c>
      <c r="G935">
        <v>1</v>
      </c>
      <c r="H935">
        <v>0</v>
      </c>
      <c r="I935">
        <v>0</v>
      </c>
      <c r="J935">
        <v>1</v>
      </c>
      <c r="K935">
        <v>0</v>
      </c>
      <c r="L935">
        <v>1</v>
      </c>
    </row>
    <row r="936" spans="5:12" x14ac:dyDescent="0.2">
      <c r="E936" t="s">
        <v>4185</v>
      </c>
      <c r="F936" t="s">
        <v>29</v>
      </c>
      <c r="G936">
        <v>2</v>
      </c>
      <c r="H936">
        <v>0</v>
      </c>
      <c r="I936">
        <v>0</v>
      </c>
      <c r="J936">
        <v>2</v>
      </c>
      <c r="K936">
        <v>0</v>
      </c>
      <c r="L936">
        <v>2</v>
      </c>
    </row>
    <row r="937" spans="5:12" x14ac:dyDescent="0.2">
      <c r="E937" t="s">
        <v>5424</v>
      </c>
      <c r="F937" t="s">
        <v>29</v>
      </c>
      <c r="G937">
        <v>1</v>
      </c>
      <c r="H937">
        <v>0</v>
      </c>
      <c r="I937">
        <v>0</v>
      </c>
      <c r="J937">
        <v>1</v>
      </c>
      <c r="K937">
        <v>0</v>
      </c>
      <c r="L937">
        <v>1</v>
      </c>
    </row>
    <row r="938" spans="5:12" x14ac:dyDescent="0.2">
      <c r="E938" t="s">
        <v>6136</v>
      </c>
      <c r="F938" t="s">
        <v>58</v>
      </c>
      <c r="G938">
        <v>1</v>
      </c>
      <c r="H938">
        <v>0</v>
      </c>
      <c r="I938">
        <v>0</v>
      </c>
      <c r="J938">
        <v>0</v>
      </c>
      <c r="K938">
        <v>1</v>
      </c>
      <c r="L938">
        <v>1</v>
      </c>
    </row>
    <row r="939" spans="5:12" x14ac:dyDescent="0.2">
      <c r="E939" t="s">
        <v>6137</v>
      </c>
      <c r="F939" t="s">
        <v>58</v>
      </c>
      <c r="G939">
        <v>1</v>
      </c>
      <c r="H939">
        <v>0</v>
      </c>
      <c r="I939">
        <v>0</v>
      </c>
      <c r="J939">
        <v>0</v>
      </c>
      <c r="K939">
        <v>1</v>
      </c>
      <c r="L939">
        <v>1</v>
      </c>
    </row>
    <row r="940" spans="5:12" x14ac:dyDescent="0.2">
      <c r="E940" t="s">
        <v>6138</v>
      </c>
      <c r="F940" t="s">
        <v>69</v>
      </c>
      <c r="G940">
        <v>0</v>
      </c>
      <c r="H940">
        <v>2</v>
      </c>
      <c r="I940">
        <v>0</v>
      </c>
      <c r="J940">
        <v>2</v>
      </c>
      <c r="K940">
        <v>0</v>
      </c>
      <c r="L940">
        <v>2</v>
      </c>
    </row>
    <row r="941" spans="5:12" x14ac:dyDescent="0.2">
      <c r="E941" t="s">
        <v>6139</v>
      </c>
      <c r="F941" t="s">
        <v>58</v>
      </c>
      <c r="G941">
        <v>1</v>
      </c>
      <c r="H941">
        <v>0</v>
      </c>
      <c r="I941">
        <v>0</v>
      </c>
      <c r="J941">
        <v>0</v>
      </c>
      <c r="K941">
        <v>1</v>
      </c>
      <c r="L941">
        <v>1</v>
      </c>
    </row>
    <row r="942" spans="5:12" x14ac:dyDescent="0.2">
      <c r="E942" t="s">
        <v>6140</v>
      </c>
      <c r="F942" t="s">
        <v>58</v>
      </c>
      <c r="G942">
        <v>1</v>
      </c>
      <c r="H942">
        <v>0</v>
      </c>
      <c r="I942">
        <v>0</v>
      </c>
      <c r="J942">
        <v>0</v>
      </c>
      <c r="K942">
        <v>1</v>
      </c>
      <c r="L942">
        <v>1</v>
      </c>
    </row>
    <row r="943" spans="5:12" x14ac:dyDescent="0.2">
      <c r="E943" t="s">
        <v>6141</v>
      </c>
      <c r="F943" t="s">
        <v>58</v>
      </c>
      <c r="G943">
        <v>1</v>
      </c>
      <c r="H943">
        <v>0</v>
      </c>
      <c r="I943">
        <v>0</v>
      </c>
      <c r="J943">
        <v>0</v>
      </c>
      <c r="K943">
        <v>1</v>
      </c>
      <c r="L943">
        <v>1</v>
      </c>
    </row>
    <row r="944" spans="5:12" x14ac:dyDescent="0.2">
      <c r="E944" t="s">
        <v>6142</v>
      </c>
      <c r="F944" t="s">
        <v>69</v>
      </c>
      <c r="G944">
        <v>0</v>
      </c>
      <c r="H944">
        <v>2</v>
      </c>
      <c r="I944">
        <v>0</v>
      </c>
      <c r="J944">
        <v>2</v>
      </c>
      <c r="K944">
        <v>0</v>
      </c>
      <c r="L944">
        <v>2</v>
      </c>
    </row>
    <row r="945" spans="5:12" x14ac:dyDescent="0.2">
      <c r="E945" t="s">
        <v>6143</v>
      </c>
      <c r="F945" t="s">
        <v>58</v>
      </c>
      <c r="G945">
        <v>1</v>
      </c>
      <c r="H945">
        <v>0</v>
      </c>
      <c r="I945">
        <v>0</v>
      </c>
      <c r="J945">
        <v>0</v>
      </c>
      <c r="K945">
        <v>1</v>
      </c>
      <c r="L945">
        <v>1</v>
      </c>
    </row>
    <row r="946" spans="5:12" x14ac:dyDescent="0.2">
      <c r="E946" t="s">
        <v>6144</v>
      </c>
      <c r="F946" t="s">
        <v>69</v>
      </c>
      <c r="G946">
        <v>0</v>
      </c>
      <c r="H946">
        <v>2</v>
      </c>
      <c r="I946">
        <v>0</v>
      </c>
      <c r="J946">
        <v>2</v>
      </c>
      <c r="K946">
        <v>0</v>
      </c>
      <c r="L946">
        <v>2</v>
      </c>
    </row>
    <row r="947" spans="5:12" x14ac:dyDescent="0.2">
      <c r="E947" t="s">
        <v>357</v>
      </c>
      <c r="F947" t="s">
        <v>24</v>
      </c>
      <c r="G947">
        <v>0</v>
      </c>
      <c r="H947">
        <v>2</v>
      </c>
      <c r="I947">
        <v>0</v>
      </c>
      <c r="J947">
        <v>1</v>
      </c>
      <c r="K947">
        <v>1</v>
      </c>
      <c r="L947">
        <v>2</v>
      </c>
    </row>
    <row r="948" spans="5:12" x14ac:dyDescent="0.2">
      <c r="E948" t="s">
        <v>1527</v>
      </c>
      <c r="F948" t="s">
        <v>24</v>
      </c>
      <c r="G948">
        <v>0</v>
      </c>
      <c r="H948">
        <v>2</v>
      </c>
      <c r="I948">
        <v>0</v>
      </c>
      <c r="J948">
        <v>1</v>
      </c>
      <c r="K948">
        <v>1</v>
      </c>
      <c r="L948">
        <v>2</v>
      </c>
    </row>
    <row r="949" spans="5:12" x14ac:dyDescent="0.2">
      <c r="E949" t="s">
        <v>4452</v>
      </c>
      <c r="F949" t="s">
        <v>87</v>
      </c>
      <c r="G949">
        <v>1</v>
      </c>
      <c r="H949">
        <v>0</v>
      </c>
      <c r="I949">
        <v>0</v>
      </c>
      <c r="J949">
        <v>1</v>
      </c>
      <c r="K949">
        <v>0</v>
      </c>
      <c r="L949">
        <v>1</v>
      </c>
    </row>
    <row r="950" spans="5:12" x14ac:dyDescent="0.2">
      <c r="E950" t="s">
        <v>3975</v>
      </c>
      <c r="F950" t="s">
        <v>94</v>
      </c>
      <c r="G950">
        <v>1</v>
      </c>
      <c r="H950">
        <v>0</v>
      </c>
      <c r="I950">
        <v>0</v>
      </c>
      <c r="J950">
        <v>1</v>
      </c>
      <c r="K950">
        <v>0</v>
      </c>
      <c r="L950">
        <v>1</v>
      </c>
    </row>
    <row r="951" spans="5:12" x14ac:dyDescent="0.2">
      <c r="E951" t="s">
        <v>2933</v>
      </c>
      <c r="F951" t="s">
        <v>16</v>
      </c>
      <c r="G951">
        <v>0</v>
      </c>
      <c r="H951">
        <v>1</v>
      </c>
      <c r="I951">
        <v>0</v>
      </c>
      <c r="J951">
        <v>1</v>
      </c>
      <c r="K951">
        <v>0</v>
      </c>
      <c r="L951">
        <v>1</v>
      </c>
    </row>
    <row r="952" spans="5:12" x14ac:dyDescent="0.2">
      <c r="E952" t="s">
        <v>2728</v>
      </c>
      <c r="F952" t="s">
        <v>16</v>
      </c>
      <c r="G952">
        <v>0</v>
      </c>
      <c r="H952">
        <v>1</v>
      </c>
      <c r="I952">
        <v>0</v>
      </c>
      <c r="J952">
        <v>1</v>
      </c>
      <c r="K952">
        <v>0</v>
      </c>
      <c r="L952">
        <v>1</v>
      </c>
    </row>
    <row r="953" spans="5:12" x14ac:dyDescent="0.2">
      <c r="E953" t="s">
        <v>1684</v>
      </c>
      <c r="F953" t="s">
        <v>48</v>
      </c>
      <c r="G953">
        <v>0</v>
      </c>
      <c r="H953">
        <v>1</v>
      </c>
      <c r="I953">
        <v>0</v>
      </c>
      <c r="J953">
        <v>1</v>
      </c>
      <c r="K953">
        <v>0</v>
      </c>
      <c r="L953">
        <v>1</v>
      </c>
    </row>
    <row r="954" spans="5:12" x14ac:dyDescent="0.2">
      <c r="E954" t="s">
        <v>3152</v>
      </c>
      <c r="F954" t="s">
        <v>48</v>
      </c>
      <c r="G954">
        <v>0</v>
      </c>
      <c r="H954">
        <v>1</v>
      </c>
      <c r="I954">
        <v>0</v>
      </c>
      <c r="J954">
        <v>1</v>
      </c>
      <c r="K954">
        <v>0</v>
      </c>
      <c r="L954">
        <v>1</v>
      </c>
    </row>
    <row r="955" spans="5:12" x14ac:dyDescent="0.2">
      <c r="E955" t="s">
        <v>396</v>
      </c>
      <c r="F955" t="s">
        <v>48</v>
      </c>
      <c r="G955">
        <v>0</v>
      </c>
      <c r="H955">
        <v>1</v>
      </c>
      <c r="I955">
        <v>0</v>
      </c>
      <c r="J955">
        <v>1</v>
      </c>
      <c r="K955">
        <v>0</v>
      </c>
      <c r="L955">
        <v>1</v>
      </c>
    </row>
    <row r="956" spans="5:12" x14ac:dyDescent="0.2">
      <c r="E956" t="s">
        <v>237</v>
      </c>
      <c r="F956" t="s">
        <v>67</v>
      </c>
      <c r="G956">
        <v>0</v>
      </c>
      <c r="H956">
        <v>2</v>
      </c>
      <c r="I956">
        <v>0</v>
      </c>
      <c r="J956">
        <v>2</v>
      </c>
      <c r="K956">
        <v>0</v>
      </c>
      <c r="L956">
        <v>2</v>
      </c>
    </row>
    <row r="957" spans="5:12" x14ac:dyDescent="0.2">
      <c r="E957" t="s">
        <v>6145</v>
      </c>
      <c r="F957" t="s">
        <v>29</v>
      </c>
      <c r="G957">
        <v>0</v>
      </c>
      <c r="H957">
        <v>1</v>
      </c>
      <c r="I957">
        <v>0</v>
      </c>
      <c r="J957">
        <v>1</v>
      </c>
      <c r="K957">
        <v>0</v>
      </c>
      <c r="L957">
        <v>1</v>
      </c>
    </row>
    <row r="958" spans="5:12" x14ac:dyDescent="0.2">
      <c r="E958" t="s">
        <v>1598</v>
      </c>
      <c r="F958" t="s">
        <v>33</v>
      </c>
      <c r="G958">
        <v>0</v>
      </c>
      <c r="H958">
        <v>1</v>
      </c>
      <c r="I958">
        <v>0</v>
      </c>
      <c r="J958">
        <v>1</v>
      </c>
      <c r="K958">
        <v>0</v>
      </c>
      <c r="L958">
        <v>1</v>
      </c>
    </row>
    <row r="959" spans="5:12" x14ac:dyDescent="0.2">
      <c r="E959" t="s">
        <v>1599</v>
      </c>
      <c r="F959" t="s">
        <v>33</v>
      </c>
      <c r="G959">
        <v>1</v>
      </c>
      <c r="H959">
        <v>4</v>
      </c>
      <c r="I959">
        <v>0</v>
      </c>
      <c r="J959">
        <v>5</v>
      </c>
      <c r="K959">
        <v>0</v>
      </c>
      <c r="L959">
        <v>5</v>
      </c>
    </row>
    <row r="960" spans="5:12" x14ac:dyDescent="0.2">
      <c r="E960" t="s">
        <v>1628</v>
      </c>
      <c r="F960" t="s">
        <v>33</v>
      </c>
      <c r="G960">
        <v>0</v>
      </c>
      <c r="H960">
        <v>4</v>
      </c>
      <c r="I960">
        <v>0</v>
      </c>
      <c r="J960">
        <v>4</v>
      </c>
      <c r="K960">
        <v>0</v>
      </c>
      <c r="L960">
        <v>4</v>
      </c>
    </row>
    <row r="961" spans="5:12" x14ac:dyDescent="0.2">
      <c r="E961" t="s">
        <v>1603</v>
      </c>
      <c r="F961" t="s">
        <v>29</v>
      </c>
      <c r="G961">
        <v>0</v>
      </c>
      <c r="H961">
        <v>1</v>
      </c>
      <c r="I961">
        <v>0</v>
      </c>
      <c r="J961">
        <v>1</v>
      </c>
      <c r="K961">
        <v>0</v>
      </c>
      <c r="L961">
        <v>1</v>
      </c>
    </row>
    <row r="962" spans="5:12" x14ac:dyDescent="0.2">
      <c r="E962" t="s">
        <v>1879</v>
      </c>
      <c r="F962" t="s">
        <v>29</v>
      </c>
      <c r="G962">
        <v>0</v>
      </c>
      <c r="H962">
        <v>3</v>
      </c>
      <c r="I962">
        <v>0</v>
      </c>
      <c r="J962">
        <v>3</v>
      </c>
      <c r="K962">
        <v>0</v>
      </c>
      <c r="L962">
        <v>3</v>
      </c>
    </row>
    <row r="963" spans="5:12" x14ac:dyDescent="0.2">
      <c r="E963" t="s">
        <v>3184</v>
      </c>
      <c r="F963" t="s">
        <v>87</v>
      </c>
      <c r="G963">
        <v>0</v>
      </c>
      <c r="H963">
        <v>1</v>
      </c>
      <c r="I963">
        <v>0</v>
      </c>
      <c r="J963">
        <v>1</v>
      </c>
      <c r="K963">
        <v>0</v>
      </c>
      <c r="L963">
        <v>1</v>
      </c>
    </row>
    <row r="964" spans="5:12" x14ac:dyDescent="0.2">
      <c r="E964" t="s">
        <v>3384</v>
      </c>
      <c r="F964" t="s">
        <v>87</v>
      </c>
      <c r="G964">
        <v>0</v>
      </c>
      <c r="H964">
        <v>1</v>
      </c>
      <c r="I964">
        <v>0</v>
      </c>
      <c r="J964">
        <v>1</v>
      </c>
      <c r="K964">
        <v>0</v>
      </c>
      <c r="L964">
        <v>1</v>
      </c>
    </row>
    <row r="965" spans="5:12" x14ac:dyDescent="0.2">
      <c r="E965" t="s">
        <v>3454</v>
      </c>
      <c r="F965" t="s">
        <v>87</v>
      </c>
      <c r="G965">
        <v>0</v>
      </c>
      <c r="H965">
        <v>1</v>
      </c>
      <c r="I965">
        <v>0</v>
      </c>
      <c r="J965">
        <v>1</v>
      </c>
      <c r="K965">
        <v>0</v>
      </c>
      <c r="L965">
        <v>1</v>
      </c>
    </row>
    <row r="966" spans="5:12" x14ac:dyDescent="0.2">
      <c r="E966" t="s">
        <v>3322</v>
      </c>
      <c r="F966" t="s">
        <v>58</v>
      </c>
      <c r="G966">
        <v>0</v>
      </c>
      <c r="H966">
        <v>2</v>
      </c>
      <c r="I966">
        <v>0</v>
      </c>
      <c r="J966">
        <v>2</v>
      </c>
      <c r="K966">
        <v>0</v>
      </c>
      <c r="L966">
        <v>2</v>
      </c>
    </row>
    <row r="967" spans="5:12" x14ac:dyDescent="0.2">
      <c r="E967" t="s">
        <v>5750</v>
      </c>
      <c r="F967" t="s">
        <v>53</v>
      </c>
      <c r="G967">
        <v>0</v>
      </c>
      <c r="H967">
        <v>1</v>
      </c>
      <c r="I967">
        <v>0</v>
      </c>
      <c r="J967">
        <v>1</v>
      </c>
      <c r="K967">
        <v>0</v>
      </c>
      <c r="L967">
        <v>1</v>
      </c>
    </row>
    <row r="968" spans="5:12" x14ac:dyDescent="0.2">
      <c r="E968" t="s">
        <v>1906</v>
      </c>
      <c r="F968" t="s">
        <v>16</v>
      </c>
      <c r="G968">
        <v>0</v>
      </c>
      <c r="H968">
        <v>1</v>
      </c>
      <c r="I968">
        <v>0</v>
      </c>
      <c r="J968">
        <v>1</v>
      </c>
      <c r="K968">
        <v>0</v>
      </c>
      <c r="L968">
        <v>1</v>
      </c>
    </row>
    <row r="969" spans="5:12" x14ac:dyDescent="0.2">
      <c r="E969" t="s">
        <v>415</v>
      </c>
      <c r="F969" t="s">
        <v>16</v>
      </c>
      <c r="G969">
        <v>0</v>
      </c>
      <c r="H969">
        <v>1</v>
      </c>
      <c r="I969">
        <v>0</v>
      </c>
      <c r="J969">
        <v>1</v>
      </c>
      <c r="K969">
        <v>0</v>
      </c>
      <c r="L969">
        <v>1</v>
      </c>
    </row>
    <row r="970" spans="5:12" x14ac:dyDescent="0.2">
      <c r="E970" t="s">
        <v>4737</v>
      </c>
      <c r="F970" t="s">
        <v>53</v>
      </c>
      <c r="G970">
        <v>0</v>
      </c>
      <c r="H970">
        <v>1</v>
      </c>
      <c r="I970">
        <v>0</v>
      </c>
      <c r="J970">
        <v>1</v>
      </c>
      <c r="K970">
        <v>0</v>
      </c>
      <c r="L970">
        <v>1</v>
      </c>
    </row>
    <row r="971" spans="5:12" x14ac:dyDescent="0.2">
      <c r="E971" t="s">
        <v>5499</v>
      </c>
      <c r="F971" t="s">
        <v>53</v>
      </c>
      <c r="G971">
        <v>0</v>
      </c>
      <c r="H971">
        <v>1</v>
      </c>
      <c r="I971">
        <v>0</v>
      </c>
      <c r="J971">
        <v>1</v>
      </c>
      <c r="K971">
        <v>0</v>
      </c>
      <c r="L971">
        <v>1</v>
      </c>
    </row>
    <row r="972" spans="5:12" x14ac:dyDescent="0.2">
      <c r="E972" t="s">
        <v>5751</v>
      </c>
      <c r="F972" t="s">
        <v>53</v>
      </c>
      <c r="G972">
        <v>0</v>
      </c>
      <c r="H972">
        <v>1</v>
      </c>
      <c r="I972">
        <v>0</v>
      </c>
      <c r="J972">
        <v>1</v>
      </c>
      <c r="K972">
        <v>0</v>
      </c>
      <c r="L972">
        <v>1</v>
      </c>
    </row>
    <row r="973" spans="5:12" x14ac:dyDescent="0.2">
      <c r="E973" t="s">
        <v>1578</v>
      </c>
      <c r="F973" t="s">
        <v>77</v>
      </c>
      <c r="G973">
        <v>1</v>
      </c>
      <c r="H973">
        <v>3</v>
      </c>
      <c r="I973">
        <v>0</v>
      </c>
      <c r="J973">
        <v>4</v>
      </c>
      <c r="K973">
        <v>0</v>
      </c>
      <c r="L973">
        <v>4</v>
      </c>
    </row>
    <row r="974" spans="5:12" x14ac:dyDescent="0.2">
      <c r="E974" t="s">
        <v>557</v>
      </c>
      <c r="F974" t="s">
        <v>77</v>
      </c>
      <c r="G974">
        <v>1</v>
      </c>
      <c r="H974">
        <v>3</v>
      </c>
      <c r="I974">
        <v>0</v>
      </c>
      <c r="J974">
        <v>4</v>
      </c>
      <c r="K974">
        <v>0</v>
      </c>
      <c r="L974">
        <v>4</v>
      </c>
    </row>
    <row r="975" spans="5:12" x14ac:dyDescent="0.2">
      <c r="E975" t="s">
        <v>5359</v>
      </c>
      <c r="F975" t="s">
        <v>53</v>
      </c>
      <c r="G975">
        <v>2</v>
      </c>
      <c r="H975">
        <v>0</v>
      </c>
      <c r="I975">
        <v>0</v>
      </c>
      <c r="J975">
        <v>2</v>
      </c>
      <c r="K975">
        <v>0</v>
      </c>
      <c r="L975">
        <v>2</v>
      </c>
    </row>
    <row r="976" spans="5:12" x14ac:dyDescent="0.2">
      <c r="E976" t="s">
        <v>5388</v>
      </c>
      <c r="F976" t="s">
        <v>53</v>
      </c>
      <c r="G976">
        <v>2</v>
      </c>
      <c r="H976">
        <v>0</v>
      </c>
      <c r="I976">
        <v>0</v>
      </c>
      <c r="J976">
        <v>2</v>
      </c>
      <c r="K976">
        <v>0</v>
      </c>
      <c r="L976">
        <v>2</v>
      </c>
    </row>
    <row r="977" spans="5:12" x14ac:dyDescent="0.2">
      <c r="E977" t="s">
        <v>6146</v>
      </c>
      <c r="F977" t="s">
        <v>94</v>
      </c>
      <c r="G977">
        <v>0</v>
      </c>
      <c r="H977">
        <v>1</v>
      </c>
      <c r="I977">
        <v>0</v>
      </c>
      <c r="J977">
        <v>1</v>
      </c>
      <c r="K977">
        <v>0</v>
      </c>
      <c r="L977">
        <v>1</v>
      </c>
    </row>
    <row r="978" spans="5:12" x14ac:dyDescent="0.2">
      <c r="E978" t="s">
        <v>6147</v>
      </c>
      <c r="F978" t="s">
        <v>94</v>
      </c>
      <c r="G978">
        <v>0</v>
      </c>
      <c r="H978">
        <v>1</v>
      </c>
      <c r="I978">
        <v>0</v>
      </c>
      <c r="J978">
        <v>1</v>
      </c>
      <c r="K978">
        <v>0</v>
      </c>
      <c r="L978">
        <v>1</v>
      </c>
    </row>
    <row r="979" spans="5:12" x14ac:dyDescent="0.2">
      <c r="E979" t="s">
        <v>248</v>
      </c>
      <c r="F979" t="s">
        <v>18</v>
      </c>
      <c r="G979">
        <v>1</v>
      </c>
      <c r="H979">
        <v>2</v>
      </c>
      <c r="I979">
        <v>0</v>
      </c>
      <c r="J979">
        <v>3</v>
      </c>
      <c r="K979">
        <v>0</v>
      </c>
      <c r="L979">
        <v>3</v>
      </c>
    </row>
    <row r="980" spans="5:12" x14ac:dyDescent="0.2">
      <c r="E980" t="s">
        <v>219</v>
      </c>
      <c r="F980" t="s">
        <v>22</v>
      </c>
      <c r="G980">
        <v>0</v>
      </c>
      <c r="H980">
        <v>1</v>
      </c>
      <c r="I980">
        <v>0</v>
      </c>
      <c r="J980">
        <v>1</v>
      </c>
      <c r="K980">
        <v>0</v>
      </c>
      <c r="L980">
        <v>1</v>
      </c>
    </row>
    <row r="981" spans="5:12" x14ac:dyDescent="0.2">
      <c r="E981" t="s">
        <v>2900</v>
      </c>
      <c r="F981" t="s">
        <v>53</v>
      </c>
      <c r="G981">
        <v>0</v>
      </c>
      <c r="H981">
        <v>3</v>
      </c>
      <c r="I981">
        <v>1</v>
      </c>
      <c r="J981">
        <v>2</v>
      </c>
      <c r="K981">
        <v>0</v>
      </c>
      <c r="L981">
        <v>3</v>
      </c>
    </row>
    <row r="982" spans="5:12" x14ac:dyDescent="0.2">
      <c r="E982" t="s">
        <v>2181</v>
      </c>
      <c r="F982" t="s">
        <v>53</v>
      </c>
      <c r="G982">
        <v>0</v>
      </c>
      <c r="H982">
        <v>3</v>
      </c>
      <c r="I982">
        <v>1</v>
      </c>
      <c r="J982">
        <v>2</v>
      </c>
      <c r="K982">
        <v>0</v>
      </c>
      <c r="L982">
        <v>3</v>
      </c>
    </row>
    <row r="983" spans="5:12" x14ac:dyDescent="0.2">
      <c r="E983" t="s">
        <v>2543</v>
      </c>
      <c r="F983" t="s">
        <v>22</v>
      </c>
      <c r="G983">
        <v>0</v>
      </c>
      <c r="H983">
        <v>1</v>
      </c>
      <c r="I983">
        <v>0</v>
      </c>
      <c r="J983">
        <v>1</v>
      </c>
      <c r="K983">
        <v>0</v>
      </c>
      <c r="L983">
        <v>1</v>
      </c>
    </row>
    <row r="984" spans="5:12" x14ac:dyDescent="0.2">
      <c r="E984" t="s">
        <v>5060</v>
      </c>
      <c r="F984" t="s">
        <v>22</v>
      </c>
      <c r="G984">
        <v>0</v>
      </c>
      <c r="H984">
        <v>1</v>
      </c>
      <c r="I984">
        <v>0</v>
      </c>
      <c r="J984">
        <v>1</v>
      </c>
      <c r="K984">
        <v>0</v>
      </c>
      <c r="L984">
        <v>1</v>
      </c>
    </row>
    <row r="985" spans="5:12" x14ac:dyDescent="0.2">
      <c r="E985" t="s">
        <v>2581</v>
      </c>
      <c r="F985" t="s">
        <v>53</v>
      </c>
      <c r="G985">
        <v>0</v>
      </c>
      <c r="H985">
        <v>3</v>
      </c>
      <c r="I985">
        <v>1</v>
      </c>
      <c r="J985">
        <v>2</v>
      </c>
      <c r="K985">
        <v>0</v>
      </c>
      <c r="L985">
        <v>3</v>
      </c>
    </row>
    <row r="986" spans="5:12" x14ac:dyDescent="0.2">
      <c r="E986" t="s">
        <v>4121</v>
      </c>
      <c r="F986" t="s">
        <v>22</v>
      </c>
      <c r="G986">
        <v>0</v>
      </c>
      <c r="H986">
        <v>1</v>
      </c>
      <c r="I986">
        <v>0</v>
      </c>
      <c r="J986">
        <v>1</v>
      </c>
      <c r="K986">
        <v>0</v>
      </c>
      <c r="L986">
        <v>1</v>
      </c>
    </row>
    <row r="987" spans="5:12" x14ac:dyDescent="0.2">
      <c r="E987" t="s">
        <v>4503</v>
      </c>
      <c r="F987" t="s">
        <v>22</v>
      </c>
      <c r="G987">
        <v>0</v>
      </c>
      <c r="H987">
        <v>1</v>
      </c>
      <c r="I987">
        <v>0</v>
      </c>
      <c r="J987">
        <v>1</v>
      </c>
      <c r="K987">
        <v>0</v>
      </c>
      <c r="L987">
        <v>1</v>
      </c>
    </row>
    <row r="988" spans="5:12" x14ac:dyDescent="0.2">
      <c r="E988" t="s">
        <v>2699</v>
      </c>
      <c r="F988" t="s">
        <v>53</v>
      </c>
      <c r="G988">
        <v>0</v>
      </c>
      <c r="H988">
        <v>3</v>
      </c>
      <c r="I988">
        <v>1</v>
      </c>
      <c r="J988">
        <v>2</v>
      </c>
      <c r="K988">
        <v>0</v>
      </c>
      <c r="L988">
        <v>3</v>
      </c>
    </row>
    <row r="989" spans="5:12" x14ac:dyDescent="0.2">
      <c r="E989" t="s">
        <v>443</v>
      </c>
      <c r="F989" t="s">
        <v>53</v>
      </c>
      <c r="G989">
        <v>0</v>
      </c>
      <c r="H989">
        <v>3</v>
      </c>
      <c r="I989">
        <v>1</v>
      </c>
      <c r="J989">
        <v>2</v>
      </c>
      <c r="K989">
        <v>0</v>
      </c>
      <c r="L989">
        <v>3</v>
      </c>
    </row>
    <row r="990" spans="5:12" x14ac:dyDescent="0.2">
      <c r="E990" t="s">
        <v>2822</v>
      </c>
      <c r="F990" t="s">
        <v>53</v>
      </c>
      <c r="G990">
        <v>0</v>
      </c>
      <c r="H990">
        <v>3</v>
      </c>
      <c r="I990">
        <v>1</v>
      </c>
      <c r="J990">
        <v>2</v>
      </c>
      <c r="K990">
        <v>0</v>
      </c>
      <c r="L990">
        <v>3</v>
      </c>
    </row>
    <row r="991" spans="5:12" x14ac:dyDescent="0.2">
      <c r="E991" t="s">
        <v>2136</v>
      </c>
      <c r="F991" t="s">
        <v>58</v>
      </c>
      <c r="G991">
        <v>1</v>
      </c>
      <c r="H991">
        <v>8</v>
      </c>
      <c r="I991">
        <v>0</v>
      </c>
      <c r="J991">
        <v>8</v>
      </c>
      <c r="K991">
        <v>1</v>
      </c>
      <c r="L991">
        <v>9</v>
      </c>
    </row>
    <row r="992" spans="5:12" x14ac:dyDescent="0.2">
      <c r="E992" t="s">
        <v>1858</v>
      </c>
      <c r="F992" t="s">
        <v>58</v>
      </c>
      <c r="G992">
        <v>1</v>
      </c>
      <c r="H992">
        <v>7</v>
      </c>
      <c r="I992">
        <v>0</v>
      </c>
      <c r="J992">
        <v>8</v>
      </c>
      <c r="K992">
        <v>0</v>
      </c>
      <c r="L992">
        <v>8</v>
      </c>
    </row>
    <row r="993" spans="5:12" x14ac:dyDescent="0.2">
      <c r="E993" t="s">
        <v>2498</v>
      </c>
      <c r="F993" t="s">
        <v>20</v>
      </c>
      <c r="G993">
        <v>0</v>
      </c>
      <c r="H993">
        <v>1</v>
      </c>
      <c r="I993">
        <v>0</v>
      </c>
      <c r="J993">
        <v>1</v>
      </c>
      <c r="K993">
        <v>0</v>
      </c>
      <c r="L993">
        <v>1</v>
      </c>
    </row>
    <row r="994" spans="5:12" x14ac:dyDescent="0.2">
      <c r="E994" t="s">
        <v>1219</v>
      </c>
      <c r="F994" t="s">
        <v>20</v>
      </c>
      <c r="G994">
        <v>0</v>
      </c>
      <c r="H994">
        <v>1</v>
      </c>
      <c r="I994">
        <v>0</v>
      </c>
      <c r="J994">
        <v>1</v>
      </c>
      <c r="K994">
        <v>0</v>
      </c>
      <c r="L994">
        <v>1</v>
      </c>
    </row>
    <row r="995" spans="5:12" x14ac:dyDescent="0.2">
      <c r="E995" t="s">
        <v>2434</v>
      </c>
      <c r="F995" t="s">
        <v>20</v>
      </c>
      <c r="G995">
        <v>0</v>
      </c>
      <c r="H995">
        <v>1</v>
      </c>
      <c r="I995">
        <v>0</v>
      </c>
      <c r="J995">
        <v>1</v>
      </c>
      <c r="K995">
        <v>0</v>
      </c>
      <c r="L995">
        <v>1</v>
      </c>
    </row>
    <row r="996" spans="5:12" x14ac:dyDescent="0.2">
      <c r="E996" t="s">
        <v>2606</v>
      </c>
      <c r="F996" t="s">
        <v>20</v>
      </c>
      <c r="G996">
        <v>0</v>
      </c>
      <c r="H996">
        <v>1</v>
      </c>
      <c r="I996">
        <v>0</v>
      </c>
      <c r="J996">
        <v>1</v>
      </c>
      <c r="K996">
        <v>0</v>
      </c>
      <c r="L996">
        <v>1</v>
      </c>
    </row>
    <row r="997" spans="5:12" x14ac:dyDescent="0.2">
      <c r="E997" t="s">
        <v>285</v>
      </c>
      <c r="F997" t="s">
        <v>20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1</v>
      </c>
    </row>
    <row r="998" spans="5:12" x14ac:dyDescent="0.2">
      <c r="E998" t="s">
        <v>2363</v>
      </c>
      <c r="F998" t="s">
        <v>20</v>
      </c>
      <c r="G998">
        <v>0</v>
      </c>
      <c r="H998">
        <v>1</v>
      </c>
      <c r="I998">
        <v>0</v>
      </c>
      <c r="J998">
        <v>1</v>
      </c>
      <c r="K998">
        <v>0</v>
      </c>
      <c r="L998">
        <v>1</v>
      </c>
    </row>
    <row r="999" spans="5:12" x14ac:dyDescent="0.2">
      <c r="E999" t="s">
        <v>6148</v>
      </c>
      <c r="F999" t="s">
        <v>53</v>
      </c>
      <c r="G999">
        <v>0</v>
      </c>
      <c r="H999">
        <v>1</v>
      </c>
      <c r="I999">
        <v>0</v>
      </c>
      <c r="J999">
        <v>1</v>
      </c>
      <c r="K999">
        <v>0</v>
      </c>
      <c r="L999">
        <v>1</v>
      </c>
    </row>
    <row r="1000" spans="5:12" x14ac:dyDescent="0.2">
      <c r="E1000" t="s">
        <v>1373</v>
      </c>
      <c r="F1000" t="s">
        <v>24</v>
      </c>
      <c r="G1000">
        <v>0</v>
      </c>
      <c r="H1000">
        <v>2</v>
      </c>
      <c r="I1000">
        <v>0</v>
      </c>
      <c r="J1000">
        <v>2</v>
      </c>
      <c r="K1000">
        <v>0</v>
      </c>
      <c r="L1000">
        <v>2</v>
      </c>
    </row>
    <row r="1001" spans="5:12" x14ac:dyDescent="0.2">
      <c r="E1001" t="s">
        <v>6149</v>
      </c>
      <c r="F1001" t="s">
        <v>69</v>
      </c>
      <c r="G1001">
        <v>2</v>
      </c>
      <c r="H1001">
        <v>0</v>
      </c>
      <c r="I1001">
        <v>0</v>
      </c>
      <c r="J1001">
        <v>0</v>
      </c>
      <c r="K1001">
        <v>2</v>
      </c>
      <c r="L1001">
        <v>2</v>
      </c>
    </row>
    <row r="1002" spans="5:12" x14ac:dyDescent="0.2">
      <c r="E1002" t="s">
        <v>4774</v>
      </c>
      <c r="F1002" t="s">
        <v>77</v>
      </c>
      <c r="G1002">
        <v>0</v>
      </c>
      <c r="H1002">
        <v>1</v>
      </c>
      <c r="I1002">
        <v>0</v>
      </c>
      <c r="J1002">
        <v>1</v>
      </c>
      <c r="K1002">
        <v>0</v>
      </c>
      <c r="L1002">
        <v>1</v>
      </c>
    </row>
    <row r="1003" spans="5:12" x14ac:dyDescent="0.2">
      <c r="E1003" t="s">
        <v>5607</v>
      </c>
      <c r="F1003" t="s">
        <v>77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1</v>
      </c>
    </row>
    <row r="1004" spans="5:12" x14ac:dyDescent="0.2">
      <c r="E1004" t="s">
        <v>4031</v>
      </c>
      <c r="F1004" t="s">
        <v>77</v>
      </c>
      <c r="G1004">
        <v>0</v>
      </c>
      <c r="H1004">
        <v>1</v>
      </c>
      <c r="I1004">
        <v>0</v>
      </c>
      <c r="J1004">
        <v>1</v>
      </c>
      <c r="K1004">
        <v>0</v>
      </c>
      <c r="L1004">
        <v>1</v>
      </c>
    </row>
    <row r="1005" spans="5:12" x14ac:dyDescent="0.2">
      <c r="E1005" t="s">
        <v>1310</v>
      </c>
      <c r="F1005" t="s">
        <v>58</v>
      </c>
      <c r="G1005">
        <v>1</v>
      </c>
      <c r="H1005">
        <v>0</v>
      </c>
      <c r="I1005">
        <v>0</v>
      </c>
      <c r="J1005">
        <v>1</v>
      </c>
      <c r="K1005">
        <v>0</v>
      </c>
      <c r="L1005">
        <v>1</v>
      </c>
    </row>
    <row r="1006" spans="5:12" x14ac:dyDescent="0.2">
      <c r="E1006" t="s">
        <v>2539</v>
      </c>
      <c r="F1006" t="s">
        <v>55</v>
      </c>
      <c r="G1006">
        <v>0</v>
      </c>
      <c r="H1006">
        <v>3</v>
      </c>
      <c r="I1006">
        <v>0</v>
      </c>
      <c r="J1006">
        <v>3</v>
      </c>
      <c r="K1006">
        <v>0</v>
      </c>
      <c r="L1006">
        <v>3</v>
      </c>
    </row>
    <row r="1007" spans="5:12" x14ac:dyDescent="0.2">
      <c r="E1007" t="s">
        <v>6150</v>
      </c>
      <c r="F1007" t="s">
        <v>53</v>
      </c>
      <c r="G1007">
        <v>0</v>
      </c>
      <c r="H1007">
        <v>1</v>
      </c>
      <c r="I1007">
        <v>0</v>
      </c>
      <c r="J1007">
        <v>1</v>
      </c>
      <c r="K1007">
        <v>0</v>
      </c>
      <c r="L1007">
        <v>1</v>
      </c>
    </row>
    <row r="1008" spans="5:12" x14ac:dyDescent="0.2">
      <c r="E1008" t="s">
        <v>6151</v>
      </c>
      <c r="F1008" t="s">
        <v>53</v>
      </c>
      <c r="G1008">
        <v>0</v>
      </c>
      <c r="H1008">
        <v>1</v>
      </c>
      <c r="I1008">
        <v>0</v>
      </c>
      <c r="J1008">
        <v>1</v>
      </c>
      <c r="K1008">
        <v>0</v>
      </c>
      <c r="L1008">
        <v>1</v>
      </c>
    </row>
    <row r="1009" spans="5:12" x14ac:dyDescent="0.2">
      <c r="E1009" t="s">
        <v>6152</v>
      </c>
      <c r="F1009" t="s">
        <v>53</v>
      </c>
      <c r="G1009">
        <v>0</v>
      </c>
      <c r="H1009">
        <v>1</v>
      </c>
      <c r="I1009">
        <v>0</v>
      </c>
      <c r="J1009">
        <v>1</v>
      </c>
      <c r="K1009">
        <v>0</v>
      </c>
      <c r="L1009">
        <v>1</v>
      </c>
    </row>
    <row r="1010" spans="5:12" x14ac:dyDescent="0.2">
      <c r="E1010" t="s">
        <v>5706</v>
      </c>
      <c r="F1010" t="s">
        <v>131</v>
      </c>
      <c r="G1010">
        <v>0</v>
      </c>
      <c r="H1010">
        <v>1</v>
      </c>
      <c r="I1010">
        <v>0</v>
      </c>
      <c r="J1010">
        <v>1</v>
      </c>
      <c r="K1010">
        <v>0</v>
      </c>
      <c r="L1010">
        <v>1</v>
      </c>
    </row>
    <row r="1011" spans="5:12" x14ac:dyDescent="0.2">
      <c r="E1011" t="s">
        <v>5628</v>
      </c>
      <c r="F1011" t="s">
        <v>131</v>
      </c>
      <c r="G1011">
        <v>0</v>
      </c>
      <c r="H1011">
        <v>1</v>
      </c>
      <c r="I1011">
        <v>0</v>
      </c>
      <c r="J1011">
        <v>1</v>
      </c>
      <c r="K1011">
        <v>0</v>
      </c>
      <c r="L1011">
        <v>1</v>
      </c>
    </row>
    <row r="1012" spans="5:12" x14ac:dyDescent="0.2">
      <c r="E1012" t="s">
        <v>5240</v>
      </c>
      <c r="F1012" t="s">
        <v>131</v>
      </c>
      <c r="G1012">
        <v>0</v>
      </c>
      <c r="H1012">
        <v>1</v>
      </c>
      <c r="I1012">
        <v>0</v>
      </c>
      <c r="J1012">
        <v>1</v>
      </c>
      <c r="K1012">
        <v>0</v>
      </c>
      <c r="L1012">
        <v>1</v>
      </c>
    </row>
    <row r="1013" spans="5:12" x14ac:dyDescent="0.2">
      <c r="E1013" t="s">
        <v>4807</v>
      </c>
      <c r="F1013" t="s">
        <v>48</v>
      </c>
      <c r="G1013">
        <v>0</v>
      </c>
      <c r="H1013">
        <v>1</v>
      </c>
      <c r="I1013">
        <v>0</v>
      </c>
      <c r="J1013">
        <v>1</v>
      </c>
      <c r="K1013">
        <v>0</v>
      </c>
      <c r="L1013">
        <v>1</v>
      </c>
    </row>
    <row r="1014" spans="5:12" x14ac:dyDescent="0.2">
      <c r="E1014" t="s">
        <v>5783</v>
      </c>
      <c r="F1014" t="s">
        <v>48</v>
      </c>
      <c r="G1014">
        <v>0</v>
      </c>
      <c r="H1014">
        <v>2</v>
      </c>
      <c r="I1014">
        <v>0</v>
      </c>
      <c r="J1014">
        <v>2</v>
      </c>
      <c r="K1014">
        <v>0</v>
      </c>
      <c r="L1014">
        <v>2</v>
      </c>
    </row>
    <row r="1015" spans="5:12" x14ac:dyDescent="0.2">
      <c r="E1015" t="s">
        <v>1072</v>
      </c>
      <c r="F1015" t="s">
        <v>80</v>
      </c>
      <c r="G1015">
        <v>0</v>
      </c>
      <c r="H1015">
        <v>1</v>
      </c>
      <c r="I1015">
        <v>0</v>
      </c>
      <c r="J1015">
        <v>1</v>
      </c>
      <c r="K1015">
        <v>0</v>
      </c>
      <c r="L1015">
        <v>1</v>
      </c>
    </row>
    <row r="1016" spans="5:12" x14ac:dyDescent="0.2">
      <c r="E1016" t="s">
        <v>6153</v>
      </c>
      <c r="F1016" t="s">
        <v>80</v>
      </c>
      <c r="G1016">
        <v>0</v>
      </c>
      <c r="H1016">
        <v>1</v>
      </c>
      <c r="I1016">
        <v>0</v>
      </c>
      <c r="J1016">
        <v>1</v>
      </c>
      <c r="K1016">
        <v>0</v>
      </c>
      <c r="L1016">
        <v>1</v>
      </c>
    </row>
    <row r="1017" spans="5:12" x14ac:dyDescent="0.2">
      <c r="E1017" t="s">
        <v>5210</v>
      </c>
      <c r="F1017" t="s">
        <v>48</v>
      </c>
      <c r="G1017">
        <v>0</v>
      </c>
      <c r="H1017">
        <v>1</v>
      </c>
      <c r="I1017">
        <v>0</v>
      </c>
      <c r="J1017">
        <v>1</v>
      </c>
      <c r="K1017">
        <v>0</v>
      </c>
      <c r="L1017">
        <v>1</v>
      </c>
    </row>
    <row r="1018" spans="5:12" x14ac:dyDescent="0.2">
      <c r="E1018" t="s">
        <v>3474</v>
      </c>
      <c r="F1018" t="s">
        <v>80</v>
      </c>
      <c r="G1018">
        <v>0</v>
      </c>
      <c r="H1018">
        <v>1</v>
      </c>
      <c r="I1018">
        <v>0</v>
      </c>
      <c r="J1018">
        <v>1</v>
      </c>
      <c r="K1018">
        <v>0</v>
      </c>
      <c r="L1018">
        <v>1</v>
      </c>
    </row>
    <row r="1019" spans="5:12" x14ac:dyDescent="0.2">
      <c r="E1019" t="s">
        <v>995</v>
      </c>
      <c r="F1019" t="s">
        <v>24</v>
      </c>
      <c r="G1019">
        <v>0</v>
      </c>
      <c r="H1019">
        <v>2</v>
      </c>
      <c r="I1019">
        <v>0</v>
      </c>
      <c r="J1019">
        <v>2</v>
      </c>
      <c r="K1019">
        <v>0</v>
      </c>
      <c r="L1019">
        <v>2</v>
      </c>
    </row>
    <row r="1020" spans="5:12" x14ac:dyDescent="0.2">
      <c r="E1020" t="s">
        <v>5246</v>
      </c>
      <c r="F1020" t="s">
        <v>80</v>
      </c>
      <c r="G1020">
        <v>1</v>
      </c>
      <c r="H1020">
        <v>0</v>
      </c>
      <c r="I1020">
        <v>0</v>
      </c>
      <c r="J1020">
        <v>1</v>
      </c>
      <c r="K1020">
        <v>0</v>
      </c>
      <c r="L1020">
        <v>1</v>
      </c>
    </row>
    <row r="1021" spans="5:12" x14ac:dyDescent="0.2">
      <c r="E1021" t="s">
        <v>2968</v>
      </c>
      <c r="F1021" t="s">
        <v>77</v>
      </c>
      <c r="G1021">
        <v>2</v>
      </c>
      <c r="H1021">
        <v>1</v>
      </c>
      <c r="I1021">
        <v>2</v>
      </c>
      <c r="J1021">
        <v>1</v>
      </c>
      <c r="K1021">
        <v>0</v>
      </c>
      <c r="L1021">
        <v>3</v>
      </c>
    </row>
    <row r="1022" spans="5:12" x14ac:dyDescent="0.2">
      <c r="E1022" t="s">
        <v>2364</v>
      </c>
      <c r="F1022" t="s">
        <v>77</v>
      </c>
      <c r="G1022">
        <v>2</v>
      </c>
      <c r="H1022">
        <v>1</v>
      </c>
      <c r="I1022">
        <v>2</v>
      </c>
      <c r="J1022">
        <v>1</v>
      </c>
      <c r="K1022">
        <v>0</v>
      </c>
      <c r="L1022">
        <v>3</v>
      </c>
    </row>
    <row r="1023" spans="5:12" x14ac:dyDescent="0.2">
      <c r="E1023" t="s">
        <v>479</v>
      </c>
      <c r="F1023" t="s">
        <v>58</v>
      </c>
      <c r="G1023">
        <v>0</v>
      </c>
      <c r="H1023">
        <v>1</v>
      </c>
      <c r="I1023">
        <v>0</v>
      </c>
      <c r="J1023">
        <v>1</v>
      </c>
      <c r="K1023">
        <v>0</v>
      </c>
      <c r="L1023">
        <v>1</v>
      </c>
    </row>
    <row r="1024" spans="5:12" x14ac:dyDescent="0.2">
      <c r="E1024" t="s">
        <v>187</v>
      </c>
      <c r="F1024" t="s">
        <v>58</v>
      </c>
      <c r="G1024">
        <v>0</v>
      </c>
      <c r="H1024">
        <v>1</v>
      </c>
      <c r="I1024">
        <v>0</v>
      </c>
      <c r="J1024">
        <v>1</v>
      </c>
      <c r="K1024">
        <v>0</v>
      </c>
      <c r="L1024">
        <v>1</v>
      </c>
    </row>
    <row r="1025" spans="5:12" x14ac:dyDescent="0.2">
      <c r="E1025" t="s">
        <v>3566</v>
      </c>
      <c r="F1025" t="s">
        <v>58</v>
      </c>
      <c r="G1025">
        <v>0</v>
      </c>
      <c r="H1025">
        <v>1</v>
      </c>
      <c r="I1025">
        <v>0</v>
      </c>
      <c r="J1025">
        <v>1</v>
      </c>
      <c r="K1025">
        <v>0</v>
      </c>
      <c r="L1025">
        <v>1</v>
      </c>
    </row>
    <row r="1026" spans="5:12" x14ac:dyDescent="0.2">
      <c r="E1026" t="s">
        <v>3285</v>
      </c>
      <c r="F1026" t="s">
        <v>58</v>
      </c>
      <c r="G1026">
        <v>0</v>
      </c>
      <c r="H1026">
        <v>1</v>
      </c>
      <c r="I1026">
        <v>0</v>
      </c>
      <c r="J1026">
        <v>1</v>
      </c>
      <c r="K1026">
        <v>0</v>
      </c>
      <c r="L1026">
        <v>1</v>
      </c>
    </row>
    <row r="1027" spans="5:12" x14ac:dyDescent="0.2">
      <c r="E1027" t="s">
        <v>3565</v>
      </c>
      <c r="F1027" t="s">
        <v>58</v>
      </c>
      <c r="G1027">
        <v>0</v>
      </c>
      <c r="H1027">
        <v>1</v>
      </c>
      <c r="I1027">
        <v>0</v>
      </c>
      <c r="J1027">
        <v>1</v>
      </c>
      <c r="K1027">
        <v>0</v>
      </c>
      <c r="L1027">
        <v>1</v>
      </c>
    </row>
    <row r="1028" spans="5:12" x14ac:dyDescent="0.2">
      <c r="E1028" t="s">
        <v>278</v>
      </c>
      <c r="F1028" t="s">
        <v>58</v>
      </c>
      <c r="G1028">
        <v>0</v>
      </c>
      <c r="H1028">
        <v>1</v>
      </c>
      <c r="I1028">
        <v>0</v>
      </c>
      <c r="J1028">
        <v>1</v>
      </c>
      <c r="K1028">
        <v>0</v>
      </c>
      <c r="L1028">
        <v>1</v>
      </c>
    </row>
    <row r="1029" spans="5:12" x14ac:dyDescent="0.2">
      <c r="E1029" t="s">
        <v>1903</v>
      </c>
      <c r="F1029" t="s">
        <v>58</v>
      </c>
      <c r="G1029">
        <v>3</v>
      </c>
      <c r="H1029">
        <v>1</v>
      </c>
      <c r="I1029">
        <v>0</v>
      </c>
      <c r="J1029">
        <v>4</v>
      </c>
      <c r="K1029">
        <v>0</v>
      </c>
      <c r="L1029">
        <v>4</v>
      </c>
    </row>
    <row r="1030" spans="5:12" x14ac:dyDescent="0.2">
      <c r="E1030" t="s">
        <v>1217</v>
      </c>
      <c r="F1030" t="s">
        <v>58</v>
      </c>
      <c r="G1030">
        <v>0</v>
      </c>
      <c r="H1030">
        <v>1</v>
      </c>
      <c r="I1030">
        <v>0</v>
      </c>
      <c r="J1030">
        <v>1</v>
      </c>
      <c r="K1030">
        <v>0</v>
      </c>
      <c r="L1030">
        <v>1</v>
      </c>
    </row>
    <row r="1031" spans="5:12" x14ac:dyDescent="0.2">
      <c r="E1031" t="s">
        <v>431</v>
      </c>
      <c r="F1031" t="s">
        <v>58</v>
      </c>
      <c r="G1031">
        <v>0</v>
      </c>
      <c r="H1031">
        <v>1</v>
      </c>
      <c r="I1031">
        <v>0</v>
      </c>
      <c r="J1031">
        <v>1</v>
      </c>
      <c r="K1031">
        <v>0</v>
      </c>
      <c r="L1031">
        <v>1</v>
      </c>
    </row>
    <row r="1032" spans="5:12" x14ac:dyDescent="0.2">
      <c r="E1032" t="s">
        <v>6154</v>
      </c>
      <c r="F1032" t="s">
        <v>20</v>
      </c>
      <c r="G1032">
        <v>0</v>
      </c>
      <c r="H1032">
        <v>1</v>
      </c>
      <c r="I1032">
        <v>0</v>
      </c>
      <c r="J1032">
        <v>1</v>
      </c>
      <c r="K1032">
        <v>0</v>
      </c>
      <c r="L1032">
        <v>1</v>
      </c>
    </row>
    <row r="1033" spans="5:12" x14ac:dyDescent="0.2">
      <c r="E1033" t="s">
        <v>6155</v>
      </c>
      <c r="F1033" t="s">
        <v>20</v>
      </c>
      <c r="G1033">
        <v>1</v>
      </c>
      <c r="H1033">
        <v>0</v>
      </c>
      <c r="I1033">
        <v>0</v>
      </c>
      <c r="J1033">
        <v>1</v>
      </c>
      <c r="K1033">
        <v>0</v>
      </c>
      <c r="L1033">
        <v>1</v>
      </c>
    </row>
    <row r="1034" spans="5:12" x14ac:dyDescent="0.2">
      <c r="E1034" t="s">
        <v>6156</v>
      </c>
      <c r="F1034" t="s">
        <v>20</v>
      </c>
      <c r="G1034">
        <v>1</v>
      </c>
      <c r="H1034">
        <v>0</v>
      </c>
      <c r="I1034">
        <v>0</v>
      </c>
      <c r="J1034">
        <v>1</v>
      </c>
      <c r="K1034">
        <v>0</v>
      </c>
      <c r="L1034">
        <v>1</v>
      </c>
    </row>
    <row r="1035" spans="5:12" x14ac:dyDescent="0.2">
      <c r="E1035" t="s">
        <v>733</v>
      </c>
      <c r="F1035" t="s">
        <v>18</v>
      </c>
      <c r="G1035">
        <v>1</v>
      </c>
      <c r="H1035">
        <v>0</v>
      </c>
      <c r="I1035">
        <v>0</v>
      </c>
      <c r="J1035">
        <v>1</v>
      </c>
      <c r="K1035">
        <v>0</v>
      </c>
      <c r="L1035">
        <v>1</v>
      </c>
    </row>
    <row r="1036" spans="5:12" x14ac:dyDescent="0.2">
      <c r="E1036" t="s">
        <v>4326</v>
      </c>
      <c r="F1036" t="s">
        <v>58</v>
      </c>
      <c r="G1036">
        <v>0</v>
      </c>
      <c r="H1036">
        <v>2</v>
      </c>
      <c r="I1036">
        <v>0</v>
      </c>
      <c r="J1036">
        <v>2</v>
      </c>
      <c r="K1036">
        <v>0</v>
      </c>
      <c r="L1036">
        <v>2</v>
      </c>
    </row>
    <row r="1037" spans="5:12" x14ac:dyDescent="0.2">
      <c r="E1037" t="s">
        <v>3043</v>
      </c>
      <c r="F1037" t="s">
        <v>58</v>
      </c>
      <c r="G1037">
        <v>0</v>
      </c>
      <c r="H1037">
        <v>2</v>
      </c>
      <c r="I1037">
        <v>0</v>
      </c>
      <c r="J1037">
        <v>2</v>
      </c>
      <c r="K1037">
        <v>0</v>
      </c>
      <c r="L1037">
        <v>2</v>
      </c>
    </row>
    <row r="1038" spans="5:12" x14ac:dyDescent="0.2">
      <c r="E1038" t="s">
        <v>2762</v>
      </c>
      <c r="F1038" t="s">
        <v>131</v>
      </c>
      <c r="G1038">
        <v>0</v>
      </c>
      <c r="H1038">
        <v>2</v>
      </c>
      <c r="I1038">
        <v>0</v>
      </c>
      <c r="J1038">
        <v>2</v>
      </c>
      <c r="K1038">
        <v>0</v>
      </c>
      <c r="L1038">
        <v>2</v>
      </c>
    </row>
    <row r="1039" spans="5:12" x14ac:dyDescent="0.2">
      <c r="E1039" t="s">
        <v>6157</v>
      </c>
      <c r="F1039" t="s">
        <v>131</v>
      </c>
      <c r="G1039">
        <v>0</v>
      </c>
      <c r="H1039">
        <v>1</v>
      </c>
      <c r="I1039">
        <v>0</v>
      </c>
      <c r="J1039">
        <v>1</v>
      </c>
      <c r="K1039">
        <v>0</v>
      </c>
      <c r="L1039">
        <v>1</v>
      </c>
    </row>
    <row r="1040" spans="5:12" x14ac:dyDescent="0.2">
      <c r="E1040" t="s">
        <v>5252</v>
      </c>
      <c r="F1040" t="s">
        <v>53</v>
      </c>
      <c r="G1040">
        <v>1</v>
      </c>
      <c r="H1040">
        <v>0</v>
      </c>
      <c r="I1040">
        <v>0</v>
      </c>
      <c r="J1040">
        <v>1</v>
      </c>
      <c r="K1040">
        <v>0</v>
      </c>
      <c r="L1040">
        <v>1</v>
      </c>
    </row>
    <row r="1041" spans="5:12" x14ac:dyDescent="0.2">
      <c r="E1041" t="s">
        <v>5203</v>
      </c>
      <c r="F1041" t="s">
        <v>53</v>
      </c>
      <c r="G1041">
        <v>1</v>
      </c>
      <c r="H1041">
        <v>0</v>
      </c>
      <c r="I1041">
        <v>0</v>
      </c>
      <c r="J1041">
        <v>1</v>
      </c>
      <c r="K1041">
        <v>0</v>
      </c>
      <c r="L1041">
        <v>1</v>
      </c>
    </row>
    <row r="1042" spans="5:12" x14ac:dyDescent="0.2">
      <c r="E1042" t="s">
        <v>2910</v>
      </c>
      <c r="F1042" t="s">
        <v>53</v>
      </c>
      <c r="G1042">
        <v>1</v>
      </c>
      <c r="H1042">
        <v>0</v>
      </c>
      <c r="I1042">
        <v>0</v>
      </c>
      <c r="J1042">
        <v>1</v>
      </c>
      <c r="K1042">
        <v>0</v>
      </c>
      <c r="L1042">
        <v>1</v>
      </c>
    </row>
    <row r="1043" spans="5:12" x14ac:dyDescent="0.2">
      <c r="E1043" t="s">
        <v>4281</v>
      </c>
      <c r="F1043" t="s">
        <v>53</v>
      </c>
      <c r="G1043">
        <v>1</v>
      </c>
      <c r="H1043">
        <v>0</v>
      </c>
      <c r="I1043">
        <v>0</v>
      </c>
      <c r="J1043">
        <v>1</v>
      </c>
      <c r="K1043">
        <v>0</v>
      </c>
      <c r="L1043">
        <v>1</v>
      </c>
    </row>
    <row r="1044" spans="5:12" x14ac:dyDescent="0.2">
      <c r="E1044" t="s">
        <v>305</v>
      </c>
      <c r="F1044" t="s">
        <v>53</v>
      </c>
      <c r="G1044">
        <v>1</v>
      </c>
      <c r="H1044">
        <v>0</v>
      </c>
      <c r="I1044">
        <v>0</v>
      </c>
      <c r="J1044">
        <v>1</v>
      </c>
      <c r="K1044">
        <v>0</v>
      </c>
      <c r="L1044">
        <v>1</v>
      </c>
    </row>
    <row r="1045" spans="5:12" x14ac:dyDescent="0.2">
      <c r="E1045" t="s">
        <v>5568</v>
      </c>
      <c r="F1045" t="s">
        <v>53</v>
      </c>
      <c r="G1045">
        <v>1</v>
      </c>
      <c r="H1045">
        <v>0</v>
      </c>
      <c r="I1045">
        <v>0</v>
      </c>
      <c r="J1045">
        <v>1</v>
      </c>
      <c r="K1045">
        <v>0</v>
      </c>
      <c r="L1045">
        <v>1</v>
      </c>
    </row>
    <row r="1046" spans="5:12" x14ac:dyDescent="0.2">
      <c r="E1046" t="s">
        <v>6158</v>
      </c>
      <c r="F1046" t="s">
        <v>58</v>
      </c>
      <c r="G1046">
        <v>0</v>
      </c>
      <c r="H1046">
        <v>1</v>
      </c>
      <c r="I1046">
        <v>0</v>
      </c>
      <c r="J1046">
        <v>1</v>
      </c>
      <c r="K1046">
        <v>0</v>
      </c>
      <c r="L1046">
        <v>1</v>
      </c>
    </row>
    <row r="1047" spans="5:12" x14ac:dyDescent="0.2">
      <c r="E1047" t="s">
        <v>1050</v>
      </c>
      <c r="F1047" t="s">
        <v>48</v>
      </c>
      <c r="G1047">
        <v>0</v>
      </c>
      <c r="H1047">
        <v>1</v>
      </c>
      <c r="I1047">
        <v>0</v>
      </c>
      <c r="J1047">
        <v>1</v>
      </c>
      <c r="K1047">
        <v>0</v>
      </c>
      <c r="L1047">
        <v>1</v>
      </c>
    </row>
    <row r="1048" spans="5:12" x14ac:dyDescent="0.2">
      <c r="E1048" t="s">
        <v>2545</v>
      </c>
      <c r="F1048" t="s">
        <v>48</v>
      </c>
      <c r="G1048">
        <v>0</v>
      </c>
      <c r="H1048">
        <v>1</v>
      </c>
      <c r="I1048">
        <v>0</v>
      </c>
      <c r="J1048">
        <v>1</v>
      </c>
      <c r="K1048">
        <v>0</v>
      </c>
      <c r="L1048">
        <v>1</v>
      </c>
    </row>
    <row r="1049" spans="5:12" x14ac:dyDescent="0.2">
      <c r="E1049" t="s">
        <v>1985</v>
      </c>
      <c r="F1049" t="s">
        <v>48</v>
      </c>
      <c r="G1049">
        <v>0</v>
      </c>
      <c r="H1049">
        <v>1</v>
      </c>
      <c r="I1049">
        <v>0</v>
      </c>
      <c r="J1049">
        <v>1</v>
      </c>
      <c r="K1049">
        <v>0</v>
      </c>
      <c r="L1049">
        <v>1</v>
      </c>
    </row>
    <row r="1050" spans="5:12" x14ac:dyDescent="0.2">
      <c r="E1050" t="s">
        <v>615</v>
      </c>
      <c r="F1050" t="s">
        <v>48</v>
      </c>
      <c r="G1050">
        <v>0</v>
      </c>
      <c r="H1050">
        <v>1</v>
      </c>
      <c r="I1050">
        <v>0</v>
      </c>
      <c r="J1050">
        <v>1</v>
      </c>
      <c r="K1050">
        <v>0</v>
      </c>
      <c r="L1050">
        <v>1</v>
      </c>
    </row>
    <row r="1051" spans="5:12" x14ac:dyDescent="0.2">
      <c r="E1051" t="s">
        <v>205</v>
      </c>
      <c r="F1051" t="s">
        <v>48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1</v>
      </c>
    </row>
    <row r="1052" spans="5:12" x14ac:dyDescent="0.2">
      <c r="E1052" t="s">
        <v>1286</v>
      </c>
      <c r="F1052" t="s">
        <v>48</v>
      </c>
      <c r="G1052">
        <v>0</v>
      </c>
      <c r="H1052">
        <v>1</v>
      </c>
      <c r="I1052">
        <v>0</v>
      </c>
      <c r="J1052">
        <v>1</v>
      </c>
      <c r="K1052">
        <v>0</v>
      </c>
      <c r="L1052">
        <v>1</v>
      </c>
    </row>
    <row r="1053" spans="5:12" x14ac:dyDescent="0.2">
      <c r="E1053" t="s">
        <v>3395</v>
      </c>
      <c r="F1053" t="s">
        <v>48</v>
      </c>
      <c r="G1053">
        <v>0</v>
      </c>
      <c r="H1053">
        <v>1</v>
      </c>
      <c r="I1053">
        <v>0</v>
      </c>
      <c r="J1053">
        <v>1</v>
      </c>
      <c r="K1053">
        <v>0</v>
      </c>
      <c r="L1053">
        <v>1</v>
      </c>
    </row>
    <row r="1054" spans="5:12" x14ac:dyDescent="0.2">
      <c r="E1054" t="s">
        <v>2383</v>
      </c>
      <c r="F1054" t="s">
        <v>48</v>
      </c>
      <c r="G1054">
        <v>0</v>
      </c>
      <c r="H1054">
        <v>1</v>
      </c>
      <c r="I1054">
        <v>0</v>
      </c>
      <c r="J1054">
        <v>1</v>
      </c>
      <c r="K1054">
        <v>0</v>
      </c>
      <c r="L1054">
        <v>1</v>
      </c>
    </row>
    <row r="1055" spans="5:12" x14ac:dyDescent="0.2">
      <c r="E1055" t="s">
        <v>3636</v>
      </c>
      <c r="F1055" t="s">
        <v>48</v>
      </c>
      <c r="G1055">
        <v>0</v>
      </c>
      <c r="H1055">
        <v>1</v>
      </c>
      <c r="I1055">
        <v>0</v>
      </c>
      <c r="J1055">
        <v>1</v>
      </c>
      <c r="K1055">
        <v>0</v>
      </c>
      <c r="L1055">
        <v>1</v>
      </c>
    </row>
    <row r="1056" spans="5:12" x14ac:dyDescent="0.2">
      <c r="E1056" t="s">
        <v>4088</v>
      </c>
      <c r="F1056" t="s">
        <v>48</v>
      </c>
      <c r="G1056">
        <v>0</v>
      </c>
      <c r="H1056">
        <v>1</v>
      </c>
      <c r="I1056">
        <v>0</v>
      </c>
      <c r="J1056">
        <v>1</v>
      </c>
      <c r="K1056">
        <v>0</v>
      </c>
      <c r="L1056">
        <v>1</v>
      </c>
    </row>
    <row r="1057" spans="5:12" x14ac:dyDescent="0.2">
      <c r="E1057" t="s">
        <v>2737</v>
      </c>
      <c r="F1057" t="s">
        <v>48</v>
      </c>
      <c r="G1057">
        <v>0</v>
      </c>
      <c r="H1057">
        <v>1</v>
      </c>
      <c r="I1057">
        <v>0</v>
      </c>
      <c r="J1057">
        <v>1</v>
      </c>
      <c r="K1057">
        <v>0</v>
      </c>
      <c r="L1057">
        <v>1</v>
      </c>
    </row>
    <row r="1058" spans="5:12" x14ac:dyDescent="0.2">
      <c r="E1058" t="s">
        <v>1444</v>
      </c>
      <c r="F1058" t="s">
        <v>94</v>
      </c>
      <c r="G1058">
        <v>1</v>
      </c>
      <c r="H1058">
        <v>0</v>
      </c>
      <c r="I1058">
        <v>0</v>
      </c>
      <c r="J1058">
        <v>1</v>
      </c>
      <c r="K1058">
        <v>0</v>
      </c>
      <c r="L1058">
        <v>1</v>
      </c>
    </row>
    <row r="1059" spans="5:12" x14ac:dyDescent="0.2">
      <c r="E1059" t="s">
        <v>6159</v>
      </c>
      <c r="F1059" t="s">
        <v>131</v>
      </c>
      <c r="G1059">
        <v>0</v>
      </c>
      <c r="H1059">
        <v>1</v>
      </c>
      <c r="I1059">
        <v>0</v>
      </c>
      <c r="J1059">
        <v>1</v>
      </c>
      <c r="K1059">
        <v>0</v>
      </c>
      <c r="L1059">
        <v>1</v>
      </c>
    </row>
    <row r="1060" spans="5:12" x14ac:dyDescent="0.2">
      <c r="E1060" t="s">
        <v>2104</v>
      </c>
      <c r="F1060" t="s">
        <v>16</v>
      </c>
      <c r="G1060">
        <v>0</v>
      </c>
      <c r="H1060">
        <v>1</v>
      </c>
      <c r="I1060">
        <v>0</v>
      </c>
      <c r="J1060">
        <v>1</v>
      </c>
      <c r="K1060">
        <v>0</v>
      </c>
      <c r="L1060">
        <v>1</v>
      </c>
    </row>
    <row r="1061" spans="5:12" x14ac:dyDescent="0.2">
      <c r="E1061" t="s">
        <v>4543</v>
      </c>
      <c r="F1061" t="s">
        <v>14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1</v>
      </c>
    </row>
    <row r="1062" spans="5:12" x14ac:dyDescent="0.2">
      <c r="E1062" t="s">
        <v>6160</v>
      </c>
      <c r="F1062" t="s">
        <v>58</v>
      </c>
      <c r="G1062">
        <v>0</v>
      </c>
      <c r="H1062">
        <v>1</v>
      </c>
      <c r="I1062">
        <v>0</v>
      </c>
      <c r="J1062">
        <v>1</v>
      </c>
      <c r="K1062">
        <v>0</v>
      </c>
      <c r="L1062">
        <v>1</v>
      </c>
    </row>
    <row r="1063" spans="5:12" x14ac:dyDescent="0.2">
      <c r="E1063" t="s">
        <v>6161</v>
      </c>
      <c r="F1063" t="s">
        <v>58</v>
      </c>
      <c r="G1063">
        <v>0</v>
      </c>
      <c r="H1063">
        <v>1</v>
      </c>
      <c r="I1063">
        <v>0</v>
      </c>
      <c r="J1063">
        <v>1</v>
      </c>
      <c r="K1063">
        <v>0</v>
      </c>
      <c r="L1063">
        <v>1</v>
      </c>
    </row>
    <row r="1064" spans="5:12" x14ac:dyDescent="0.2">
      <c r="E1064" t="s">
        <v>4977</v>
      </c>
      <c r="F1064" t="s">
        <v>58</v>
      </c>
      <c r="G1064">
        <v>0</v>
      </c>
      <c r="H1064">
        <v>2</v>
      </c>
      <c r="I1064">
        <v>0</v>
      </c>
      <c r="J1064">
        <v>2</v>
      </c>
      <c r="K1064">
        <v>0</v>
      </c>
      <c r="L1064">
        <v>2</v>
      </c>
    </row>
    <row r="1065" spans="5:12" x14ac:dyDescent="0.2">
      <c r="E1065" t="s">
        <v>4428</v>
      </c>
      <c r="F1065" t="s">
        <v>58</v>
      </c>
      <c r="G1065">
        <v>0</v>
      </c>
      <c r="H1065">
        <v>2</v>
      </c>
      <c r="I1065">
        <v>0</v>
      </c>
      <c r="J1065">
        <v>2</v>
      </c>
      <c r="K1065">
        <v>0</v>
      </c>
      <c r="L1065">
        <v>2</v>
      </c>
    </row>
    <row r="1066" spans="5:12" x14ac:dyDescent="0.2">
      <c r="E1066" t="s">
        <v>5395</v>
      </c>
      <c r="F1066" t="s">
        <v>58</v>
      </c>
      <c r="G1066">
        <v>0</v>
      </c>
      <c r="H1066">
        <v>2</v>
      </c>
      <c r="I1066">
        <v>0</v>
      </c>
      <c r="J1066">
        <v>2</v>
      </c>
      <c r="K1066">
        <v>0</v>
      </c>
      <c r="L1066">
        <v>2</v>
      </c>
    </row>
    <row r="1067" spans="5:12" x14ac:dyDescent="0.2">
      <c r="E1067" t="s">
        <v>1365</v>
      </c>
      <c r="F1067" t="s">
        <v>33</v>
      </c>
      <c r="G1067">
        <v>0</v>
      </c>
      <c r="H1067">
        <v>2</v>
      </c>
      <c r="I1067">
        <v>0</v>
      </c>
      <c r="J1067">
        <v>2</v>
      </c>
      <c r="K1067">
        <v>0</v>
      </c>
      <c r="L1067">
        <v>2</v>
      </c>
    </row>
    <row r="1068" spans="5:12" x14ac:dyDescent="0.2">
      <c r="E1068" t="s">
        <v>4130</v>
      </c>
      <c r="F1068" t="s">
        <v>48</v>
      </c>
      <c r="G1068">
        <v>0</v>
      </c>
      <c r="H1068">
        <v>1</v>
      </c>
      <c r="I1068">
        <v>0</v>
      </c>
      <c r="J1068">
        <v>1</v>
      </c>
      <c r="K1068">
        <v>0</v>
      </c>
      <c r="L1068">
        <v>1</v>
      </c>
    </row>
    <row r="1069" spans="5:12" x14ac:dyDescent="0.2">
      <c r="E1069" t="s">
        <v>5173</v>
      </c>
      <c r="F1069" t="s">
        <v>20</v>
      </c>
      <c r="G1069">
        <v>0</v>
      </c>
      <c r="H1069">
        <v>1</v>
      </c>
      <c r="I1069">
        <v>0</v>
      </c>
      <c r="J1069">
        <v>1</v>
      </c>
      <c r="K1069">
        <v>0</v>
      </c>
      <c r="L1069">
        <v>1</v>
      </c>
    </row>
    <row r="1070" spans="5:12" x14ac:dyDescent="0.2">
      <c r="E1070" t="s">
        <v>4865</v>
      </c>
      <c r="F1070" t="s">
        <v>20</v>
      </c>
      <c r="G1070">
        <v>0</v>
      </c>
      <c r="H1070">
        <v>1</v>
      </c>
      <c r="I1070">
        <v>0</v>
      </c>
      <c r="J1070">
        <v>1</v>
      </c>
      <c r="K1070">
        <v>0</v>
      </c>
      <c r="L1070">
        <v>1</v>
      </c>
    </row>
    <row r="1071" spans="5:12" x14ac:dyDescent="0.2">
      <c r="E1071" t="s">
        <v>4500</v>
      </c>
      <c r="F1071" t="s">
        <v>20</v>
      </c>
      <c r="G1071">
        <v>0</v>
      </c>
      <c r="H1071">
        <v>1</v>
      </c>
      <c r="I1071">
        <v>0</v>
      </c>
      <c r="J1071">
        <v>1</v>
      </c>
      <c r="K1071">
        <v>0</v>
      </c>
      <c r="L1071">
        <v>1</v>
      </c>
    </row>
    <row r="1072" spans="5:12" x14ac:dyDescent="0.2">
      <c r="E1072" t="s">
        <v>6162</v>
      </c>
      <c r="F1072" t="s">
        <v>20</v>
      </c>
      <c r="G1072">
        <v>0</v>
      </c>
      <c r="H1072">
        <v>1</v>
      </c>
      <c r="I1072">
        <v>0</v>
      </c>
      <c r="J1072">
        <v>1</v>
      </c>
      <c r="K1072">
        <v>0</v>
      </c>
      <c r="L1072">
        <v>1</v>
      </c>
    </row>
    <row r="1073" spans="5:12" x14ac:dyDescent="0.2">
      <c r="E1073" t="s">
        <v>5428</v>
      </c>
      <c r="F1073" t="s">
        <v>20</v>
      </c>
      <c r="G1073">
        <v>0</v>
      </c>
      <c r="H1073">
        <v>1</v>
      </c>
      <c r="I1073">
        <v>0</v>
      </c>
      <c r="J1073">
        <v>1</v>
      </c>
      <c r="K1073">
        <v>0</v>
      </c>
      <c r="L1073">
        <v>1</v>
      </c>
    </row>
    <row r="1074" spans="5:12" x14ac:dyDescent="0.2">
      <c r="E1074" t="s">
        <v>4293</v>
      </c>
      <c r="F1074" t="s">
        <v>20</v>
      </c>
      <c r="G1074">
        <v>0</v>
      </c>
      <c r="H1074">
        <v>1</v>
      </c>
      <c r="I1074">
        <v>0</v>
      </c>
      <c r="J1074">
        <v>1</v>
      </c>
      <c r="K1074">
        <v>0</v>
      </c>
      <c r="L1074">
        <v>1</v>
      </c>
    </row>
    <row r="1075" spans="5:12" x14ac:dyDescent="0.2">
      <c r="E1075" t="s">
        <v>5772</v>
      </c>
      <c r="F1075" t="s">
        <v>20</v>
      </c>
      <c r="G1075">
        <v>0</v>
      </c>
      <c r="H1075">
        <v>1</v>
      </c>
      <c r="I1075">
        <v>0</v>
      </c>
      <c r="J1075">
        <v>1</v>
      </c>
      <c r="K1075">
        <v>0</v>
      </c>
      <c r="L1075">
        <v>1</v>
      </c>
    </row>
    <row r="1076" spans="5:12" x14ac:dyDescent="0.2">
      <c r="E1076" t="s">
        <v>5467</v>
      </c>
      <c r="F1076" t="s">
        <v>20</v>
      </c>
      <c r="G1076">
        <v>0</v>
      </c>
      <c r="H1076">
        <v>1</v>
      </c>
      <c r="I1076">
        <v>0</v>
      </c>
      <c r="J1076">
        <v>1</v>
      </c>
      <c r="K1076">
        <v>0</v>
      </c>
      <c r="L1076">
        <v>1</v>
      </c>
    </row>
    <row r="1077" spans="5:12" x14ac:dyDescent="0.2">
      <c r="E1077" t="s">
        <v>4672</v>
      </c>
      <c r="F1077" t="s">
        <v>20</v>
      </c>
      <c r="G1077">
        <v>0</v>
      </c>
      <c r="H1077">
        <v>1</v>
      </c>
      <c r="I1077">
        <v>0</v>
      </c>
      <c r="J1077">
        <v>1</v>
      </c>
      <c r="K1077">
        <v>0</v>
      </c>
      <c r="L1077">
        <v>1</v>
      </c>
    </row>
    <row r="1078" spans="5:12" x14ac:dyDescent="0.2">
      <c r="E1078" t="s">
        <v>2578</v>
      </c>
      <c r="F1078" t="s">
        <v>87</v>
      </c>
      <c r="G1078">
        <v>0</v>
      </c>
      <c r="H1078">
        <v>2</v>
      </c>
      <c r="I1078">
        <v>0</v>
      </c>
      <c r="J1078">
        <v>2</v>
      </c>
      <c r="K1078">
        <v>0</v>
      </c>
      <c r="L1078">
        <v>2</v>
      </c>
    </row>
    <row r="1079" spans="5:12" x14ac:dyDescent="0.2">
      <c r="E1079" t="s">
        <v>6163</v>
      </c>
      <c r="F1079" t="s">
        <v>131</v>
      </c>
      <c r="G1079">
        <v>1</v>
      </c>
      <c r="H1079">
        <v>0</v>
      </c>
      <c r="I1079">
        <v>0</v>
      </c>
      <c r="J1079">
        <v>1</v>
      </c>
      <c r="K1079">
        <v>0</v>
      </c>
      <c r="L1079">
        <v>1</v>
      </c>
    </row>
    <row r="1080" spans="5:12" x14ac:dyDescent="0.2">
      <c r="E1080" t="s">
        <v>6164</v>
      </c>
      <c r="F1080" t="s">
        <v>53</v>
      </c>
      <c r="G1080">
        <v>0</v>
      </c>
      <c r="H1080">
        <v>1</v>
      </c>
      <c r="I1080">
        <v>0</v>
      </c>
      <c r="J1080">
        <v>1</v>
      </c>
      <c r="K1080">
        <v>0</v>
      </c>
      <c r="L1080">
        <v>1</v>
      </c>
    </row>
    <row r="1081" spans="5:12" x14ac:dyDescent="0.2">
      <c r="E1081" t="s">
        <v>6165</v>
      </c>
      <c r="F1081" t="s">
        <v>53</v>
      </c>
      <c r="G1081">
        <v>0</v>
      </c>
      <c r="H1081">
        <v>1</v>
      </c>
      <c r="I1081">
        <v>0</v>
      </c>
      <c r="J1081">
        <v>1</v>
      </c>
      <c r="K1081">
        <v>0</v>
      </c>
      <c r="L1081">
        <v>1</v>
      </c>
    </row>
    <row r="1082" spans="5:12" x14ac:dyDescent="0.2">
      <c r="E1082" t="s">
        <v>6166</v>
      </c>
      <c r="F1082" t="s">
        <v>67</v>
      </c>
      <c r="G1082">
        <v>1</v>
      </c>
      <c r="H1082">
        <v>0</v>
      </c>
      <c r="I1082">
        <v>0</v>
      </c>
      <c r="J1082">
        <v>1</v>
      </c>
      <c r="K1082">
        <v>0</v>
      </c>
      <c r="L1082">
        <v>1</v>
      </c>
    </row>
    <row r="1083" spans="5:12" x14ac:dyDescent="0.2">
      <c r="E1083" t="s">
        <v>5609</v>
      </c>
      <c r="F1083" t="s">
        <v>35</v>
      </c>
      <c r="G1083">
        <v>0</v>
      </c>
      <c r="H1083">
        <v>2</v>
      </c>
      <c r="I1083">
        <v>0</v>
      </c>
      <c r="J1083">
        <v>2</v>
      </c>
      <c r="K1083">
        <v>0</v>
      </c>
      <c r="L1083">
        <v>2</v>
      </c>
    </row>
    <row r="1084" spans="5:12" x14ac:dyDescent="0.2">
      <c r="E1084" t="s">
        <v>5536</v>
      </c>
      <c r="F1084" t="s">
        <v>35</v>
      </c>
      <c r="G1084">
        <v>0</v>
      </c>
      <c r="H1084">
        <v>1</v>
      </c>
      <c r="I1084">
        <v>0</v>
      </c>
      <c r="J1084">
        <v>1</v>
      </c>
      <c r="K1084">
        <v>0</v>
      </c>
      <c r="L1084">
        <v>1</v>
      </c>
    </row>
    <row r="1085" spans="5:12" x14ac:dyDescent="0.2">
      <c r="E1085" t="s">
        <v>6167</v>
      </c>
      <c r="F1085" t="s">
        <v>18</v>
      </c>
      <c r="G1085">
        <v>0</v>
      </c>
      <c r="H1085">
        <v>1</v>
      </c>
      <c r="I1085">
        <v>0</v>
      </c>
      <c r="J1085">
        <v>1</v>
      </c>
      <c r="K1085">
        <v>0</v>
      </c>
      <c r="L1085">
        <v>1</v>
      </c>
    </row>
    <row r="1086" spans="5:12" x14ac:dyDescent="0.2">
      <c r="E1086" t="s">
        <v>1366</v>
      </c>
      <c r="F1086" t="s">
        <v>18</v>
      </c>
      <c r="G1086">
        <v>0</v>
      </c>
      <c r="H1086">
        <v>1</v>
      </c>
      <c r="I1086">
        <v>0</v>
      </c>
      <c r="J1086">
        <v>1</v>
      </c>
      <c r="K1086">
        <v>0</v>
      </c>
      <c r="L1086">
        <v>1</v>
      </c>
    </row>
    <row r="1087" spans="5:12" x14ac:dyDescent="0.2">
      <c r="E1087" t="s">
        <v>906</v>
      </c>
      <c r="F1087" t="s">
        <v>18</v>
      </c>
      <c r="G1087">
        <v>0</v>
      </c>
      <c r="H1087">
        <v>1</v>
      </c>
      <c r="I1087">
        <v>0</v>
      </c>
      <c r="J1087">
        <v>1</v>
      </c>
      <c r="K1087">
        <v>0</v>
      </c>
      <c r="L1087">
        <v>1</v>
      </c>
    </row>
    <row r="1088" spans="5:12" x14ac:dyDescent="0.2">
      <c r="E1088" t="s">
        <v>6168</v>
      </c>
      <c r="F1088" t="s">
        <v>18</v>
      </c>
      <c r="G1088">
        <v>0</v>
      </c>
      <c r="H1088">
        <v>1</v>
      </c>
      <c r="I1088">
        <v>0</v>
      </c>
      <c r="J1088">
        <v>1</v>
      </c>
      <c r="K1088">
        <v>0</v>
      </c>
      <c r="L1088">
        <v>1</v>
      </c>
    </row>
    <row r="1089" spans="5:12" x14ac:dyDescent="0.2">
      <c r="E1089" t="s">
        <v>6169</v>
      </c>
      <c r="F1089" t="s">
        <v>18</v>
      </c>
      <c r="G1089">
        <v>0</v>
      </c>
      <c r="H1089">
        <v>1</v>
      </c>
      <c r="I1089">
        <v>0</v>
      </c>
      <c r="J1089">
        <v>1</v>
      </c>
      <c r="K1089">
        <v>0</v>
      </c>
      <c r="L1089">
        <v>1</v>
      </c>
    </row>
    <row r="1090" spans="5:12" x14ac:dyDescent="0.2">
      <c r="E1090" t="s">
        <v>778</v>
      </c>
      <c r="F1090" t="s">
        <v>14</v>
      </c>
      <c r="G1090">
        <v>2</v>
      </c>
      <c r="H1090">
        <v>1</v>
      </c>
      <c r="I1090">
        <v>0</v>
      </c>
      <c r="J1090">
        <v>3</v>
      </c>
      <c r="K1090">
        <v>0</v>
      </c>
      <c r="L1090">
        <v>3</v>
      </c>
    </row>
    <row r="1091" spans="5:12" x14ac:dyDescent="0.2">
      <c r="E1091" t="s">
        <v>6170</v>
      </c>
      <c r="F1091" t="s">
        <v>18</v>
      </c>
      <c r="G1091">
        <v>0</v>
      </c>
      <c r="H1091">
        <v>1</v>
      </c>
      <c r="I1091">
        <v>0</v>
      </c>
      <c r="J1091">
        <v>1</v>
      </c>
      <c r="K1091">
        <v>0</v>
      </c>
      <c r="L1091">
        <v>1</v>
      </c>
    </row>
    <row r="1092" spans="5:12" x14ac:dyDescent="0.2">
      <c r="E1092" t="s">
        <v>6171</v>
      </c>
      <c r="F1092" t="s">
        <v>18</v>
      </c>
      <c r="G1092">
        <v>0</v>
      </c>
      <c r="H1092">
        <v>1</v>
      </c>
      <c r="I1092">
        <v>0</v>
      </c>
      <c r="J1092">
        <v>1</v>
      </c>
      <c r="K1092">
        <v>0</v>
      </c>
      <c r="L1092">
        <v>1</v>
      </c>
    </row>
    <row r="1093" spans="5:12" x14ac:dyDescent="0.2">
      <c r="E1093" t="s">
        <v>6172</v>
      </c>
      <c r="F1093" t="s">
        <v>18</v>
      </c>
      <c r="G1093">
        <v>0</v>
      </c>
      <c r="H1093">
        <v>1</v>
      </c>
      <c r="I1093">
        <v>0</v>
      </c>
      <c r="J1093">
        <v>1</v>
      </c>
      <c r="K1093">
        <v>0</v>
      </c>
      <c r="L1093">
        <v>1</v>
      </c>
    </row>
    <row r="1094" spans="5:12" x14ac:dyDescent="0.2">
      <c r="E1094" t="s">
        <v>4024</v>
      </c>
      <c r="F1094" t="s">
        <v>39</v>
      </c>
      <c r="G1094">
        <v>0</v>
      </c>
      <c r="H1094">
        <v>2</v>
      </c>
      <c r="I1094">
        <v>0</v>
      </c>
      <c r="J1094">
        <v>2</v>
      </c>
      <c r="K1094">
        <v>0</v>
      </c>
      <c r="L1094">
        <v>2</v>
      </c>
    </row>
    <row r="1095" spans="5:12" x14ac:dyDescent="0.2">
      <c r="E1095" t="s">
        <v>5339</v>
      </c>
      <c r="F1095" t="s">
        <v>39</v>
      </c>
      <c r="G1095">
        <v>0</v>
      </c>
      <c r="H1095">
        <v>2</v>
      </c>
      <c r="I1095">
        <v>0</v>
      </c>
      <c r="J1095">
        <v>2</v>
      </c>
      <c r="K1095">
        <v>0</v>
      </c>
      <c r="L1095">
        <v>2</v>
      </c>
    </row>
    <row r="1096" spans="5:12" x14ac:dyDescent="0.2">
      <c r="E1096" t="s">
        <v>4504</v>
      </c>
      <c r="F1096" t="s">
        <v>39</v>
      </c>
      <c r="G1096">
        <v>0</v>
      </c>
      <c r="H1096">
        <v>2</v>
      </c>
      <c r="I1096">
        <v>0</v>
      </c>
      <c r="J1096">
        <v>2</v>
      </c>
      <c r="K1096">
        <v>0</v>
      </c>
      <c r="L1096">
        <v>2</v>
      </c>
    </row>
    <row r="1097" spans="5:12" x14ac:dyDescent="0.2">
      <c r="E1097" t="s">
        <v>5423</v>
      </c>
      <c r="F1097" t="s">
        <v>39</v>
      </c>
      <c r="G1097">
        <v>0</v>
      </c>
      <c r="H1097">
        <v>2</v>
      </c>
      <c r="I1097">
        <v>0</v>
      </c>
      <c r="J1097">
        <v>2</v>
      </c>
      <c r="K1097">
        <v>0</v>
      </c>
      <c r="L1097">
        <v>2</v>
      </c>
    </row>
    <row r="1098" spans="5:12" x14ac:dyDescent="0.2">
      <c r="E1098" t="s">
        <v>6173</v>
      </c>
      <c r="F1098" t="s">
        <v>22</v>
      </c>
      <c r="G1098">
        <v>0</v>
      </c>
      <c r="H1098">
        <v>1</v>
      </c>
      <c r="I1098">
        <v>1</v>
      </c>
      <c r="J1098">
        <v>0</v>
      </c>
      <c r="K1098">
        <v>0</v>
      </c>
      <c r="L1098">
        <v>1</v>
      </c>
    </row>
    <row r="1099" spans="5:12" x14ac:dyDescent="0.2">
      <c r="E1099" t="s">
        <v>4592</v>
      </c>
      <c r="F1099" t="s">
        <v>39</v>
      </c>
      <c r="G1099">
        <v>0</v>
      </c>
      <c r="H1099">
        <v>2</v>
      </c>
      <c r="I1099">
        <v>0</v>
      </c>
      <c r="J1099">
        <v>2</v>
      </c>
      <c r="K1099">
        <v>0</v>
      </c>
      <c r="L1099">
        <v>2</v>
      </c>
    </row>
    <row r="1100" spans="5:12" x14ac:dyDescent="0.2">
      <c r="E1100" t="s">
        <v>4411</v>
      </c>
      <c r="F1100" t="s">
        <v>39</v>
      </c>
      <c r="G1100">
        <v>0</v>
      </c>
      <c r="H1100">
        <v>2</v>
      </c>
      <c r="I1100">
        <v>0</v>
      </c>
      <c r="J1100">
        <v>2</v>
      </c>
      <c r="K1100">
        <v>0</v>
      </c>
      <c r="L1100">
        <v>2</v>
      </c>
    </row>
    <row r="1101" spans="5:12" x14ac:dyDescent="0.2">
      <c r="E1101" t="s">
        <v>6174</v>
      </c>
      <c r="F1101" t="s">
        <v>22</v>
      </c>
      <c r="G1101">
        <v>0</v>
      </c>
      <c r="H1101">
        <v>1</v>
      </c>
      <c r="I1101">
        <v>1</v>
      </c>
      <c r="J1101">
        <v>0</v>
      </c>
      <c r="K1101">
        <v>0</v>
      </c>
      <c r="L1101">
        <v>1</v>
      </c>
    </row>
    <row r="1102" spans="5:12" x14ac:dyDescent="0.2">
      <c r="E1102" t="s">
        <v>251</v>
      </c>
      <c r="F1102" t="s">
        <v>33</v>
      </c>
      <c r="G1102">
        <v>0</v>
      </c>
      <c r="H1102">
        <v>1</v>
      </c>
      <c r="I1102">
        <v>0</v>
      </c>
      <c r="J1102">
        <v>1</v>
      </c>
      <c r="K1102">
        <v>0</v>
      </c>
      <c r="L1102">
        <v>1</v>
      </c>
    </row>
    <row r="1103" spans="5:12" x14ac:dyDescent="0.2">
      <c r="E1103" t="s">
        <v>820</v>
      </c>
      <c r="F1103" t="s">
        <v>33</v>
      </c>
      <c r="G1103">
        <v>0</v>
      </c>
      <c r="H1103">
        <v>1</v>
      </c>
      <c r="I1103">
        <v>0</v>
      </c>
      <c r="J1103">
        <v>1</v>
      </c>
      <c r="K1103">
        <v>0</v>
      </c>
      <c r="L1103">
        <v>1</v>
      </c>
    </row>
    <row r="1104" spans="5:12" x14ac:dyDescent="0.2">
      <c r="E1104" t="s">
        <v>2347</v>
      </c>
      <c r="F1104" t="s">
        <v>33</v>
      </c>
      <c r="G1104">
        <v>0</v>
      </c>
      <c r="H1104">
        <v>1</v>
      </c>
      <c r="I1104">
        <v>0</v>
      </c>
      <c r="J1104">
        <v>1</v>
      </c>
      <c r="K1104">
        <v>0</v>
      </c>
      <c r="L1104">
        <v>1</v>
      </c>
    </row>
    <row r="1105" spans="4:12" x14ac:dyDescent="0.2">
      <c r="E1105" t="s">
        <v>2346</v>
      </c>
      <c r="F1105" t="s">
        <v>33</v>
      </c>
      <c r="G1105">
        <v>0</v>
      </c>
      <c r="H1105">
        <v>1</v>
      </c>
      <c r="I1105">
        <v>0</v>
      </c>
      <c r="J1105">
        <v>1</v>
      </c>
      <c r="K1105">
        <v>0</v>
      </c>
      <c r="L1105">
        <v>1</v>
      </c>
    </row>
    <row r="1106" spans="4:12" x14ac:dyDescent="0.2">
      <c r="D1106" t="s">
        <v>118</v>
      </c>
      <c r="E1106" t="s">
        <v>118</v>
      </c>
      <c r="F1106" t="s">
        <v>67</v>
      </c>
      <c r="G1106">
        <v>0</v>
      </c>
      <c r="H1106">
        <v>1</v>
      </c>
      <c r="I1106">
        <v>0</v>
      </c>
      <c r="J1106">
        <v>1</v>
      </c>
      <c r="K1106">
        <v>0</v>
      </c>
      <c r="L1106">
        <v>1</v>
      </c>
    </row>
    <row r="1107" spans="4:12" x14ac:dyDescent="0.2">
      <c r="E1107" t="s">
        <v>3108</v>
      </c>
      <c r="F1107" t="s">
        <v>58</v>
      </c>
      <c r="G1107">
        <v>0</v>
      </c>
      <c r="H1107">
        <v>1</v>
      </c>
      <c r="I1107">
        <v>0</v>
      </c>
      <c r="J1107">
        <v>1</v>
      </c>
      <c r="K1107">
        <v>0</v>
      </c>
      <c r="L1107">
        <v>1</v>
      </c>
    </row>
    <row r="1108" spans="4:12" x14ac:dyDescent="0.2">
      <c r="E1108" t="s">
        <v>1875</v>
      </c>
      <c r="F1108" t="s">
        <v>58</v>
      </c>
      <c r="G1108">
        <v>0</v>
      </c>
      <c r="H1108">
        <v>1</v>
      </c>
      <c r="I1108">
        <v>0</v>
      </c>
      <c r="J1108">
        <v>1</v>
      </c>
      <c r="K1108">
        <v>0</v>
      </c>
      <c r="L1108">
        <v>1</v>
      </c>
    </row>
    <row r="1109" spans="4:12" x14ac:dyDescent="0.2">
      <c r="E1109" t="s">
        <v>539</v>
      </c>
      <c r="F1109" t="s">
        <v>58</v>
      </c>
      <c r="G1109">
        <v>0</v>
      </c>
      <c r="H1109">
        <v>1</v>
      </c>
      <c r="I1109">
        <v>0</v>
      </c>
      <c r="J1109">
        <v>1</v>
      </c>
      <c r="K1109">
        <v>0</v>
      </c>
      <c r="L1109">
        <v>1</v>
      </c>
    </row>
    <row r="1110" spans="4:12" x14ac:dyDescent="0.2">
      <c r="E1110" t="s">
        <v>5312</v>
      </c>
      <c r="F1110" t="s">
        <v>58</v>
      </c>
      <c r="G1110">
        <v>0</v>
      </c>
      <c r="H1110">
        <v>1</v>
      </c>
      <c r="I1110">
        <v>0</v>
      </c>
      <c r="J1110">
        <v>1</v>
      </c>
      <c r="K1110">
        <v>0</v>
      </c>
      <c r="L1110">
        <v>1</v>
      </c>
    </row>
    <row r="1111" spans="4:12" x14ac:dyDescent="0.2">
      <c r="E1111" t="s">
        <v>331</v>
      </c>
      <c r="F1111" t="s">
        <v>58</v>
      </c>
      <c r="G1111">
        <v>0</v>
      </c>
      <c r="H1111">
        <v>8</v>
      </c>
      <c r="I1111">
        <v>0</v>
      </c>
      <c r="J1111">
        <v>7</v>
      </c>
      <c r="K1111">
        <v>1</v>
      </c>
      <c r="L1111">
        <v>8</v>
      </c>
    </row>
    <row r="1112" spans="4:12" x14ac:dyDescent="0.2">
      <c r="E1112" t="s">
        <v>3094</v>
      </c>
      <c r="F1112" t="s">
        <v>58</v>
      </c>
      <c r="G1112">
        <v>0</v>
      </c>
      <c r="H1112">
        <v>2</v>
      </c>
      <c r="I1112">
        <v>0</v>
      </c>
      <c r="J1112">
        <v>2</v>
      </c>
      <c r="K1112">
        <v>0</v>
      </c>
      <c r="L1112">
        <v>2</v>
      </c>
    </row>
    <row r="1113" spans="4:12" x14ac:dyDescent="0.2">
      <c r="E1113" t="s">
        <v>2271</v>
      </c>
      <c r="F1113" t="s">
        <v>18</v>
      </c>
      <c r="G1113">
        <v>0</v>
      </c>
      <c r="H1113">
        <v>1</v>
      </c>
      <c r="I1113">
        <v>0</v>
      </c>
      <c r="J1113">
        <v>0</v>
      </c>
      <c r="K1113">
        <v>1</v>
      </c>
      <c r="L1113">
        <v>1</v>
      </c>
    </row>
    <row r="1114" spans="4:12" x14ac:dyDescent="0.2">
      <c r="E1114" t="s">
        <v>2683</v>
      </c>
      <c r="F1114" t="s">
        <v>58</v>
      </c>
      <c r="G1114">
        <v>0</v>
      </c>
      <c r="H1114">
        <v>1</v>
      </c>
      <c r="I1114">
        <v>0</v>
      </c>
      <c r="J1114">
        <v>1</v>
      </c>
      <c r="K1114">
        <v>0</v>
      </c>
      <c r="L1114">
        <v>1</v>
      </c>
    </row>
    <row r="1115" spans="4:12" x14ac:dyDescent="0.2">
      <c r="E1115" t="s">
        <v>4482</v>
      </c>
      <c r="F1115" t="s">
        <v>58</v>
      </c>
      <c r="G1115">
        <v>0</v>
      </c>
      <c r="H1115">
        <v>2</v>
      </c>
      <c r="I1115">
        <v>0</v>
      </c>
      <c r="J1115">
        <v>2</v>
      </c>
      <c r="K1115">
        <v>0</v>
      </c>
      <c r="L1115">
        <v>2</v>
      </c>
    </row>
    <row r="1116" spans="4:12" x14ac:dyDescent="0.2">
      <c r="E1116" t="s">
        <v>4335</v>
      </c>
      <c r="F1116" t="s">
        <v>58</v>
      </c>
      <c r="G1116">
        <v>2</v>
      </c>
      <c r="H1116">
        <v>1</v>
      </c>
      <c r="I1116">
        <v>1</v>
      </c>
      <c r="J1116">
        <v>2</v>
      </c>
      <c r="K1116">
        <v>0</v>
      </c>
      <c r="L1116">
        <v>3</v>
      </c>
    </row>
    <row r="1117" spans="4:12" x14ac:dyDescent="0.2">
      <c r="E1117" t="s">
        <v>5005</v>
      </c>
      <c r="F1117" t="s">
        <v>58</v>
      </c>
      <c r="G1117">
        <v>2</v>
      </c>
      <c r="H1117">
        <v>1</v>
      </c>
      <c r="I1117">
        <v>1</v>
      </c>
      <c r="J1117">
        <v>2</v>
      </c>
      <c r="K1117">
        <v>0</v>
      </c>
      <c r="L1117">
        <v>3</v>
      </c>
    </row>
    <row r="1118" spans="4:12" x14ac:dyDescent="0.2">
      <c r="E1118" t="s">
        <v>1176</v>
      </c>
      <c r="F1118" t="s">
        <v>58</v>
      </c>
      <c r="G1118">
        <v>2</v>
      </c>
      <c r="H1118">
        <v>1</v>
      </c>
      <c r="I1118">
        <v>1</v>
      </c>
      <c r="J1118">
        <v>2</v>
      </c>
      <c r="K1118">
        <v>0</v>
      </c>
      <c r="L1118">
        <v>3</v>
      </c>
    </row>
    <row r="1119" spans="4:12" x14ac:dyDescent="0.2">
      <c r="E1119" t="s">
        <v>5797</v>
      </c>
      <c r="F1119" t="s">
        <v>58</v>
      </c>
      <c r="G1119">
        <v>2</v>
      </c>
      <c r="H1119">
        <v>1</v>
      </c>
      <c r="I1119">
        <v>1</v>
      </c>
      <c r="J1119">
        <v>2</v>
      </c>
      <c r="K1119">
        <v>0</v>
      </c>
      <c r="L1119">
        <v>3</v>
      </c>
    </row>
    <row r="1120" spans="4:12" x14ac:dyDescent="0.2">
      <c r="E1120" t="s">
        <v>4406</v>
      </c>
      <c r="F1120" t="s">
        <v>58</v>
      </c>
      <c r="G1120">
        <v>2</v>
      </c>
      <c r="H1120">
        <v>1</v>
      </c>
      <c r="I1120">
        <v>1</v>
      </c>
      <c r="J1120">
        <v>2</v>
      </c>
      <c r="K1120">
        <v>0</v>
      </c>
      <c r="L1120">
        <v>3</v>
      </c>
    </row>
    <row r="1121" spans="5:12" x14ac:dyDescent="0.2">
      <c r="E1121" t="s">
        <v>5469</v>
      </c>
      <c r="F1121" t="s">
        <v>58</v>
      </c>
      <c r="G1121">
        <v>2</v>
      </c>
      <c r="H1121">
        <v>1</v>
      </c>
      <c r="I1121">
        <v>1</v>
      </c>
      <c r="J1121">
        <v>2</v>
      </c>
      <c r="K1121">
        <v>0</v>
      </c>
      <c r="L1121">
        <v>3</v>
      </c>
    </row>
    <row r="1122" spans="5:12" x14ac:dyDescent="0.2">
      <c r="E1122" t="s">
        <v>3239</v>
      </c>
      <c r="F1122" t="s">
        <v>58</v>
      </c>
      <c r="G1122">
        <v>1</v>
      </c>
      <c r="H1122">
        <v>0</v>
      </c>
      <c r="I1122">
        <v>0</v>
      </c>
      <c r="J1122">
        <v>1</v>
      </c>
      <c r="K1122">
        <v>0</v>
      </c>
      <c r="L1122">
        <v>1</v>
      </c>
    </row>
    <row r="1123" spans="5:12" x14ac:dyDescent="0.2">
      <c r="E1123" t="s">
        <v>5762</v>
      </c>
      <c r="F1123" t="s">
        <v>58</v>
      </c>
      <c r="G1123">
        <v>2</v>
      </c>
      <c r="H1123">
        <v>1</v>
      </c>
      <c r="I1123">
        <v>1</v>
      </c>
      <c r="J1123">
        <v>2</v>
      </c>
      <c r="K1123">
        <v>0</v>
      </c>
      <c r="L1123">
        <v>3</v>
      </c>
    </row>
    <row r="1124" spans="5:12" x14ac:dyDescent="0.2">
      <c r="E1124" t="s">
        <v>6175</v>
      </c>
      <c r="F1124" t="s">
        <v>58</v>
      </c>
      <c r="G1124">
        <v>1</v>
      </c>
      <c r="H1124">
        <v>0</v>
      </c>
      <c r="I1124">
        <v>0</v>
      </c>
      <c r="J1124">
        <v>1</v>
      </c>
      <c r="K1124">
        <v>0</v>
      </c>
      <c r="L1124">
        <v>1</v>
      </c>
    </row>
    <row r="1125" spans="5:12" x14ac:dyDescent="0.2">
      <c r="E1125" t="s">
        <v>5799</v>
      </c>
      <c r="F1125" t="s">
        <v>58</v>
      </c>
      <c r="G1125">
        <v>2</v>
      </c>
      <c r="H1125">
        <v>1</v>
      </c>
      <c r="I1125">
        <v>1</v>
      </c>
      <c r="J1125">
        <v>2</v>
      </c>
      <c r="K1125">
        <v>0</v>
      </c>
      <c r="L1125">
        <v>3</v>
      </c>
    </row>
    <row r="1126" spans="5:12" x14ac:dyDescent="0.2">
      <c r="E1126" t="s">
        <v>5493</v>
      </c>
      <c r="F1126" t="s">
        <v>58</v>
      </c>
      <c r="G1126">
        <v>2</v>
      </c>
      <c r="H1126">
        <v>1</v>
      </c>
      <c r="I1126">
        <v>1</v>
      </c>
      <c r="J1126">
        <v>2</v>
      </c>
      <c r="K1126">
        <v>0</v>
      </c>
      <c r="L1126">
        <v>3</v>
      </c>
    </row>
    <row r="1127" spans="5:12" x14ac:dyDescent="0.2">
      <c r="E1127" t="s">
        <v>5737</v>
      </c>
      <c r="F1127" t="s">
        <v>58</v>
      </c>
      <c r="G1127">
        <v>2</v>
      </c>
      <c r="H1127">
        <v>1</v>
      </c>
      <c r="I1127">
        <v>1</v>
      </c>
      <c r="J1127">
        <v>2</v>
      </c>
      <c r="K1127">
        <v>0</v>
      </c>
      <c r="L1127">
        <v>3</v>
      </c>
    </row>
    <row r="1128" spans="5:12" x14ac:dyDescent="0.2">
      <c r="E1128" t="s">
        <v>4937</v>
      </c>
      <c r="F1128" t="s">
        <v>58</v>
      </c>
      <c r="G1128">
        <v>2</v>
      </c>
      <c r="H1128">
        <v>1</v>
      </c>
      <c r="I1128">
        <v>1</v>
      </c>
      <c r="J1128">
        <v>2</v>
      </c>
      <c r="K1128">
        <v>0</v>
      </c>
      <c r="L1128">
        <v>3</v>
      </c>
    </row>
    <row r="1129" spans="5:12" x14ac:dyDescent="0.2">
      <c r="E1129" t="s">
        <v>5346</v>
      </c>
      <c r="F1129" t="s">
        <v>58</v>
      </c>
      <c r="G1129">
        <v>2</v>
      </c>
      <c r="H1129">
        <v>1</v>
      </c>
      <c r="I1129">
        <v>1</v>
      </c>
      <c r="J1129">
        <v>2</v>
      </c>
      <c r="K1129">
        <v>0</v>
      </c>
      <c r="L1129">
        <v>3</v>
      </c>
    </row>
    <row r="1130" spans="5:12" x14ac:dyDescent="0.2">
      <c r="E1130" t="s">
        <v>4791</v>
      </c>
      <c r="F1130" t="s">
        <v>58</v>
      </c>
      <c r="G1130">
        <v>2</v>
      </c>
      <c r="H1130">
        <v>1</v>
      </c>
      <c r="I1130">
        <v>1</v>
      </c>
      <c r="J1130">
        <v>2</v>
      </c>
      <c r="K1130">
        <v>0</v>
      </c>
      <c r="L1130">
        <v>3</v>
      </c>
    </row>
    <row r="1131" spans="5:12" x14ac:dyDescent="0.2">
      <c r="E1131" t="s">
        <v>4294</v>
      </c>
      <c r="F1131" t="s">
        <v>58</v>
      </c>
      <c r="G1131">
        <v>2</v>
      </c>
      <c r="H1131">
        <v>1</v>
      </c>
      <c r="I1131">
        <v>1</v>
      </c>
      <c r="J1131">
        <v>2</v>
      </c>
      <c r="K1131">
        <v>0</v>
      </c>
      <c r="L1131">
        <v>3</v>
      </c>
    </row>
    <row r="1132" spans="5:12" x14ac:dyDescent="0.2">
      <c r="E1132" t="s">
        <v>5470</v>
      </c>
      <c r="F1132" t="s">
        <v>58</v>
      </c>
      <c r="G1132">
        <v>2</v>
      </c>
      <c r="H1132">
        <v>1</v>
      </c>
      <c r="I1132">
        <v>1</v>
      </c>
      <c r="J1132">
        <v>2</v>
      </c>
      <c r="K1132">
        <v>0</v>
      </c>
      <c r="L1132">
        <v>3</v>
      </c>
    </row>
    <row r="1133" spans="5:12" x14ac:dyDescent="0.2">
      <c r="E1133" t="s">
        <v>4217</v>
      </c>
      <c r="F1133" t="s">
        <v>58</v>
      </c>
      <c r="G1133">
        <v>2</v>
      </c>
      <c r="H1133">
        <v>1</v>
      </c>
      <c r="I1133">
        <v>1</v>
      </c>
      <c r="J1133">
        <v>2</v>
      </c>
      <c r="K1133">
        <v>0</v>
      </c>
      <c r="L1133">
        <v>3</v>
      </c>
    </row>
    <row r="1134" spans="5:12" x14ac:dyDescent="0.2">
      <c r="E1134" t="s">
        <v>5009</v>
      </c>
      <c r="F1134" t="s">
        <v>58</v>
      </c>
      <c r="G1134">
        <v>2</v>
      </c>
      <c r="H1134">
        <v>1</v>
      </c>
      <c r="I1134">
        <v>1</v>
      </c>
      <c r="J1134">
        <v>2</v>
      </c>
      <c r="K1134">
        <v>0</v>
      </c>
      <c r="L1134">
        <v>3</v>
      </c>
    </row>
    <row r="1135" spans="5:12" x14ac:dyDescent="0.2">
      <c r="E1135" t="s">
        <v>5831</v>
      </c>
      <c r="F1135" t="s">
        <v>58</v>
      </c>
      <c r="G1135">
        <v>2</v>
      </c>
      <c r="H1135">
        <v>1</v>
      </c>
      <c r="I1135">
        <v>1</v>
      </c>
      <c r="J1135">
        <v>2</v>
      </c>
      <c r="K1135">
        <v>0</v>
      </c>
      <c r="L1135">
        <v>3</v>
      </c>
    </row>
    <row r="1136" spans="5:12" x14ac:dyDescent="0.2">
      <c r="E1136" t="s">
        <v>6176</v>
      </c>
      <c r="F1136" t="s">
        <v>39</v>
      </c>
      <c r="G1136">
        <v>0</v>
      </c>
      <c r="H1136">
        <v>1</v>
      </c>
      <c r="I1136">
        <v>0</v>
      </c>
      <c r="J1136">
        <v>1</v>
      </c>
      <c r="K1136">
        <v>0</v>
      </c>
      <c r="L1136">
        <v>1</v>
      </c>
    </row>
    <row r="1137" spans="5:12" x14ac:dyDescent="0.2">
      <c r="E1137" t="s">
        <v>6177</v>
      </c>
      <c r="F1137" t="s">
        <v>39</v>
      </c>
      <c r="G1137">
        <v>0</v>
      </c>
      <c r="H1137">
        <v>1</v>
      </c>
      <c r="I1137">
        <v>0</v>
      </c>
      <c r="J1137">
        <v>1</v>
      </c>
      <c r="K1137">
        <v>0</v>
      </c>
      <c r="L1137">
        <v>1</v>
      </c>
    </row>
    <row r="1138" spans="5:12" x14ac:dyDescent="0.2">
      <c r="E1138" t="s">
        <v>6178</v>
      </c>
      <c r="F1138" t="s">
        <v>39</v>
      </c>
      <c r="G1138">
        <v>0</v>
      </c>
      <c r="H1138">
        <v>1</v>
      </c>
      <c r="I1138">
        <v>0</v>
      </c>
      <c r="J1138">
        <v>1</v>
      </c>
      <c r="K1138">
        <v>0</v>
      </c>
      <c r="L1138">
        <v>1</v>
      </c>
    </row>
    <row r="1139" spans="5:12" x14ac:dyDescent="0.2">
      <c r="E1139" t="s">
        <v>6179</v>
      </c>
      <c r="F1139" t="s">
        <v>39</v>
      </c>
      <c r="G1139">
        <v>0</v>
      </c>
      <c r="H1139">
        <v>1</v>
      </c>
      <c r="I1139">
        <v>0</v>
      </c>
      <c r="J1139">
        <v>1</v>
      </c>
      <c r="K1139">
        <v>0</v>
      </c>
      <c r="L1139">
        <v>1</v>
      </c>
    </row>
    <row r="1140" spans="5:12" x14ac:dyDescent="0.2">
      <c r="E1140" t="s">
        <v>6180</v>
      </c>
      <c r="F1140" t="s">
        <v>39</v>
      </c>
      <c r="G1140">
        <v>0</v>
      </c>
      <c r="H1140">
        <v>1</v>
      </c>
      <c r="I1140">
        <v>0</v>
      </c>
      <c r="J1140">
        <v>1</v>
      </c>
      <c r="K1140">
        <v>0</v>
      </c>
      <c r="L1140">
        <v>1</v>
      </c>
    </row>
    <row r="1141" spans="5:12" x14ac:dyDescent="0.2">
      <c r="E1141" t="s">
        <v>509</v>
      </c>
      <c r="F1141" t="s">
        <v>16</v>
      </c>
      <c r="G1141">
        <v>0</v>
      </c>
      <c r="H1141">
        <v>3</v>
      </c>
      <c r="I1141">
        <v>0</v>
      </c>
      <c r="J1141">
        <v>3</v>
      </c>
      <c r="K1141">
        <v>0</v>
      </c>
      <c r="L1141">
        <v>3</v>
      </c>
    </row>
    <row r="1142" spans="5:12" x14ac:dyDescent="0.2">
      <c r="E1142" t="s">
        <v>3248</v>
      </c>
      <c r="F1142" t="s">
        <v>16</v>
      </c>
      <c r="G1142">
        <v>0</v>
      </c>
      <c r="H1142">
        <v>3</v>
      </c>
      <c r="I1142">
        <v>0</v>
      </c>
      <c r="J1142">
        <v>3</v>
      </c>
      <c r="K1142">
        <v>0</v>
      </c>
      <c r="L1142">
        <v>3</v>
      </c>
    </row>
    <row r="1143" spans="5:12" x14ac:dyDescent="0.2">
      <c r="E1143" t="s">
        <v>433</v>
      </c>
      <c r="F1143" t="s">
        <v>29</v>
      </c>
      <c r="G1143">
        <v>1</v>
      </c>
      <c r="H1143">
        <v>2</v>
      </c>
      <c r="I1143">
        <v>0</v>
      </c>
      <c r="J1143">
        <v>3</v>
      </c>
      <c r="K1143">
        <v>0</v>
      </c>
      <c r="L1143">
        <v>3</v>
      </c>
    </row>
    <row r="1144" spans="5:12" x14ac:dyDescent="0.2">
      <c r="E1144" t="s">
        <v>657</v>
      </c>
      <c r="F1144" t="s">
        <v>16</v>
      </c>
      <c r="G1144">
        <v>0</v>
      </c>
      <c r="H1144">
        <v>3</v>
      </c>
      <c r="I1144">
        <v>0</v>
      </c>
      <c r="J1144">
        <v>3</v>
      </c>
      <c r="K1144">
        <v>0</v>
      </c>
      <c r="L1144">
        <v>3</v>
      </c>
    </row>
    <row r="1145" spans="5:12" x14ac:dyDescent="0.2">
      <c r="E1145" t="s">
        <v>656</v>
      </c>
      <c r="F1145" t="s">
        <v>16</v>
      </c>
      <c r="G1145">
        <v>0</v>
      </c>
      <c r="H1145">
        <v>3</v>
      </c>
      <c r="I1145">
        <v>0</v>
      </c>
      <c r="J1145">
        <v>3</v>
      </c>
      <c r="K1145">
        <v>0</v>
      </c>
      <c r="L1145">
        <v>3</v>
      </c>
    </row>
    <row r="1146" spans="5:12" x14ac:dyDescent="0.2">
      <c r="E1146" t="s">
        <v>2045</v>
      </c>
      <c r="F1146" t="s">
        <v>29</v>
      </c>
      <c r="G1146">
        <v>1</v>
      </c>
      <c r="H1146">
        <v>2</v>
      </c>
      <c r="I1146">
        <v>0</v>
      </c>
      <c r="J1146">
        <v>3</v>
      </c>
      <c r="K1146">
        <v>0</v>
      </c>
      <c r="L1146">
        <v>3</v>
      </c>
    </row>
    <row r="1147" spans="5:12" x14ac:dyDescent="0.2">
      <c r="E1147" t="s">
        <v>376</v>
      </c>
      <c r="F1147" t="s">
        <v>16</v>
      </c>
      <c r="G1147">
        <v>0</v>
      </c>
      <c r="H1147">
        <v>3</v>
      </c>
      <c r="I1147">
        <v>0</v>
      </c>
      <c r="J1147">
        <v>3</v>
      </c>
      <c r="K1147">
        <v>0</v>
      </c>
      <c r="L1147">
        <v>3</v>
      </c>
    </row>
    <row r="1148" spans="5:12" x14ac:dyDescent="0.2">
      <c r="E1148" t="s">
        <v>743</v>
      </c>
      <c r="F1148" t="s">
        <v>29</v>
      </c>
      <c r="G1148">
        <v>1</v>
      </c>
      <c r="H1148">
        <v>2</v>
      </c>
      <c r="I1148">
        <v>0</v>
      </c>
      <c r="J1148">
        <v>3</v>
      </c>
      <c r="K1148">
        <v>0</v>
      </c>
      <c r="L1148">
        <v>3</v>
      </c>
    </row>
    <row r="1149" spans="5:12" x14ac:dyDescent="0.2">
      <c r="E1149" t="s">
        <v>661</v>
      </c>
      <c r="F1149" t="s">
        <v>16</v>
      </c>
      <c r="G1149">
        <v>0</v>
      </c>
      <c r="H1149">
        <v>3</v>
      </c>
      <c r="I1149">
        <v>0</v>
      </c>
      <c r="J1149">
        <v>3</v>
      </c>
      <c r="K1149">
        <v>0</v>
      </c>
      <c r="L1149">
        <v>3</v>
      </c>
    </row>
    <row r="1150" spans="5:12" x14ac:dyDescent="0.2">
      <c r="E1150" t="s">
        <v>659</v>
      </c>
      <c r="F1150" t="s">
        <v>16</v>
      </c>
      <c r="G1150">
        <v>0</v>
      </c>
      <c r="H1150">
        <v>3</v>
      </c>
      <c r="I1150">
        <v>0</v>
      </c>
      <c r="J1150">
        <v>3</v>
      </c>
      <c r="K1150">
        <v>0</v>
      </c>
      <c r="L1150">
        <v>3</v>
      </c>
    </row>
    <row r="1151" spans="5:12" x14ac:dyDescent="0.2">
      <c r="E1151" t="s">
        <v>1425</v>
      </c>
      <c r="F1151" t="s">
        <v>29</v>
      </c>
      <c r="G1151">
        <v>1</v>
      </c>
      <c r="H1151">
        <v>2</v>
      </c>
      <c r="I1151">
        <v>0</v>
      </c>
      <c r="J1151">
        <v>3</v>
      </c>
      <c r="K1151">
        <v>0</v>
      </c>
      <c r="L1151">
        <v>3</v>
      </c>
    </row>
    <row r="1152" spans="5:12" x14ac:dyDescent="0.2">
      <c r="E1152" t="s">
        <v>1250</v>
      </c>
      <c r="F1152" t="s">
        <v>29</v>
      </c>
      <c r="G1152">
        <v>1</v>
      </c>
      <c r="H1152">
        <v>2</v>
      </c>
      <c r="I1152">
        <v>0</v>
      </c>
      <c r="J1152">
        <v>3</v>
      </c>
      <c r="K1152">
        <v>0</v>
      </c>
      <c r="L1152">
        <v>3</v>
      </c>
    </row>
    <row r="1153" spans="5:12" x14ac:dyDescent="0.2">
      <c r="E1153" t="s">
        <v>658</v>
      </c>
      <c r="F1153" t="s">
        <v>16</v>
      </c>
      <c r="G1153">
        <v>0</v>
      </c>
      <c r="H1153">
        <v>3</v>
      </c>
      <c r="I1153">
        <v>0</v>
      </c>
      <c r="J1153">
        <v>3</v>
      </c>
      <c r="K1153">
        <v>0</v>
      </c>
      <c r="L1153">
        <v>3</v>
      </c>
    </row>
    <row r="1154" spans="5:12" x14ac:dyDescent="0.2">
      <c r="E1154" t="s">
        <v>660</v>
      </c>
      <c r="F1154" t="s">
        <v>16</v>
      </c>
      <c r="G1154">
        <v>0</v>
      </c>
      <c r="H1154">
        <v>3</v>
      </c>
      <c r="I1154">
        <v>0</v>
      </c>
      <c r="J1154">
        <v>3</v>
      </c>
      <c r="K1154">
        <v>0</v>
      </c>
      <c r="L1154">
        <v>3</v>
      </c>
    </row>
    <row r="1155" spans="5:12" x14ac:dyDescent="0.2">
      <c r="E1155" t="s">
        <v>2044</v>
      </c>
      <c r="F1155" t="s">
        <v>29</v>
      </c>
      <c r="G1155">
        <v>0</v>
      </c>
      <c r="H1155">
        <v>2</v>
      </c>
      <c r="I1155">
        <v>0</v>
      </c>
      <c r="J1155">
        <v>2</v>
      </c>
      <c r="K1155">
        <v>0</v>
      </c>
      <c r="L1155">
        <v>2</v>
      </c>
    </row>
    <row r="1156" spans="5:12" x14ac:dyDescent="0.2">
      <c r="E1156" t="s">
        <v>189</v>
      </c>
      <c r="F1156" t="s">
        <v>29</v>
      </c>
      <c r="G1156">
        <v>1</v>
      </c>
      <c r="H1156">
        <v>2</v>
      </c>
      <c r="I1156">
        <v>0</v>
      </c>
      <c r="J1156">
        <v>3</v>
      </c>
      <c r="K1156">
        <v>0</v>
      </c>
      <c r="L1156">
        <v>3</v>
      </c>
    </row>
    <row r="1157" spans="5:12" x14ac:dyDescent="0.2">
      <c r="E1157" t="s">
        <v>5340</v>
      </c>
      <c r="F1157" t="s">
        <v>14</v>
      </c>
      <c r="G1157">
        <v>0</v>
      </c>
      <c r="H1157">
        <v>1</v>
      </c>
      <c r="I1157">
        <v>0</v>
      </c>
      <c r="J1157">
        <v>1</v>
      </c>
      <c r="K1157">
        <v>0</v>
      </c>
      <c r="L1157">
        <v>1</v>
      </c>
    </row>
    <row r="1158" spans="5:12" x14ac:dyDescent="0.2">
      <c r="E1158" t="s">
        <v>720</v>
      </c>
      <c r="F1158" t="s">
        <v>14</v>
      </c>
      <c r="G1158">
        <v>0</v>
      </c>
      <c r="H1158">
        <v>1</v>
      </c>
      <c r="I1158">
        <v>0</v>
      </c>
      <c r="J1158">
        <v>1</v>
      </c>
      <c r="K1158">
        <v>0</v>
      </c>
      <c r="L1158">
        <v>1</v>
      </c>
    </row>
    <row r="1159" spans="5:12" x14ac:dyDescent="0.2">
      <c r="E1159" t="s">
        <v>6181</v>
      </c>
      <c r="F1159" t="s">
        <v>67</v>
      </c>
      <c r="G1159">
        <v>1</v>
      </c>
      <c r="H1159">
        <v>1</v>
      </c>
      <c r="I1159">
        <v>0</v>
      </c>
      <c r="J1159">
        <v>2</v>
      </c>
      <c r="K1159">
        <v>0</v>
      </c>
      <c r="L1159">
        <v>2</v>
      </c>
    </row>
    <row r="1160" spans="5:12" x14ac:dyDescent="0.2">
      <c r="E1160" t="s">
        <v>6182</v>
      </c>
      <c r="F1160" t="s">
        <v>87</v>
      </c>
      <c r="G1160">
        <v>0</v>
      </c>
      <c r="H1160">
        <v>1</v>
      </c>
      <c r="I1160">
        <v>0</v>
      </c>
      <c r="J1160">
        <v>1</v>
      </c>
      <c r="K1160">
        <v>0</v>
      </c>
      <c r="L1160">
        <v>1</v>
      </c>
    </row>
    <row r="1161" spans="5:12" x14ac:dyDescent="0.2">
      <c r="E1161" t="s">
        <v>4938</v>
      </c>
      <c r="F1161" t="s">
        <v>77</v>
      </c>
      <c r="G1161">
        <v>0</v>
      </c>
      <c r="H1161">
        <v>1</v>
      </c>
      <c r="I1161">
        <v>0</v>
      </c>
      <c r="J1161">
        <v>1</v>
      </c>
      <c r="K1161">
        <v>0</v>
      </c>
      <c r="L1161">
        <v>1</v>
      </c>
    </row>
    <row r="1162" spans="5:12" x14ac:dyDescent="0.2">
      <c r="E1162" t="s">
        <v>6183</v>
      </c>
      <c r="F1162" t="s">
        <v>87</v>
      </c>
      <c r="G1162">
        <v>0</v>
      </c>
      <c r="H1162">
        <v>1</v>
      </c>
      <c r="I1162">
        <v>0</v>
      </c>
      <c r="J1162">
        <v>1</v>
      </c>
      <c r="K1162">
        <v>0</v>
      </c>
      <c r="L1162">
        <v>1</v>
      </c>
    </row>
    <row r="1163" spans="5:12" x14ac:dyDescent="0.2">
      <c r="E1163" t="s">
        <v>4679</v>
      </c>
      <c r="F1163" t="s">
        <v>16</v>
      </c>
      <c r="G1163">
        <v>0</v>
      </c>
      <c r="H1163">
        <v>1</v>
      </c>
      <c r="I1163">
        <v>0</v>
      </c>
      <c r="J1163">
        <v>1</v>
      </c>
      <c r="K1163">
        <v>0</v>
      </c>
      <c r="L1163">
        <v>1</v>
      </c>
    </row>
    <row r="1164" spans="5:12" x14ac:dyDescent="0.2">
      <c r="E1164" t="s">
        <v>5110</v>
      </c>
      <c r="F1164" t="s">
        <v>16</v>
      </c>
      <c r="G1164">
        <v>0</v>
      </c>
      <c r="H1164">
        <v>1</v>
      </c>
      <c r="I1164">
        <v>0</v>
      </c>
      <c r="J1164">
        <v>1</v>
      </c>
      <c r="K1164">
        <v>0</v>
      </c>
      <c r="L1164">
        <v>1</v>
      </c>
    </row>
    <row r="1165" spans="5:12" x14ac:dyDescent="0.2">
      <c r="E1165" t="s">
        <v>5352</v>
      </c>
      <c r="F1165" t="s">
        <v>16</v>
      </c>
      <c r="G1165">
        <v>0</v>
      </c>
      <c r="H1165">
        <v>1</v>
      </c>
      <c r="I1165">
        <v>0</v>
      </c>
      <c r="J1165">
        <v>1</v>
      </c>
      <c r="K1165">
        <v>0</v>
      </c>
      <c r="L1165">
        <v>1</v>
      </c>
    </row>
    <row r="1166" spans="5:12" x14ac:dyDescent="0.2">
      <c r="E1166" t="s">
        <v>2998</v>
      </c>
      <c r="F1166" t="s">
        <v>16</v>
      </c>
      <c r="G1166">
        <v>0</v>
      </c>
      <c r="H1166">
        <v>1</v>
      </c>
      <c r="I1166">
        <v>0</v>
      </c>
      <c r="J1166">
        <v>1</v>
      </c>
      <c r="K1166">
        <v>0</v>
      </c>
      <c r="L1166">
        <v>1</v>
      </c>
    </row>
    <row r="1167" spans="5:12" x14ac:dyDescent="0.2">
      <c r="E1167" t="s">
        <v>5267</v>
      </c>
      <c r="F1167" t="s">
        <v>35</v>
      </c>
      <c r="G1167">
        <v>0</v>
      </c>
      <c r="H1167">
        <v>1</v>
      </c>
      <c r="I1167">
        <v>0</v>
      </c>
      <c r="J1167">
        <v>1</v>
      </c>
      <c r="K1167">
        <v>0</v>
      </c>
      <c r="L1167">
        <v>1</v>
      </c>
    </row>
    <row r="1168" spans="5:12" x14ac:dyDescent="0.2">
      <c r="E1168" t="s">
        <v>6184</v>
      </c>
      <c r="F1168" t="s">
        <v>58</v>
      </c>
      <c r="G1168">
        <v>0</v>
      </c>
      <c r="H1168">
        <v>1</v>
      </c>
      <c r="I1168">
        <v>0</v>
      </c>
      <c r="J1168">
        <v>1</v>
      </c>
      <c r="K1168">
        <v>0</v>
      </c>
      <c r="L1168">
        <v>1</v>
      </c>
    </row>
    <row r="1169" spans="5:12" x14ac:dyDescent="0.2">
      <c r="E1169" t="s">
        <v>1004</v>
      </c>
      <c r="F1169" t="s">
        <v>35</v>
      </c>
      <c r="G1169">
        <v>0</v>
      </c>
      <c r="H1169">
        <v>2</v>
      </c>
      <c r="I1169">
        <v>0</v>
      </c>
      <c r="J1169">
        <v>2</v>
      </c>
      <c r="K1169">
        <v>0</v>
      </c>
      <c r="L1169">
        <v>2</v>
      </c>
    </row>
    <row r="1170" spans="5:12" x14ac:dyDescent="0.2">
      <c r="E1170" t="s">
        <v>1095</v>
      </c>
      <c r="F1170" t="s">
        <v>35</v>
      </c>
      <c r="G1170">
        <v>0</v>
      </c>
      <c r="H1170">
        <v>1</v>
      </c>
      <c r="I1170">
        <v>0</v>
      </c>
      <c r="J1170">
        <v>1</v>
      </c>
      <c r="K1170">
        <v>0</v>
      </c>
      <c r="L1170">
        <v>1</v>
      </c>
    </row>
    <row r="1171" spans="5:12" x14ac:dyDescent="0.2">
      <c r="E1171" t="s">
        <v>1111</v>
      </c>
      <c r="F1171" t="s">
        <v>35</v>
      </c>
      <c r="G1171">
        <v>0</v>
      </c>
      <c r="H1171">
        <v>2</v>
      </c>
      <c r="I1171">
        <v>0</v>
      </c>
      <c r="J1171">
        <v>2</v>
      </c>
      <c r="K1171">
        <v>0</v>
      </c>
      <c r="L1171">
        <v>2</v>
      </c>
    </row>
    <row r="1172" spans="5:12" x14ac:dyDescent="0.2">
      <c r="E1172" t="s">
        <v>6185</v>
      </c>
      <c r="F1172" t="s">
        <v>58</v>
      </c>
      <c r="G1172">
        <v>0</v>
      </c>
      <c r="H1172">
        <v>1</v>
      </c>
      <c r="I1172">
        <v>0</v>
      </c>
      <c r="J1172">
        <v>1</v>
      </c>
      <c r="K1172">
        <v>0</v>
      </c>
      <c r="L1172">
        <v>1</v>
      </c>
    </row>
    <row r="1173" spans="5:12" x14ac:dyDescent="0.2">
      <c r="E1173" t="s">
        <v>4358</v>
      </c>
      <c r="F1173" t="s">
        <v>67</v>
      </c>
      <c r="G1173">
        <v>0</v>
      </c>
      <c r="H1173">
        <v>1</v>
      </c>
      <c r="I1173">
        <v>0</v>
      </c>
      <c r="J1173">
        <v>1</v>
      </c>
      <c r="K1173">
        <v>0</v>
      </c>
      <c r="L1173">
        <v>1</v>
      </c>
    </row>
    <row r="1174" spans="5:12" x14ac:dyDescent="0.2">
      <c r="E1174" t="s">
        <v>6186</v>
      </c>
      <c r="F1174" t="s">
        <v>67</v>
      </c>
      <c r="G1174">
        <v>0</v>
      </c>
      <c r="H1174">
        <v>1</v>
      </c>
      <c r="I1174">
        <v>0</v>
      </c>
      <c r="J1174">
        <v>1</v>
      </c>
      <c r="K1174">
        <v>0</v>
      </c>
      <c r="L1174">
        <v>1</v>
      </c>
    </row>
    <row r="1175" spans="5:12" x14ac:dyDescent="0.2">
      <c r="E1175" t="s">
        <v>1580</v>
      </c>
      <c r="F1175" t="s">
        <v>94</v>
      </c>
      <c r="G1175">
        <v>0</v>
      </c>
      <c r="H1175">
        <v>9</v>
      </c>
      <c r="I1175">
        <v>0</v>
      </c>
      <c r="J1175">
        <v>9</v>
      </c>
      <c r="K1175">
        <v>0</v>
      </c>
      <c r="L1175">
        <v>9</v>
      </c>
    </row>
    <row r="1176" spans="5:12" x14ac:dyDescent="0.2">
      <c r="E1176" t="s">
        <v>731</v>
      </c>
      <c r="F1176" t="s">
        <v>24</v>
      </c>
      <c r="G1176">
        <v>0</v>
      </c>
      <c r="H1176">
        <v>2</v>
      </c>
      <c r="I1176">
        <v>0</v>
      </c>
      <c r="J1176">
        <v>2</v>
      </c>
      <c r="K1176">
        <v>0</v>
      </c>
      <c r="L1176">
        <v>2</v>
      </c>
    </row>
    <row r="1177" spans="5:12" x14ac:dyDescent="0.2">
      <c r="E1177" t="s">
        <v>3323</v>
      </c>
      <c r="F1177" t="s">
        <v>24</v>
      </c>
      <c r="G1177">
        <v>0</v>
      </c>
      <c r="H1177">
        <v>1</v>
      </c>
      <c r="I1177">
        <v>0</v>
      </c>
      <c r="J1177">
        <v>1</v>
      </c>
      <c r="K1177">
        <v>0</v>
      </c>
      <c r="L1177">
        <v>1</v>
      </c>
    </row>
    <row r="1178" spans="5:12" x14ac:dyDescent="0.2">
      <c r="E1178" t="s">
        <v>881</v>
      </c>
      <c r="F1178" t="s">
        <v>24</v>
      </c>
      <c r="G1178">
        <v>0</v>
      </c>
      <c r="H1178">
        <v>2</v>
      </c>
      <c r="I1178">
        <v>0</v>
      </c>
      <c r="J1178">
        <v>2</v>
      </c>
      <c r="K1178">
        <v>0</v>
      </c>
      <c r="L1178">
        <v>2</v>
      </c>
    </row>
    <row r="1179" spans="5:12" x14ac:dyDescent="0.2">
      <c r="E1179" t="s">
        <v>571</v>
      </c>
      <c r="F1179" t="s">
        <v>24</v>
      </c>
      <c r="G1179">
        <v>0</v>
      </c>
      <c r="H1179">
        <v>1</v>
      </c>
      <c r="I1179">
        <v>0</v>
      </c>
      <c r="J1179">
        <v>1</v>
      </c>
      <c r="K1179">
        <v>0</v>
      </c>
      <c r="L1179">
        <v>1</v>
      </c>
    </row>
    <row r="1180" spans="5:12" x14ac:dyDescent="0.2">
      <c r="E1180" t="s">
        <v>1139</v>
      </c>
      <c r="F1180" t="s">
        <v>24</v>
      </c>
      <c r="G1180">
        <v>0</v>
      </c>
      <c r="H1180">
        <v>2</v>
      </c>
      <c r="I1180">
        <v>0</v>
      </c>
      <c r="J1180">
        <v>2</v>
      </c>
      <c r="K1180">
        <v>0</v>
      </c>
      <c r="L1180">
        <v>2</v>
      </c>
    </row>
    <row r="1181" spans="5:12" x14ac:dyDescent="0.2">
      <c r="E1181" t="s">
        <v>240</v>
      </c>
      <c r="F1181" t="s">
        <v>24</v>
      </c>
      <c r="G1181">
        <v>0</v>
      </c>
      <c r="H1181">
        <v>1</v>
      </c>
      <c r="I1181">
        <v>0</v>
      </c>
      <c r="J1181">
        <v>1</v>
      </c>
      <c r="K1181">
        <v>0</v>
      </c>
      <c r="L1181">
        <v>1</v>
      </c>
    </row>
    <row r="1182" spans="5:12" x14ac:dyDescent="0.2">
      <c r="E1182" t="s">
        <v>6187</v>
      </c>
      <c r="F1182" t="s">
        <v>18</v>
      </c>
      <c r="G1182">
        <v>0</v>
      </c>
      <c r="H1182">
        <v>1</v>
      </c>
      <c r="I1182">
        <v>0</v>
      </c>
      <c r="J1182">
        <v>1</v>
      </c>
      <c r="K1182">
        <v>0</v>
      </c>
      <c r="L1182">
        <v>1</v>
      </c>
    </row>
    <row r="1183" spans="5:12" x14ac:dyDescent="0.2">
      <c r="E1183" t="s">
        <v>6188</v>
      </c>
      <c r="F1183" t="s">
        <v>18</v>
      </c>
      <c r="G1183">
        <v>0</v>
      </c>
      <c r="H1183">
        <v>1</v>
      </c>
      <c r="I1183">
        <v>0</v>
      </c>
      <c r="J1183">
        <v>1</v>
      </c>
      <c r="K1183">
        <v>0</v>
      </c>
      <c r="L1183">
        <v>1</v>
      </c>
    </row>
    <row r="1184" spans="5:12" x14ac:dyDescent="0.2">
      <c r="E1184" t="s">
        <v>6189</v>
      </c>
      <c r="F1184" t="s">
        <v>18</v>
      </c>
      <c r="G1184">
        <v>0</v>
      </c>
      <c r="H1184">
        <v>1</v>
      </c>
      <c r="I1184">
        <v>0</v>
      </c>
      <c r="J1184">
        <v>1</v>
      </c>
      <c r="K1184">
        <v>0</v>
      </c>
      <c r="L1184">
        <v>1</v>
      </c>
    </row>
    <row r="1185" spans="5:12" x14ac:dyDescent="0.2">
      <c r="E1185" t="s">
        <v>6190</v>
      </c>
      <c r="F1185" t="s">
        <v>18</v>
      </c>
      <c r="G1185">
        <v>0</v>
      </c>
      <c r="H1185">
        <v>1</v>
      </c>
      <c r="I1185">
        <v>0</v>
      </c>
      <c r="J1185">
        <v>1</v>
      </c>
      <c r="K1185">
        <v>0</v>
      </c>
      <c r="L1185">
        <v>1</v>
      </c>
    </row>
    <row r="1186" spans="5:12" x14ac:dyDescent="0.2">
      <c r="E1186" t="s">
        <v>4975</v>
      </c>
      <c r="F1186" t="s">
        <v>35</v>
      </c>
      <c r="G1186">
        <v>0</v>
      </c>
      <c r="H1186">
        <v>1</v>
      </c>
      <c r="I1186">
        <v>0</v>
      </c>
      <c r="J1186">
        <v>1</v>
      </c>
      <c r="K1186">
        <v>0</v>
      </c>
      <c r="L1186">
        <v>1</v>
      </c>
    </row>
    <row r="1187" spans="5:12" x14ac:dyDescent="0.2">
      <c r="E1187" t="s">
        <v>4887</v>
      </c>
      <c r="F1187" t="s">
        <v>18</v>
      </c>
      <c r="G1187">
        <v>1</v>
      </c>
      <c r="H1187">
        <v>1</v>
      </c>
      <c r="I1187">
        <v>0</v>
      </c>
      <c r="J1187">
        <v>2</v>
      </c>
      <c r="K1187">
        <v>0</v>
      </c>
      <c r="L1187">
        <v>2</v>
      </c>
    </row>
    <row r="1188" spans="5:12" x14ac:dyDescent="0.2">
      <c r="E1188" t="s">
        <v>3603</v>
      </c>
      <c r="F1188" t="s">
        <v>69</v>
      </c>
      <c r="G1188">
        <v>0</v>
      </c>
      <c r="H1188">
        <v>2</v>
      </c>
      <c r="I1188">
        <v>0</v>
      </c>
      <c r="J1188">
        <v>2</v>
      </c>
      <c r="K1188">
        <v>0</v>
      </c>
      <c r="L1188">
        <v>2</v>
      </c>
    </row>
    <row r="1189" spans="5:12" x14ac:dyDescent="0.2">
      <c r="E1189" t="s">
        <v>6191</v>
      </c>
      <c r="F1189" t="s">
        <v>55</v>
      </c>
      <c r="G1189">
        <v>0</v>
      </c>
      <c r="H1189">
        <v>1</v>
      </c>
      <c r="I1189">
        <v>0</v>
      </c>
      <c r="J1189">
        <v>1</v>
      </c>
      <c r="K1189">
        <v>0</v>
      </c>
      <c r="L1189">
        <v>1</v>
      </c>
    </row>
    <row r="1190" spans="5:12" x14ac:dyDescent="0.2">
      <c r="E1190" t="s">
        <v>1224</v>
      </c>
      <c r="F1190" t="s">
        <v>80</v>
      </c>
      <c r="G1190">
        <v>0</v>
      </c>
      <c r="H1190">
        <v>1</v>
      </c>
      <c r="I1190">
        <v>0</v>
      </c>
      <c r="J1190">
        <v>1</v>
      </c>
      <c r="K1190">
        <v>0</v>
      </c>
      <c r="L1190">
        <v>1</v>
      </c>
    </row>
    <row r="1191" spans="5:12" x14ac:dyDescent="0.2">
      <c r="E1191" t="s">
        <v>3648</v>
      </c>
      <c r="F1191" t="s">
        <v>80</v>
      </c>
      <c r="G1191">
        <v>0</v>
      </c>
      <c r="H1191">
        <v>1</v>
      </c>
      <c r="I1191">
        <v>0</v>
      </c>
      <c r="J1191">
        <v>1</v>
      </c>
      <c r="K1191">
        <v>0</v>
      </c>
      <c r="L1191">
        <v>1</v>
      </c>
    </row>
    <row r="1192" spans="5:12" x14ac:dyDescent="0.2">
      <c r="E1192" t="s">
        <v>6192</v>
      </c>
      <c r="F1192" t="s">
        <v>55</v>
      </c>
      <c r="G1192">
        <v>0</v>
      </c>
      <c r="H1192">
        <v>1</v>
      </c>
      <c r="I1192">
        <v>0</v>
      </c>
      <c r="J1192">
        <v>1</v>
      </c>
      <c r="K1192">
        <v>0</v>
      </c>
      <c r="L1192">
        <v>1</v>
      </c>
    </row>
    <row r="1193" spans="5:12" x14ac:dyDescent="0.2">
      <c r="E1193" t="s">
        <v>2266</v>
      </c>
      <c r="F1193" t="s">
        <v>53</v>
      </c>
      <c r="G1193">
        <v>4</v>
      </c>
      <c r="H1193">
        <v>0</v>
      </c>
      <c r="I1193">
        <v>0</v>
      </c>
      <c r="J1193">
        <v>3</v>
      </c>
      <c r="K1193">
        <v>1</v>
      </c>
      <c r="L1193">
        <v>4</v>
      </c>
    </row>
    <row r="1194" spans="5:12" x14ac:dyDescent="0.2">
      <c r="E1194" t="s">
        <v>2300</v>
      </c>
      <c r="F1194" t="s">
        <v>53</v>
      </c>
      <c r="G1194">
        <v>4</v>
      </c>
      <c r="H1194">
        <v>0</v>
      </c>
      <c r="I1194">
        <v>0</v>
      </c>
      <c r="J1194">
        <v>3</v>
      </c>
      <c r="K1194">
        <v>1</v>
      </c>
      <c r="L1194">
        <v>4</v>
      </c>
    </row>
    <row r="1195" spans="5:12" x14ac:dyDescent="0.2">
      <c r="E1195" t="s">
        <v>2274</v>
      </c>
      <c r="F1195" t="s">
        <v>53</v>
      </c>
      <c r="G1195">
        <v>1</v>
      </c>
      <c r="H1195">
        <v>0</v>
      </c>
      <c r="I1195">
        <v>0</v>
      </c>
      <c r="J1195">
        <v>0</v>
      </c>
      <c r="K1195">
        <v>1</v>
      </c>
      <c r="L1195">
        <v>1</v>
      </c>
    </row>
    <row r="1196" spans="5:12" x14ac:dyDescent="0.2">
      <c r="E1196" t="s">
        <v>2262</v>
      </c>
      <c r="F1196" t="s">
        <v>53</v>
      </c>
      <c r="G1196">
        <v>1</v>
      </c>
      <c r="H1196">
        <v>0</v>
      </c>
      <c r="I1196">
        <v>0</v>
      </c>
      <c r="J1196">
        <v>0</v>
      </c>
      <c r="K1196">
        <v>1</v>
      </c>
      <c r="L1196">
        <v>1</v>
      </c>
    </row>
    <row r="1197" spans="5:12" x14ac:dyDescent="0.2">
      <c r="E1197" t="s">
        <v>6193</v>
      </c>
      <c r="F1197" t="s">
        <v>20</v>
      </c>
      <c r="G1197">
        <v>0</v>
      </c>
      <c r="H1197">
        <v>1</v>
      </c>
      <c r="I1197">
        <v>0</v>
      </c>
      <c r="J1197">
        <v>1</v>
      </c>
      <c r="K1197">
        <v>0</v>
      </c>
      <c r="L1197">
        <v>1</v>
      </c>
    </row>
    <row r="1198" spans="5:12" x14ac:dyDescent="0.2">
      <c r="E1198" t="s">
        <v>2303</v>
      </c>
      <c r="F1198" t="s">
        <v>53</v>
      </c>
      <c r="G1198">
        <v>4</v>
      </c>
      <c r="H1198">
        <v>0</v>
      </c>
      <c r="I1198">
        <v>0</v>
      </c>
      <c r="J1198">
        <v>3</v>
      </c>
      <c r="K1198">
        <v>1</v>
      </c>
      <c r="L1198">
        <v>4</v>
      </c>
    </row>
    <row r="1199" spans="5:12" x14ac:dyDescent="0.2">
      <c r="E1199" t="s">
        <v>2275</v>
      </c>
      <c r="F1199" t="s">
        <v>53</v>
      </c>
      <c r="G1199">
        <v>1</v>
      </c>
      <c r="H1199">
        <v>0</v>
      </c>
      <c r="I1199">
        <v>0</v>
      </c>
      <c r="J1199">
        <v>0</v>
      </c>
      <c r="K1199">
        <v>1</v>
      </c>
      <c r="L1199">
        <v>1</v>
      </c>
    </row>
    <row r="1200" spans="5:12" x14ac:dyDescent="0.2">
      <c r="E1200" t="s">
        <v>6194</v>
      </c>
      <c r="F1200" t="s">
        <v>20</v>
      </c>
      <c r="G1200">
        <v>0</v>
      </c>
      <c r="H1200">
        <v>1</v>
      </c>
      <c r="I1200">
        <v>0</v>
      </c>
      <c r="J1200">
        <v>1</v>
      </c>
      <c r="K1200">
        <v>0</v>
      </c>
      <c r="L1200">
        <v>1</v>
      </c>
    </row>
    <row r="1201" spans="5:12" x14ac:dyDescent="0.2">
      <c r="E1201" t="s">
        <v>6195</v>
      </c>
      <c r="F1201" t="s">
        <v>20</v>
      </c>
      <c r="G1201">
        <v>0</v>
      </c>
      <c r="H1201">
        <v>1</v>
      </c>
      <c r="I1201">
        <v>0</v>
      </c>
      <c r="J1201">
        <v>1</v>
      </c>
      <c r="K1201">
        <v>0</v>
      </c>
      <c r="L1201">
        <v>1</v>
      </c>
    </row>
    <row r="1202" spans="5:12" x14ac:dyDescent="0.2">
      <c r="E1202" t="s">
        <v>2264</v>
      </c>
      <c r="F1202" t="s">
        <v>53</v>
      </c>
      <c r="G1202">
        <v>1</v>
      </c>
      <c r="H1202">
        <v>0</v>
      </c>
      <c r="I1202">
        <v>0</v>
      </c>
      <c r="J1202">
        <v>0</v>
      </c>
      <c r="K1202">
        <v>1</v>
      </c>
      <c r="L1202">
        <v>1</v>
      </c>
    </row>
    <row r="1203" spans="5:12" x14ac:dyDescent="0.2">
      <c r="E1203" t="s">
        <v>2301</v>
      </c>
      <c r="F1203" t="s">
        <v>53</v>
      </c>
      <c r="G1203">
        <v>4</v>
      </c>
      <c r="H1203">
        <v>0</v>
      </c>
      <c r="I1203">
        <v>0</v>
      </c>
      <c r="J1203">
        <v>3</v>
      </c>
      <c r="K1203">
        <v>1</v>
      </c>
      <c r="L1203">
        <v>4</v>
      </c>
    </row>
    <row r="1204" spans="5:12" x14ac:dyDescent="0.2">
      <c r="E1204" t="s">
        <v>2308</v>
      </c>
      <c r="F1204" t="s">
        <v>53</v>
      </c>
      <c r="G1204">
        <v>4</v>
      </c>
      <c r="H1204">
        <v>0</v>
      </c>
      <c r="I1204">
        <v>0</v>
      </c>
      <c r="J1204">
        <v>3</v>
      </c>
      <c r="K1204">
        <v>1</v>
      </c>
      <c r="L1204">
        <v>4</v>
      </c>
    </row>
    <row r="1205" spans="5:12" x14ac:dyDescent="0.2">
      <c r="E1205" t="s">
        <v>2263</v>
      </c>
      <c r="F1205" t="s">
        <v>53</v>
      </c>
      <c r="G1205">
        <v>1</v>
      </c>
      <c r="H1205">
        <v>0</v>
      </c>
      <c r="I1205">
        <v>0</v>
      </c>
      <c r="J1205">
        <v>0</v>
      </c>
      <c r="K1205">
        <v>1</v>
      </c>
      <c r="L1205">
        <v>1</v>
      </c>
    </row>
    <row r="1206" spans="5:12" x14ac:dyDescent="0.2">
      <c r="E1206" t="s">
        <v>1640</v>
      </c>
      <c r="F1206" t="s">
        <v>20</v>
      </c>
      <c r="G1206">
        <v>0</v>
      </c>
      <c r="H1206">
        <v>1</v>
      </c>
      <c r="I1206">
        <v>0</v>
      </c>
      <c r="J1206">
        <v>1</v>
      </c>
      <c r="K1206">
        <v>0</v>
      </c>
      <c r="L1206">
        <v>1</v>
      </c>
    </row>
    <row r="1207" spans="5:12" x14ac:dyDescent="0.2">
      <c r="E1207" t="s">
        <v>1368</v>
      </c>
      <c r="F1207" t="s">
        <v>20</v>
      </c>
      <c r="G1207">
        <v>0</v>
      </c>
      <c r="H1207">
        <v>1</v>
      </c>
      <c r="I1207">
        <v>0</v>
      </c>
      <c r="J1207">
        <v>1</v>
      </c>
      <c r="K1207">
        <v>0</v>
      </c>
      <c r="L1207">
        <v>1</v>
      </c>
    </row>
    <row r="1208" spans="5:12" x14ac:dyDescent="0.2">
      <c r="E1208" t="s">
        <v>1705</v>
      </c>
      <c r="F1208" t="s">
        <v>20</v>
      </c>
      <c r="G1208">
        <v>0</v>
      </c>
      <c r="H1208">
        <v>1</v>
      </c>
      <c r="I1208">
        <v>0</v>
      </c>
      <c r="J1208">
        <v>1</v>
      </c>
      <c r="K1208">
        <v>0</v>
      </c>
      <c r="L1208">
        <v>1</v>
      </c>
    </row>
    <row r="1209" spans="5:12" x14ac:dyDescent="0.2">
      <c r="E1209" t="s">
        <v>1367</v>
      </c>
      <c r="F1209" t="s">
        <v>20</v>
      </c>
      <c r="G1209">
        <v>0</v>
      </c>
      <c r="H1209">
        <v>1</v>
      </c>
      <c r="I1209">
        <v>0</v>
      </c>
      <c r="J1209">
        <v>1</v>
      </c>
      <c r="K1209">
        <v>0</v>
      </c>
      <c r="L1209">
        <v>1</v>
      </c>
    </row>
    <row r="1210" spans="5:12" x14ac:dyDescent="0.2">
      <c r="E1210" t="s">
        <v>623</v>
      </c>
      <c r="F1210" t="s">
        <v>20</v>
      </c>
      <c r="G1210">
        <v>0</v>
      </c>
      <c r="H1210">
        <v>1</v>
      </c>
      <c r="I1210">
        <v>0</v>
      </c>
      <c r="J1210">
        <v>1</v>
      </c>
      <c r="K1210">
        <v>0</v>
      </c>
      <c r="L1210">
        <v>1</v>
      </c>
    </row>
    <row r="1211" spans="5:12" x14ac:dyDescent="0.2">
      <c r="E1211" t="s">
        <v>1369</v>
      </c>
      <c r="F1211" t="s">
        <v>20</v>
      </c>
      <c r="G1211">
        <v>0</v>
      </c>
      <c r="H1211">
        <v>1</v>
      </c>
      <c r="I1211">
        <v>0</v>
      </c>
      <c r="J1211">
        <v>1</v>
      </c>
      <c r="K1211">
        <v>0</v>
      </c>
      <c r="L1211">
        <v>1</v>
      </c>
    </row>
    <row r="1212" spans="5:12" x14ac:dyDescent="0.2">
      <c r="E1212" t="s">
        <v>5686</v>
      </c>
      <c r="F1212" t="s">
        <v>48</v>
      </c>
      <c r="G1212">
        <v>0</v>
      </c>
      <c r="H1212">
        <v>1</v>
      </c>
      <c r="I1212">
        <v>0</v>
      </c>
      <c r="J1212">
        <v>1</v>
      </c>
      <c r="K1212">
        <v>0</v>
      </c>
      <c r="L1212">
        <v>1</v>
      </c>
    </row>
    <row r="1213" spans="5:12" x14ac:dyDescent="0.2">
      <c r="E1213" t="s">
        <v>1895</v>
      </c>
      <c r="F1213" t="s">
        <v>80</v>
      </c>
      <c r="G1213">
        <v>0</v>
      </c>
      <c r="H1213">
        <v>2</v>
      </c>
      <c r="I1213">
        <v>0</v>
      </c>
      <c r="J1213">
        <v>2</v>
      </c>
      <c r="K1213">
        <v>0</v>
      </c>
      <c r="L1213">
        <v>2</v>
      </c>
    </row>
    <row r="1214" spans="5:12" x14ac:dyDescent="0.2">
      <c r="E1214" t="s">
        <v>6196</v>
      </c>
      <c r="F1214" t="s">
        <v>67</v>
      </c>
      <c r="G1214">
        <v>0</v>
      </c>
      <c r="H1214">
        <v>1</v>
      </c>
      <c r="I1214">
        <v>0</v>
      </c>
      <c r="J1214">
        <v>1</v>
      </c>
      <c r="K1214">
        <v>0</v>
      </c>
      <c r="L1214">
        <v>1</v>
      </c>
    </row>
    <row r="1215" spans="5:12" x14ac:dyDescent="0.2">
      <c r="E1215" t="s">
        <v>6197</v>
      </c>
      <c r="F1215" t="s">
        <v>67</v>
      </c>
      <c r="G1215">
        <v>0</v>
      </c>
      <c r="H1215">
        <v>1</v>
      </c>
      <c r="I1215">
        <v>0</v>
      </c>
      <c r="J1215">
        <v>1</v>
      </c>
      <c r="K1215">
        <v>0</v>
      </c>
      <c r="L1215">
        <v>1</v>
      </c>
    </row>
    <row r="1216" spans="5:12" x14ac:dyDescent="0.2">
      <c r="E1216" t="s">
        <v>323</v>
      </c>
      <c r="F1216" t="s">
        <v>94</v>
      </c>
      <c r="G1216">
        <v>0</v>
      </c>
      <c r="H1216">
        <v>1</v>
      </c>
      <c r="I1216">
        <v>0</v>
      </c>
      <c r="J1216">
        <v>1</v>
      </c>
      <c r="K1216">
        <v>0</v>
      </c>
      <c r="L1216">
        <v>1</v>
      </c>
    </row>
    <row r="1217" spans="5:12" x14ac:dyDescent="0.2">
      <c r="E1217" t="s">
        <v>2533</v>
      </c>
      <c r="F1217" t="s">
        <v>94</v>
      </c>
      <c r="G1217">
        <v>0</v>
      </c>
      <c r="H1217">
        <v>1</v>
      </c>
      <c r="I1217">
        <v>0</v>
      </c>
      <c r="J1217">
        <v>1</v>
      </c>
      <c r="K1217">
        <v>0</v>
      </c>
      <c r="L1217">
        <v>1</v>
      </c>
    </row>
    <row r="1218" spans="5:12" x14ac:dyDescent="0.2">
      <c r="E1218" t="s">
        <v>181</v>
      </c>
      <c r="F1218" t="s">
        <v>94</v>
      </c>
      <c r="G1218">
        <v>0</v>
      </c>
      <c r="H1218">
        <v>1</v>
      </c>
      <c r="I1218">
        <v>0</v>
      </c>
      <c r="J1218">
        <v>1</v>
      </c>
      <c r="K1218">
        <v>0</v>
      </c>
      <c r="L1218">
        <v>1</v>
      </c>
    </row>
    <row r="1219" spans="5:12" x14ac:dyDescent="0.2">
      <c r="E1219" t="s">
        <v>4553</v>
      </c>
      <c r="F1219" t="s">
        <v>87</v>
      </c>
      <c r="G1219">
        <v>1</v>
      </c>
      <c r="H1219">
        <v>0</v>
      </c>
      <c r="I1219">
        <v>0</v>
      </c>
      <c r="J1219">
        <v>1</v>
      </c>
      <c r="K1219">
        <v>0</v>
      </c>
      <c r="L1219">
        <v>1</v>
      </c>
    </row>
    <row r="1220" spans="5:12" x14ac:dyDescent="0.2">
      <c r="E1220" t="s">
        <v>232</v>
      </c>
      <c r="F1220" t="s">
        <v>29</v>
      </c>
      <c r="G1220">
        <v>1</v>
      </c>
      <c r="H1220">
        <v>0</v>
      </c>
      <c r="I1220">
        <v>0</v>
      </c>
      <c r="J1220">
        <v>1</v>
      </c>
      <c r="K1220">
        <v>0</v>
      </c>
      <c r="L1220">
        <v>1</v>
      </c>
    </row>
    <row r="1221" spans="5:12" x14ac:dyDescent="0.2">
      <c r="E1221" t="s">
        <v>6198</v>
      </c>
      <c r="F1221" t="s">
        <v>20</v>
      </c>
      <c r="G1221">
        <v>0</v>
      </c>
      <c r="H1221">
        <v>1</v>
      </c>
      <c r="I1221">
        <v>0</v>
      </c>
      <c r="J1221">
        <v>1</v>
      </c>
      <c r="K1221">
        <v>0</v>
      </c>
      <c r="L1221">
        <v>1</v>
      </c>
    </row>
    <row r="1222" spans="5:12" x14ac:dyDescent="0.2">
      <c r="E1222" t="s">
        <v>3338</v>
      </c>
      <c r="F1222" t="s">
        <v>22</v>
      </c>
      <c r="G1222">
        <v>0</v>
      </c>
      <c r="H1222">
        <v>1</v>
      </c>
      <c r="I1222">
        <v>0</v>
      </c>
      <c r="J1222">
        <v>1</v>
      </c>
      <c r="K1222">
        <v>0</v>
      </c>
      <c r="L1222">
        <v>1</v>
      </c>
    </row>
    <row r="1223" spans="5:12" x14ac:dyDescent="0.2">
      <c r="E1223" t="s">
        <v>6199</v>
      </c>
      <c r="F1223" t="s">
        <v>77</v>
      </c>
      <c r="G1223">
        <v>1</v>
      </c>
      <c r="H1223">
        <v>0</v>
      </c>
      <c r="I1223">
        <v>0</v>
      </c>
      <c r="J1223">
        <v>1</v>
      </c>
      <c r="K1223">
        <v>0</v>
      </c>
      <c r="L1223">
        <v>1</v>
      </c>
    </row>
    <row r="1224" spans="5:12" x14ac:dyDescent="0.2">
      <c r="E1224" t="s">
        <v>4114</v>
      </c>
      <c r="F1224" t="s">
        <v>35</v>
      </c>
      <c r="G1224">
        <v>0</v>
      </c>
      <c r="H1224">
        <v>1</v>
      </c>
      <c r="I1224">
        <v>0</v>
      </c>
      <c r="J1224">
        <v>1</v>
      </c>
      <c r="K1224">
        <v>0</v>
      </c>
      <c r="L1224">
        <v>1</v>
      </c>
    </row>
    <row r="1225" spans="5:12" x14ac:dyDescent="0.2">
      <c r="E1225" t="s">
        <v>2796</v>
      </c>
      <c r="F1225" t="s">
        <v>39</v>
      </c>
      <c r="G1225">
        <v>0</v>
      </c>
      <c r="H1225">
        <v>1</v>
      </c>
      <c r="I1225">
        <v>0</v>
      </c>
      <c r="J1225">
        <v>1</v>
      </c>
      <c r="K1225">
        <v>0</v>
      </c>
      <c r="L1225">
        <v>1</v>
      </c>
    </row>
    <row r="1226" spans="5:12" x14ac:dyDescent="0.2">
      <c r="E1226" t="s">
        <v>5200</v>
      </c>
      <c r="F1226" t="s">
        <v>58</v>
      </c>
      <c r="G1226">
        <v>0</v>
      </c>
      <c r="H1226">
        <v>2</v>
      </c>
      <c r="I1226">
        <v>0</v>
      </c>
      <c r="J1226">
        <v>2</v>
      </c>
      <c r="K1226">
        <v>0</v>
      </c>
      <c r="L1226">
        <v>2</v>
      </c>
    </row>
    <row r="1227" spans="5:12" x14ac:dyDescent="0.2">
      <c r="E1227" t="s">
        <v>4842</v>
      </c>
      <c r="F1227" t="s">
        <v>58</v>
      </c>
      <c r="G1227">
        <v>0</v>
      </c>
      <c r="H1227">
        <v>2</v>
      </c>
      <c r="I1227">
        <v>0</v>
      </c>
      <c r="J1227">
        <v>2</v>
      </c>
      <c r="K1227">
        <v>0</v>
      </c>
      <c r="L1227">
        <v>2</v>
      </c>
    </row>
    <row r="1228" spans="5:12" x14ac:dyDescent="0.2">
      <c r="E1228" t="s">
        <v>2309</v>
      </c>
      <c r="F1228" t="s">
        <v>53</v>
      </c>
      <c r="G1228">
        <v>3</v>
      </c>
      <c r="H1228">
        <v>0</v>
      </c>
      <c r="I1228">
        <v>0</v>
      </c>
      <c r="J1228">
        <v>3</v>
      </c>
      <c r="K1228">
        <v>0</v>
      </c>
      <c r="L1228">
        <v>3</v>
      </c>
    </row>
    <row r="1229" spans="5:12" x14ac:dyDescent="0.2">
      <c r="E1229" t="s">
        <v>1271</v>
      </c>
      <c r="F1229" t="s">
        <v>131</v>
      </c>
      <c r="G1229">
        <v>0</v>
      </c>
      <c r="H1229">
        <v>1</v>
      </c>
      <c r="I1229">
        <v>0</v>
      </c>
      <c r="J1229">
        <v>1</v>
      </c>
      <c r="K1229">
        <v>0</v>
      </c>
      <c r="L1229">
        <v>1</v>
      </c>
    </row>
    <row r="1230" spans="5:12" x14ac:dyDescent="0.2">
      <c r="E1230" t="s">
        <v>5356</v>
      </c>
      <c r="F1230" t="s">
        <v>16</v>
      </c>
      <c r="G1230">
        <v>0</v>
      </c>
      <c r="H1230">
        <v>3</v>
      </c>
      <c r="I1230">
        <v>0</v>
      </c>
      <c r="J1230">
        <v>3</v>
      </c>
      <c r="K1230">
        <v>0</v>
      </c>
      <c r="L1230">
        <v>3</v>
      </c>
    </row>
    <row r="1231" spans="5:12" x14ac:dyDescent="0.2">
      <c r="E1231" t="s">
        <v>4133</v>
      </c>
      <c r="F1231" t="s">
        <v>67</v>
      </c>
      <c r="G1231">
        <v>0</v>
      </c>
      <c r="H1231">
        <v>1</v>
      </c>
      <c r="I1231">
        <v>0</v>
      </c>
      <c r="J1231">
        <v>1</v>
      </c>
      <c r="K1231">
        <v>0</v>
      </c>
      <c r="L1231">
        <v>1</v>
      </c>
    </row>
    <row r="1232" spans="5:12" x14ac:dyDescent="0.2">
      <c r="E1232" t="s">
        <v>5696</v>
      </c>
      <c r="F1232" t="s">
        <v>67</v>
      </c>
      <c r="G1232">
        <v>0</v>
      </c>
      <c r="H1232">
        <v>1</v>
      </c>
      <c r="I1232">
        <v>0</v>
      </c>
      <c r="J1232">
        <v>1</v>
      </c>
      <c r="K1232">
        <v>0</v>
      </c>
      <c r="L1232">
        <v>1</v>
      </c>
    </row>
    <row r="1233" spans="5:12" x14ac:dyDescent="0.2">
      <c r="E1233" t="s">
        <v>5023</v>
      </c>
      <c r="F1233" t="s">
        <v>67</v>
      </c>
      <c r="G1233">
        <v>0</v>
      </c>
      <c r="H1233">
        <v>1</v>
      </c>
      <c r="I1233">
        <v>0</v>
      </c>
      <c r="J1233">
        <v>1</v>
      </c>
      <c r="K1233">
        <v>0</v>
      </c>
      <c r="L1233">
        <v>1</v>
      </c>
    </row>
    <row r="1234" spans="5:12" x14ac:dyDescent="0.2">
      <c r="E1234" t="s">
        <v>4949</v>
      </c>
      <c r="F1234" t="s">
        <v>67</v>
      </c>
      <c r="G1234">
        <v>0</v>
      </c>
      <c r="H1234">
        <v>1</v>
      </c>
      <c r="I1234">
        <v>0</v>
      </c>
      <c r="J1234">
        <v>1</v>
      </c>
      <c r="K1234">
        <v>0</v>
      </c>
      <c r="L1234">
        <v>1</v>
      </c>
    </row>
    <row r="1235" spans="5:12" x14ac:dyDescent="0.2">
      <c r="E1235" t="s">
        <v>2574</v>
      </c>
      <c r="F1235" t="s">
        <v>67</v>
      </c>
      <c r="G1235">
        <v>0</v>
      </c>
      <c r="H1235">
        <v>1</v>
      </c>
      <c r="I1235">
        <v>0</v>
      </c>
      <c r="J1235">
        <v>1</v>
      </c>
      <c r="K1235">
        <v>0</v>
      </c>
      <c r="L1235">
        <v>1</v>
      </c>
    </row>
    <row r="1236" spans="5:12" x14ac:dyDescent="0.2">
      <c r="E1236" t="s">
        <v>4817</v>
      </c>
      <c r="F1236" t="s">
        <v>67</v>
      </c>
      <c r="G1236">
        <v>0</v>
      </c>
      <c r="H1236">
        <v>1</v>
      </c>
      <c r="I1236">
        <v>0</v>
      </c>
      <c r="J1236">
        <v>1</v>
      </c>
      <c r="K1236">
        <v>0</v>
      </c>
      <c r="L1236">
        <v>1</v>
      </c>
    </row>
    <row r="1237" spans="5:12" x14ac:dyDescent="0.2">
      <c r="E1237" t="s">
        <v>4557</v>
      </c>
      <c r="F1237" t="s">
        <v>67</v>
      </c>
      <c r="G1237">
        <v>0</v>
      </c>
      <c r="H1237">
        <v>1</v>
      </c>
      <c r="I1237">
        <v>0</v>
      </c>
      <c r="J1237">
        <v>1</v>
      </c>
      <c r="K1237">
        <v>0</v>
      </c>
      <c r="L1237">
        <v>1</v>
      </c>
    </row>
    <row r="1238" spans="5:12" x14ac:dyDescent="0.2">
      <c r="E1238" t="s">
        <v>6200</v>
      </c>
      <c r="F1238" t="s">
        <v>33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1</v>
      </c>
    </row>
    <row r="1239" spans="5:12" x14ac:dyDescent="0.2">
      <c r="E1239" t="s">
        <v>2083</v>
      </c>
      <c r="F1239" t="s">
        <v>53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1</v>
      </c>
    </row>
    <row r="1240" spans="5:12" x14ac:dyDescent="0.2">
      <c r="E1240" t="s">
        <v>1846</v>
      </c>
      <c r="F1240" t="s">
        <v>33</v>
      </c>
      <c r="G1240">
        <v>1</v>
      </c>
      <c r="H1240">
        <v>0</v>
      </c>
      <c r="I1240">
        <v>0</v>
      </c>
      <c r="J1240">
        <v>1</v>
      </c>
      <c r="K1240">
        <v>0</v>
      </c>
      <c r="L1240">
        <v>1</v>
      </c>
    </row>
    <row r="1241" spans="5:12" x14ac:dyDescent="0.2">
      <c r="E1241" t="s">
        <v>4072</v>
      </c>
      <c r="F1241" t="s">
        <v>55</v>
      </c>
      <c r="G1241">
        <v>0</v>
      </c>
      <c r="H1241">
        <v>1</v>
      </c>
      <c r="I1241">
        <v>0</v>
      </c>
      <c r="J1241">
        <v>1</v>
      </c>
      <c r="K1241">
        <v>0</v>
      </c>
      <c r="L1241">
        <v>1</v>
      </c>
    </row>
    <row r="1242" spans="5:12" x14ac:dyDescent="0.2">
      <c r="E1242" t="s">
        <v>5752</v>
      </c>
      <c r="F1242" t="s">
        <v>24</v>
      </c>
      <c r="G1242">
        <v>0</v>
      </c>
      <c r="H1242">
        <v>1</v>
      </c>
      <c r="I1242">
        <v>0</v>
      </c>
      <c r="J1242">
        <v>1</v>
      </c>
      <c r="K1242">
        <v>0</v>
      </c>
      <c r="L1242">
        <v>1</v>
      </c>
    </row>
    <row r="1243" spans="5:12" x14ac:dyDescent="0.2">
      <c r="E1243" t="s">
        <v>3678</v>
      </c>
      <c r="F1243" t="s">
        <v>69</v>
      </c>
      <c r="G1243">
        <v>0</v>
      </c>
      <c r="H1243">
        <v>1</v>
      </c>
      <c r="I1243">
        <v>0</v>
      </c>
      <c r="J1243">
        <v>1</v>
      </c>
      <c r="K1243">
        <v>0</v>
      </c>
      <c r="L1243">
        <v>1</v>
      </c>
    </row>
    <row r="1244" spans="5:12" x14ac:dyDescent="0.2">
      <c r="E1244" t="s">
        <v>4759</v>
      </c>
      <c r="F1244" t="s">
        <v>87</v>
      </c>
      <c r="G1244">
        <v>1</v>
      </c>
      <c r="H1244">
        <v>0</v>
      </c>
      <c r="I1244">
        <v>0</v>
      </c>
      <c r="J1244">
        <v>1</v>
      </c>
      <c r="K1244">
        <v>0</v>
      </c>
      <c r="L1244">
        <v>1</v>
      </c>
    </row>
    <row r="1245" spans="5:12" x14ac:dyDescent="0.2">
      <c r="E1245" t="s">
        <v>3144</v>
      </c>
      <c r="F1245" t="s">
        <v>20</v>
      </c>
      <c r="G1245">
        <v>0</v>
      </c>
      <c r="H1245">
        <v>4</v>
      </c>
      <c r="I1245">
        <v>0</v>
      </c>
      <c r="J1245">
        <v>4</v>
      </c>
      <c r="K1245">
        <v>0</v>
      </c>
      <c r="L1245">
        <v>4</v>
      </c>
    </row>
    <row r="1246" spans="5:12" x14ac:dyDescent="0.2">
      <c r="E1246" t="s">
        <v>6201</v>
      </c>
      <c r="F1246" t="s">
        <v>80</v>
      </c>
      <c r="G1246">
        <v>0</v>
      </c>
      <c r="H1246">
        <v>1</v>
      </c>
      <c r="I1246">
        <v>0</v>
      </c>
      <c r="J1246">
        <v>1</v>
      </c>
      <c r="K1246">
        <v>0</v>
      </c>
      <c r="L1246">
        <v>1</v>
      </c>
    </row>
    <row r="1247" spans="5:12" x14ac:dyDescent="0.2">
      <c r="E1247" t="s">
        <v>1636</v>
      </c>
      <c r="F1247" t="s">
        <v>80</v>
      </c>
      <c r="G1247">
        <v>0</v>
      </c>
      <c r="H1247">
        <v>1</v>
      </c>
      <c r="I1247">
        <v>0</v>
      </c>
      <c r="J1247">
        <v>1</v>
      </c>
      <c r="K1247">
        <v>0</v>
      </c>
      <c r="L1247">
        <v>1</v>
      </c>
    </row>
    <row r="1248" spans="5:12" x14ac:dyDescent="0.2">
      <c r="E1248" t="s">
        <v>5564</v>
      </c>
      <c r="F1248" t="s">
        <v>94</v>
      </c>
      <c r="G1248">
        <v>0</v>
      </c>
      <c r="H1248">
        <v>1</v>
      </c>
      <c r="I1248">
        <v>0</v>
      </c>
      <c r="J1248">
        <v>1</v>
      </c>
      <c r="K1248">
        <v>0</v>
      </c>
      <c r="L1248">
        <v>1</v>
      </c>
    </row>
    <row r="1249" spans="5:12" x14ac:dyDescent="0.2">
      <c r="E1249" t="s">
        <v>1252</v>
      </c>
      <c r="F1249" t="s">
        <v>80</v>
      </c>
      <c r="G1249">
        <v>0</v>
      </c>
      <c r="H1249">
        <v>4</v>
      </c>
      <c r="I1249">
        <v>0</v>
      </c>
      <c r="J1249">
        <v>4</v>
      </c>
      <c r="K1249">
        <v>0</v>
      </c>
      <c r="L1249">
        <v>4</v>
      </c>
    </row>
    <row r="1250" spans="5:12" x14ac:dyDescent="0.2">
      <c r="E1250" t="s">
        <v>1474</v>
      </c>
      <c r="F1250" t="s">
        <v>80</v>
      </c>
      <c r="G1250">
        <v>0</v>
      </c>
      <c r="H1250">
        <v>4</v>
      </c>
      <c r="I1250">
        <v>0</v>
      </c>
      <c r="J1250">
        <v>4</v>
      </c>
      <c r="K1250">
        <v>0</v>
      </c>
      <c r="L1250">
        <v>4</v>
      </c>
    </row>
    <row r="1251" spans="5:12" x14ac:dyDescent="0.2">
      <c r="E1251" t="s">
        <v>2509</v>
      </c>
      <c r="F1251" t="s">
        <v>80</v>
      </c>
      <c r="G1251">
        <v>0</v>
      </c>
      <c r="H1251">
        <v>4</v>
      </c>
      <c r="I1251">
        <v>0</v>
      </c>
      <c r="J1251">
        <v>4</v>
      </c>
      <c r="K1251">
        <v>0</v>
      </c>
      <c r="L1251">
        <v>4</v>
      </c>
    </row>
    <row r="1252" spans="5:12" x14ac:dyDescent="0.2">
      <c r="E1252" t="s">
        <v>4896</v>
      </c>
      <c r="F1252" t="s">
        <v>39</v>
      </c>
      <c r="G1252">
        <v>0</v>
      </c>
      <c r="H1252">
        <v>1</v>
      </c>
      <c r="I1252">
        <v>0</v>
      </c>
      <c r="J1252">
        <v>1</v>
      </c>
      <c r="K1252">
        <v>0</v>
      </c>
      <c r="L1252">
        <v>1</v>
      </c>
    </row>
    <row r="1253" spans="5:12" x14ac:dyDescent="0.2">
      <c r="E1253" t="s">
        <v>4671</v>
      </c>
      <c r="F1253" t="s">
        <v>39</v>
      </c>
      <c r="G1253">
        <v>0</v>
      </c>
      <c r="H1253">
        <v>1</v>
      </c>
      <c r="I1253">
        <v>0</v>
      </c>
      <c r="J1253">
        <v>1</v>
      </c>
      <c r="K1253">
        <v>0</v>
      </c>
      <c r="L1253">
        <v>1</v>
      </c>
    </row>
    <row r="1254" spans="5:12" x14ac:dyDescent="0.2">
      <c r="E1254" t="s">
        <v>4448</v>
      </c>
      <c r="F1254" t="s">
        <v>94</v>
      </c>
      <c r="G1254">
        <v>0</v>
      </c>
      <c r="H1254">
        <v>1</v>
      </c>
      <c r="I1254">
        <v>0</v>
      </c>
      <c r="J1254">
        <v>1</v>
      </c>
      <c r="K1254">
        <v>0</v>
      </c>
      <c r="L1254">
        <v>1</v>
      </c>
    </row>
    <row r="1255" spans="5:12" x14ac:dyDescent="0.2">
      <c r="E1255" t="s">
        <v>6202</v>
      </c>
      <c r="F1255" t="s">
        <v>87</v>
      </c>
      <c r="G1255">
        <v>0</v>
      </c>
      <c r="H1255">
        <v>1</v>
      </c>
      <c r="I1255">
        <v>0</v>
      </c>
      <c r="J1255">
        <v>1</v>
      </c>
      <c r="K1255">
        <v>0</v>
      </c>
      <c r="L1255">
        <v>1</v>
      </c>
    </row>
    <row r="1256" spans="5:12" x14ac:dyDescent="0.2">
      <c r="E1256" t="s">
        <v>5868</v>
      </c>
      <c r="F1256" t="s">
        <v>16</v>
      </c>
      <c r="G1256">
        <v>1</v>
      </c>
      <c r="H1256">
        <v>1</v>
      </c>
      <c r="I1256">
        <v>0</v>
      </c>
      <c r="J1256">
        <v>2</v>
      </c>
      <c r="K1256">
        <v>0</v>
      </c>
      <c r="L1256">
        <v>2</v>
      </c>
    </row>
    <row r="1257" spans="5:12" x14ac:dyDescent="0.2">
      <c r="E1257" t="s">
        <v>5215</v>
      </c>
      <c r="F1257" t="s">
        <v>131</v>
      </c>
      <c r="G1257">
        <v>2</v>
      </c>
      <c r="H1257">
        <v>0</v>
      </c>
      <c r="I1257">
        <v>0</v>
      </c>
      <c r="J1257">
        <v>1</v>
      </c>
      <c r="K1257">
        <v>1</v>
      </c>
      <c r="L1257">
        <v>2</v>
      </c>
    </row>
    <row r="1258" spans="5:12" x14ac:dyDescent="0.2">
      <c r="E1258" t="s">
        <v>6203</v>
      </c>
      <c r="F1258" t="s">
        <v>20</v>
      </c>
      <c r="G1258">
        <v>0</v>
      </c>
      <c r="H1258">
        <v>1</v>
      </c>
      <c r="I1258">
        <v>0</v>
      </c>
      <c r="J1258">
        <v>1</v>
      </c>
      <c r="K1258">
        <v>0</v>
      </c>
      <c r="L1258">
        <v>1</v>
      </c>
    </row>
    <row r="1259" spans="5:12" x14ac:dyDescent="0.2">
      <c r="E1259" t="s">
        <v>6204</v>
      </c>
      <c r="F1259" t="s">
        <v>94</v>
      </c>
      <c r="G1259">
        <v>0</v>
      </c>
      <c r="H1259">
        <v>1</v>
      </c>
      <c r="I1259">
        <v>0</v>
      </c>
      <c r="J1259">
        <v>1</v>
      </c>
      <c r="K1259">
        <v>0</v>
      </c>
      <c r="L1259">
        <v>1</v>
      </c>
    </row>
    <row r="1260" spans="5:12" x14ac:dyDescent="0.2">
      <c r="E1260" t="s">
        <v>4984</v>
      </c>
      <c r="F1260" t="s">
        <v>131</v>
      </c>
      <c r="G1260">
        <v>0</v>
      </c>
      <c r="H1260">
        <v>1</v>
      </c>
      <c r="I1260">
        <v>0</v>
      </c>
      <c r="J1260">
        <v>1</v>
      </c>
      <c r="K1260">
        <v>0</v>
      </c>
      <c r="L1260">
        <v>1</v>
      </c>
    </row>
    <row r="1261" spans="5:12" x14ac:dyDescent="0.2">
      <c r="E1261" t="s">
        <v>4493</v>
      </c>
      <c r="F1261" t="s">
        <v>16</v>
      </c>
      <c r="G1261">
        <v>0</v>
      </c>
      <c r="H1261">
        <v>1</v>
      </c>
      <c r="I1261">
        <v>0</v>
      </c>
      <c r="J1261">
        <v>1</v>
      </c>
      <c r="K1261">
        <v>0</v>
      </c>
      <c r="L1261">
        <v>1</v>
      </c>
    </row>
    <row r="1262" spans="5:12" x14ac:dyDescent="0.2">
      <c r="E1262" t="s">
        <v>5551</v>
      </c>
      <c r="F1262" t="s">
        <v>16</v>
      </c>
      <c r="G1262">
        <v>0</v>
      </c>
      <c r="H1262">
        <v>1</v>
      </c>
      <c r="I1262">
        <v>0</v>
      </c>
      <c r="J1262">
        <v>1</v>
      </c>
      <c r="K1262">
        <v>0</v>
      </c>
      <c r="L1262">
        <v>1</v>
      </c>
    </row>
    <row r="1263" spans="5:12" x14ac:dyDescent="0.2">
      <c r="E1263" t="s">
        <v>5558</v>
      </c>
      <c r="F1263" t="s">
        <v>16</v>
      </c>
      <c r="G1263">
        <v>0</v>
      </c>
      <c r="H1263">
        <v>1</v>
      </c>
      <c r="I1263">
        <v>0</v>
      </c>
      <c r="J1263">
        <v>1</v>
      </c>
      <c r="K1263">
        <v>0</v>
      </c>
      <c r="L1263">
        <v>1</v>
      </c>
    </row>
    <row r="1264" spans="5:12" x14ac:dyDescent="0.2">
      <c r="E1264" t="s">
        <v>5553</v>
      </c>
      <c r="F1264" t="s">
        <v>16</v>
      </c>
      <c r="G1264">
        <v>0</v>
      </c>
      <c r="H1264">
        <v>1</v>
      </c>
      <c r="I1264">
        <v>0</v>
      </c>
      <c r="J1264">
        <v>1</v>
      </c>
      <c r="K1264">
        <v>0</v>
      </c>
      <c r="L1264">
        <v>1</v>
      </c>
    </row>
    <row r="1265" spans="5:12" x14ac:dyDescent="0.2">
      <c r="E1265" t="s">
        <v>5550</v>
      </c>
      <c r="F1265" t="s">
        <v>16</v>
      </c>
      <c r="G1265">
        <v>0</v>
      </c>
      <c r="H1265">
        <v>1</v>
      </c>
      <c r="I1265">
        <v>0</v>
      </c>
      <c r="J1265">
        <v>1</v>
      </c>
      <c r="K1265">
        <v>0</v>
      </c>
      <c r="L1265">
        <v>1</v>
      </c>
    </row>
    <row r="1266" spans="5:12" x14ac:dyDescent="0.2">
      <c r="E1266" t="s">
        <v>4911</v>
      </c>
      <c r="F1266" t="s">
        <v>16</v>
      </c>
      <c r="G1266">
        <v>0</v>
      </c>
      <c r="H1266">
        <v>1</v>
      </c>
      <c r="I1266">
        <v>0</v>
      </c>
      <c r="J1266">
        <v>1</v>
      </c>
      <c r="K1266">
        <v>0</v>
      </c>
      <c r="L1266">
        <v>1</v>
      </c>
    </row>
    <row r="1267" spans="5:12" x14ac:dyDescent="0.2">
      <c r="E1267" t="s">
        <v>5557</v>
      </c>
      <c r="F1267" t="s">
        <v>16</v>
      </c>
      <c r="G1267">
        <v>0</v>
      </c>
      <c r="H1267">
        <v>1</v>
      </c>
      <c r="I1267">
        <v>0</v>
      </c>
      <c r="J1267">
        <v>1</v>
      </c>
      <c r="K1267">
        <v>0</v>
      </c>
      <c r="L1267">
        <v>1</v>
      </c>
    </row>
    <row r="1268" spans="5:12" x14ac:dyDescent="0.2">
      <c r="E1268" t="s">
        <v>5560</v>
      </c>
      <c r="F1268" t="s">
        <v>16</v>
      </c>
      <c r="G1268">
        <v>0</v>
      </c>
      <c r="H1268">
        <v>1</v>
      </c>
      <c r="I1268">
        <v>0</v>
      </c>
      <c r="J1268">
        <v>1</v>
      </c>
      <c r="K1268">
        <v>0</v>
      </c>
      <c r="L1268">
        <v>1</v>
      </c>
    </row>
    <row r="1269" spans="5:12" x14ac:dyDescent="0.2">
      <c r="E1269" t="s">
        <v>4272</v>
      </c>
      <c r="F1269" t="s">
        <v>16</v>
      </c>
      <c r="G1269">
        <v>0</v>
      </c>
      <c r="H1269">
        <v>1</v>
      </c>
      <c r="I1269">
        <v>0</v>
      </c>
      <c r="J1269">
        <v>1</v>
      </c>
      <c r="K1269">
        <v>0</v>
      </c>
      <c r="L1269">
        <v>1</v>
      </c>
    </row>
    <row r="1270" spans="5:12" x14ac:dyDescent="0.2">
      <c r="E1270" t="s">
        <v>5412</v>
      </c>
      <c r="F1270" t="s">
        <v>16</v>
      </c>
      <c r="G1270">
        <v>0</v>
      </c>
      <c r="H1270">
        <v>1</v>
      </c>
      <c r="I1270">
        <v>0</v>
      </c>
      <c r="J1270">
        <v>1</v>
      </c>
      <c r="K1270">
        <v>0</v>
      </c>
      <c r="L1270">
        <v>1</v>
      </c>
    </row>
    <row r="1271" spans="5:12" x14ac:dyDescent="0.2">
      <c r="E1271" t="s">
        <v>5670</v>
      </c>
      <c r="F1271" t="s">
        <v>16</v>
      </c>
      <c r="G1271">
        <v>0</v>
      </c>
      <c r="H1271">
        <v>1</v>
      </c>
      <c r="I1271">
        <v>0</v>
      </c>
      <c r="J1271">
        <v>1</v>
      </c>
      <c r="K1271">
        <v>0</v>
      </c>
      <c r="L1271">
        <v>1</v>
      </c>
    </row>
    <row r="1272" spans="5:12" x14ac:dyDescent="0.2">
      <c r="E1272" t="s">
        <v>5559</v>
      </c>
      <c r="F1272" t="s">
        <v>16</v>
      </c>
      <c r="G1272">
        <v>0</v>
      </c>
      <c r="H1272">
        <v>1</v>
      </c>
      <c r="I1272">
        <v>0</v>
      </c>
      <c r="J1272">
        <v>1</v>
      </c>
      <c r="K1272">
        <v>0</v>
      </c>
      <c r="L1272">
        <v>1</v>
      </c>
    </row>
    <row r="1273" spans="5:12" x14ac:dyDescent="0.2">
      <c r="E1273" t="s">
        <v>5556</v>
      </c>
      <c r="F1273" t="s">
        <v>16</v>
      </c>
      <c r="G1273">
        <v>0</v>
      </c>
      <c r="H1273">
        <v>1</v>
      </c>
      <c r="I1273">
        <v>0</v>
      </c>
      <c r="J1273">
        <v>1</v>
      </c>
      <c r="K1273">
        <v>0</v>
      </c>
      <c r="L1273">
        <v>1</v>
      </c>
    </row>
    <row r="1274" spans="5:12" x14ac:dyDescent="0.2">
      <c r="E1274" t="s">
        <v>6205</v>
      </c>
      <c r="F1274" t="s">
        <v>58</v>
      </c>
      <c r="G1274">
        <v>1</v>
      </c>
      <c r="H1274">
        <v>0</v>
      </c>
      <c r="I1274">
        <v>0</v>
      </c>
      <c r="J1274">
        <v>1</v>
      </c>
      <c r="K1274">
        <v>0</v>
      </c>
      <c r="L1274">
        <v>1</v>
      </c>
    </row>
    <row r="1275" spans="5:12" x14ac:dyDescent="0.2">
      <c r="E1275" t="s">
        <v>2429</v>
      </c>
      <c r="F1275" t="s">
        <v>29</v>
      </c>
      <c r="G1275">
        <v>1</v>
      </c>
      <c r="H1275">
        <v>1</v>
      </c>
      <c r="I1275">
        <v>0</v>
      </c>
      <c r="J1275">
        <v>2</v>
      </c>
      <c r="K1275">
        <v>0</v>
      </c>
      <c r="L1275">
        <v>2</v>
      </c>
    </row>
    <row r="1276" spans="5:12" x14ac:dyDescent="0.2">
      <c r="E1276" t="s">
        <v>295</v>
      </c>
      <c r="F1276" t="s">
        <v>29</v>
      </c>
      <c r="G1276">
        <v>1</v>
      </c>
      <c r="H1276">
        <v>1</v>
      </c>
      <c r="I1276">
        <v>0</v>
      </c>
      <c r="J1276">
        <v>2</v>
      </c>
      <c r="K1276">
        <v>0</v>
      </c>
      <c r="L1276">
        <v>2</v>
      </c>
    </row>
    <row r="1277" spans="5:12" x14ac:dyDescent="0.2">
      <c r="E1277" t="s">
        <v>1793</v>
      </c>
      <c r="F1277" t="s">
        <v>29</v>
      </c>
      <c r="G1277">
        <v>1</v>
      </c>
      <c r="H1277">
        <v>1</v>
      </c>
      <c r="I1277">
        <v>0</v>
      </c>
      <c r="J1277">
        <v>2</v>
      </c>
      <c r="K1277">
        <v>0</v>
      </c>
      <c r="L1277">
        <v>2</v>
      </c>
    </row>
    <row r="1278" spans="5:12" x14ac:dyDescent="0.2">
      <c r="E1278" t="s">
        <v>2659</v>
      </c>
      <c r="F1278" t="s">
        <v>29</v>
      </c>
      <c r="G1278">
        <v>1</v>
      </c>
      <c r="H1278">
        <v>1</v>
      </c>
      <c r="I1278">
        <v>0</v>
      </c>
      <c r="J1278">
        <v>2</v>
      </c>
      <c r="K1278">
        <v>0</v>
      </c>
      <c r="L1278">
        <v>2</v>
      </c>
    </row>
    <row r="1279" spans="5:12" x14ac:dyDescent="0.2">
      <c r="E1279" t="s">
        <v>2447</v>
      </c>
      <c r="F1279" t="s">
        <v>29</v>
      </c>
      <c r="G1279">
        <v>1</v>
      </c>
      <c r="H1279">
        <v>1</v>
      </c>
      <c r="I1279">
        <v>0</v>
      </c>
      <c r="J1279">
        <v>2</v>
      </c>
      <c r="K1279">
        <v>0</v>
      </c>
      <c r="L1279">
        <v>2</v>
      </c>
    </row>
    <row r="1280" spans="5:12" x14ac:dyDescent="0.2">
      <c r="E1280" t="s">
        <v>2503</v>
      </c>
      <c r="F1280" t="s">
        <v>29</v>
      </c>
      <c r="G1280">
        <v>1</v>
      </c>
      <c r="H1280">
        <v>1</v>
      </c>
      <c r="I1280">
        <v>0</v>
      </c>
      <c r="J1280">
        <v>2</v>
      </c>
      <c r="K1280">
        <v>0</v>
      </c>
      <c r="L1280">
        <v>2</v>
      </c>
    </row>
    <row r="1281" spans="5:12" x14ac:dyDescent="0.2">
      <c r="E1281" t="s">
        <v>296</v>
      </c>
      <c r="F1281" t="s">
        <v>29</v>
      </c>
      <c r="G1281">
        <v>1</v>
      </c>
      <c r="H1281">
        <v>1</v>
      </c>
      <c r="I1281">
        <v>0</v>
      </c>
      <c r="J1281">
        <v>2</v>
      </c>
      <c r="K1281">
        <v>0</v>
      </c>
      <c r="L1281">
        <v>2</v>
      </c>
    </row>
    <row r="1282" spans="5:12" x14ac:dyDescent="0.2">
      <c r="E1282" t="s">
        <v>2164</v>
      </c>
      <c r="F1282" t="s">
        <v>29</v>
      </c>
      <c r="G1282">
        <v>1</v>
      </c>
      <c r="H1282">
        <v>1</v>
      </c>
      <c r="I1282">
        <v>0</v>
      </c>
      <c r="J1282">
        <v>2</v>
      </c>
      <c r="K1282">
        <v>0</v>
      </c>
      <c r="L1282">
        <v>2</v>
      </c>
    </row>
    <row r="1283" spans="5:12" x14ac:dyDescent="0.2">
      <c r="E1283" t="s">
        <v>1620</v>
      </c>
      <c r="F1283" t="s">
        <v>29</v>
      </c>
      <c r="G1283">
        <v>1</v>
      </c>
      <c r="H1283">
        <v>1</v>
      </c>
      <c r="I1283">
        <v>0</v>
      </c>
      <c r="J1283">
        <v>2</v>
      </c>
      <c r="K1283">
        <v>0</v>
      </c>
      <c r="L1283">
        <v>2</v>
      </c>
    </row>
    <row r="1284" spans="5:12" x14ac:dyDescent="0.2">
      <c r="E1284" t="s">
        <v>2506</v>
      </c>
      <c r="F1284" t="s">
        <v>29</v>
      </c>
      <c r="G1284">
        <v>1</v>
      </c>
      <c r="H1284">
        <v>1</v>
      </c>
      <c r="I1284">
        <v>0</v>
      </c>
      <c r="J1284">
        <v>2</v>
      </c>
      <c r="K1284">
        <v>0</v>
      </c>
      <c r="L1284">
        <v>2</v>
      </c>
    </row>
    <row r="1285" spans="5:12" x14ac:dyDescent="0.2">
      <c r="E1285" t="s">
        <v>1472</v>
      </c>
      <c r="F1285" t="s">
        <v>29</v>
      </c>
      <c r="G1285">
        <v>1</v>
      </c>
      <c r="H1285">
        <v>1</v>
      </c>
      <c r="I1285">
        <v>0</v>
      </c>
      <c r="J1285">
        <v>2</v>
      </c>
      <c r="K1285">
        <v>0</v>
      </c>
      <c r="L1285">
        <v>2</v>
      </c>
    </row>
    <row r="1286" spans="5:12" x14ac:dyDescent="0.2">
      <c r="E1286" t="s">
        <v>3408</v>
      </c>
      <c r="F1286" t="s">
        <v>29</v>
      </c>
      <c r="G1286">
        <v>1</v>
      </c>
      <c r="H1286">
        <v>1</v>
      </c>
      <c r="I1286">
        <v>0</v>
      </c>
      <c r="J1286">
        <v>2</v>
      </c>
      <c r="K1286">
        <v>0</v>
      </c>
      <c r="L1286">
        <v>2</v>
      </c>
    </row>
    <row r="1287" spans="5:12" x14ac:dyDescent="0.2">
      <c r="E1287" t="s">
        <v>4175</v>
      </c>
      <c r="F1287" t="s">
        <v>87</v>
      </c>
      <c r="G1287">
        <v>0</v>
      </c>
      <c r="H1287">
        <v>1</v>
      </c>
      <c r="I1287">
        <v>0</v>
      </c>
      <c r="J1287">
        <v>1</v>
      </c>
      <c r="K1287">
        <v>0</v>
      </c>
      <c r="L1287">
        <v>1</v>
      </c>
    </row>
    <row r="1288" spans="5:12" x14ac:dyDescent="0.2">
      <c r="E1288" t="s">
        <v>6206</v>
      </c>
      <c r="F1288" t="s">
        <v>29</v>
      </c>
      <c r="G1288">
        <v>1</v>
      </c>
      <c r="H1288">
        <v>0</v>
      </c>
      <c r="I1288">
        <v>0</v>
      </c>
      <c r="J1288">
        <v>1</v>
      </c>
      <c r="K1288">
        <v>0</v>
      </c>
      <c r="L1288">
        <v>1</v>
      </c>
    </row>
    <row r="1289" spans="5:12" x14ac:dyDescent="0.2">
      <c r="E1289" t="s">
        <v>2789</v>
      </c>
      <c r="F1289" t="s">
        <v>87</v>
      </c>
      <c r="G1289">
        <v>0</v>
      </c>
      <c r="H1289">
        <v>1</v>
      </c>
      <c r="I1289">
        <v>1</v>
      </c>
      <c r="J1289">
        <v>0</v>
      </c>
      <c r="K1289">
        <v>0</v>
      </c>
      <c r="L1289">
        <v>1</v>
      </c>
    </row>
    <row r="1290" spans="5:12" x14ac:dyDescent="0.2">
      <c r="E1290" t="s">
        <v>5263</v>
      </c>
      <c r="F1290" t="s">
        <v>58</v>
      </c>
      <c r="G1290">
        <v>0</v>
      </c>
      <c r="H1290">
        <v>1</v>
      </c>
      <c r="I1290">
        <v>0</v>
      </c>
      <c r="J1290">
        <v>1</v>
      </c>
      <c r="K1290">
        <v>0</v>
      </c>
      <c r="L1290">
        <v>1</v>
      </c>
    </row>
    <row r="1291" spans="5:12" x14ac:dyDescent="0.2">
      <c r="E1291" t="s">
        <v>4177</v>
      </c>
      <c r="F1291" t="s">
        <v>58</v>
      </c>
      <c r="G1291">
        <v>0</v>
      </c>
      <c r="H1291">
        <v>1</v>
      </c>
      <c r="I1291">
        <v>0</v>
      </c>
      <c r="J1291">
        <v>1</v>
      </c>
      <c r="K1291">
        <v>0</v>
      </c>
      <c r="L1291">
        <v>1</v>
      </c>
    </row>
    <row r="1292" spans="5:12" x14ac:dyDescent="0.2">
      <c r="E1292" t="s">
        <v>4392</v>
      </c>
      <c r="F1292" t="s">
        <v>58</v>
      </c>
      <c r="G1292">
        <v>0</v>
      </c>
      <c r="H1292">
        <v>1</v>
      </c>
      <c r="I1292">
        <v>0</v>
      </c>
      <c r="J1292">
        <v>1</v>
      </c>
      <c r="K1292">
        <v>0</v>
      </c>
      <c r="L1292">
        <v>1</v>
      </c>
    </row>
    <row r="1293" spans="5:12" x14ac:dyDescent="0.2">
      <c r="E1293" t="s">
        <v>3090</v>
      </c>
      <c r="F1293" t="s">
        <v>87</v>
      </c>
      <c r="G1293">
        <v>0</v>
      </c>
      <c r="H1293">
        <v>1</v>
      </c>
      <c r="I1293">
        <v>1</v>
      </c>
      <c r="J1293">
        <v>0</v>
      </c>
      <c r="K1293">
        <v>0</v>
      </c>
      <c r="L1293">
        <v>1</v>
      </c>
    </row>
    <row r="1294" spans="5:12" x14ac:dyDescent="0.2">
      <c r="E1294" t="s">
        <v>612</v>
      </c>
      <c r="F1294" t="s">
        <v>87</v>
      </c>
      <c r="G1294">
        <v>0</v>
      </c>
      <c r="H1294">
        <v>1</v>
      </c>
      <c r="I1294">
        <v>1</v>
      </c>
      <c r="J1294">
        <v>0</v>
      </c>
      <c r="K1294">
        <v>0</v>
      </c>
      <c r="L1294">
        <v>1</v>
      </c>
    </row>
    <row r="1295" spans="5:12" x14ac:dyDescent="0.2">
      <c r="E1295" t="s">
        <v>5235</v>
      </c>
      <c r="F1295" t="s">
        <v>58</v>
      </c>
      <c r="G1295">
        <v>0</v>
      </c>
      <c r="H1295">
        <v>1</v>
      </c>
      <c r="I1295">
        <v>0</v>
      </c>
      <c r="J1295">
        <v>1</v>
      </c>
      <c r="K1295">
        <v>0</v>
      </c>
      <c r="L1295">
        <v>1</v>
      </c>
    </row>
    <row r="1296" spans="5:12" x14ac:dyDescent="0.2">
      <c r="E1296" t="s">
        <v>4637</v>
      </c>
      <c r="F1296" t="s">
        <v>58</v>
      </c>
      <c r="G1296">
        <v>0</v>
      </c>
      <c r="H1296">
        <v>1</v>
      </c>
      <c r="I1296">
        <v>0</v>
      </c>
      <c r="J1296">
        <v>1</v>
      </c>
      <c r="K1296">
        <v>0</v>
      </c>
      <c r="L1296">
        <v>1</v>
      </c>
    </row>
    <row r="1297" spans="4:12" x14ac:dyDescent="0.2">
      <c r="E1297" t="s">
        <v>5262</v>
      </c>
      <c r="F1297" t="s">
        <v>58</v>
      </c>
      <c r="G1297">
        <v>0</v>
      </c>
      <c r="H1297">
        <v>1</v>
      </c>
      <c r="I1297">
        <v>0</v>
      </c>
      <c r="J1297">
        <v>1</v>
      </c>
      <c r="K1297">
        <v>0</v>
      </c>
      <c r="L1297">
        <v>1</v>
      </c>
    </row>
    <row r="1298" spans="4:12" x14ac:dyDescent="0.2">
      <c r="E1298" t="s">
        <v>4874</v>
      </c>
      <c r="F1298" t="s">
        <v>58</v>
      </c>
      <c r="G1298">
        <v>0</v>
      </c>
      <c r="H1298">
        <v>1</v>
      </c>
      <c r="I1298">
        <v>0</v>
      </c>
      <c r="J1298">
        <v>1</v>
      </c>
      <c r="K1298">
        <v>0</v>
      </c>
      <c r="L1298">
        <v>1</v>
      </c>
    </row>
    <row r="1299" spans="4:12" x14ac:dyDescent="0.2">
      <c r="E1299" t="s">
        <v>4112</v>
      </c>
      <c r="F1299" t="s">
        <v>58</v>
      </c>
      <c r="G1299">
        <v>0</v>
      </c>
      <c r="H1299">
        <v>1</v>
      </c>
      <c r="I1299">
        <v>0</v>
      </c>
      <c r="J1299">
        <v>1</v>
      </c>
      <c r="K1299">
        <v>0</v>
      </c>
      <c r="L1299">
        <v>1</v>
      </c>
    </row>
    <row r="1300" spans="4:12" x14ac:dyDescent="0.2">
      <c r="E1300" t="s">
        <v>5639</v>
      </c>
      <c r="F1300" t="s">
        <v>58</v>
      </c>
      <c r="G1300">
        <v>0</v>
      </c>
      <c r="H1300">
        <v>1</v>
      </c>
      <c r="I1300">
        <v>0</v>
      </c>
      <c r="J1300">
        <v>1</v>
      </c>
      <c r="K1300">
        <v>0</v>
      </c>
      <c r="L1300">
        <v>1</v>
      </c>
    </row>
    <row r="1301" spans="4:12" x14ac:dyDescent="0.2">
      <c r="E1301" t="s">
        <v>821</v>
      </c>
      <c r="F1301" t="s">
        <v>67</v>
      </c>
      <c r="G1301">
        <v>2</v>
      </c>
      <c r="H1301">
        <v>0</v>
      </c>
      <c r="I1301">
        <v>0</v>
      </c>
      <c r="J1301">
        <v>2</v>
      </c>
      <c r="K1301">
        <v>0</v>
      </c>
      <c r="L1301">
        <v>2</v>
      </c>
    </row>
    <row r="1302" spans="4:12" x14ac:dyDescent="0.2">
      <c r="E1302" t="s">
        <v>878</v>
      </c>
      <c r="F1302" t="s">
        <v>131</v>
      </c>
      <c r="G1302">
        <v>0</v>
      </c>
      <c r="H1302">
        <v>1</v>
      </c>
      <c r="I1302">
        <v>0</v>
      </c>
      <c r="J1302">
        <v>1</v>
      </c>
      <c r="K1302">
        <v>0</v>
      </c>
      <c r="L1302">
        <v>1</v>
      </c>
    </row>
    <row r="1303" spans="4:12" x14ac:dyDescent="0.2">
      <c r="E1303" t="s">
        <v>4910</v>
      </c>
      <c r="F1303" t="s">
        <v>131</v>
      </c>
      <c r="G1303">
        <v>0</v>
      </c>
      <c r="H1303">
        <v>1</v>
      </c>
      <c r="I1303">
        <v>0</v>
      </c>
      <c r="J1303">
        <v>1</v>
      </c>
      <c r="K1303">
        <v>0</v>
      </c>
      <c r="L1303">
        <v>1</v>
      </c>
    </row>
    <row r="1304" spans="4:12" x14ac:dyDescent="0.2">
      <c r="E1304" t="s">
        <v>634</v>
      </c>
      <c r="F1304" t="s">
        <v>33</v>
      </c>
      <c r="G1304">
        <v>0</v>
      </c>
      <c r="H1304">
        <v>4</v>
      </c>
      <c r="I1304">
        <v>0</v>
      </c>
      <c r="J1304">
        <v>3</v>
      </c>
      <c r="K1304">
        <v>1</v>
      </c>
      <c r="L1304">
        <v>4</v>
      </c>
    </row>
    <row r="1305" spans="4:12" x14ac:dyDescent="0.2">
      <c r="D1305" t="s">
        <v>3943</v>
      </c>
      <c r="E1305" t="s">
        <v>3943</v>
      </c>
      <c r="F1305" t="s">
        <v>94</v>
      </c>
      <c r="G1305">
        <v>1</v>
      </c>
      <c r="H1305">
        <v>0</v>
      </c>
      <c r="I1305">
        <v>0</v>
      </c>
      <c r="J1305">
        <v>1</v>
      </c>
      <c r="K1305">
        <v>0</v>
      </c>
      <c r="L1305">
        <v>1</v>
      </c>
    </row>
    <row r="1306" spans="4:12" x14ac:dyDescent="0.2">
      <c r="E1306" t="s">
        <v>5411</v>
      </c>
      <c r="F1306" t="s">
        <v>24</v>
      </c>
      <c r="G1306">
        <v>0</v>
      </c>
      <c r="H1306">
        <v>1</v>
      </c>
      <c r="I1306">
        <v>0</v>
      </c>
      <c r="J1306">
        <v>1</v>
      </c>
      <c r="K1306">
        <v>0</v>
      </c>
      <c r="L1306">
        <v>1</v>
      </c>
    </row>
    <row r="1307" spans="4:12" x14ac:dyDescent="0.2">
      <c r="E1307" t="s">
        <v>6207</v>
      </c>
      <c r="F1307" t="s">
        <v>94</v>
      </c>
      <c r="G1307">
        <v>0</v>
      </c>
      <c r="H1307">
        <v>1</v>
      </c>
      <c r="I1307">
        <v>0</v>
      </c>
      <c r="J1307">
        <v>1</v>
      </c>
      <c r="K1307">
        <v>0</v>
      </c>
      <c r="L1307">
        <v>1</v>
      </c>
    </row>
    <row r="1308" spans="4:12" x14ac:dyDescent="0.2">
      <c r="E1308" t="s">
        <v>346</v>
      </c>
      <c r="F1308" t="s">
        <v>48</v>
      </c>
      <c r="G1308">
        <v>0</v>
      </c>
      <c r="H1308">
        <v>1</v>
      </c>
      <c r="I1308">
        <v>0</v>
      </c>
      <c r="J1308">
        <v>1</v>
      </c>
      <c r="K1308">
        <v>0</v>
      </c>
      <c r="L1308">
        <v>1</v>
      </c>
    </row>
    <row r="1309" spans="4:12" x14ac:dyDescent="0.2">
      <c r="E1309" t="s">
        <v>1118</v>
      </c>
      <c r="F1309" t="s">
        <v>48</v>
      </c>
      <c r="G1309">
        <v>0</v>
      </c>
      <c r="H1309">
        <v>1</v>
      </c>
      <c r="I1309">
        <v>0</v>
      </c>
      <c r="J1309">
        <v>1</v>
      </c>
      <c r="K1309">
        <v>0</v>
      </c>
      <c r="L1309">
        <v>1</v>
      </c>
    </row>
    <row r="1310" spans="4:12" x14ac:dyDescent="0.2">
      <c r="E1310" t="s">
        <v>1276</v>
      </c>
      <c r="F1310" t="s">
        <v>48</v>
      </c>
      <c r="G1310">
        <v>0</v>
      </c>
      <c r="H1310">
        <v>1</v>
      </c>
      <c r="I1310">
        <v>0</v>
      </c>
      <c r="J1310">
        <v>1</v>
      </c>
      <c r="K1310">
        <v>0</v>
      </c>
      <c r="L1310">
        <v>1</v>
      </c>
    </row>
    <row r="1311" spans="4:12" x14ac:dyDescent="0.2">
      <c r="E1311" t="s">
        <v>484</v>
      </c>
      <c r="F1311" t="s">
        <v>48</v>
      </c>
      <c r="G1311">
        <v>0</v>
      </c>
      <c r="H1311">
        <v>1</v>
      </c>
      <c r="I1311">
        <v>0</v>
      </c>
      <c r="J1311">
        <v>1</v>
      </c>
      <c r="K1311">
        <v>0</v>
      </c>
      <c r="L1311">
        <v>1</v>
      </c>
    </row>
    <row r="1312" spans="4:12" x14ac:dyDescent="0.2">
      <c r="E1312" t="s">
        <v>481</v>
      </c>
      <c r="F1312" t="s">
        <v>48</v>
      </c>
      <c r="G1312">
        <v>0</v>
      </c>
      <c r="H1312">
        <v>1</v>
      </c>
      <c r="I1312">
        <v>0</v>
      </c>
      <c r="J1312">
        <v>1</v>
      </c>
      <c r="K1312">
        <v>0</v>
      </c>
      <c r="L1312">
        <v>1</v>
      </c>
    </row>
    <row r="1313" spans="5:12" x14ac:dyDescent="0.2">
      <c r="E1313" t="s">
        <v>5195</v>
      </c>
      <c r="F1313" t="s">
        <v>48</v>
      </c>
      <c r="G1313">
        <v>0</v>
      </c>
      <c r="H1313">
        <v>1</v>
      </c>
      <c r="I1313">
        <v>0</v>
      </c>
      <c r="J1313">
        <v>1</v>
      </c>
      <c r="K1313">
        <v>0</v>
      </c>
      <c r="L1313">
        <v>1</v>
      </c>
    </row>
    <row r="1314" spans="5:12" x14ac:dyDescent="0.2">
      <c r="E1314" t="s">
        <v>3502</v>
      </c>
      <c r="F1314" t="s">
        <v>48</v>
      </c>
      <c r="G1314">
        <v>0</v>
      </c>
      <c r="H1314">
        <v>1</v>
      </c>
      <c r="I1314">
        <v>0</v>
      </c>
      <c r="J1314">
        <v>1</v>
      </c>
      <c r="K1314">
        <v>0</v>
      </c>
      <c r="L1314">
        <v>1</v>
      </c>
    </row>
    <row r="1315" spans="5:12" x14ac:dyDescent="0.2">
      <c r="E1315" t="s">
        <v>4824</v>
      </c>
      <c r="F1315" t="s">
        <v>48</v>
      </c>
      <c r="G1315">
        <v>0</v>
      </c>
      <c r="H1315">
        <v>1</v>
      </c>
      <c r="I1315">
        <v>0</v>
      </c>
      <c r="J1315">
        <v>1</v>
      </c>
      <c r="K1315">
        <v>0</v>
      </c>
      <c r="L1315">
        <v>1</v>
      </c>
    </row>
    <row r="1316" spans="5:12" x14ac:dyDescent="0.2">
      <c r="E1316" t="s">
        <v>4230</v>
      </c>
      <c r="F1316" t="s">
        <v>48</v>
      </c>
      <c r="G1316">
        <v>0</v>
      </c>
      <c r="H1316">
        <v>1</v>
      </c>
      <c r="I1316">
        <v>0</v>
      </c>
      <c r="J1316">
        <v>1</v>
      </c>
      <c r="K1316">
        <v>0</v>
      </c>
      <c r="L1316">
        <v>1</v>
      </c>
    </row>
    <row r="1317" spans="5:12" x14ac:dyDescent="0.2">
      <c r="E1317" t="s">
        <v>5264</v>
      </c>
      <c r="F1317" t="s">
        <v>48</v>
      </c>
      <c r="G1317">
        <v>0</v>
      </c>
      <c r="H1317">
        <v>1</v>
      </c>
      <c r="I1317">
        <v>0</v>
      </c>
      <c r="J1317">
        <v>1</v>
      </c>
      <c r="K1317">
        <v>0</v>
      </c>
      <c r="L1317">
        <v>1</v>
      </c>
    </row>
    <row r="1318" spans="5:12" x14ac:dyDescent="0.2">
      <c r="E1318" t="s">
        <v>4229</v>
      </c>
      <c r="F1318" t="s">
        <v>48</v>
      </c>
      <c r="G1318">
        <v>0</v>
      </c>
      <c r="H1318">
        <v>1</v>
      </c>
      <c r="I1318">
        <v>0</v>
      </c>
      <c r="J1318">
        <v>1</v>
      </c>
      <c r="K1318">
        <v>0</v>
      </c>
      <c r="L1318">
        <v>1</v>
      </c>
    </row>
    <row r="1319" spans="5:12" x14ac:dyDescent="0.2">
      <c r="E1319" t="s">
        <v>3513</v>
      </c>
      <c r="F1319" t="s">
        <v>48</v>
      </c>
      <c r="G1319">
        <v>0</v>
      </c>
      <c r="H1319">
        <v>1</v>
      </c>
      <c r="I1319">
        <v>0</v>
      </c>
      <c r="J1319">
        <v>1</v>
      </c>
      <c r="K1319">
        <v>0</v>
      </c>
      <c r="L1319">
        <v>1</v>
      </c>
    </row>
    <row r="1320" spans="5:12" x14ac:dyDescent="0.2">
      <c r="E1320" t="s">
        <v>2435</v>
      </c>
      <c r="F1320" t="s">
        <v>48</v>
      </c>
      <c r="G1320">
        <v>0</v>
      </c>
      <c r="H1320">
        <v>1</v>
      </c>
      <c r="I1320">
        <v>0</v>
      </c>
      <c r="J1320">
        <v>1</v>
      </c>
      <c r="K1320">
        <v>0</v>
      </c>
      <c r="L1320">
        <v>1</v>
      </c>
    </row>
    <row r="1321" spans="5:12" x14ac:dyDescent="0.2">
      <c r="E1321" t="s">
        <v>5828</v>
      </c>
      <c r="F1321" t="s">
        <v>48</v>
      </c>
      <c r="G1321">
        <v>0</v>
      </c>
      <c r="H1321">
        <v>1</v>
      </c>
      <c r="I1321">
        <v>0</v>
      </c>
      <c r="J1321">
        <v>1</v>
      </c>
      <c r="K1321">
        <v>0</v>
      </c>
      <c r="L1321">
        <v>1</v>
      </c>
    </row>
    <row r="1322" spans="5:12" x14ac:dyDescent="0.2">
      <c r="E1322" t="s">
        <v>2184</v>
      </c>
      <c r="F1322" t="s">
        <v>48</v>
      </c>
      <c r="G1322">
        <v>0</v>
      </c>
      <c r="H1322">
        <v>1</v>
      </c>
      <c r="I1322">
        <v>0</v>
      </c>
      <c r="J1322">
        <v>1</v>
      </c>
      <c r="K1322">
        <v>0</v>
      </c>
      <c r="L1322">
        <v>1</v>
      </c>
    </row>
    <row r="1323" spans="5:12" x14ac:dyDescent="0.2">
      <c r="E1323" t="s">
        <v>3996</v>
      </c>
      <c r="F1323" t="s">
        <v>48</v>
      </c>
      <c r="G1323">
        <v>0</v>
      </c>
      <c r="H1323">
        <v>1</v>
      </c>
      <c r="I1323">
        <v>0</v>
      </c>
      <c r="J1323">
        <v>1</v>
      </c>
      <c r="K1323">
        <v>0</v>
      </c>
      <c r="L1323">
        <v>1</v>
      </c>
    </row>
    <row r="1324" spans="5:12" x14ac:dyDescent="0.2">
      <c r="E1324" t="s">
        <v>5196</v>
      </c>
      <c r="F1324" t="s">
        <v>48</v>
      </c>
      <c r="G1324">
        <v>0</v>
      </c>
      <c r="H1324">
        <v>1</v>
      </c>
      <c r="I1324">
        <v>0</v>
      </c>
      <c r="J1324">
        <v>1</v>
      </c>
      <c r="K1324">
        <v>0</v>
      </c>
      <c r="L1324">
        <v>1</v>
      </c>
    </row>
    <row r="1325" spans="5:12" x14ac:dyDescent="0.2">
      <c r="E1325" t="s">
        <v>5827</v>
      </c>
      <c r="F1325" t="s">
        <v>48</v>
      </c>
      <c r="G1325">
        <v>0</v>
      </c>
      <c r="H1325">
        <v>1</v>
      </c>
      <c r="I1325">
        <v>0</v>
      </c>
      <c r="J1325">
        <v>1</v>
      </c>
      <c r="K1325">
        <v>0</v>
      </c>
      <c r="L1325">
        <v>1</v>
      </c>
    </row>
    <row r="1326" spans="5:12" x14ac:dyDescent="0.2">
      <c r="E1326" t="s">
        <v>4499</v>
      </c>
      <c r="F1326" t="s">
        <v>48</v>
      </c>
      <c r="G1326">
        <v>0</v>
      </c>
      <c r="H1326">
        <v>1</v>
      </c>
      <c r="I1326">
        <v>0</v>
      </c>
      <c r="J1326">
        <v>1</v>
      </c>
      <c r="K1326">
        <v>0</v>
      </c>
      <c r="L1326">
        <v>1</v>
      </c>
    </row>
    <row r="1327" spans="5:12" x14ac:dyDescent="0.2">
      <c r="E1327" t="s">
        <v>742</v>
      </c>
      <c r="F1327" t="s">
        <v>48</v>
      </c>
      <c r="G1327">
        <v>0</v>
      </c>
      <c r="H1327">
        <v>1</v>
      </c>
      <c r="I1327">
        <v>0</v>
      </c>
      <c r="J1327">
        <v>1</v>
      </c>
      <c r="K1327">
        <v>0</v>
      </c>
      <c r="L1327">
        <v>1</v>
      </c>
    </row>
    <row r="1328" spans="5:12" x14ac:dyDescent="0.2">
      <c r="E1328" t="s">
        <v>4535</v>
      </c>
      <c r="F1328" t="s">
        <v>48</v>
      </c>
      <c r="G1328">
        <v>0</v>
      </c>
      <c r="H1328">
        <v>1</v>
      </c>
      <c r="I1328">
        <v>0</v>
      </c>
      <c r="J1328">
        <v>1</v>
      </c>
      <c r="K1328">
        <v>0</v>
      </c>
      <c r="L1328">
        <v>1</v>
      </c>
    </row>
    <row r="1329" spans="5:12" x14ac:dyDescent="0.2">
      <c r="E1329" t="s">
        <v>1029</v>
      </c>
      <c r="F1329" t="s">
        <v>48</v>
      </c>
      <c r="G1329">
        <v>0</v>
      </c>
      <c r="H1329">
        <v>1</v>
      </c>
      <c r="I1329">
        <v>0</v>
      </c>
      <c r="J1329">
        <v>1</v>
      </c>
      <c r="K1329">
        <v>0</v>
      </c>
      <c r="L1329">
        <v>1</v>
      </c>
    </row>
    <row r="1330" spans="5:12" x14ac:dyDescent="0.2">
      <c r="E1330" t="s">
        <v>1173</v>
      </c>
      <c r="F1330" t="s">
        <v>48</v>
      </c>
      <c r="G1330">
        <v>0</v>
      </c>
      <c r="H1330">
        <v>1</v>
      </c>
      <c r="I1330">
        <v>0</v>
      </c>
      <c r="J1330">
        <v>1</v>
      </c>
      <c r="K1330">
        <v>0</v>
      </c>
      <c r="L1330">
        <v>1</v>
      </c>
    </row>
    <row r="1331" spans="5:12" x14ac:dyDescent="0.2">
      <c r="E1331" t="s">
        <v>2912</v>
      </c>
      <c r="F1331" t="s">
        <v>48</v>
      </c>
      <c r="G1331">
        <v>0</v>
      </c>
      <c r="H1331">
        <v>1</v>
      </c>
      <c r="I1331">
        <v>0</v>
      </c>
      <c r="J1331">
        <v>1</v>
      </c>
      <c r="K1331">
        <v>0</v>
      </c>
      <c r="L1331">
        <v>1</v>
      </c>
    </row>
    <row r="1332" spans="5:12" x14ac:dyDescent="0.2">
      <c r="E1332" t="s">
        <v>483</v>
      </c>
      <c r="F1332" t="s">
        <v>48</v>
      </c>
      <c r="G1332">
        <v>0</v>
      </c>
      <c r="H1332">
        <v>1</v>
      </c>
      <c r="I1332">
        <v>0</v>
      </c>
      <c r="J1332">
        <v>1</v>
      </c>
      <c r="K1332">
        <v>0</v>
      </c>
      <c r="L1332">
        <v>1</v>
      </c>
    </row>
    <row r="1333" spans="5:12" x14ac:dyDescent="0.2">
      <c r="E1333" t="s">
        <v>1119</v>
      </c>
      <c r="F1333" t="s">
        <v>48</v>
      </c>
      <c r="G1333">
        <v>0</v>
      </c>
      <c r="H1333">
        <v>1</v>
      </c>
      <c r="I1333">
        <v>0</v>
      </c>
      <c r="J1333">
        <v>1</v>
      </c>
      <c r="K1333">
        <v>0</v>
      </c>
      <c r="L1333">
        <v>1</v>
      </c>
    </row>
    <row r="1334" spans="5:12" x14ac:dyDescent="0.2">
      <c r="E1334" t="s">
        <v>5265</v>
      </c>
      <c r="F1334" t="s">
        <v>48</v>
      </c>
      <c r="G1334">
        <v>0</v>
      </c>
      <c r="H1334">
        <v>1</v>
      </c>
      <c r="I1334">
        <v>0</v>
      </c>
      <c r="J1334">
        <v>1</v>
      </c>
      <c r="K1334">
        <v>0</v>
      </c>
      <c r="L1334">
        <v>1</v>
      </c>
    </row>
    <row r="1335" spans="5:12" x14ac:dyDescent="0.2">
      <c r="E1335" t="s">
        <v>4786</v>
      </c>
      <c r="F1335" t="s">
        <v>48</v>
      </c>
      <c r="G1335">
        <v>0</v>
      </c>
      <c r="H1335">
        <v>1</v>
      </c>
      <c r="I1335">
        <v>0</v>
      </c>
      <c r="J1335">
        <v>1</v>
      </c>
      <c r="K1335">
        <v>0</v>
      </c>
      <c r="L1335">
        <v>1</v>
      </c>
    </row>
    <row r="1336" spans="5:12" x14ac:dyDescent="0.2">
      <c r="E1336" t="s">
        <v>5826</v>
      </c>
      <c r="F1336" t="s">
        <v>48</v>
      </c>
      <c r="G1336">
        <v>0</v>
      </c>
      <c r="H1336">
        <v>1</v>
      </c>
      <c r="I1336">
        <v>0</v>
      </c>
      <c r="J1336">
        <v>1</v>
      </c>
      <c r="K1336">
        <v>0</v>
      </c>
      <c r="L1336">
        <v>1</v>
      </c>
    </row>
    <row r="1337" spans="5:12" x14ac:dyDescent="0.2">
      <c r="E1337" t="s">
        <v>1821</v>
      </c>
      <c r="F1337" t="s">
        <v>48</v>
      </c>
      <c r="G1337">
        <v>0</v>
      </c>
      <c r="H1337">
        <v>1</v>
      </c>
      <c r="I1337">
        <v>0</v>
      </c>
      <c r="J1337">
        <v>1</v>
      </c>
      <c r="K1337">
        <v>0</v>
      </c>
      <c r="L1337">
        <v>1</v>
      </c>
    </row>
    <row r="1338" spans="5:12" x14ac:dyDescent="0.2">
      <c r="E1338" t="s">
        <v>4510</v>
      </c>
      <c r="F1338" t="s">
        <v>53</v>
      </c>
      <c r="G1338">
        <v>0</v>
      </c>
      <c r="H1338">
        <v>1</v>
      </c>
      <c r="I1338">
        <v>0</v>
      </c>
      <c r="J1338">
        <v>1</v>
      </c>
      <c r="K1338">
        <v>0</v>
      </c>
      <c r="L1338">
        <v>1</v>
      </c>
    </row>
    <row r="1339" spans="5:12" x14ac:dyDescent="0.2">
      <c r="E1339" t="s">
        <v>4608</v>
      </c>
      <c r="F1339" t="s">
        <v>53</v>
      </c>
      <c r="G1339">
        <v>0</v>
      </c>
      <c r="H1339">
        <v>1</v>
      </c>
      <c r="I1339">
        <v>0</v>
      </c>
      <c r="J1339">
        <v>1</v>
      </c>
      <c r="K1339">
        <v>0</v>
      </c>
      <c r="L1339">
        <v>1</v>
      </c>
    </row>
    <row r="1340" spans="5:12" x14ac:dyDescent="0.2">
      <c r="E1340" t="s">
        <v>5064</v>
      </c>
      <c r="F1340" t="s">
        <v>53</v>
      </c>
      <c r="G1340">
        <v>0</v>
      </c>
      <c r="H1340">
        <v>1</v>
      </c>
      <c r="I1340">
        <v>0</v>
      </c>
      <c r="J1340">
        <v>1</v>
      </c>
      <c r="K1340">
        <v>0</v>
      </c>
      <c r="L1340">
        <v>1</v>
      </c>
    </row>
    <row r="1341" spans="5:12" x14ac:dyDescent="0.2">
      <c r="E1341" t="s">
        <v>5065</v>
      </c>
      <c r="F1341" t="s">
        <v>53</v>
      </c>
      <c r="G1341">
        <v>0</v>
      </c>
      <c r="H1341">
        <v>1</v>
      </c>
      <c r="I1341">
        <v>0</v>
      </c>
      <c r="J1341">
        <v>1</v>
      </c>
      <c r="K1341">
        <v>0</v>
      </c>
      <c r="L1341">
        <v>1</v>
      </c>
    </row>
    <row r="1342" spans="5:12" x14ac:dyDescent="0.2">
      <c r="E1342" t="s">
        <v>4947</v>
      </c>
      <c r="F1342" t="s">
        <v>53</v>
      </c>
      <c r="G1342">
        <v>0</v>
      </c>
      <c r="H1342">
        <v>1</v>
      </c>
      <c r="I1342">
        <v>0</v>
      </c>
      <c r="J1342">
        <v>1</v>
      </c>
      <c r="K1342">
        <v>0</v>
      </c>
      <c r="L1342">
        <v>1</v>
      </c>
    </row>
    <row r="1343" spans="5:12" x14ac:dyDescent="0.2">
      <c r="E1343" t="s">
        <v>2449</v>
      </c>
      <c r="F1343" t="s">
        <v>14</v>
      </c>
      <c r="G1343">
        <v>0</v>
      </c>
      <c r="H1343">
        <v>2</v>
      </c>
      <c r="I1343">
        <v>0</v>
      </c>
      <c r="J1343">
        <v>2</v>
      </c>
      <c r="K1343">
        <v>0</v>
      </c>
      <c r="L1343">
        <v>2</v>
      </c>
    </row>
    <row r="1344" spans="5:12" x14ac:dyDescent="0.2">
      <c r="E1344" t="s">
        <v>893</v>
      </c>
      <c r="F1344" t="s">
        <v>14</v>
      </c>
      <c r="G1344">
        <v>0</v>
      </c>
      <c r="H1344">
        <v>1</v>
      </c>
      <c r="I1344">
        <v>0</v>
      </c>
      <c r="J1344">
        <v>1</v>
      </c>
      <c r="K1344">
        <v>0</v>
      </c>
      <c r="L1344">
        <v>1</v>
      </c>
    </row>
    <row r="1345" spans="5:12" x14ac:dyDescent="0.2">
      <c r="E1345" t="s">
        <v>2721</v>
      </c>
      <c r="F1345" t="s">
        <v>14</v>
      </c>
      <c r="G1345">
        <v>0</v>
      </c>
      <c r="H1345">
        <v>1</v>
      </c>
      <c r="I1345">
        <v>0</v>
      </c>
      <c r="J1345">
        <v>1</v>
      </c>
      <c r="K1345">
        <v>0</v>
      </c>
      <c r="L1345">
        <v>1</v>
      </c>
    </row>
    <row r="1346" spans="5:12" x14ac:dyDescent="0.2">
      <c r="E1346" t="s">
        <v>2855</v>
      </c>
      <c r="F1346" t="s">
        <v>24</v>
      </c>
      <c r="G1346">
        <v>1</v>
      </c>
      <c r="H1346">
        <v>0</v>
      </c>
      <c r="I1346">
        <v>0</v>
      </c>
      <c r="J1346">
        <v>1</v>
      </c>
      <c r="K1346">
        <v>0</v>
      </c>
      <c r="L1346">
        <v>1</v>
      </c>
    </row>
    <row r="1347" spans="5:12" x14ac:dyDescent="0.2">
      <c r="E1347" t="s">
        <v>4854</v>
      </c>
      <c r="F1347" t="s">
        <v>14</v>
      </c>
      <c r="G1347">
        <v>0</v>
      </c>
      <c r="H1347">
        <v>1</v>
      </c>
      <c r="I1347">
        <v>0</v>
      </c>
      <c r="J1347">
        <v>1</v>
      </c>
      <c r="K1347">
        <v>0</v>
      </c>
      <c r="L1347">
        <v>1</v>
      </c>
    </row>
    <row r="1348" spans="5:12" x14ac:dyDescent="0.2">
      <c r="E1348" t="s">
        <v>4668</v>
      </c>
      <c r="F1348" t="s">
        <v>14</v>
      </c>
      <c r="G1348">
        <v>0</v>
      </c>
      <c r="H1348">
        <v>1</v>
      </c>
      <c r="I1348">
        <v>0</v>
      </c>
      <c r="J1348">
        <v>1</v>
      </c>
      <c r="K1348">
        <v>0</v>
      </c>
      <c r="L1348">
        <v>1</v>
      </c>
    </row>
    <row r="1349" spans="5:12" x14ac:dyDescent="0.2">
      <c r="E1349" t="s">
        <v>5487</v>
      </c>
      <c r="F1349" t="s">
        <v>14</v>
      </c>
      <c r="G1349">
        <v>0</v>
      </c>
      <c r="H1349">
        <v>1</v>
      </c>
      <c r="I1349">
        <v>0</v>
      </c>
      <c r="J1349">
        <v>1</v>
      </c>
      <c r="K1349">
        <v>0</v>
      </c>
      <c r="L1349">
        <v>1</v>
      </c>
    </row>
    <row r="1350" spans="5:12" x14ac:dyDescent="0.2">
      <c r="E1350" t="s">
        <v>4965</v>
      </c>
      <c r="F1350" t="s">
        <v>14</v>
      </c>
      <c r="G1350">
        <v>0</v>
      </c>
      <c r="H1350">
        <v>1</v>
      </c>
      <c r="I1350">
        <v>0</v>
      </c>
      <c r="J1350">
        <v>1</v>
      </c>
      <c r="K1350">
        <v>0</v>
      </c>
      <c r="L1350">
        <v>1</v>
      </c>
    </row>
    <row r="1351" spans="5:12" x14ac:dyDescent="0.2">
      <c r="E1351" t="s">
        <v>5563</v>
      </c>
      <c r="F1351" t="s">
        <v>14</v>
      </c>
      <c r="G1351">
        <v>0</v>
      </c>
      <c r="H1351">
        <v>1</v>
      </c>
      <c r="I1351">
        <v>0</v>
      </c>
      <c r="J1351">
        <v>1</v>
      </c>
      <c r="K1351">
        <v>0</v>
      </c>
      <c r="L1351">
        <v>1</v>
      </c>
    </row>
    <row r="1352" spans="5:12" x14ac:dyDescent="0.2">
      <c r="E1352" t="s">
        <v>5489</v>
      </c>
      <c r="F1352" t="s">
        <v>14</v>
      </c>
      <c r="G1352">
        <v>0</v>
      </c>
      <c r="H1352">
        <v>1</v>
      </c>
      <c r="I1352">
        <v>0</v>
      </c>
      <c r="J1352">
        <v>1</v>
      </c>
      <c r="K1352">
        <v>0</v>
      </c>
      <c r="L1352">
        <v>1</v>
      </c>
    </row>
    <row r="1353" spans="5:12" x14ac:dyDescent="0.2">
      <c r="E1353" t="s">
        <v>5233</v>
      </c>
      <c r="F1353" t="s">
        <v>14</v>
      </c>
      <c r="G1353">
        <v>0</v>
      </c>
      <c r="H1353">
        <v>1</v>
      </c>
      <c r="I1353">
        <v>0</v>
      </c>
      <c r="J1353">
        <v>1</v>
      </c>
      <c r="K1353">
        <v>0</v>
      </c>
      <c r="L1353">
        <v>1</v>
      </c>
    </row>
    <row r="1354" spans="5:12" x14ac:dyDescent="0.2">
      <c r="E1354" t="s">
        <v>5120</v>
      </c>
      <c r="F1354" t="s">
        <v>14</v>
      </c>
      <c r="G1354">
        <v>0</v>
      </c>
      <c r="H1354">
        <v>1</v>
      </c>
      <c r="I1354">
        <v>0</v>
      </c>
      <c r="J1354">
        <v>1</v>
      </c>
      <c r="K1354">
        <v>0</v>
      </c>
      <c r="L1354">
        <v>1</v>
      </c>
    </row>
    <row r="1355" spans="5:12" x14ac:dyDescent="0.2">
      <c r="E1355" t="s">
        <v>4193</v>
      </c>
      <c r="F1355" t="s">
        <v>14</v>
      </c>
      <c r="G1355">
        <v>0</v>
      </c>
      <c r="H1355">
        <v>1</v>
      </c>
      <c r="I1355">
        <v>0</v>
      </c>
      <c r="J1355">
        <v>1</v>
      </c>
      <c r="K1355">
        <v>0</v>
      </c>
      <c r="L1355">
        <v>1</v>
      </c>
    </row>
    <row r="1356" spans="5:12" x14ac:dyDescent="0.2">
      <c r="E1356" t="s">
        <v>4236</v>
      </c>
      <c r="F1356" t="s">
        <v>14</v>
      </c>
      <c r="G1356">
        <v>0</v>
      </c>
      <c r="H1356">
        <v>1</v>
      </c>
      <c r="I1356">
        <v>0</v>
      </c>
      <c r="J1356">
        <v>1</v>
      </c>
      <c r="K1356">
        <v>0</v>
      </c>
      <c r="L1356">
        <v>1</v>
      </c>
    </row>
    <row r="1357" spans="5:12" x14ac:dyDescent="0.2">
      <c r="E1357" t="s">
        <v>4611</v>
      </c>
      <c r="F1357" t="s">
        <v>14</v>
      </c>
      <c r="G1357">
        <v>0</v>
      </c>
      <c r="H1357">
        <v>1</v>
      </c>
      <c r="I1357">
        <v>0</v>
      </c>
      <c r="J1357">
        <v>1</v>
      </c>
      <c r="K1357">
        <v>0</v>
      </c>
      <c r="L1357">
        <v>1</v>
      </c>
    </row>
    <row r="1358" spans="5:12" x14ac:dyDescent="0.2">
      <c r="E1358" t="s">
        <v>5294</v>
      </c>
      <c r="F1358" t="s">
        <v>67</v>
      </c>
      <c r="G1358">
        <v>1</v>
      </c>
      <c r="H1358">
        <v>0</v>
      </c>
      <c r="I1358">
        <v>0</v>
      </c>
      <c r="J1358">
        <v>1</v>
      </c>
      <c r="K1358">
        <v>0</v>
      </c>
      <c r="L1358">
        <v>1</v>
      </c>
    </row>
    <row r="1359" spans="5:12" x14ac:dyDescent="0.2">
      <c r="E1359" t="s">
        <v>6208</v>
      </c>
      <c r="F1359" t="s">
        <v>69</v>
      </c>
      <c r="G1359">
        <v>0</v>
      </c>
      <c r="H1359">
        <v>2</v>
      </c>
      <c r="I1359">
        <v>0</v>
      </c>
      <c r="J1359">
        <v>1</v>
      </c>
      <c r="K1359">
        <v>1</v>
      </c>
      <c r="L1359">
        <v>2</v>
      </c>
    </row>
    <row r="1360" spans="5:12" x14ac:dyDescent="0.2">
      <c r="E1360" t="s">
        <v>6209</v>
      </c>
      <c r="F1360" t="s">
        <v>94</v>
      </c>
      <c r="G1360">
        <v>0</v>
      </c>
      <c r="H1360">
        <v>1</v>
      </c>
      <c r="I1360">
        <v>0</v>
      </c>
      <c r="J1360">
        <v>1</v>
      </c>
      <c r="K1360">
        <v>0</v>
      </c>
      <c r="L1360">
        <v>1</v>
      </c>
    </row>
    <row r="1361" spans="5:12" x14ac:dyDescent="0.2">
      <c r="E1361" t="s">
        <v>6210</v>
      </c>
      <c r="F1361" t="s">
        <v>94</v>
      </c>
      <c r="G1361">
        <v>0</v>
      </c>
      <c r="H1361">
        <v>1</v>
      </c>
      <c r="I1361">
        <v>0</v>
      </c>
      <c r="J1361">
        <v>1</v>
      </c>
      <c r="K1361">
        <v>0</v>
      </c>
      <c r="L1361">
        <v>1</v>
      </c>
    </row>
    <row r="1362" spans="5:12" x14ac:dyDescent="0.2">
      <c r="E1362" t="s">
        <v>6211</v>
      </c>
      <c r="F1362" t="s">
        <v>94</v>
      </c>
      <c r="G1362">
        <v>0</v>
      </c>
      <c r="H1362">
        <v>1</v>
      </c>
      <c r="I1362">
        <v>0</v>
      </c>
      <c r="J1362">
        <v>1</v>
      </c>
      <c r="K1362">
        <v>0</v>
      </c>
      <c r="L1362">
        <v>1</v>
      </c>
    </row>
    <row r="1363" spans="5:12" x14ac:dyDescent="0.2">
      <c r="E1363" t="s">
        <v>6212</v>
      </c>
      <c r="F1363" t="s">
        <v>94</v>
      </c>
      <c r="G1363">
        <v>0</v>
      </c>
      <c r="H1363">
        <v>1</v>
      </c>
      <c r="I1363">
        <v>0</v>
      </c>
      <c r="J1363">
        <v>1</v>
      </c>
      <c r="K1363">
        <v>0</v>
      </c>
      <c r="L1363">
        <v>1</v>
      </c>
    </row>
    <row r="1364" spans="5:12" x14ac:dyDescent="0.2">
      <c r="E1364" t="s">
        <v>905</v>
      </c>
      <c r="F1364" t="s">
        <v>33</v>
      </c>
      <c r="G1364">
        <v>1</v>
      </c>
      <c r="H1364">
        <v>0</v>
      </c>
      <c r="I1364">
        <v>0</v>
      </c>
      <c r="J1364">
        <v>1</v>
      </c>
      <c r="K1364">
        <v>0</v>
      </c>
      <c r="L1364">
        <v>1</v>
      </c>
    </row>
    <row r="1365" spans="5:12" x14ac:dyDescent="0.2">
      <c r="E1365" t="s">
        <v>2405</v>
      </c>
      <c r="F1365" t="s">
        <v>87</v>
      </c>
      <c r="G1365">
        <v>0</v>
      </c>
      <c r="H1365">
        <v>1</v>
      </c>
      <c r="I1365">
        <v>0</v>
      </c>
      <c r="J1365">
        <v>1</v>
      </c>
      <c r="K1365">
        <v>0</v>
      </c>
      <c r="L1365">
        <v>1</v>
      </c>
    </row>
    <row r="1366" spans="5:12" x14ac:dyDescent="0.2">
      <c r="E1366" t="s">
        <v>3177</v>
      </c>
      <c r="F1366" t="s">
        <v>87</v>
      </c>
      <c r="G1366">
        <v>0</v>
      </c>
      <c r="H1366">
        <v>1</v>
      </c>
      <c r="I1366">
        <v>0</v>
      </c>
      <c r="J1366">
        <v>1</v>
      </c>
      <c r="K1366">
        <v>0</v>
      </c>
      <c r="L1366">
        <v>1</v>
      </c>
    </row>
    <row r="1367" spans="5:12" x14ac:dyDescent="0.2">
      <c r="E1367" t="s">
        <v>6213</v>
      </c>
      <c r="F1367" t="s">
        <v>69</v>
      </c>
      <c r="G1367">
        <v>0</v>
      </c>
      <c r="H1367">
        <v>1</v>
      </c>
      <c r="I1367">
        <v>0</v>
      </c>
      <c r="J1367">
        <v>1</v>
      </c>
      <c r="K1367">
        <v>0</v>
      </c>
      <c r="L1367">
        <v>1</v>
      </c>
    </row>
    <row r="1368" spans="5:12" x14ac:dyDescent="0.2">
      <c r="E1368" t="s">
        <v>6214</v>
      </c>
      <c r="F1368" t="s">
        <v>69</v>
      </c>
      <c r="G1368">
        <v>0</v>
      </c>
      <c r="H1368">
        <v>1</v>
      </c>
      <c r="I1368">
        <v>0</v>
      </c>
      <c r="J1368">
        <v>1</v>
      </c>
      <c r="K1368">
        <v>0</v>
      </c>
      <c r="L1368">
        <v>1</v>
      </c>
    </row>
    <row r="1369" spans="5:12" x14ac:dyDescent="0.2">
      <c r="E1369" t="s">
        <v>6215</v>
      </c>
      <c r="F1369" t="s">
        <v>69</v>
      </c>
      <c r="G1369">
        <v>0</v>
      </c>
      <c r="H1369">
        <v>1</v>
      </c>
      <c r="I1369">
        <v>0</v>
      </c>
      <c r="J1369">
        <v>1</v>
      </c>
      <c r="K1369">
        <v>0</v>
      </c>
      <c r="L1369">
        <v>1</v>
      </c>
    </row>
    <row r="1370" spans="5:12" x14ac:dyDescent="0.2">
      <c r="E1370" t="s">
        <v>6216</v>
      </c>
      <c r="F1370" t="s">
        <v>69</v>
      </c>
      <c r="G1370">
        <v>0</v>
      </c>
      <c r="H1370">
        <v>1</v>
      </c>
      <c r="I1370">
        <v>0</v>
      </c>
      <c r="J1370">
        <v>1</v>
      </c>
      <c r="K1370">
        <v>0</v>
      </c>
      <c r="L1370">
        <v>1</v>
      </c>
    </row>
    <row r="1371" spans="5:12" x14ac:dyDescent="0.2">
      <c r="E1371" t="s">
        <v>2456</v>
      </c>
      <c r="F1371" t="s">
        <v>20</v>
      </c>
      <c r="G1371">
        <v>1</v>
      </c>
      <c r="H1371">
        <v>0</v>
      </c>
      <c r="I1371">
        <v>0</v>
      </c>
      <c r="J1371">
        <v>1</v>
      </c>
      <c r="K1371">
        <v>0</v>
      </c>
      <c r="L1371">
        <v>1</v>
      </c>
    </row>
    <row r="1372" spans="5:12" x14ac:dyDescent="0.2">
      <c r="E1372" t="s">
        <v>771</v>
      </c>
      <c r="F1372" t="s">
        <v>29</v>
      </c>
      <c r="G1372">
        <v>0</v>
      </c>
      <c r="H1372">
        <v>1</v>
      </c>
      <c r="I1372">
        <v>0</v>
      </c>
      <c r="J1372">
        <v>1</v>
      </c>
      <c r="K1372">
        <v>0</v>
      </c>
      <c r="L1372">
        <v>1</v>
      </c>
    </row>
    <row r="1373" spans="5:12" x14ac:dyDescent="0.2">
      <c r="E1373" t="s">
        <v>5604</v>
      </c>
      <c r="F1373" t="s">
        <v>94</v>
      </c>
      <c r="G1373">
        <v>0</v>
      </c>
      <c r="H1373">
        <v>1</v>
      </c>
      <c r="I1373">
        <v>0</v>
      </c>
      <c r="J1373">
        <v>1</v>
      </c>
      <c r="K1373">
        <v>0</v>
      </c>
      <c r="L1373">
        <v>1</v>
      </c>
    </row>
    <row r="1374" spans="5:12" x14ac:dyDescent="0.2">
      <c r="E1374" t="s">
        <v>4474</v>
      </c>
      <c r="F1374" t="s">
        <v>29</v>
      </c>
      <c r="G1374">
        <v>0</v>
      </c>
      <c r="H1374">
        <v>1</v>
      </c>
      <c r="I1374">
        <v>0</v>
      </c>
      <c r="J1374">
        <v>1</v>
      </c>
      <c r="K1374">
        <v>0</v>
      </c>
      <c r="L1374">
        <v>1</v>
      </c>
    </row>
    <row r="1375" spans="5:12" x14ac:dyDescent="0.2">
      <c r="E1375" t="s">
        <v>2116</v>
      </c>
      <c r="F1375" t="s">
        <v>58</v>
      </c>
      <c r="G1375">
        <v>0</v>
      </c>
      <c r="H1375">
        <v>1</v>
      </c>
      <c r="I1375">
        <v>0</v>
      </c>
      <c r="J1375">
        <v>1</v>
      </c>
      <c r="K1375">
        <v>0</v>
      </c>
      <c r="L1375">
        <v>1</v>
      </c>
    </row>
    <row r="1376" spans="5:12" x14ac:dyDescent="0.2">
      <c r="E1376" t="s">
        <v>5021</v>
      </c>
      <c r="F1376" t="s">
        <v>20</v>
      </c>
      <c r="G1376">
        <v>0</v>
      </c>
      <c r="H1376">
        <v>1</v>
      </c>
      <c r="I1376">
        <v>0</v>
      </c>
      <c r="J1376">
        <v>1</v>
      </c>
      <c r="K1376">
        <v>0</v>
      </c>
      <c r="L1376">
        <v>1</v>
      </c>
    </row>
    <row r="1377" spans="5:12" x14ac:dyDescent="0.2">
      <c r="E1377" t="s">
        <v>558</v>
      </c>
      <c r="F1377" t="s">
        <v>58</v>
      </c>
      <c r="G1377">
        <v>0</v>
      </c>
      <c r="H1377">
        <v>1</v>
      </c>
      <c r="I1377">
        <v>0</v>
      </c>
      <c r="J1377">
        <v>1</v>
      </c>
      <c r="K1377">
        <v>0</v>
      </c>
      <c r="L1377">
        <v>1</v>
      </c>
    </row>
    <row r="1378" spans="5:12" x14ac:dyDescent="0.2">
      <c r="E1378" t="s">
        <v>3402</v>
      </c>
      <c r="F1378" t="s">
        <v>16</v>
      </c>
      <c r="G1378">
        <v>0</v>
      </c>
      <c r="H1378">
        <v>1</v>
      </c>
      <c r="I1378">
        <v>0</v>
      </c>
      <c r="J1378">
        <v>1</v>
      </c>
      <c r="K1378">
        <v>0</v>
      </c>
      <c r="L1378">
        <v>1</v>
      </c>
    </row>
    <row r="1379" spans="5:12" x14ac:dyDescent="0.2">
      <c r="E1379" t="s">
        <v>6217</v>
      </c>
      <c r="F1379" t="s">
        <v>131</v>
      </c>
      <c r="G1379">
        <v>0</v>
      </c>
      <c r="H1379">
        <v>1</v>
      </c>
      <c r="I1379">
        <v>0</v>
      </c>
      <c r="J1379">
        <v>1</v>
      </c>
      <c r="K1379">
        <v>0</v>
      </c>
      <c r="L1379">
        <v>1</v>
      </c>
    </row>
    <row r="1380" spans="5:12" x14ac:dyDescent="0.2">
      <c r="E1380" t="s">
        <v>6218</v>
      </c>
      <c r="F1380" t="s">
        <v>131</v>
      </c>
      <c r="G1380">
        <v>0</v>
      </c>
      <c r="H1380">
        <v>1</v>
      </c>
      <c r="I1380">
        <v>0</v>
      </c>
      <c r="J1380">
        <v>1</v>
      </c>
      <c r="K1380">
        <v>0</v>
      </c>
      <c r="L1380">
        <v>1</v>
      </c>
    </row>
    <row r="1381" spans="5:12" x14ac:dyDescent="0.2">
      <c r="E1381" t="s">
        <v>1437</v>
      </c>
      <c r="F1381" t="s">
        <v>16</v>
      </c>
      <c r="G1381">
        <v>0</v>
      </c>
      <c r="H1381">
        <v>2</v>
      </c>
      <c r="I1381">
        <v>0</v>
      </c>
      <c r="J1381">
        <v>2</v>
      </c>
      <c r="K1381">
        <v>0</v>
      </c>
      <c r="L1381">
        <v>2</v>
      </c>
    </row>
    <row r="1382" spans="5:12" x14ac:dyDescent="0.2">
      <c r="E1382" t="s">
        <v>2373</v>
      </c>
      <c r="F1382" t="s">
        <v>14</v>
      </c>
      <c r="G1382">
        <v>0</v>
      </c>
      <c r="H1382">
        <v>2</v>
      </c>
      <c r="I1382">
        <v>0</v>
      </c>
      <c r="J1382">
        <v>2</v>
      </c>
      <c r="K1382">
        <v>0</v>
      </c>
      <c r="L1382">
        <v>2</v>
      </c>
    </row>
    <row r="1383" spans="5:12" x14ac:dyDescent="0.2">
      <c r="E1383" t="s">
        <v>2612</v>
      </c>
      <c r="F1383" t="s">
        <v>14</v>
      </c>
      <c r="G1383">
        <v>0</v>
      </c>
      <c r="H1383">
        <v>1</v>
      </c>
      <c r="I1383">
        <v>0</v>
      </c>
      <c r="J1383">
        <v>1</v>
      </c>
      <c r="K1383">
        <v>0</v>
      </c>
      <c r="L1383">
        <v>1</v>
      </c>
    </row>
    <row r="1384" spans="5:12" x14ac:dyDescent="0.2">
      <c r="E1384" t="s">
        <v>1880</v>
      </c>
      <c r="F1384" t="s">
        <v>14</v>
      </c>
      <c r="G1384">
        <v>0</v>
      </c>
      <c r="H1384">
        <v>1</v>
      </c>
      <c r="I1384">
        <v>0</v>
      </c>
      <c r="J1384">
        <v>1</v>
      </c>
      <c r="K1384">
        <v>0</v>
      </c>
      <c r="L1384">
        <v>1</v>
      </c>
    </row>
    <row r="1385" spans="5:12" x14ac:dyDescent="0.2">
      <c r="E1385" t="s">
        <v>2570</v>
      </c>
      <c r="F1385" t="s">
        <v>14</v>
      </c>
      <c r="G1385">
        <v>0</v>
      </c>
      <c r="H1385">
        <v>1</v>
      </c>
      <c r="I1385">
        <v>0</v>
      </c>
      <c r="J1385">
        <v>1</v>
      </c>
      <c r="K1385">
        <v>0</v>
      </c>
      <c r="L1385">
        <v>1</v>
      </c>
    </row>
    <row r="1386" spans="5:12" x14ac:dyDescent="0.2">
      <c r="E1386" t="s">
        <v>1679</v>
      </c>
      <c r="F1386" t="s">
        <v>14</v>
      </c>
      <c r="G1386">
        <v>0</v>
      </c>
      <c r="H1386">
        <v>1</v>
      </c>
      <c r="I1386">
        <v>0</v>
      </c>
      <c r="J1386">
        <v>1</v>
      </c>
      <c r="K1386">
        <v>0</v>
      </c>
      <c r="L1386">
        <v>1</v>
      </c>
    </row>
    <row r="1387" spans="5:12" x14ac:dyDescent="0.2">
      <c r="E1387" t="s">
        <v>3063</v>
      </c>
      <c r="F1387" t="s">
        <v>14</v>
      </c>
      <c r="G1387">
        <v>0</v>
      </c>
      <c r="H1387">
        <v>1</v>
      </c>
      <c r="I1387">
        <v>0</v>
      </c>
      <c r="J1387">
        <v>1</v>
      </c>
      <c r="K1387">
        <v>0</v>
      </c>
      <c r="L1387">
        <v>1</v>
      </c>
    </row>
    <row r="1388" spans="5:12" x14ac:dyDescent="0.2">
      <c r="E1388" t="s">
        <v>2873</v>
      </c>
      <c r="F1388" t="s">
        <v>14</v>
      </c>
      <c r="G1388">
        <v>0</v>
      </c>
      <c r="H1388">
        <v>1</v>
      </c>
      <c r="I1388">
        <v>0</v>
      </c>
      <c r="J1388">
        <v>1</v>
      </c>
      <c r="K1388">
        <v>0</v>
      </c>
      <c r="L1388">
        <v>1</v>
      </c>
    </row>
    <row r="1389" spans="5:12" x14ac:dyDescent="0.2">
      <c r="E1389" t="s">
        <v>1481</v>
      </c>
      <c r="F1389" t="s">
        <v>14</v>
      </c>
      <c r="G1389">
        <v>0</v>
      </c>
      <c r="H1389">
        <v>1</v>
      </c>
      <c r="I1389">
        <v>0</v>
      </c>
      <c r="J1389">
        <v>1</v>
      </c>
      <c r="K1389">
        <v>0</v>
      </c>
      <c r="L1389">
        <v>1</v>
      </c>
    </row>
    <row r="1390" spans="5:12" x14ac:dyDescent="0.2">
      <c r="E1390" t="s">
        <v>498</v>
      </c>
      <c r="F1390" t="s">
        <v>14</v>
      </c>
      <c r="G1390">
        <v>0</v>
      </c>
      <c r="H1390">
        <v>1</v>
      </c>
      <c r="I1390">
        <v>0</v>
      </c>
      <c r="J1390">
        <v>1</v>
      </c>
      <c r="K1390">
        <v>0</v>
      </c>
      <c r="L1390">
        <v>1</v>
      </c>
    </row>
    <row r="1391" spans="5:12" x14ac:dyDescent="0.2">
      <c r="E1391" t="s">
        <v>3581</v>
      </c>
      <c r="F1391" t="s">
        <v>14</v>
      </c>
      <c r="G1391">
        <v>0</v>
      </c>
      <c r="H1391">
        <v>1</v>
      </c>
      <c r="I1391">
        <v>0</v>
      </c>
      <c r="J1391">
        <v>1</v>
      </c>
      <c r="K1391">
        <v>0</v>
      </c>
      <c r="L1391">
        <v>1</v>
      </c>
    </row>
    <row r="1392" spans="5:12" x14ac:dyDescent="0.2">
      <c r="E1392" t="s">
        <v>505</v>
      </c>
      <c r="F1392" t="s">
        <v>14</v>
      </c>
      <c r="G1392">
        <v>0</v>
      </c>
      <c r="H1392">
        <v>1</v>
      </c>
      <c r="I1392">
        <v>0</v>
      </c>
      <c r="J1392">
        <v>1</v>
      </c>
      <c r="K1392">
        <v>0</v>
      </c>
      <c r="L1392">
        <v>1</v>
      </c>
    </row>
    <row r="1393" spans="5:12" x14ac:dyDescent="0.2">
      <c r="E1393" t="s">
        <v>6219</v>
      </c>
      <c r="F1393" t="s">
        <v>94</v>
      </c>
      <c r="G1393">
        <v>0</v>
      </c>
      <c r="H1393">
        <v>1</v>
      </c>
      <c r="I1393">
        <v>0</v>
      </c>
      <c r="J1393">
        <v>1</v>
      </c>
      <c r="K1393">
        <v>0</v>
      </c>
      <c r="L1393">
        <v>1</v>
      </c>
    </row>
    <row r="1394" spans="5:12" x14ac:dyDescent="0.2">
      <c r="E1394" t="s">
        <v>6220</v>
      </c>
      <c r="F1394" t="s">
        <v>94</v>
      </c>
      <c r="G1394">
        <v>0</v>
      </c>
      <c r="H1394">
        <v>1</v>
      </c>
      <c r="I1394">
        <v>0</v>
      </c>
      <c r="J1394">
        <v>1</v>
      </c>
      <c r="K1394">
        <v>0</v>
      </c>
      <c r="L1394">
        <v>1</v>
      </c>
    </row>
    <row r="1395" spans="5:12" x14ac:dyDescent="0.2">
      <c r="E1395" t="s">
        <v>6221</v>
      </c>
      <c r="F1395" t="s">
        <v>24</v>
      </c>
      <c r="G1395">
        <v>1</v>
      </c>
      <c r="H1395">
        <v>0</v>
      </c>
      <c r="I1395">
        <v>0</v>
      </c>
      <c r="J1395">
        <v>1</v>
      </c>
      <c r="K1395">
        <v>0</v>
      </c>
      <c r="L1395">
        <v>1</v>
      </c>
    </row>
    <row r="1396" spans="5:12" x14ac:dyDescent="0.2">
      <c r="E1396" t="s">
        <v>6222</v>
      </c>
      <c r="F1396" t="s">
        <v>94</v>
      </c>
      <c r="G1396">
        <v>0</v>
      </c>
      <c r="H1396">
        <v>1</v>
      </c>
      <c r="I1396">
        <v>0</v>
      </c>
      <c r="J1396">
        <v>1</v>
      </c>
      <c r="K1396">
        <v>0</v>
      </c>
      <c r="L1396">
        <v>1</v>
      </c>
    </row>
    <row r="1397" spans="5:12" x14ac:dyDescent="0.2">
      <c r="E1397" t="s">
        <v>5637</v>
      </c>
      <c r="F1397" t="s">
        <v>58</v>
      </c>
      <c r="G1397">
        <v>0</v>
      </c>
      <c r="H1397">
        <v>2</v>
      </c>
      <c r="I1397">
        <v>0</v>
      </c>
      <c r="J1397">
        <v>2</v>
      </c>
      <c r="K1397">
        <v>0</v>
      </c>
      <c r="L1397">
        <v>2</v>
      </c>
    </row>
    <row r="1398" spans="5:12" x14ac:dyDescent="0.2">
      <c r="E1398" t="s">
        <v>4987</v>
      </c>
      <c r="F1398" t="s">
        <v>55</v>
      </c>
      <c r="G1398">
        <v>0</v>
      </c>
      <c r="H1398">
        <v>2</v>
      </c>
      <c r="I1398">
        <v>0</v>
      </c>
      <c r="J1398">
        <v>2</v>
      </c>
      <c r="K1398">
        <v>0</v>
      </c>
      <c r="L1398">
        <v>2</v>
      </c>
    </row>
    <row r="1399" spans="5:12" x14ac:dyDescent="0.2">
      <c r="E1399" t="s">
        <v>4577</v>
      </c>
      <c r="F1399" t="s">
        <v>55</v>
      </c>
      <c r="G1399">
        <v>0</v>
      </c>
      <c r="H1399">
        <v>2</v>
      </c>
      <c r="I1399">
        <v>0</v>
      </c>
      <c r="J1399">
        <v>2</v>
      </c>
      <c r="K1399">
        <v>0</v>
      </c>
      <c r="L1399">
        <v>2</v>
      </c>
    </row>
    <row r="1400" spans="5:12" x14ac:dyDescent="0.2">
      <c r="E1400" t="s">
        <v>5431</v>
      </c>
      <c r="F1400" t="s">
        <v>58</v>
      </c>
      <c r="G1400">
        <v>0</v>
      </c>
      <c r="H1400">
        <v>2</v>
      </c>
      <c r="I1400">
        <v>0</v>
      </c>
      <c r="J1400">
        <v>2</v>
      </c>
      <c r="K1400">
        <v>0</v>
      </c>
      <c r="L1400">
        <v>2</v>
      </c>
    </row>
    <row r="1401" spans="5:12" x14ac:dyDescent="0.2">
      <c r="E1401" t="s">
        <v>5430</v>
      </c>
      <c r="F1401" t="s">
        <v>58</v>
      </c>
      <c r="G1401">
        <v>0</v>
      </c>
      <c r="H1401">
        <v>2</v>
      </c>
      <c r="I1401">
        <v>0</v>
      </c>
      <c r="J1401">
        <v>2</v>
      </c>
      <c r="K1401">
        <v>0</v>
      </c>
      <c r="L1401">
        <v>2</v>
      </c>
    </row>
    <row r="1402" spans="5:12" x14ac:dyDescent="0.2">
      <c r="E1402" t="s">
        <v>5274</v>
      </c>
      <c r="F1402" t="s">
        <v>55</v>
      </c>
      <c r="G1402">
        <v>0</v>
      </c>
      <c r="H1402">
        <v>2</v>
      </c>
      <c r="I1402">
        <v>0</v>
      </c>
      <c r="J1402">
        <v>2</v>
      </c>
      <c r="K1402">
        <v>0</v>
      </c>
      <c r="L1402">
        <v>2</v>
      </c>
    </row>
    <row r="1403" spans="5:12" x14ac:dyDescent="0.2">
      <c r="E1403" t="s">
        <v>1142</v>
      </c>
      <c r="F1403" t="s">
        <v>33</v>
      </c>
      <c r="G1403">
        <v>0</v>
      </c>
      <c r="H1403">
        <v>1</v>
      </c>
      <c r="I1403">
        <v>0</v>
      </c>
      <c r="J1403">
        <v>1</v>
      </c>
      <c r="K1403">
        <v>0</v>
      </c>
      <c r="L1403">
        <v>1</v>
      </c>
    </row>
    <row r="1404" spans="5:12" x14ac:dyDescent="0.2">
      <c r="E1404" t="s">
        <v>2547</v>
      </c>
      <c r="F1404" t="s">
        <v>33</v>
      </c>
      <c r="G1404">
        <v>0</v>
      </c>
      <c r="H1404">
        <v>1</v>
      </c>
      <c r="I1404">
        <v>0</v>
      </c>
      <c r="J1404">
        <v>1</v>
      </c>
      <c r="K1404">
        <v>0</v>
      </c>
      <c r="L1404">
        <v>1</v>
      </c>
    </row>
    <row r="1405" spans="5:12" x14ac:dyDescent="0.2">
      <c r="E1405" t="s">
        <v>156</v>
      </c>
      <c r="F1405" t="s">
        <v>33</v>
      </c>
      <c r="G1405">
        <v>0</v>
      </c>
      <c r="H1405">
        <v>1</v>
      </c>
      <c r="I1405">
        <v>0</v>
      </c>
      <c r="J1405">
        <v>1</v>
      </c>
      <c r="K1405">
        <v>0</v>
      </c>
      <c r="L1405">
        <v>1</v>
      </c>
    </row>
    <row r="1406" spans="5:12" x14ac:dyDescent="0.2">
      <c r="E1406" t="s">
        <v>1285</v>
      </c>
      <c r="F1406" t="s">
        <v>33</v>
      </c>
      <c r="G1406">
        <v>0</v>
      </c>
      <c r="H1406">
        <v>1</v>
      </c>
      <c r="I1406">
        <v>0</v>
      </c>
      <c r="J1406">
        <v>1</v>
      </c>
      <c r="K1406">
        <v>0</v>
      </c>
      <c r="L1406">
        <v>1</v>
      </c>
    </row>
    <row r="1407" spans="5:12" x14ac:dyDescent="0.2">
      <c r="E1407" t="s">
        <v>3484</v>
      </c>
      <c r="F1407" t="s">
        <v>14</v>
      </c>
      <c r="G1407">
        <v>1</v>
      </c>
      <c r="H1407">
        <v>1</v>
      </c>
      <c r="I1407">
        <v>0</v>
      </c>
      <c r="J1407">
        <v>2</v>
      </c>
      <c r="K1407">
        <v>0</v>
      </c>
      <c r="L1407">
        <v>2</v>
      </c>
    </row>
    <row r="1408" spans="5:12" x14ac:dyDescent="0.2">
      <c r="E1408" t="s">
        <v>809</v>
      </c>
      <c r="F1408" t="s">
        <v>67</v>
      </c>
      <c r="G1408">
        <v>0</v>
      </c>
      <c r="H1408">
        <v>3</v>
      </c>
      <c r="I1408">
        <v>0</v>
      </c>
      <c r="J1408">
        <v>3</v>
      </c>
      <c r="K1408">
        <v>0</v>
      </c>
      <c r="L1408">
        <v>3</v>
      </c>
    </row>
    <row r="1409" spans="5:12" x14ac:dyDescent="0.2">
      <c r="E1409" t="s">
        <v>6223</v>
      </c>
      <c r="F1409" t="s">
        <v>18</v>
      </c>
      <c r="G1409">
        <v>0</v>
      </c>
      <c r="H1409">
        <v>1</v>
      </c>
      <c r="I1409">
        <v>0</v>
      </c>
      <c r="J1409">
        <v>1</v>
      </c>
      <c r="K1409">
        <v>0</v>
      </c>
      <c r="L1409">
        <v>1</v>
      </c>
    </row>
    <row r="1410" spans="5:12" x14ac:dyDescent="0.2">
      <c r="E1410" t="s">
        <v>4310</v>
      </c>
      <c r="F1410" t="s">
        <v>55</v>
      </c>
      <c r="G1410">
        <v>0</v>
      </c>
      <c r="H1410">
        <v>1</v>
      </c>
      <c r="I1410">
        <v>0</v>
      </c>
      <c r="J1410">
        <v>1</v>
      </c>
      <c r="K1410">
        <v>0</v>
      </c>
      <c r="L1410">
        <v>1</v>
      </c>
    </row>
    <row r="1411" spans="5:12" x14ac:dyDescent="0.2">
      <c r="E1411" t="s">
        <v>3575</v>
      </c>
      <c r="F1411" t="s">
        <v>131</v>
      </c>
      <c r="G1411">
        <v>1</v>
      </c>
      <c r="H1411">
        <v>2</v>
      </c>
      <c r="I1411">
        <v>1</v>
      </c>
      <c r="J1411">
        <v>2</v>
      </c>
      <c r="K1411">
        <v>0</v>
      </c>
      <c r="L1411">
        <v>3</v>
      </c>
    </row>
    <row r="1412" spans="5:12" x14ac:dyDescent="0.2">
      <c r="E1412" t="s">
        <v>4680</v>
      </c>
      <c r="F1412" t="s">
        <v>53</v>
      </c>
      <c r="G1412">
        <v>0</v>
      </c>
      <c r="H1412">
        <v>1</v>
      </c>
      <c r="I1412">
        <v>0</v>
      </c>
      <c r="J1412">
        <v>1</v>
      </c>
      <c r="K1412">
        <v>0</v>
      </c>
      <c r="L1412">
        <v>1</v>
      </c>
    </row>
    <row r="1413" spans="5:12" x14ac:dyDescent="0.2">
      <c r="E1413" t="s">
        <v>4803</v>
      </c>
      <c r="F1413" t="s">
        <v>53</v>
      </c>
      <c r="G1413">
        <v>0</v>
      </c>
      <c r="H1413">
        <v>1</v>
      </c>
      <c r="I1413">
        <v>0</v>
      </c>
      <c r="J1413">
        <v>1</v>
      </c>
      <c r="K1413">
        <v>0</v>
      </c>
      <c r="L1413">
        <v>1</v>
      </c>
    </row>
    <row r="1414" spans="5:12" x14ac:dyDescent="0.2">
      <c r="E1414" t="s">
        <v>4097</v>
      </c>
      <c r="F1414" t="s">
        <v>53</v>
      </c>
      <c r="G1414">
        <v>0</v>
      </c>
      <c r="H1414">
        <v>1</v>
      </c>
      <c r="I1414">
        <v>0</v>
      </c>
      <c r="J1414">
        <v>1</v>
      </c>
      <c r="K1414">
        <v>0</v>
      </c>
      <c r="L1414">
        <v>1</v>
      </c>
    </row>
    <row r="1415" spans="5:12" x14ac:dyDescent="0.2">
      <c r="E1415" t="s">
        <v>3615</v>
      </c>
      <c r="F1415" t="s">
        <v>69</v>
      </c>
      <c r="G1415">
        <v>0</v>
      </c>
      <c r="H1415">
        <v>1</v>
      </c>
      <c r="I1415">
        <v>0</v>
      </c>
      <c r="J1415">
        <v>1</v>
      </c>
      <c r="K1415">
        <v>0</v>
      </c>
      <c r="L1415">
        <v>1</v>
      </c>
    </row>
    <row r="1416" spans="5:12" x14ac:dyDescent="0.2">
      <c r="E1416" t="s">
        <v>6224</v>
      </c>
      <c r="F1416" t="s">
        <v>14</v>
      </c>
      <c r="G1416">
        <v>0</v>
      </c>
      <c r="H1416">
        <v>1</v>
      </c>
      <c r="I1416">
        <v>0</v>
      </c>
      <c r="J1416">
        <v>1</v>
      </c>
      <c r="K1416">
        <v>0</v>
      </c>
      <c r="L1416">
        <v>1</v>
      </c>
    </row>
    <row r="1417" spans="5:12" x14ac:dyDescent="0.2">
      <c r="E1417" t="s">
        <v>4209</v>
      </c>
      <c r="F1417" t="s">
        <v>14</v>
      </c>
      <c r="G1417">
        <v>0</v>
      </c>
      <c r="H1417">
        <v>1</v>
      </c>
      <c r="I1417">
        <v>0</v>
      </c>
      <c r="J1417">
        <v>1</v>
      </c>
      <c r="K1417">
        <v>0</v>
      </c>
      <c r="L1417">
        <v>1</v>
      </c>
    </row>
    <row r="1418" spans="5:12" x14ac:dyDescent="0.2">
      <c r="E1418" t="s">
        <v>4250</v>
      </c>
      <c r="F1418" t="s">
        <v>14</v>
      </c>
      <c r="G1418">
        <v>0</v>
      </c>
      <c r="H1418">
        <v>1</v>
      </c>
      <c r="I1418">
        <v>0</v>
      </c>
      <c r="J1418">
        <v>1</v>
      </c>
      <c r="K1418">
        <v>0</v>
      </c>
      <c r="L1418">
        <v>1</v>
      </c>
    </row>
    <row r="1419" spans="5:12" x14ac:dyDescent="0.2">
      <c r="E1419" t="s">
        <v>426</v>
      </c>
      <c r="F1419" t="s">
        <v>14</v>
      </c>
      <c r="G1419">
        <v>0</v>
      </c>
      <c r="H1419">
        <v>1</v>
      </c>
      <c r="I1419">
        <v>0</v>
      </c>
      <c r="J1419">
        <v>1</v>
      </c>
      <c r="K1419">
        <v>0</v>
      </c>
      <c r="L1419">
        <v>1</v>
      </c>
    </row>
    <row r="1420" spans="5:12" x14ac:dyDescent="0.2">
      <c r="E1420" t="s">
        <v>6225</v>
      </c>
      <c r="F1420" t="s">
        <v>14</v>
      </c>
      <c r="G1420">
        <v>0</v>
      </c>
      <c r="H1420">
        <v>1</v>
      </c>
      <c r="I1420">
        <v>0</v>
      </c>
      <c r="J1420">
        <v>1</v>
      </c>
      <c r="K1420">
        <v>0</v>
      </c>
      <c r="L1420">
        <v>1</v>
      </c>
    </row>
    <row r="1421" spans="5:12" x14ac:dyDescent="0.2">
      <c r="E1421" t="s">
        <v>6226</v>
      </c>
      <c r="F1421" t="s">
        <v>14</v>
      </c>
      <c r="G1421">
        <v>0</v>
      </c>
      <c r="H1421">
        <v>1</v>
      </c>
      <c r="I1421">
        <v>0</v>
      </c>
      <c r="J1421">
        <v>1</v>
      </c>
      <c r="K1421">
        <v>0</v>
      </c>
      <c r="L1421">
        <v>1</v>
      </c>
    </row>
    <row r="1422" spans="5:12" x14ac:dyDescent="0.2">
      <c r="E1422" t="s">
        <v>5496</v>
      </c>
      <c r="F1422" t="s">
        <v>14</v>
      </c>
      <c r="G1422">
        <v>0</v>
      </c>
      <c r="H1422">
        <v>1</v>
      </c>
      <c r="I1422">
        <v>0</v>
      </c>
      <c r="J1422">
        <v>1</v>
      </c>
      <c r="K1422">
        <v>0</v>
      </c>
      <c r="L1422">
        <v>1</v>
      </c>
    </row>
    <row r="1423" spans="5:12" x14ac:dyDescent="0.2">
      <c r="E1423" t="s">
        <v>5211</v>
      </c>
      <c r="F1423" t="s">
        <v>14</v>
      </c>
      <c r="G1423">
        <v>0</v>
      </c>
      <c r="H1423">
        <v>1</v>
      </c>
      <c r="I1423">
        <v>0</v>
      </c>
      <c r="J1423">
        <v>1</v>
      </c>
      <c r="K1423">
        <v>0</v>
      </c>
      <c r="L1423">
        <v>1</v>
      </c>
    </row>
    <row r="1424" spans="5:12" x14ac:dyDescent="0.2">
      <c r="E1424" t="s">
        <v>5838</v>
      </c>
      <c r="F1424" t="s">
        <v>14</v>
      </c>
      <c r="G1424">
        <v>0</v>
      </c>
      <c r="H1424">
        <v>1</v>
      </c>
      <c r="I1424">
        <v>0</v>
      </c>
      <c r="J1424">
        <v>1</v>
      </c>
      <c r="K1424">
        <v>0</v>
      </c>
      <c r="L1424">
        <v>1</v>
      </c>
    </row>
    <row r="1425" spans="5:12" x14ac:dyDescent="0.2">
      <c r="E1425" t="s">
        <v>5004</v>
      </c>
      <c r="F1425" t="s">
        <v>14</v>
      </c>
      <c r="G1425">
        <v>0</v>
      </c>
      <c r="H1425">
        <v>1</v>
      </c>
      <c r="I1425">
        <v>0</v>
      </c>
      <c r="J1425">
        <v>1</v>
      </c>
      <c r="K1425">
        <v>0</v>
      </c>
      <c r="L1425">
        <v>1</v>
      </c>
    </row>
    <row r="1426" spans="5:12" x14ac:dyDescent="0.2">
      <c r="E1426" t="s">
        <v>2149</v>
      </c>
      <c r="F1426" t="s">
        <v>67</v>
      </c>
      <c r="G1426">
        <v>0</v>
      </c>
      <c r="H1426">
        <v>1</v>
      </c>
      <c r="I1426">
        <v>0</v>
      </c>
      <c r="J1426">
        <v>1</v>
      </c>
      <c r="K1426">
        <v>0</v>
      </c>
      <c r="L1426">
        <v>1</v>
      </c>
    </row>
    <row r="1427" spans="5:12" x14ac:dyDescent="0.2">
      <c r="E1427" t="s">
        <v>1861</v>
      </c>
      <c r="F1427" t="s">
        <v>87</v>
      </c>
      <c r="G1427">
        <v>1</v>
      </c>
      <c r="H1427">
        <v>0</v>
      </c>
      <c r="I1427">
        <v>0</v>
      </c>
      <c r="J1427">
        <v>1</v>
      </c>
      <c r="K1427">
        <v>0</v>
      </c>
      <c r="L1427">
        <v>1</v>
      </c>
    </row>
    <row r="1428" spans="5:12" x14ac:dyDescent="0.2">
      <c r="E1428" t="s">
        <v>1289</v>
      </c>
      <c r="F1428" t="s">
        <v>87</v>
      </c>
      <c r="G1428">
        <v>0</v>
      </c>
      <c r="H1428">
        <v>1</v>
      </c>
      <c r="I1428">
        <v>0</v>
      </c>
      <c r="J1428">
        <v>0</v>
      </c>
      <c r="K1428">
        <v>1</v>
      </c>
      <c r="L1428">
        <v>1</v>
      </c>
    </row>
    <row r="1429" spans="5:12" x14ac:dyDescent="0.2">
      <c r="E1429" t="s">
        <v>5719</v>
      </c>
      <c r="F1429" t="s">
        <v>94</v>
      </c>
      <c r="G1429">
        <v>0</v>
      </c>
      <c r="H1429">
        <v>1</v>
      </c>
      <c r="I1429">
        <v>0</v>
      </c>
      <c r="J1429">
        <v>1</v>
      </c>
      <c r="K1429">
        <v>0</v>
      </c>
      <c r="L1429">
        <v>1</v>
      </c>
    </row>
    <row r="1430" spans="5:12" x14ac:dyDescent="0.2">
      <c r="E1430" t="s">
        <v>4101</v>
      </c>
      <c r="F1430" t="s">
        <v>94</v>
      </c>
      <c r="G1430">
        <v>0</v>
      </c>
      <c r="H1430">
        <v>1</v>
      </c>
      <c r="I1430">
        <v>0</v>
      </c>
      <c r="J1430">
        <v>1</v>
      </c>
      <c r="K1430">
        <v>0</v>
      </c>
      <c r="L1430">
        <v>1</v>
      </c>
    </row>
    <row r="1431" spans="5:12" x14ac:dyDescent="0.2">
      <c r="E1431" t="s">
        <v>5633</v>
      </c>
      <c r="F1431" t="s">
        <v>94</v>
      </c>
      <c r="G1431">
        <v>0</v>
      </c>
      <c r="H1431">
        <v>1</v>
      </c>
      <c r="I1431">
        <v>0</v>
      </c>
      <c r="J1431">
        <v>1</v>
      </c>
      <c r="K1431">
        <v>0</v>
      </c>
      <c r="L1431">
        <v>1</v>
      </c>
    </row>
    <row r="1432" spans="5:12" x14ac:dyDescent="0.2">
      <c r="E1432" t="s">
        <v>4311</v>
      </c>
      <c r="F1432" t="s">
        <v>24</v>
      </c>
      <c r="G1432">
        <v>0</v>
      </c>
      <c r="H1432">
        <v>1</v>
      </c>
      <c r="I1432">
        <v>0</v>
      </c>
      <c r="J1432">
        <v>1</v>
      </c>
      <c r="K1432">
        <v>0</v>
      </c>
      <c r="L1432">
        <v>1</v>
      </c>
    </row>
    <row r="1433" spans="5:12" x14ac:dyDescent="0.2">
      <c r="E1433" t="s">
        <v>904</v>
      </c>
      <c r="F1433" t="s">
        <v>80</v>
      </c>
      <c r="G1433">
        <v>0</v>
      </c>
      <c r="H1433">
        <v>1</v>
      </c>
      <c r="I1433">
        <v>0</v>
      </c>
      <c r="J1433">
        <v>0</v>
      </c>
      <c r="K1433">
        <v>1</v>
      </c>
      <c r="L1433">
        <v>1</v>
      </c>
    </row>
    <row r="1434" spans="5:12" x14ac:dyDescent="0.2">
      <c r="E1434" t="s">
        <v>1683</v>
      </c>
      <c r="F1434" t="s">
        <v>80</v>
      </c>
      <c r="G1434">
        <v>0</v>
      </c>
      <c r="H1434">
        <v>1</v>
      </c>
      <c r="I1434">
        <v>0</v>
      </c>
      <c r="J1434">
        <v>0</v>
      </c>
      <c r="K1434">
        <v>1</v>
      </c>
      <c r="L1434">
        <v>1</v>
      </c>
    </row>
    <row r="1435" spans="5:12" x14ac:dyDescent="0.2">
      <c r="E1435" t="s">
        <v>1262</v>
      </c>
      <c r="F1435" t="s">
        <v>80</v>
      </c>
      <c r="G1435">
        <v>0</v>
      </c>
      <c r="H1435">
        <v>1</v>
      </c>
      <c r="I1435">
        <v>0</v>
      </c>
      <c r="J1435">
        <v>0</v>
      </c>
      <c r="K1435">
        <v>1</v>
      </c>
      <c r="L1435">
        <v>1</v>
      </c>
    </row>
    <row r="1436" spans="5:12" x14ac:dyDescent="0.2">
      <c r="E1436" t="s">
        <v>1919</v>
      </c>
      <c r="F1436" t="s">
        <v>80</v>
      </c>
      <c r="G1436">
        <v>0</v>
      </c>
      <c r="H1436">
        <v>1</v>
      </c>
      <c r="I1436">
        <v>0</v>
      </c>
      <c r="J1436">
        <v>0</v>
      </c>
      <c r="K1436">
        <v>1</v>
      </c>
      <c r="L1436">
        <v>1</v>
      </c>
    </row>
    <row r="1437" spans="5:12" x14ac:dyDescent="0.2">
      <c r="E1437" t="s">
        <v>1433</v>
      </c>
      <c r="F1437" t="s">
        <v>80</v>
      </c>
      <c r="G1437">
        <v>0</v>
      </c>
      <c r="H1437">
        <v>1</v>
      </c>
      <c r="I1437">
        <v>0</v>
      </c>
      <c r="J1437">
        <v>0</v>
      </c>
      <c r="K1437">
        <v>1</v>
      </c>
      <c r="L1437">
        <v>1</v>
      </c>
    </row>
    <row r="1438" spans="5:12" x14ac:dyDescent="0.2">
      <c r="E1438" t="s">
        <v>2531</v>
      </c>
      <c r="F1438" t="s">
        <v>80</v>
      </c>
      <c r="G1438">
        <v>0</v>
      </c>
      <c r="H1438">
        <v>1</v>
      </c>
      <c r="I1438">
        <v>0</v>
      </c>
      <c r="J1438">
        <v>0</v>
      </c>
      <c r="K1438">
        <v>1</v>
      </c>
      <c r="L1438">
        <v>1</v>
      </c>
    </row>
    <row r="1439" spans="5:12" x14ac:dyDescent="0.2">
      <c r="E1439" t="s">
        <v>6227</v>
      </c>
      <c r="F1439" t="s">
        <v>80</v>
      </c>
      <c r="G1439">
        <v>0</v>
      </c>
      <c r="H1439">
        <v>1</v>
      </c>
      <c r="I1439">
        <v>0</v>
      </c>
      <c r="J1439">
        <v>0</v>
      </c>
      <c r="K1439">
        <v>1</v>
      </c>
      <c r="L1439">
        <v>1</v>
      </c>
    </row>
    <row r="1440" spans="5:12" x14ac:dyDescent="0.2">
      <c r="E1440" t="s">
        <v>746</v>
      </c>
      <c r="F1440" t="s">
        <v>94</v>
      </c>
      <c r="G1440">
        <v>0</v>
      </c>
      <c r="H1440">
        <v>2</v>
      </c>
      <c r="I1440">
        <v>0</v>
      </c>
      <c r="J1440">
        <v>2</v>
      </c>
      <c r="K1440">
        <v>0</v>
      </c>
      <c r="L1440">
        <v>2</v>
      </c>
    </row>
    <row r="1441" spans="5:12" x14ac:dyDescent="0.2">
      <c r="E1441" t="s">
        <v>2060</v>
      </c>
      <c r="F1441" t="s">
        <v>18</v>
      </c>
      <c r="G1441">
        <v>1</v>
      </c>
      <c r="H1441">
        <v>0</v>
      </c>
      <c r="I1441">
        <v>0</v>
      </c>
      <c r="J1441">
        <v>1</v>
      </c>
      <c r="K1441">
        <v>0</v>
      </c>
      <c r="L1441">
        <v>1</v>
      </c>
    </row>
    <row r="1442" spans="5:12" x14ac:dyDescent="0.2">
      <c r="E1442" t="s">
        <v>320</v>
      </c>
      <c r="F1442" t="s">
        <v>18</v>
      </c>
      <c r="G1442">
        <v>1</v>
      </c>
      <c r="H1442">
        <v>0</v>
      </c>
      <c r="I1442">
        <v>0</v>
      </c>
      <c r="J1442">
        <v>1</v>
      </c>
      <c r="K1442">
        <v>0</v>
      </c>
      <c r="L1442">
        <v>1</v>
      </c>
    </row>
    <row r="1443" spans="5:12" x14ac:dyDescent="0.2">
      <c r="E1443" t="s">
        <v>3228</v>
      </c>
      <c r="F1443" t="s">
        <v>18</v>
      </c>
      <c r="G1443">
        <v>1</v>
      </c>
      <c r="H1443">
        <v>0</v>
      </c>
      <c r="I1443">
        <v>0</v>
      </c>
      <c r="J1443">
        <v>1</v>
      </c>
      <c r="K1443">
        <v>0</v>
      </c>
      <c r="L1443">
        <v>1</v>
      </c>
    </row>
    <row r="1444" spans="5:12" x14ac:dyDescent="0.2">
      <c r="E1444" t="s">
        <v>1178</v>
      </c>
      <c r="F1444" t="s">
        <v>18</v>
      </c>
      <c r="G1444">
        <v>1</v>
      </c>
      <c r="H1444">
        <v>0</v>
      </c>
      <c r="I1444">
        <v>0</v>
      </c>
      <c r="J1444">
        <v>1</v>
      </c>
      <c r="K1444">
        <v>0</v>
      </c>
      <c r="L1444">
        <v>1</v>
      </c>
    </row>
    <row r="1445" spans="5:12" x14ac:dyDescent="0.2">
      <c r="E1445" t="s">
        <v>4905</v>
      </c>
      <c r="F1445" t="s">
        <v>24</v>
      </c>
      <c r="G1445">
        <v>0</v>
      </c>
      <c r="H1445">
        <v>1</v>
      </c>
      <c r="I1445">
        <v>0</v>
      </c>
      <c r="J1445">
        <v>1</v>
      </c>
      <c r="K1445">
        <v>0</v>
      </c>
      <c r="L1445">
        <v>1</v>
      </c>
    </row>
    <row r="1446" spans="5:12" x14ac:dyDescent="0.2">
      <c r="E1446" t="s">
        <v>4661</v>
      </c>
      <c r="F1446" t="s">
        <v>29</v>
      </c>
      <c r="G1446">
        <v>0</v>
      </c>
      <c r="H1446">
        <v>1</v>
      </c>
      <c r="I1446">
        <v>0</v>
      </c>
      <c r="J1446">
        <v>1</v>
      </c>
      <c r="K1446">
        <v>0</v>
      </c>
      <c r="L1446">
        <v>1</v>
      </c>
    </row>
    <row r="1447" spans="5:12" x14ac:dyDescent="0.2">
      <c r="E1447" t="s">
        <v>2902</v>
      </c>
      <c r="F1447" t="s">
        <v>22</v>
      </c>
      <c r="G1447">
        <v>0</v>
      </c>
      <c r="H1447">
        <v>1</v>
      </c>
      <c r="I1447">
        <v>0</v>
      </c>
      <c r="J1447">
        <v>1</v>
      </c>
      <c r="K1447">
        <v>0</v>
      </c>
      <c r="L1447">
        <v>1</v>
      </c>
    </row>
    <row r="1448" spans="5:12" x14ac:dyDescent="0.2">
      <c r="E1448" t="s">
        <v>4131</v>
      </c>
      <c r="F1448" t="s">
        <v>14</v>
      </c>
      <c r="G1448">
        <v>2</v>
      </c>
      <c r="H1448">
        <v>0</v>
      </c>
      <c r="I1448">
        <v>0</v>
      </c>
      <c r="J1448">
        <v>2</v>
      </c>
      <c r="K1448">
        <v>0</v>
      </c>
      <c r="L1448">
        <v>2</v>
      </c>
    </row>
    <row r="1449" spans="5:12" x14ac:dyDescent="0.2">
      <c r="E1449" t="s">
        <v>4890</v>
      </c>
      <c r="F1449" t="s">
        <v>14</v>
      </c>
      <c r="G1449">
        <v>1</v>
      </c>
      <c r="H1449">
        <v>0</v>
      </c>
      <c r="I1449">
        <v>0</v>
      </c>
      <c r="J1449">
        <v>1</v>
      </c>
      <c r="K1449">
        <v>0</v>
      </c>
      <c r="L1449">
        <v>1</v>
      </c>
    </row>
    <row r="1450" spans="5:12" x14ac:dyDescent="0.2">
      <c r="E1450" t="s">
        <v>4318</v>
      </c>
      <c r="F1450" t="s">
        <v>14</v>
      </c>
      <c r="G1450">
        <v>1</v>
      </c>
      <c r="H1450">
        <v>0</v>
      </c>
      <c r="I1450">
        <v>0</v>
      </c>
      <c r="J1450">
        <v>1</v>
      </c>
      <c r="K1450">
        <v>0</v>
      </c>
      <c r="L1450">
        <v>1</v>
      </c>
    </row>
    <row r="1451" spans="5:12" x14ac:dyDescent="0.2">
      <c r="E1451" t="s">
        <v>5253</v>
      </c>
      <c r="F1451" t="s">
        <v>14</v>
      </c>
      <c r="G1451">
        <v>1</v>
      </c>
      <c r="H1451">
        <v>0</v>
      </c>
      <c r="I1451">
        <v>0</v>
      </c>
      <c r="J1451">
        <v>1</v>
      </c>
      <c r="K1451">
        <v>0</v>
      </c>
      <c r="L1451">
        <v>1</v>
      </c>
    </row>
    <row r="1452" spans="5:12" x14ac:dyDescent="0.2">
      <c r="E1452" t="s">
        <v>4256</v>
      </c>
      <c r="F1452" t="s">
        <v>14</v>
      </c>
      <c r="G1452">
        <v>1</v>
      </c>
      <c r="H1452">
        <v>0</v>
      </c>
      <c r="I1452">
        <v>0</v>
      </c>
      <c r="J1452">
        <v>1</v>
      </c>
      <c r="K1452">
        <v>0</v>
      </c>
      <c r="L1452">
        <v>1</v>
      </c>
    </row>
    <row r="1453" spans="5:12" x14ac:dyDescent="0.2">
      <c r="E1453" t="s">
        <v>2445</v>
      </c>
      <c r="F1453" t="s">
        <v>77</v>
      </c>
      <c r="G1453">
        <v>2</v>
      </c>
      <c r="H1453">
        <v>1</v>
      </c>
      <c r="I1453">
        <v>2</v>
      </c>
      <c r="J1453">
        <v>1</v>
      </c>
      <c r="K1453">
        <v>0</v>
      </c>
      <c r="L1453">
        <v>3</v>
      </c>
    </row>
    <row r="1454" spans="5:12" x14ac:dyDescent="0.2">
      <c r="E1454" t="s">
        <v>2870</v>
      </c>
      <c r="F1454" t="s">
        <v>77</v>
      </c>
      <c r="G1454">
        <v>2</v>
      </c>
      <c r="H1454">
        <v>1</v>
      </c>
      <c r="I1454">
        <v>2</v>
      </c>
      <c r="J1454">
        <v>1</v>
      </c>
      <c r="K1454">
        <v>0</v>
      </c>
      <c r="L1454">
        <v>3</v>
      </c>
    </row>
    <row r="1455" spans="5:12" x14ac:dyDescent="0.2">
      <c r="E1455" t="s">
        <v>6228</v>
      </c>
      <c r="F1455" t="s">
        <v>33</v>
      </c>
      <c r="G1455">
        <v>1</v>
      </c>
      <c r="H1455">
        <v>0</v>
      </c>
      <c r="I1455">
        <v>1</v>
      </c>
      <c r="J1455">
        <v>0</v>
      </c>
      <c r="K1455">
        <v>0</v>
      </c>
      <c r="L1455">
        <v>1</v>
      </c>
    </row>
    <row r="1456" spans="5:12" x14ac:dyDescent="0.2">
      <c r="E1456" t="s">
        <v>6229</v>
      </c>
      <c r="F1456" t="s">
        <v>33</v>
      </c>
      <c r="G1456">
        <v>1</v>
      </c>
      <c r="H1456">
        <v>0</v>
      </c>
      <c r="I1456">
        <v>1</v>
      </c>
      <c r="J1456">
        <v>0</v>
      </c>
      <c r="K1456">
        <v>0</v>
      </c>
      <c r="L1456">
        <v>1</v>
      </c>
    </row>
    <row r="1457" spans="5:12" x14ac:dyDescent="0.2">
      <c r="E1457" t="s">
        <v>4941</v>
      </c>
      <c r="F1457" t="s">
        <v>58</v>
      </c>
      <c r="G1457">
        <v>0</v>
      </c>
      <c r="H1457">
        <v>1</v>
      </c>
      <c r="I1457">
        <v>0</v>
      </c>
      <c r="J1457">
        <v>1</v>
      </c>
      <c r="K1457">
        <v>0</v>
      </c>
      <c r="L1457">
        <v>1</v>
      </c>
    </row>
    <row r="1458" spans="5:12" x14ac:dyDescent="0.2">
      <c r="E1458" t="s">
        <v>5062</v>
      </c>
      <c r="F1458" t="s">
        <v>58</v>
      </c>
      <c r="G1458">
        <v>0</v>
      </c>
      <c r="H1458">
        <v>1</v>
      </c>
      <c r="I1458">
        <v>0</v>
      </c>
      <c r="J1458">
        <v>1</v>
      </c>
      <c r="K1458">
        <v>0</v>
      </c>
      <c r="L1458">
        <v>1</v>
      </c>
    </row>
    <row r="1459" spans="5:12" x14ac:dyDescent="0.2">
      <c r="E1459" t="s">
        <v>6230</v>
      </c>
      <c r="F1459" t="s">
        <v>33</v>
      </c>
      <c r="G1459">
        <v>1</v>
      </c>
      <c r="H1459">
        <v>0</v>
      </c>
      <c r="I1459">
        <v>1</v>
      </c>
      <c r="J1459">
        <v>0</v>
      </c>
      <c r="K1459">
        <v>0</v>
      </c>
      <c r="L1459">
        <v>1</v>
      </c>
    </row>
    <row r="1460" spans="5:12" x14ac:dyDescent="0.2">
      <c r="E1460" t="s">
        <v>6231</v>
      </c>
      <c r="F1460" t="s">
        <v>33</v>
      </c>
      <c r="G1460">
        <v>1</v>
      </c>
      <c r="H1460">
        <v>0</v>
      </c>
      <c r="I1460">
        <v>1</v>
      </c>
      <c r="J1460">
        <v>0</v>
      </c>
      <c r="K1460">
        <v>0</v>
      </c>
      <c r="L1460">
        <v>1</v>
      </c>
    </row>
    <row r="1461" spans="5:12" x14ac:dyDescent="0.2">
      <c r="E1461" t="s">
        <v>6232</v>
      </c>
      <c r="F1461" t="s">
        <v>33</v>
      </c>
      <c r="G1461">
        <v>1</v>
      </c>
      <c r="H1461">
        <v>0</v>
      </c>
      <c r="I1461">
        <v>1</v>
      </c>
      <c r="J1461">
        <v>0</v>
      </c>
      <c r="K1461">
        <v>0</v>
      </c>
      <c r="L1461">
        <v>1</v>
      </c>
    </row>
    <row r="1462" spans="5:12" x14ac:dyDescent="0.2">
      <c r="E1462" t="s">
        <v>6233</v>
      </c>
      <c r="F1462" t="s">
        <v>33</v>
      </c>
      <c r="G1462">
        <v>1</v>
      </c>
      <c r="H1462">
        <v>0</v>
      </c>
      <c r="I1462">
        <v>1</v>
      </c>
      <c r="J1462">
        <v>0</v>
      </c>
      <c r="K1462">
        <v>0</v>
      </c>
      <c r="L1462">
        <v>1</v>
      </c>
    </row>
    <row r="1463" spans="5:12" x14ac:dyDescent="0.2">
      <c r="E1463" t="s">
        <v>4390</v>
      </c>
      <c r="F1463" t="s">
        <v>58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1</v>
      </c>
    </row>
    <row r="1464" spans="5:12" x14ac:dyDescent="0.2">
      <c r="E1464" t="s">
        <v>4110</v>
      </c>
      <c r="F1464" t="s">
        <v>58</v>
      </c>
      <c r="G1464">
        <v>0</v>
      </c>
      <c r="H1464">
        <v>1</v>
      </c>
      <c r="I1464">
        <v>0</v>
      </c>
      <c r="J1464">
        <v>1</v>
      </c>
      <c r="K1464">
        <v>0</v>
      </c>
      <c r="L1464">
        <v>1</v>
      </c>
    </row>
    <row r="1465" spans="5:12" x14ac:dyDescent="0.2">
      <c r="E1465" t="s">
        <v>4593</v>
      </c>
      <c r="F1465" t="s">
        <v>58</v>
      </c>
      <c r="G1465">
        <v>0</v>
      </c>
      <c r="H1465">
        <v>1</v>
      </c>
      <c r="I1465">
        <v>0</v>
      </c>
      <c r="J1465">
        <v>1</v>
      </c>
      <c r="K1465">
        <v>0</v>
      </c>
      <c r="L1465">
        <v>1</v>
      </c>
    </row>
    <row r="1466" spans="5:12" x14ac:dyDescent="0.2">
      <c r="E1466" t="s">
        <v>6234</v>
      </c>
      <c r="F1466" t="s">
        <v>33</v>
      </c>
      <c r="G1466">
        <v>1</v>
      </c>
      <c r="H1466">
        <v>0</v>
      </c>
      <c r="I1466">
        <v>1</v>
      </c>
      <c r="J1466">
        <v>0</v>
      </c>
      <c r="K1466">
        <v>0</v>
      </c>
      <c r="L1466">
        <v>1</v>
      </c>
    </row>
    <row r="1467" spans="5:12" x14ac:dyDescent="0.2">
      <c r="E1467" t="s">
        <v>4420</v>
      </c>
      <c r="F1467" t="s">
        <v>58</v>
      </c>
      <c r="G1467">
        <v>0</v>
      </c>
      <c r="H1467">
        <v>1</v>
      </c>
      <c r="I1467">
        <v>0</v>
      </c>
      <c r="J1467">
        <v>1</v>
      </c>
      <c r="K1467">
        <v>0</v>
      </c>
      <c r="L1467">
        <v>1</v>
      </c>
    </row>
    <row r="1468" spans="5:12" x14ac:dyDescent="0.2">
      <c r="E1468" t="s">
        <v>5804</v>
      </c>
      <c r="F1468" t="s">
        <v>58</v>
      </c>
      <c r="G1468">
        <v>0</v>
      </c>
      <c r="H1468">
        <v>1</v>
      </c>
      <c r="I1468">
        <v>0</v>
      </c>
      <c r="J1468">
        <v>1</v>
      </c>
      <c r="K1468">
        <v>0</v>
      </c>
      <c r="L1468">
        <v>1</v>
      </c>
    </row>
    <row r="1469" spans="5:12" x14ac:dyDescent="0.2">
      <c r="E1469" t="s">
        <v>4075</v>
      </c>
      <c r="F1469" t="s">
        <v>58</v>
      </c>
      <c r="G1469">
        <v>0</v>
      </c>
      <c r="H1469">
        <v>1</v>
      </c>
      <c r="I1469">
        <v>0</v>
      </c>
      <c r="J1469">
        <v>1</v>
      </c>
      <c r="K1469">
        <v>0</v>
      </c>
      <c r="L1469">
        <v>1</v>
      </c>
    </row>
    <row r="1470" spans="5:12" x14ac:dyDescent="0.2">
      <c r="E1470" t="s">
        <v>6235</v>
      </c>
      <c r="F1470" t="s">
        <v>33</v>
      </c>
      <c r="G1470">
        <v>1</v>
      </c>
      <c r="H1470">
        <v>0</v>
      </c>
      <c r="I1470">
        <v>1</v>
      </c>
      <c r="J1470">
        <v>0</v>
      </c>
      <c r="K1470">
        <v>0</v>
      </c>
      <c r="L1470">
        <v>1</v>
      </c>
    </row>
    <row r="1471" spans="5:12" x14ac:dyDescent="0.2">
      <c r="E1471" t="s">
        <v>6236</v>
      </c>
      <c r="F1471" t="s">
        <v>33</v>
      </c>
      <c r="G1471">
        <v>1</v>
      </c>
      <c r="H1471">
        <v>0</v>
      </c>
      <c r="I1471">
        <v>1</v>
      </c>
      <c r="J1471">
        <v>0</v>
      </c>
      <c r="K1471">
        <v>0</v>
      </c>
      <c r="L1471">
        <v>1</v>
      </c>
    </row>
    <row r="1472" spans="5:12" x14ac:dyDescent="0.2">
      <c r="E1472" t="s">
        <v>6237</v>
      </c>
      <c r="F1472" t="s">
        <v>33</v>
      </c>
      <c r="G1472">
        <v>1</v>
      </c>
      <c r="H1472">
        <v>0</v>
      </c>
      <c r="I1472">
        <v>1</v>
      </c>
      <c r="J1472">
        <v>0</v>
      </c>
      <c r="K1472">
        <v>0</v>
      </c>
      <c r="L1472">
        <v>1</v>
      </c>
    </row>
    <row r="1473" spans="5:12" x14ac:dyDescent="0.2">
      <c r="E1473" t="s">
        <v>5582</v>
      </c>
      <c r="F1473" t="s">
        <v>55</v>
      </c>
      <c r="G1473">
        <v>1</v>
      </c>
      <c r="H1473">
        <v>0</v>
      </c>
      <c r="I1473">
        <v>0</v>
      </c>
      <c r="J1473">
        <v>1</v>
      </c>
      <c r="K1473">
        <v>0</v>
      </c>
      <c r="L1473">
        <v>1</v>
      </c>
    </row>
    <row r="1474" spans="5:12" x14ac:dyDescent="0.2">
      <c r="E1474" t="s">
        <v>6238</v>
      </c>
      <c r="F1474" t="s">
        <v>29</v>
      </c>
      <c r="G1474">
        <v>0</v>
      </c>
      <c r="H1474">
        <v>1</v>
      </c>
      <c r="I1474">
        <v>0</v>
      </c>
      <c r="J1474">
        <v>1</v>
      </c>
      <c r="K1474">
        <v>0</v>
      </c>
      <c r="L1474">
        <v>1</v>
      </c>
    </row>
    <row r="1475" spans="5:12" x14ac:dyDescent="0.2">
      <c r="E1475" t="s">
        <v>6239</v>
      </c>
      <c r="F1475" t="s">
        <v>29</v>
      </c>
      <c r="G1475">
        <v>0</v>
      </c>
      <c r="H1475">
        <v>1</v>
      </c>
      <c r="I1475">
        <v>0</v>
      </c>
      <c r="J1475">
        <v>1</v>
      </c>
      <c r="K1475">
        <v>0</v>
      </c>
      <c r="L1475">
        <v>1</v>
      </c>
    </row>
    <row r="1476" spans="5:12" x14ac:dyDescent="0.2">
      <c r="E1476" t="s">
        <v>6240</v>
      </c>
      <c r="F1476" t="s">
        <v>29</v>
      </c>
      <c r="G1476">
        <v>0</v>
      </c>
      <c r="H1476">
        <v>1</v>
      </c>
      <c r="I1476">
        <v>0</v>
      </c>
      <c r="J1476">
        <v>1</v>
      </c>
      <c r="K1476">
        <v>0</v>
      </c>
      <c r="L1476">
        <v>1</v>
      </c>
    </row>
    <row r="1477" spans="5:12" x14ac:dyDescent="0.2">
      <c r="E1477" t="s">
        <v>6241</v>
      </c>
      <c r="F1477" t="s">
        <v>29</v>
      </c>
      <c r="G1477">
        <v>0</v>
      </c>
      <c r="H1477">
        <v>1</v>
      </c>
      <c r="I1477">
        <v>0</v>
      </c>
      <c r="J1477">
        <v>1</v>
      </c>
      <c r="K1477">
        <v>0</v>
      </c>
      <c r="L1477">
        <v>1</v>
      </c>
    </row>
    <row r="1478" spans="5:12" x14ac:dyDescent="0.2">
      <c r="E1478" t="s">
        <v>6242</v>
      </c>
      <c r="F1478" t="s">
        <v>29</v>
      </c>
      <c r="G1478">
        <v>0</v>
      </c>
      <c r="H1478">
        <v>1</v>
      </c>
      <c r="I1478">
        <v>0</v>
      </c>
      <c r="J1478">
        <v>1</v>
      </c>
      <c r="K1478">
        <v>0</v>
      </c>
      <c r="L1478">
        <v>1</v>
      </c>
    </row>
    <row r="1479" spans="5:12" x14ac:dyDescent="0.2">
      <c r="E1479" t="s">
        <v>6243</v>
      </c>
      <c r="F1479" t="s">
        <v>29</v>
      </c>
      <c r="G1479">
        <v>0</v>
      </c>
      <c r="H1479">
        <v>1</v>
      </c>
      <c r="I1479">
        <v>0</v>
      </c>
      <c r="J1479">
        <v>1</v>
      </c>
      <c r="K1479">
        <v>0</v>
      </c>
      <c r="L1479">
        <v>1</v>
      </c>
    </row>
    <row r="1480" spans="5:12" x14ac:dyDescent="0.2">
      <c r="E1480" t="s">
        <v>6244</v>
      </c>
      <c r="F1480" t="s">
        <v>29</v>
      </c>
      <c r="G1480">
        <v>0</v>
      </c>
      <c r="H1480">
        <v>1</v>
      </c>
      <c r="I1480">
        <v>0</v>
      </c>
      <c r="J1480">
        <v>1</v>
      </c>
      <c r="K1480">
        <v>0</v>
      </c>
      <c r="L1480">
        <v>1</v>
      </c>
    </row>
    <row r="1481" spans="5:12" x14ac:dyDescent="0.2">
      <c r="E1481" t="s">
        <v>6245</v>
      </c>
      <c r="F1481" t="s">
        <v>29</v>
      </c>
      <c r="G1481">
        <v>0</v>
      </c>
      <c r="H1481">
        <v>1</v>
      </c>
      <c r="I1481">
        <v>0</v>
      </c>
      <c r="J1481">
        <v>1</v>
      </c>
      <c r="K1481">
        <v>0</v>
      </c>
      <c r="L1481">
        <v>1</v>
      </c>
    </row>
    <row r="1482" spans="5:12" x14ac:dyDescent="0.2">
      <c r="E1482" t="s">
        <v>6246</v>
      </c>
      <c r="F1482" t="s">
        <v>29</v>
      </c>
      <c r="G1482">
        <v>0</v>
      </c>
      <c r="H1482">
        <v>1</v>
      </c>
      <c r="I1482">
        <v>0</v>
      </c>
      <c r="J1482">
        <v>1</v>
      </c>
      <c r="K1482">
        <v>0</v>
      </c>
      <c r="L1482">
        <v>1</v>
      </c>
    </row>
    <row r="1483" spans="5:12" x14ac:dyDescent="0.2">
      <c r="E1483" t="s">
        <v>6247</v>
      </c>
      <c r="F1483" t="s">
        <v>29</v>
      </c>
      <c r="G1483">
        <v>0</v>
      </c>
      <c r="H1483">
        <v>1</v>
      </c>
      <c r="I1483">
        <v>0</v>
      </c>
      <c r="J1483">
        <v>1</v>
      </c>
      <c r="K1483">
        <v>0</v>
      </c>
      <c r="L1483">
        <v>1</v>
      </c>
    </row>
    <row r="1484" spans="5:12" x14ac:dyDescent="0.2">
      <c r="E1484" t="s">
        <v>6248</v>
      </c>
      <c r="F1484" t="s">
        <v>29</v>
      </c>
      <c r="G1484">
        <v>0</v>
      </c>
      <c r="H1484">
        <v>1</v>
      </c>
      <c r="I1484">
        <v>0</v>
      </c>
      <c r="J1484">
        <v>1</v>
      </c>
      <c r="K1484">
        <v>0</v>
      </c>
      <c r="L1484">
        <v>1</v>
      </c>
    </row>
    <row r="1485" spans="5:12" x14ac:dyDescent="0.2">
      <c r="E1485" t="s">
        <v>6249</v>
      </c>
      <c r="F1485" t="s">
        <v>29</v>
      </c>
      <c r="G1485">
        <v>0</v>
      </c>
      <c r="H1485">
        <v>1</v>
      </c>
      <c r="I1485">
        <v>0</v>
      </c>
      <c r="J1485">
        <v>1</v>
      </c>
      <c r="K1485">
        <v>0</v>
      </c>
      <c r="L1485">
        <v>1</v>
      </c>
    </row>
    <row r="1486" spans="5:12" x14ac:dyDescent="0.2">
      <c r="E1486" t="s">
        <v>6250</v>
      </c>
      <c r="F1486" t="s">
        <v>29</v>
      </c>
      <c r="G1486">
        <v>0</v>
      </c>
      <c r="H1486">
        <v>1</v>
      </c>
      <c r="I1486">
        <v>0</v>
      </c>
      <c r="J1486">
        <v>1</v>
      </c>
      <c r="K1486">
        <v>0</v>
      </c>
      <c r="L1486">
        <v>1</v>
      </c>
    </row>
    <row r="1487" spans="5:12" x14ac:dyDescent="0.2">
      <c r="E1487" t="s">
        <v>6251</v>
      </c>
      <c r="F1487" t="s">
        <v>29</v>
      </c>
      <c r="G1487">
        <v>0</v>
      </c>
      <c r="H1487">
        <v>1</v>
      </c>
      <c r="I1487">
        <v>0</v>
      </c>
      <c r="J1487">
        <v>1</v>
      </c>
      <c r="K1487">
        <v>0</v>
      </c>
      <c r="L1487">
        <v>1</v>
      </c>
    </row>
    <row r="1488" spans="5:12" x14ac:dyDescent="0.2">
      <c r="E1488" t="s">
        <v>6252</v>
      </c>
      <c r="F1488" t="s">
        <v>29</v>
      </c>
      <c r="G1488">
        <v>0</v>
      </c>
      <c r="H1488">
        <v>1</v>
      </c>
      <c r="I1488">
        <v>0</v>
      </c>
      <c r="J1488">
        <v>1</v>
      </c>
      <c r="K1488">
        <v>0</v>
      </c>
      <c r="L1488">
        <v>1</v>
      </c>
    </row>
    <row r="1489" spans="5:12" x14ac:dyDescent="0.2">
      <c r="E1489" t="s">
        <v>6253</v>
      </c>
      <c r="F1489" t="s">
        <v>29</v>
      </c>
      <c r="G1489">
        <v>0</v>
      </c>
      <c r="H1489">
        <v>1</v>
      </c>
      <c r="I1489">
        <v>0</v>
      </c>
      <c r="J1489">
        <v>1</v>
      </c>
      <c r="K1489">
        <v>0</v>
      </c>
      <c r="L1489">
        <v>1</v>
      </c>
    </row>
    <row r="1490" spans="5:12" x14ac:dyDescent="0.2">
      <c r="E1490" t="s">
        <v>6254</v>
      </c>
      <c r="F1490" t="s">
        <v>29</v>
      </c>
      <c r="G1490">
        <v>0</v>
      </c>
      <c r="H1490">
        <v>1</v>
      </c>
      <c r="I1490">
        <v>0</v>
      </c>
      <c r="J1490">
        <v>1</v>
      </c>
      <c r="K1490">
        <v>0</v>
      </c>
      <c r="L1490">
        <v>1</v>
      </c>
    </row>
    <row r="1491" spans="5:12" x14ac:dyDescent="0.2">
      <c r="E1491" t="s">
        <v>6255</v>
      </c>
      <c r="F1491" t="s">
        <v>67</v>
      </c>
      <c r="G1491">
        <v>0</v>
      </c>
      <c r="H1491">
        <v>1</v>
      </c>
      <c r="I1491">
        <v>0</v>
      </c>
      <c r="J1491">
        <v>1</v>
      </c>
      <c r="K1491">
        <v>0</v>
      </c>
      <c r="L1491">
        <v>1</v>
      </c>
    </row>
    <row r="1492" spans="5:12" x14ac:dyDescent="0.2">
      <c r="E1492" t="s">
        <v>6256</v>
      </c>
      <c r="F1492" t="s">
        <v>67</v>
      </c>
      <c r="G1492">
        <v>0</v>
      </c>
      <c r="H1492">
        <v>1</v>
      </c>
      <c r="I1492">
        <v>0</v>
      </c>
      <c r="J1492">
        <v>1</v>
      </c>
      <c r="K1492">
        <v>0</v>
      </c>
      <c r="L1492">
        <v>1</v>
      </c>
    </row>
    <row r="1493" spans="5:12" x14ac:dyDescent="0.2">
      <c r="E1493" t="s">
        <v>1314</v>
      </c>
      <c r="F1493" t="s">
        <v>22</v>
      </c>
      <c r="G1493">
        <v>0</v>
      </c>
      <c r="H1493">
        <v>1</v>
      </c>
      <c r="I1493">
        <v>0</v>
      </c>
      <c r="J1493">
        <v>1</v>
      </c>
      <c r="K1493">
        <v>0</v>
      </c>
      <c r="L1493">
        <v>1</v>
      </c>
    </row>
    <row r="1494" spans="5:12" x14ac:dyDescent="0.2">
      <c r="E1494" t="s">
        <v>4891</v>
      </c>
      <c r="F1494" t="s">
        <v>22</v>
      </c>
      <c r="G1494">
        <v>0</v>
      </c>
      <c r="H1494">
        <v>1</v>
      </c>
      <c r="I1494">
        <v>0</v>
      </c>
      <c r="J1494">
        <v>1</v>
      </c>
      <c r="K1494">
        <v>0</v>
      </c>
      <c r="L1494">
        <v>1</v>
      </c>
    </row>
    <row r="1495" spans="5:12" x14ac:dyDescent="0.2">
      <c r="E1495" t="s">
        <v>4449</v>
      </c>
      <c r="F1495" t="s">
        <v>58</v>
      </c>
      <c r="G1495">
        <v>0</v>
      </c>
      <c r="H1495">
        <v>1</v>
      </c>
      <c r="I1495">
        <v>0</v>
      </c>
      <c r="J1495">
        <v>1</v>
      </c>
      <c r="K1495">
        <v>0</v>
      </c>
      <c r="L1495">
        <v>1</v>
      </c>
    </row>
    <row r="1496" spans="5:12" x14ac:dyDescent="0.2">
      <c r="E1496" t="s">
        <v>5801</v>
      </c>
      <c r="F1496" t="s">
        <v>58</v>
      </c>
      <c r="G1496">
        <v>0</v>
      </c>
      <c r="H1496">
        <v>1</v>
      </c>
      <c r="I1496">
        <v>0</v>
      </c>
      <c r="J1496">
        <v>1</v>
      </c>
      <c r="K1496">
        <v>0</v>
      </c>
      <c r="L1496">
        <v>1</v>
      </c>
    </row>
    <row r="1497" spans="5:12" x14ac:dyDescent="0.2">
      <c r="E1497" t="s">
        <v>4077</v>
      </c>
      <c r="F1497" t="s">
        <v>35</v>
      </c>
      <c r="G1497">
        <v>0</v>
      </c>
      <c r="H1497">
        <v>1</v>
      </c>
      <c r="I1497">
        <v>0</v>
      </c>
      <c r="J1497">
        <v>0</v>
      </c>
      <c r="K1497">
        <v>1</v>
      </c>
      <c r="L1497">
        <v>1</v>
      </c>
    </row>
    <row r="1498" spans="5:12" x14ac:dyDescent="0.2">
      <c r="E1498" t="s">
        <v>5345</v>
      </c>
      <c r="F1498" t="s">
        <v>58</v>
      </c>
      <c r="G1498">
        <v>0</v>
      </c>
      <c r="H1498">
        <v>1</v>
      </c>
      <c r="I1498">
        <v>0</v>
      </c>
      <c r="J1498">
        <v>1</v>
      </c>
      <c r="K1498">
        <v>0</v>
      </c>
      <c r="L1498">
        <v>1</v>
      </c>
    </row>
    <row r="1499" spans="5:12" x14ac:dyDescent="0.2">
      <c r="E1499" t="s">
        <v>6257</v>
      </c>
      <c r="F1499" t="s">
        <v>77</v>
      </c>
      <c r="G1499">
        <v>1</v>
      </c>
      <c r="H1499">
        <v>0</v>
      </c>
      <c r="I1499">
        <v>0</v>
      </c>
      <c r="J1499">
        <v>1</v>
      </c>
      <c r="K1499">
        <v>0</v>
      </c>
      <c r="L1499">
        <v>1</v>
      </c>
    </row>
    <row r="1500" spans="5:12" x14ac:dyDescent="0.2">
      <c r="E1500" t="s">
        <v>6258</v>
      </c>
      <c r="F1500" t="s">
        <v>77</v>
      </c>
      <c r="G1500">
        <v>1</v>
      </c>
      <c r="H1500">
        <v>0</v>
      </c>
      <c r="I1500">
        <v>0</v>
      </c>
      <c r="J1500">
        <v>1</v>
      </c>
      <c r="K1500">
        <v>0</v>
      </c>
      <c r="L1500">
        <v>1</v>
      </c>
    </row>
    <row r="1501" spans="5:12" x14ac:dyDescent="0.2">
      <c r="E1501" t="s">
        <v>6259</v>
      </c>
      <c r="F1501" t="s">
        <v>77</v>
      </c>
      <c r="G1501">
        <v>1</v>
      </c>
      <c r="H1501">
        <v>0</v>
      </c>
      <c r="I1501">
        <v>0</v>
      </c>
      <c r="J1501">
        <v>1</v>
      </c>
      <c r="K1501">
        <v>0</v>
      </c>
      <c r="L1501">
        <v>1</v>
      </c>
    </row>
    <row r="1502" spans="5:12" x14ac:dyDescent="0.2">
      <c r="E1502" t="s">
        <v>2422</v>
      </c>
      <c r="F1502" t="s">
        <v>35</v>
      </c>
      <c r="G1502">
        <v>0</v>
      </c>
      <c r="H1502">
        <v>1</v>
      </c>
      <c r="I1502">
        <v>0</v>
      </c>
      <c r="J1502">
        <v>1</v>
      </c>
      <c r="K1502">
        <v>0</v>
      </c>
      <c r="L1502">
        <v>1</v>
      </c>
    </row>
    <row r="1503" spans="5:12" x14ac:dyDescent="0.2">
      <c r="E1503" t="s">
        <v>4487</v>
      </c>
      <c r="F1503" t="s">
        <v>35</v>
      </c>
      <c r="G1503">
        <v>0</v>
      </c>
      <c r="H1503">
        <v>1</v>
      </c>
      <c r="I1503">
        <v>0</v>
      </c>
      <c r="J1503">
        <v>1</v>
      </c>
      <c r="K1503">
        <v>0</v>
      </c>
      <c r="L1503">
        <v>1</v>
      </c>
    </row>
    <row r="1504" spans="5:12" x14ac:dyDescent="0.2">
      <c r="E1504" t="s">
        <v>4295</v>
      </c>
      <c r="F1504" t="s">
        <v>35</v>
      </c>
      <c r="G1504">
        <v>0</v>
      </c>
      <c r="H1504">
        <v>1</v>
      </c>
      <c r="I1504">
        <v>0</v>
      </c>
      <c r="J1504">
        <v>1</v>
      </c>
      <c r="K1504">
        <v>0</v>
      </c>
      <c r="L1504">
        <v>1</v>
      </c>
    </row>
    <row r="1505" spans="5:12" x14ac:dyDescent="0.2">
      <c r="E1505" t="s">
        <v>1687</v>
      </c>
      <c r="F1505" t="s">
        <v>35</v>
      </c>
      <c r="G1505">
        <v>0</v>
      </c>
      <c r="H1505">
        <v>1</v>
      </c>
      <c r="I1505">
        <v>0</v>
      </c>
      <c r="J1505">
        <v>1</v>
      </c>
      <c r="K1505">
        <v>0</v>
      </c>
      <c r="L1505">
        <v>1</v>
      </c>
    </row>
    <row r="1506" spans="5:12" x14ac:dyDescent="0.2">
      <c r="E1506" t="s">
        <v>6260</v>
      </c>
      <c r="F1506" t="s">
        <v>18</v>
      </c>
      <c r="G1506">
        <v>0</v>
      </c>
      <c r="H1506">
        <v>1</v>
      </c>
      <c r="I1506">
        <v>0</v>
      </c>
      <c r="J1506">
        <v>1</v>
      </c>
      <c r="K1506">
        <v>0</v>
      </c>
      <c r="L1506">
        <v>1</v>
      </c>
    </row>
    <row r="1507" spans="5:12" x14ac:dyDescent="0.2">
      <c r="E1507" t="s">
        <v>6261</v>
      </c>
      <c r="F1507" t="s">
        <v>20</v>
      </c>
      <c r="G1507">
        <v>1</v>
      </c>
      <c r="H1507">
        <v>0</v>
      </c>
      <c r="I1507">
        <v>0</v>
      </c>
      <c r="J1507">
        <v>1</v>
      </c>
      <c r="K1507">
        <v>0</v>
      </c>
      <c r="L1507">
        <v>1</v>
      </c>
    </row>
    <row r="1508" spans="5:12" x14ac:dyDescent="0.2">
      <c r="E1508" t="s">
        <v>6262</v>
      </c>
      <c r="F1508" t="s">
        <v>18</v>
      </c>
      <c r="G1508">
        <v>0</v>
      </c>
      <c r="H1508">
        <v>1</v>
      </c>
      <c r="I1508">
        <v>0</v>
      </c>
      <c r="J1508">
        <v>1</v>
      </c>
      <c r="K1508">
        <v>0</v>
      </c>
      <c r="L1508">
        <v>1</v>
      </c>
    </row>
    <row r="1509" spans="5:12" x14ac:dyDescent="0.2">
      <c r="E1509" t="s">
        <v>6263</v>
      </c>
      <c r="F1509" t="s">
        <v>18</v>
      </c>
      <c r="G1509">
        <v>0</v>
      </c>
      <c r="H1509">
        <v>1</v>
      </c>
      <c r="I1509">
        <v>0</v>
      </c>
      <c r="J1509">
        <v>1</v>
      </c>
      <c r="K1509">
        <v>0</v>
      </c>
      <c r="L1509">
        <v>1</v>
      </c>
    </row>
    <row r="1510" spans="5:12" x14ac:dyDescent="0.2">
      <c r="E1510" t="s">
        <v>6264</v>
      </c>
      <c r="F1510" t="s">
        <v>18</v>
      </c>
      <c r="G1510">
        <v>0</v>
      </c>
      <c r="H1510">
        <v>1</v>
      </c>
      <c r="I1510">
        <v>0</v>
      </c>
      <c r="J1510">
        <v>1</v>
      </c>
      <c r="K1510">
        <v>0</v>
      </c>
      <c r="L1510">
        <v>1</v>
      </c>
    </row>
    <row r="1511" spans="5:12" x14ac:dyDescent="0.2">
      <c r="E1511" t="s">
        <v>6265</v>
      </c>
      <c r="F1511" t="s">
        <v>18</v>
      </c>
      <c r="G1511">
        <v>0</v>
      </c>
      <c r="H1511">
        <v>1</v>
      </c>
      <c r="I1511">
        <v>0</v>
      </c>
      <c r="J1511">
        <v>1</v>
      </c>
      <c r="K1511">
        <v>0</v>
      </c>
      <c r="L1511">
        <v>1</v>
      </c>
    </row>
    <row r="1512" spans="5:12" x14ac:dyDescent="0.2">
      <c r="E1512" t="s">
        <v>1198</v>
      </c>
      <c r="F1512" t="s">
        <v>22</v>
      </c>
      <c r="G1512">
        <v>0</v>
      </c>
      <c r="H1512">
        <v>1</v>
      </c>
      <c r="I1512">
        <v>0</v>
      </c>
      <c r="J1512">
        <v>1</v>
      </c>
      <c r="K1512">
        <v>0</v>
      </c>
      <c r="L1512">
        <v>1</v>
      </c>
    </row>
    <row r="1513" spans="5:12" x14ac:dyDescent="0.2">
      <c r="E1513" t="s">
        <v>1234</v>
      </c>
      <c r="F1513" t="s">
        <v>94</v>
      </c>
      <c r="G1513">
        <v>1</v>
      </c>
      <c r="H1513">
        <v>0</v>
      </c>
      <c r="I1513">
        <v>0</v>
      </c>
      <c r="J1513">
        <v>1</v>
      </c>
      <c r="K1513">
        <v>0</v>
      </c>
      <c r="L1513">
        <v>1</v>
      </c>
    </row>
    <row r="1514" spans="5:12" x14ac:dyDescent="0.2">
      <c r="E1514" t="s">
        <v>5283</v>
      </c>
      <c r="F1514" t="s">
        <v>58</v>
      </c>
      <c r="G1514">
        <v>0</v>
      </c>
      <c r="H1514">
        <v>1</v>
      </c>
      <c r="I1514">
        <v>0</v>
      </c>
      <c r="J1514">
        <v>1</v>
      </c>
      <c r="K1514">
        <v>0</v>
      </c>
      <c r="L1514">
        <v>1</v>
      </c>
    </row>
    <row r="1515" spans="5:12" x14ac:dyDescent="0.2">
      <c r="E1515" t="s">
        <v>1738</v>
      </c>
      <c r="F1515" t="s">
        <v>77</v>
      </c>
      <c r="G1515">
        <v>0</v>
      </c>
      <c r="H1515">
        <v>1</v>
      </c>
      <c r="I1515">
        <v>0</v>
      </c>
      <c r="J1515">
        <v>1</v>
      </c>
      <c r="K1515">
        <v>0</v>
      </c>
      <c r="L1515">
        <v>1</v>
      </c>
    </row>
    <row r="1516" spans="5:12" x14ac:dyDescent="0.2">
      <c r="E1516" t="s">
        <v>6266</v>
      </c>
      <c r="F1516" t="s">
        <v>29</v>
      </c>
      <c r="G1516">
        <v>1</v>
      </c>
      <c r="H1516">
        <v>0</v>
      </c>
      <c r="I1516">
        <v>0</v>
      </c>
      <c r="J1516">
        <v>1</v>
      </c>
      <c r="K1516">
        <v>0</v>
      </c>
      <c r="L1516">
        <v>1</v>
      </c>
    </row>
    <row r="1517" spans="5:12" x14ac:dyDescent="0.2">
      <c r="E1517" t="s">
        <v>6267</v>
      </c>
      <c r="F1517" t="s">
        <v>29</v>
      </c>
      <c r="G1517">
        <v>1</v>
      </c>
      <c r="H1517">
        <v>0</v>
      </c>
      <c r="I1517">
        <v>0</v>
      </c>
      <c r="J1517">
        <v>1</v>
      </c>
      <c r="K1517">
        <v>0</v>
      </c>
      <c r="L1517">
        <v>1</v>
      </c>
    </row>
    <row r="1518" spans="5:12" x14ac:dyDescent="0.2">
      <c r="E1518" t="s">
        <v>6268</v>
      </c>
      <c r="F1518" t="s">
        <v>29</v>
      </c>
      <c r="G1518">
        <v>1</v>
      </c>
      <c r="H1518">
        <v>0</v>
      </c>
      <c r="I1518">
        <v>0</v>
      </c>
      <c r="J1518">
        <v>1</v>
      </c>
      <c r="K1518">
        <v>0</v>
      </c>
      <c r="L1518">
        <v>1</v>
      </c>
    </row>
    <row r="1519" spans="5:12" x14ac:dyDescent="0.2">
      <c r="E1519" t="s">
        <v>6269</v>
      </c>
      <c r="F1519" t="s">
        <v>29</v>
      </c>
      <c r="G1519">
        <v>1</v>
      </c>
      <c r="H1519">
        <v>0</v>
      </c>
      <c r="I1519">
        <v>0</v>
      </c>
      <c r="J1519">
        <v>1</v>
      </c>
      <c r="K1519">
        <v>0</v>
      </c>
      <c r="L1519">
        <v>1</v>
      </c>
    </row>
    <row r="1520" spans="5:12" x14ac:dyDescent="0.2">
      <c r="E1520" t="s">
        <v>6270</v>
      </c>
      <c r="F1520" t="s">
        <v>29</v>
      </c>
      <c r="G1520">
        <v>1</v>
      </c>
      <c r="H1520">
        <v>0</v>
      </c>
      <c r="I1520">
        <v>0</v>
      </c>
      <c r="J1520">
        <v>1</v>
      </c>
      <c r="K1520">
        <v>0</v>
      </c>
      <c r="L1520">
        <v>1</v>
      </c>
    </row>
    <row r="1521" spans="5:12" x14ac:dyDescent="0.2">
      <c r="E1521" t="s">
        <v>1418</v>
      </c>
      <c r="F1521" t="s">
        <v>29</v>
      </c>
      <c r="G1521">
        <v>1</v>
      </c>
      <c r="H1521">
        <v>0</v>
      </c>
      <c r="I1521">
        <v>0</v>
      </c>
      <c r="J1521">
        <v>1</v>
      </c>
      <c r="K1521">
        <v>0</v>
      </c>
      <c r="L1521">
        <v>1</v>
      </c>
    </row>
    <row r="1522" spans="5:12" x14ac:dyDescent="0.2">
      <c r="E1522" t="s">
        <v>6271</v>
      </c>
      <c r="F1522" t="s">
        <v>29</v>
      </c>
      <c r="G1522">
        <v>1</v>
      </c>
      <c r="H1522">
        <v>0</v>
      </c>
      <c r="I1522">
        <v>0</v>
      </c>
      <c r="J1522">
        <v>1</v>
      </c>
      <c r="K1522">
        <v>0</v>
      </c>
      <c r="L1522">
        <v>1</v>
      </c>
    </row>
    <row r="1523" spans="5:12" x14ac:dyDescent="0.2">
      <c r="E1523" t="s">
        <v>6272</v>
      </c>
      <c r="F1523" t="s">
        <v>29</v>
      </c>
      <c r="G1523">
        <v>1</v>
      </c>
      <c r="H1523">
        <v>0</v>
      </c>
      <c r="I1523">
        <v>0</v>
      </c>
      <c r="J1523">
        <v>1</v>
      </c>
      <c r="K1523">
        <v>0</v>
      </c>
      <c r="L1523">
        <v>1</v>
      </c>
    </row>
    <row r="1524" spans="5:12" x14ac:dyDescent="0.2">
      <c r="E1524" t="s">
        <v>528</v>
      </c>
      <c r="F1524" t="s">
        <v>29</v>
      </c>
      <c r="G1524">
        <v>1</v>
      </c>
      <c r="H1524">
        <v>0</v>
      </c>
      <c r="I1524">
        <v>0</v>
      </c>
      <c r="J1524">
        <v>1</v>
      </c>
      <c r="K1524">
        <v>0</v>
      </c>
      <c r="L1524">
        <v>1</v>
      </c>
    </row>
    <row r="1525" spans="5:12" x14ac:dyDescent="0.2">
      <c r="E1525" t="s">
        <v>618</v>
      </c>
      <c r="F1525" t="s">
        <v>29</v>
      </c>
      <c r="G1525">
        <v>1</v>
      </c>
      <c r="H1525">
        <v>0</v>
      </c>
      <c r="I1525">
        <v>0</v>
      </c>
      <c r="J1525">
        <v>1</v>
      </c>
      <c r="K1525">
        <v>0</v>
      </c>
      <c r="L1525">
        <v>1</v>
      </c>
    </row>
    <row r="1526" spans="5:12" x14ac:dyDescent="0.2">
      <c r="E1526" t="s">
        <v>4725</v>
      </c>
      <c r="F1526" t="s">
        <v>53</v>
      </c>
      <c r="G1526">
        <v>1</v>
      </c>
      <c r="H1526">
        <v>0</v>
      </c>
      <c r="I1526">
        <v>0</v>
      </c>
      <c r="J1526">
        <v>1</v>
      </c>
      <c r="K1526">
        <v>0</v>
      </c>
      <c r="L1526">
        <v>1</v>
      </c>
    </row>
    <row r="1527" spans="5:12" x14ac:dyDescent="0.2">
      <c r="E1527" t="s">
        <v>4724</v>
      </c>
      <c r="F1527" t="s">
        <v>53</v>
      </c>
      <c r="G1527">
        <v>1</v>
      </c>
      <c r="H1527">
        <v>0</v>
      </c>
      <c r="I1527">
        <v>0</v>
      </c>
      <c r="J1527">
        <v>1</v>
      </c>
      <c r="K1527">
        <v>0</v>
      </c>
      <c r="L1527">
        <v>1</v>
      </c>
    </row>
    <row r="1528" spans="5:12" x14ac:dyDescent="0.2">
      <c r="E1528" t="s">
        <v>1424</v>
      </c>
      <c r="F1528" t="s">
        <v>29</v>
      </c>
      <c r="G1528">
        <v>0</v>
      </c>
      <c r="H1528">
        <v>4</v>
      </c>
      <c r="I1528">
        <v>0</v>
      </c>
      <c r="J1528">
        <v>3</v>
      </c>
      <c r="K1528">
        <v>1</v>
      </c>
      <c r="L1528">
        <v>4</v>
      </c>
    </row>
    <row r="1529" spans="5:12" x14ac:dyDescent="0.2">
      <c r="E1529" t="s">
        <v>272</v>
      </c>
      <c r="F1529" t="s">
        <v>58</v>
      </c>
      <c r="G1529">
        <v>0</v>
      </c>
      <c r="H1529">
        <v>3</v>
      </c>
      <c r="I1529">
        <v>0</v>
      </c>
      <c r="J1529">
        <v>3</v>
      </c>
      <c r="K1529">
        <v>0</v>
      </c>
      <c r="L1529">
        <v>3</v>
      </c>
    </row>
    <row r="1530" spans="5:12" x14ac:dyDescent="0.2">
      <c r="E1530" t="s">
        <v>271</v>
      </c>
      <c r="F1530" t="s">
        <v>58</v>
      </c>
      <c r="G1530">
        <v>0</v>
      </c>
      <c r="H1530">
        <v>3</v>
      </c>
      <c r="I1530">
        <v>0</v>
      </c>
      <c r="J1530">
        <v>3</v>
      </c>
      <c r="K1530">
        <v>0</v>
      </c>
      <c r="L1530">
        <v>3</v>
      </c>
    </row>
    <row r="1531" spans="5:12" x14ac:dyDescent="0.2">
      <c r="E1531" t="s">
        <v>2914</v>
      </c>
      <c r="F1531" t="s">
        <v>33</v>
      </c>
      <c r="G1531">
        <v>0</v>
      </c>
      <c r="H1531">
        <v>2</v>
      </c>
      <c r="I1531">
        <v>0</v>
      </c>
      <c r="J1531">
        <v>2</v>
      </c>
      <c r="K1531">
        <v>0</v>
      </c>
      <c r="L1531">
        <v>2</v>
      </c>
    </row>
    <row r="1532" spans="5:12" x14ac:dyDescent="0.2">
      <c r="E1532" t="s">
        <v>6273</v>
      </c>
      <c r="F1532" t="s">
        <v>58</v>
      </c>
      <c r="G1532">
        <v>0</v>
      </c>
      <c r="H1532">
        <v>1</v>
      </c>
      <c r="I1532">
        <v>0</v>
      </c>
      <c r="J1532">
        <v>1</v>
      </c>
      <c r="K1532">
        <v>0</v>
      </c>
      <c r="L1532">
        <v>1</v>
      </c>
    </row>
    <row r="1533" spans="5:12" x14ac:dyDescent="0.2">
      <c r="E1533" t="s">
        <v>692</v>
      </c>
      <c r="F1533" t="s">
        <v>33</v>
      </c>
      <c r="G1533">
        <v>0</v>
      </c>
      <c r="H1533">
        <v>1</v>
      </c>
      <c r="I1533">
        <v>0</v>
      </c>
      <c r="J1533">
        <v>1</v>
      </c>
      <c r="K1533">
        <v>0</v>
      </c>
      <c r="L1533">
        <v>1</v>
      </c>
    </row>
    <row r="1534" spans="5:12" x14ac:dyDescent="0.2">
      <c r="E1534" t="s">
        <v>3053</v>
      </c>
      <c r="F1534" t="s">
        <v>33</v>
      </c>
      <c r="G1534">
        <v>0</v>
      </c>
      <c r="H1534">
        <v>1</v>
      </c>
      <c r="I1534">
        <v>0</v>
      </c>
      <c r="J1534">
        <v>1</v>
      </c>
      <c r="K1534">
        <v>0</v>
      </c>
      <c r="L1534">
        <v>1</v>
      </c>
    </row>
    <row r="1535" spans="5:12" x14ac:dyDescent="0.2">
      <c r="E1535" t="s">
        <v>2519</v>
      </c>
      <c r="F1535" t="s">
        <v>33</v>
      </c>
      <c r="G1535">
        <v>0</v>
      </c>
      <c r="H1535">
        <v>1</v>
      </c>
      <c r="I1535">
        <v>0</v>
      </c>
      <c r="J1535">
        <v>1</v>
      </c>
      <c r="K1535">
        <v>0</v>
      </c>
      <c r="L1535">
        <v>1</v>
      </c>
    </row>
    <row r="1536" spans="5:12" x14ac:dyDescent="0.2">
      <c r="E1536" t="s">
        <v>5399</v>
      </c>
      <c r="F1536" t="s">
        <v>69</v>
      </c>
      <c r="G1536">
        <v>2</v>
      </c>
      <c r="H1536">
        <v>0</v>
      </c>
      <c r="I1536">
        <v>0</v>
      </c>
      <c r="J1536">
        <v>2</v>
      </c>
      <c r="K1536">
        <v>0</v>
      </c>
      <c r="L1536">
        <v>2</v>
      </c>
    </row>
    <row r="1537" spans="4:12" x14ac:dyDescent="0.2">
      <c r="E1537" t="s">
        <v>4298</v>
      </c>
      <c r="F1537" t="s">
        <v>29</v>
      </c>
      <c r="G1537">
        <v>1</v>
      </c>
      <c r="H1537">
        <v>0</v>
      </c>
      <c r="I1537">
        <v>0</v>
      </c>
      <c r="J1537">
        <v>1</v>
      </c>
      <c r="K1537">
        <v>0</v>
      </c>
      <c r="L1537">
        <v>1</v>
      </c>
    </row>
    <row r="1538" spans="4:12" x14ac:dyDescent="0.2">
      <c r="E1538" t="s">
        <v>794</v>
      </c>
      <c r="F1538" t="s">
        <v>24</v>
      </c>
      <c r="G1538">
        <v>0</v>
      </c>
      <c r="H1538">
        <v>1</v>
      </c>
      <c r="I1538">
        <v>0</v>
      </c>
      <c r="J1538">
        <v>1</v>
      </c>
      <c r="K1538">
        <v>0</v>
      </c>
      <c r="L1538">
        <v>1</v>
      </c>
    </row>
    <row r="1539" spans="4:12" x14ac:dyDescent="0.2">
      <c r="E1539" t="s">
        <v>672</v>
      </c>
      <c r="F1539" t="s">
        <v>24</v>
      </c>
      <c r="G1539">
        <v>0</v>
      </c>
      <c r="H1539">
        <v>1</v>
      </c>
      <c r="I1539">
        <v>0</v>
      </c>
      <c r="J1539">
        <v>1</v>
      </c>
      <c r="K1539">
        <v>0</v>
      </c>
      <c r="L1539">
        <v>1</v>
      </c>
    </row>
    <row r="1540" spans="4:12" x14ac:dyDescent="0.2">
      <c r="E1540" t="s">
        <v>1174</v>
      </c>
      <c r="F1540" t="s">
        <v>24</v>
      </c>
      <c r="G1540">
        <v>0</v>
      </c>
      <c r="H1540">
        <v>1</v>
      </c>
      <c r="I1540">
        <v>0</v>
      </c>
      <c r="J1540">
        <v>1</v>
      </c>
      <c r="K1540">
        <v>0</v>
      </c>
      <c r="L1540">
        <v>1</v>
      </c>
    </row>
    <row r="1541" spans="4:12" x14ac:dyDescent="0.2">
      <c r="E1541" t="s">
        <v>2616</v>
      </c>
      <c r="F1541" t="s">
        <v>58</v>
      </c>
      <c r="G1541">
        <v>0</v>
      </c>
      <c r="H1541">
        <v>1</v>
      </c>
      <c r="I1541">
        <v>0</v>
      </c>
      <c r="J1541">
        <v>1</v>
      </c>
      <c r="K1541">
        <v>0</v>
      </c>
      <c r="L1541">
        <v>1</v>
      </c>
    </row>
    <row r="1542" spans="4:12" x14ac:dyDescent="0.2">
      <c r="E1542" t="s">
        <v>195</v>
      </c>
      <c r="F1542" t="s">
        <v>58</v>
      </c>
      <c r="G1542">
        <v>0</v>
      </c>
      <c r="H1542">
        <v>1</v>
      </c>
      <c r="I1542">
        <v>0</v>
      </c>
      <c r="J1542">
        <v>1</v>
      </c>
      <c r="K1542">
        <v>0</v>
      </c>
      <c r="L1542">
        <v>1</v>
      </c>
    </row>
    <row r="1543" spans="4:12" x14ac:dyDescent="0.2">
      <c r="E1543" t="s">
        <v>729</v>
      </c>
      <c r="F1543" t="s">
        <v>58</v>
      </c>
      <c r="G1543">
        <v>0</v>
      </c>
      <c r="H1543">
        <v>1</v>
      </c>
      <c r="I1543">
        <v>0</v>
      </c>
      <c r="J1543">
        <v>1</v>
      </c>
      <c r="K1543">
        <v>0</v>
      </c>
      <c r="L1543">
        <v>1</v>
      </c>
    </row>
    <row r="1544" spans="4:12" x14ac:dyDescent="0.2">
      <c r="E1544" t="s">
        <v>6274</v>
      </c>
      <c r="F1544" t="s">
        <v>39</v>
      </c>
      <c r="G1544">
        <v>0</v>
      </c>
      <c r="H1544">
        <v>1</v>
      </c>
      <c r="I1544">
        <v>0</v>
      </c>
      <c r="J1544">
        <v>1</v>
      </c>
      <c r="K1544">
        <v>0</v>
      </c>
      <c r="L1544">
        <v>1</v>
      </c>
    </row>
    <row r="1545" spans="4:12" x14ac:dyDescent="0.2">
      <c r="E1545" t="s">
        <v>3070</v>
      </c>
      <c r="F1545" t="s">
        <v>58</v>
      </c>
      <c r="G1545">
        <v>0</v>
      </c>
      <c r="H1545">
        <v>1</v>
      </c>
      <c r="I1545">
        <v>0</v>
      </c>
      <c r="J1545">
        <v>1</v>
      </c>
      <c r="K1545">
        <v>0</v>
      </c>
      <c r="L1545">
        <v>1</v>
      </c>
    </row>
    <row r="1546" spans="4:12" x14ac:dyDescent="0.2">
      <c r="E1546" t="s">
        <v>6275</v>
      </c>
      <c r="F1546" t="s">
        <v>58</v>
      </c>
      <c r="G1546">
        <v>0</v>
      </c>
      <c r="H1546">
        <v>1</v>
      </c>
      <c r="I1546">
        <v>0</v>
      </c>
      <c r="J1546">
        <v>1</v>
      </c>
      <c r="K1546">
        <v>0</v>
      </c>
      <c r="L1546">
        <v>1</v>
      </c>
    </row>
    <row r="1547" spans="4:12" x14ac:dyDescent="0.2">
      <c r="E1547" t="s">
        <v>1112</v>
      </c>
      <c r="F1547" t="s">
        <v>33</v>
      </c>
      <c r="G1547">
        <v>0</v>
      </c>
      <c r="H1547">
        <v>1</v>
      </c>
      <c r="I1547">
        <v>0</v>
      </c>
      <c r="J1547">
        <v>1</v>
      </c>
      <c r="K1547">
        <v>0</v>
      </c>
      <c r="L1547">
        <v>1</v>
      </c>
    </row>
    <row r="1548" spans="4:12" x14ac:dyDescent="0.2">
      <c r="D1548" t="s">
        <v>97</v>
      </c>
      <c r="E1548" t="s">
        <v>97</v>
      </c>
      <c r="F1548" t="s">
        <v>33</v>
      </c>
      <c r="G1548">
        <v>0</v>
      </c>
      <c r="H1548">
        <v>1</v>
      </c>
      <c r="I1548">
        <v>0</v>
      </c>
      <c r="J1548">
        <v>1</v>
      </c>
      <c r="K1548">
        <v>0</v>
      </c>
      <c r="L1548">
        <v>1</v>
      </c>
    </row>
    <row r="1549" spans="4:12" x14ac:dyDescent="0.2">
      <c r="E1549" t="s">
        <v>1233</v>
      </c>
      <c r="F1549" t="s">
        <v>29</v>
      </c>
      <c r="G1549">
        <v>0</v>
      </c>
      <c r="H1549">
        <v>1</v>
      </c>
      <c r="I1549">
        <v>0</v>
      </c>
      <c r="J1549">
        <v>1</v>
      </c>
      <c r="K1549">
        <v>0</v>
      </c>
      <c r="L1549">
        <v>1</v>
      </c>
    </row>
    <row r="1550" spans="4:12" x14ac:dyDescent="0.2">
      <c r="E1550" t="s">
        <v>173</v>
      </c>
      <c r="F1550" t="s">
        <v>16</v>
      </c>
      <c r="G1550">
        <v>1</v>
      </c>
      <c r="H1550">
        <v>0</v>
      </c>
      <c r="I1550">
        <v>0</v>
      </c>
      <c r="J1550">
        <v>1</v>
      </c>
      <c r="K1550">
        <v>0</v>
      </c>
      <c r="L1550">
        <v>1</v>
      </c>
    </row>
    <row r="1551" spans="4:12" x14ac:dyDescent="0.2">
      <c r="E1551" t="s">
        <v>511</v>
      </c>
      <c r="F1551" t="s">
        <v>16</v>
      </c>
      <c r="G1551">
        <v>1</v>
      </c>
      <c r="H1551">
        <v>0</v>
      </c>
      <c r="I1551">
        <v>0</v>
      </c>
      <c r="J1551">
        <v>1</v>
      </c>
      <c r="K1551">
        <v>0</v>
      </c>
      <c r="L1551">
        <v>1</v>
      </c>
    </row>
    <row r="1552" spans="4:12" x14ac:dyDescent="0.2">
      <c r="E1552" t="s">
        <v>263</v>
      </c>
      <c r="F1552" t="s">
        <v>20</v>
      </c>
      <c r="G1552">
        <v>0</v>
      </c>
      <c r="H1552">
        <v>3</v>
      </c>
      <c r="I1552">
        <v>0</v>
      </c>
      <c r="J1552">
        <v>3</v>
      </c>
      <c r="K1552">
        <v>0</v>
      </c>
      <c r="L1552">
        <v>3</v>
      </c>
    </row>
    <row r="1553" spans="5:12" x14ac:dyDescent="0.2">
      <c r="E1553" t="s">
        <v>4345</v>
      </c>
      <c r="F1553" t="s">
        <v>24</v>
      </c>
      <c r="G1553">
        <v>0</v>
      </c>
      <c r="H1553">
        <v>1</v>
      </c>
      <c r="I1553">
        <v>0</v>
      </c>
      <c r="J1553">
        <v>1</v>
      </c>
      <c r="K1553">
        <v>0</v>
      </c>
      <c r="L1553">
        <v>1</v>
      </c>
    </row>
    <row r="1554" spans="5:12" x14ac:dyDescent="0.2">
      <c r="E1554" t="s">
        <v>6276</v>
      </c>
      <c r="F1554" t="s">
        <v>33</v>
      </c>
      <c r="G1554">
        <v>0</v>
      </c>
      <c r="H1554">
        <v>1</v>
      </c>
      <c r="I1554">
        <v>0</v>
      </c>
      <c r="J1554">
        <v>1</v>
      </c>
      <c r="K1554">
        <v>0</v>
      </c>
      <c r="L1554">
        <v>1</v>
      </c>
    </row>
    <row r="1555" spans="5:12" x14ac:dyDescent="0.2">
      <c r="E1555" t="s">
        <v>1815</v>
      </c>
      <c r="F1555" t="s">
        <v>58</v>
      </c>
      <c r="G1555">
        <v>3</v>
      </c>
      <c r="H1555">
        <v>1</v>
      </c>
      <c r="I1555">
        <v>0</v>
      </c>
      <c r="J1555">
        <v>4</v>
      </c>
      <c r="K1555">
        <v>0</v>
      </c>
      <c r="L1555">
        <v>4</v>
      </c>
    </row>
    <row r="1556" spans="5:12" x14ac:dyDescent="0.2">
      <c r="E1556" t="s">
        <v>6277</v>
      </c>
      <c r="F1556" t="s">
        <v>33</v>
      </c>
      <c r="G1556">
        <v>0</v>
      </c>
      <c r="H1556">
        <v>1</v>
      </c>
      <c r="I1556">
        <v>0</v>
      </c>
      <c r="J1556">
        <v>1</v>
      </c>
      <c r="K1556">
        <v>0</v>
      </c>
      <c r="L1556">
        <v>1</v>
      </c>
    </row>
    <row r="1557" spans="5:12" x14ac:dyDescent="0.2">
      <c r="E1557" t="s">
        <v>1085</v>
      </c>
      <c r="F1557" t="s">
        <v>29</v>
      </c>
      <c r="G1557">
        <v>1</v>
      </c>
      <c r="H1557">
        <v>0</v>
      </c>
      <c r="I1557">
        <v>0</v>
      </c>
      <c r="J1557">
        <v>1</v>
      </c>
      <c r="K1557">
        <v>0</v>
      </c>
      <c r="L1557">
        <v>1</v>
      </c>
    </row>
    <row r="1558" spans="5:12" x14ac:dyDescent="0.2">
      <c r="E1558" t="s">
        <v>2996</v>
      </c>
      <c r="F1558" t="s">
        <v>20</v>
      </c>
      <c r="G1558">
        <v>0</v>
      </c>
      <c r="H1558">
        <v>3</v>
      </c>
      <c r="I1558">
        <v>0</v>
      </c>
      <c r="J1558">
        <v>3</v>
      </c>
      <c r="K1558">
        <v>0</v>
      </c>
      <c r="L1558">
        <v>3</v>
      </c>
    </row>
    <row r="1559" spans="5:12" x14ac:dyDescent="0.2">
      <c r="E1559" t="s">
        <v>2523</v>
      </c>
      <c r="F1559" t="s">
        <v>20</v>
      </c>
      <c r="G1559">
        <v>0</v>
      </c>
      <c r="H1559">
        <v>3</v>
      </c>
      <c r="I1559">
        <v>0</v>
      </c>
      <c r="J1559">
        <v>3</v>
      </c>
      <c r="K1559">
        <v>0</v>
      </c>
      <c r="L1559">
        <v>3</v>
      </c>
    </row>
    <row r="1560" spans="5:12" x14ac:dyDescent="0.2">
      <c r="E1560" t="s">
        <v>3112</v>
      </c>
      <c r="F1560" t="s">
        <v>20</v>
      </c>
      <c r="G1560">
        <v>0</v>
      </c>
      <c r="H1560">
        <v>3</v>
      </c>
      <c r="I1560">
        <v>0</v>
      </c>
      <c r="J1560">
        <v>3</v>
      </c>
      <c r="K1560">
        <v>0</v>
      </c>
      <c r="L1560">
        <v>3</v>
      </c>
    </row>
    <row r="1561" spans="5:12" x14ac:dyDescent="0.2">
      <c r="E1561" t="s">
        <v>6278</v>
      </c>
      <c r="F1561" t="s">
        <v>94</v>
      </c>
      <c r="G1561">
        <v>1</v>
      </c>
      <c r="H1561">
        <v>0</v>
      </c>
      <c r="I1561">
        <v>0</v>
      </c>
      <c r="J1561">
        <v>1</v>
      </c>
      <c r="K1561">
        <v>0</v>
      </c>
      <c r="L1561">
        <v>1</v>
      </c>
    </row>
    <row r="1562" spans="5:12" x14ac:dyDescent="0.2">
      <c r="E1562" t="s">
        <v>3231</v>
      </c>
      <c r="F1562" t="s">
        <v>14</v>
      </c>
      <c r="G1562">
        <v>1</v>
      </c>
      <c r="H1562">
        <v>0</v>
      </c>
      <c r="I1562">
        <v>1</v>
      </c>
      <c r="J1562">
        <v>0</v>
      </c>
      <c r="K1562">
        <v>0</v>
      </c>
      <c r="L1562">
        <v>1</v>
      </c>
    </row>
    <row r="1563" spans="5:12" x14ac:dyDescent="0.2">
      <c r="E1563" t="s">
        <v>5385</v>
      </c>
      <c r="F1563" t="s">
        <v>77</v>
      </c>
      <c r="G1563">
        <v>0</v>
      </c>
      <c r="H1563">
        <v>1</v>
      </c>
      <c r="I1563">
        <v>0</v>
      </c>
      <c r="J1563">
        <v>1</v>
      </c>
      <c r="K1563">
        <v>0</v>
      </c>
      <c r="L1563">
        <v>1</v>
      </c>
    </row>
    <row r="1564" spans="5:12" x14ac:dyDescent="0.2">
      <c r="E1564" t="s">
        <v>5189</v>
      </c>
      <c r="F1564" t="s">
        <v>77</v>
      </c>
      <c r="G1564">
        <v>0</v>
      </c>
      <c r="H1564">
        <v>1</v>
      </c>
      <c r="I1564">
        <v>0</v>
      </c>
      <c r="J1564">
        <v>1</v>
      </c>
      <c r="K1564">
        <v>0</v>
      </c>
      <c r="L1564">
        <v>1</v>
      </c>
    </row>
    <row r="1565" spans="5:12" x14ac:dyDescent="0.2">
      <c r="E1565" t="s">
        <v>3966</v>
      </c>
      <c r="F1565" t="s">
        <v>77</v>
      </c>
      <c r="G1565">
        <v>0</v>
      </c>
      <c r="H1565">
        <v>1</v>
      </c>
      <c r="I1565">
        <v>0</v>
      </c>
      <c r="J1565">
        <v>1</v>
      </c>
      <c r="K1565">
        <v>0</v>
      </c>
      <c r="L1565">
        <v>1</v>
      </c>
    </row>
    <row r="1566" spans="5:12" x14ac:dyDescent="0.2">
      <c r="E1566" t="s">
        <v>5268</v>
      </c>
      <c r="F1566" t="s">
        <v>77</v>
      </c>
      <c r="G1566">
        <v>0</v>
      </c>
      <c r="H1566">
        <v>1</v>
      </c>
      <c r="I1566">
        <v>0</v>
      </c>
      <c r="J1566">
        <v>1</v>
      </c>
      <c r="K1566">
        <v>0</v>
      </c>
      <c r="L1566">
        <v>1</v>
      </c>
    </row>
    <row r="1567" spans="5:12" x14ac:dyDescent="0.2">
      <c r="E1567" t="s">
        <v>5646</v>
      </c>
      <c r="F1567" t="s">
        <v>77</v>
      </c>
      <c r="G1567">
        <v>0</v>
      </c>
      <c r="H1567">
        <v>1</v>
      </c>
      <c r="I1567">
        <v>0</v>
      </c>
      <c r="J1567">
        <v>1</v>
      </c>
      <c r="K1567">
        <v>0</v>
      </c>
      <c r="L1567">
        <v>1</v>
      </c>
    </row>
    <row r="1568" spans="5:12" x14ac:dyDescent="0.2">
      <c r="E1568" t="s">
        <v>4869</v>
      </c>
      <c r="F1568" t="s">
        <v>77</v>
      </c>
      <c r="G1568">
        <v>0</v>
      </c>
      <c r="H1568">
        <v>1</v>
      </c>
      <c r="I1568">
        <v>0</v>
      </c>
      <c r="J1568">
        <v>1</v>
      </c>
      <c r="K1568">
        <v>0</v>
      </c>
      <c r="L1568">
        <v>1</v>
      </c>
    </row>
    <row r="1569" spans="5:12" x14ac:dyDescent="0.2">
      <c r="E1569" t="s">
        <v>5139</v>
      </c>
      <c r="F1569" t="s">
        <v>77</v>
      </c>
      <c r="G1569">
        <v>0</v>
      </c>
      <c r="H1569">
        <v>1</v>
      </c>
      <c r="I1569">
        <v>0</v>
      </c>
      <c r="J1569">
        <v>1</v>
      </c>
      <c r="K1569">
        <v>0</v>
      </c>
      <c r="L1569">
        <v>1</v>
      </c>
    </row>
    <row r="1570" spans="5:12" x14ac:dyDescent="0.2">
      <c r="E1570" t="s">
        <v>4283</v>
      </c>
      <c r="F1570" t="s">
        <v>77</v>
      </c>
      <c r="G1570">
        <v>0</v>
      </c>
      <c r="H1570">
        <v>1</v>
      </c>
      <c r="I1570">
        <v>0</v>
      </c>
      <c r="J1570">
        <v>1</v>
      </c>
      <c r="K1570">
        <v>0</v>
      </c>
      <c r="L1570">
        <v>1</v>
      </c>
    </row>
    <row r="1571" spans="5:12" x14ac:dyDescent="0.2">
      <c r="E1571" t="s">
        <v>4102</v>
      </c>
      <c r="F1571" t="s">
        <v>77</v>
      </c>
      <c r="G1571">
        <v>0</v>
      </c>
      <c r="H1571">
        <v>1</v>
      </c>
      <c r="I1571">
        <v>0</v>
      </c>
      <c r="J1571">
        <v>1</v>
      </c>
      <c r="K1571">
        <v>0</v>
      </c>
      <c r="L1571">
        <v>1</v>
      </c>
    </row>
    <row r="1572" spans="5:12" x14ac:dyDescent="0.2">
      <c r="E1572" t="s">
        <v>5384</v>
      </c>
      <c r="F1572" t="s">
        <v>77</v>
      </c>
      <c r="G1572">
        <v>0</v>
      </c>
      <c r="H1572">
        <v>1</v>
      </c>
      <c r="I1572">
        <v>0</v>
      </c>
      <c r="J1572">
        <v>1</v>
      </c>
      <c r="K1572">
        <v>0</v>
      </c>
      <c r="L1572">
        <v>1</v>
      </c>
    </row>
    <row r="1573" spans="5:12" x14ac:dyDescent="0.2">
      <c r="E1573" t="s">
        <v>4484</v>
      </c>
      <c r="F1573" t="s">
        <v>77</v>
      </c>
      <c r="G1573">
        <v>0</v>
      </c>
      <c r="H1573">
        <v>1</v>
      </c>
      <c r="I1573">
        <v>0</v>
      </c>
      <c r="J1573">
        <v>1</v>
      </c>
      <c r="K1573">
        <v>0</v>
      </c>
      <c r="L1573">
        <v>1</v>
      </c>
    </row>
    <row r="1574" spans="5:12" x14ac:dyDescent="0.2">
      <c r="E1574" t="s">
        <v>373</v>
      </c>
      <c r="F1574" t="s">
        <v>48</v>
      </c>
      <c r="G1574">
        <v>0</v>
      </c>
      <c r="H1574">
        <v>2</v>
      </c>
      <c r="I1574">
        <v>0</v>
      </c>
      <c r="J1574">
        <v>2</v>
      </c>
      <c r="K1574">
        <v>0</v>
      </c>
      <c r="L1574">
        <v>2</v>
      </c>
    </row>
    <row r="1575" spans="5:12" x14ac:dyDescent="0.2">
      <c r="E1575" t="s">
        <v>5140</v>
      </c>
      <c r="F1575" t="s">
        <v>77</v>
      </c>
      <c r="G1575">
        <v>0</v>
      </c>
      <c r="H1575">
        <v>1</v>
      </c>
      <c r="I1575">
        <v>0</v>
      </c>
      <c r="J1575">
        <v>1</v>
      </c>
      <c r="K1575">
        <v>0</v>
      </c>
      <c r="L1575">
        <v>1</v>
      </c>
    </row>
    <row r="1576" spans="5:12" x14ac:dyDescent="0.2">
      <c r="E1576" t="s">
        <v>5511</v>
      </c>
      <c r="F1576" t="s">
        <v>77</v>
      </c>
      <c r="G1576">
        <v>0</v>
      </c>
      <c r="H1576">
        <v>1</v>
      </c>
      <c r="I1576">
        <v>0</v>
      </c>
      <c r="J1576">
        <v>1</v>
      </c>
      <c r="K1576">
        <v>0</v>
      </c>
      <c r="L1576">
        <v>1</v>
      </c>
    </row>
    <row r="1577" spans="5:12" x14ac:dyDescent="0.2">
      <c r="E1577" t="s">
        <v>4367</v>
      </c>
      <c r="F1577" t="s">
        <v>77</v>
      </c>
      <c r="G1577">
        <v>0</v>
      </c>
      <c r="H1577">
        <v>1</v>
      </c>
      <c r="I1577">
        <v>0</v>
      </c>
      <c r="J1577">
        <v>1</v>
      </c>
      <c r="K1577">
        <v>0</v>
      </c>
      <c r="L1577">
        <v>1</v>
      </c>
    </row>
    <row r="1578" spans="5:12" x14ac:dyDescent="0.2">
      <c r="E1578" t="s">
        <v>4333</v>
      </c>
      <c r="F1578" t="s">
        <v>77</v>
      </c>
      <c r="G1578">
        <v>0</v>
      </c>
      <c r="H1578">
        <v>1</v>
      </c>
      <c r="I1578">
        <v>0</v>
      </c>
      <c r="J1578">
        <v>1</v>
      </c>
      <c r="K1578">
        <v>0</v>
      </c>
      <c r="L1578">
        <v>1</v>
      </c>
    </row>
    <row r="1579" spans="5:12" x14ac:dyDescent="0.2">
      <c r="E1579" t="s">
        <v>4342</v>
      </c>
      <c r="F1579" t="s">
        <v>77</v>
      </c>
      <c r="G1579">
        <v>0</v>
      </c>
      <c r="H1579">
        <v>1</v>
      </c>
      <c r="I1579">
        <v>0</v>
      </c>
      <c r="J1579">
        <v>1</v>
      </c>
      <c r="K1579">
        <v>0</v>
      </c>
      <c r="L1579">
        <v>1</v>
      </c>
    </row>
    <row r="1580" spans="5:12" x14ac:dyDescent="0.2">
      <c r="E1580" t="s">
        <v>5374</v>
      </c>
      <c r="F1580" t="s">
        <v>77</v>
      </c>
      <c r="G1580">
        <v>0</v>
      </c>
      <c r="H1580">
        <v>1</v>
      </c>
      <c r="I1580">
        <v>0</v>
      </c>
      <c r="J1580">
        <v>1</v>
      </c>
      <c r="K1580">
        <v>0</v>
      </c>
      <c r="L1580">
        <v>1</v>
      </c>
    </row>
    <row r="1581" spans="5:12" x14ac:dyDescent="0.2">
      <c r="E1581" t="s">
        <v>5789</v>
      </c>
      <c r="F1581" t="s">
        <v>77</v>
      </c>
      <c r="G1581">
        <v>0</v>
      </c>
      <c r="H1581">
        <v>1</v>
      </c>
      <c r="I1581">
        <v>0</v>
      </c>
      <c r="J1581">
        <v>1</v>
      </c>
      <c r="K1581">
        <v>0</v>
      </c>
      <c r="L1581">
        <v>1</v>
      </c>
    </row>
    <row r="1582" spans="5:12" x14ac:dyDescent="0.2">
      <c r="E1582" t="s">
        <v>4322</v>
      </c>
      <c r="F1582" t="s">
        <v>77</v>
      </c>
      <c r="G1582">
        <v>0</v>
      </c>
      <c r="H1582">
        <v>1</v>
      </c>
      <c r="I1582">
        <v>0</v>
      </c>
      <c r="J1582">
        <v>1</v>
      </c>
      <c r="K1582">
        <v>0</v>
      </c>
      <c r="L1582">
        <v>1</v>
      </c>
    </row>
    <row r="1583" spans="5:12" x14ac:dyDescent="0.2">
      <c r="E1583" t="s">
        <v>5141</v>
      </c>
      <c r="F1583" t="s">
        <v>77</v>
      </c>
      <c r="G1583">
        <v>0</v>
      </c>
      <c r="H1583">
        <v>1</v>
      </c>
      <c r="I1583">
        <v>0</v>
      </c>
      <c r="J1583">
        <v>1</v>
      </c>
      <c r="K1583">
        <v>0</v>
      </c>
      <c r="L1583">
        <v>1</v>
      </c>
    </row>
    <row r="1584" spans="5:12" x14ac:dyDescent="0.2">
      <c r="E1584" t="s">
        <v>5135</v>
      </c>
      <c r="F1584" t="s">
        <v>77</v>
      </c>
      <c r="G1584">
        <v>0</v>
      </c>
      <c r="H1584">
        <v>1</v>
      </c>
      <c r="I1584">
        <v>0</v>
      </c>
      <c r="J1584">
        <v>1</v>
      </c>
      <c r="K1584">
        <v>0</v>
      </c>
      <c r="L1584">
        <v>1</v>
      </c>
    </row>
    <row r="1585" spans="5:12" x14ac:dyDescent="0.2">
      <c r="E1585" t="s">
        <v>5188</v>
      </c>
      <c r="F1585" t="s">
        <v>77</v>
      </c>
      <c r="G1585">
        <v>0</v>
      </c>
      <c r="H1585">
        <v>1</v>
      </c>
      <c r="I1585">
        <v>0</v>
      </c>
      <c r="J1585">
        <v>1</v>
      </c>
      <c r="K1585">
        <v>0</v>
      </c>
      <c r="L1585">
        <v>1</v>
      </c>
    </row>
    <row r="1586" spans="5:12" x14ac:dyDescent="0.2">
      <c r="E1586" t="s">
        <v>5608</v>
      </c>
      <c r="F1586" t="s">
        <v>77</v>
      </c>
      <c r="G1586">
        <v>0</v>
      </c>
      <c r="H1586">
        <v>2</v>
      </c>
      <c r="I1586">
        <v>0</v>
      </c>
      <c r="J1586">
        <v>2</v>
      </c>
      <c r="K1586">
        <v>0</v>
      </c>
      <c r="L1586">
        <v>2</v>
      </c>
    </row>
    <row r="1587" spans="5:12" x14ac:dyDescent="0.2">
      <c r="E1587" t="s">
        <v>4086</v>
      </c>
      <c r="F1587" t="s">
        <v>77</v>
      </c>
      <c r="G1587">
        <v>0</v>
      </c>
      <c r="H1587">
        <v>1</v>
      </c>
      <c r="I1587">
        <v>0</v>
      </c>
      <c r="J1587">
        <v>1</v>
      </c>
      <c r="K1587">
        <v>0</v>
      </c>
      <c r="L1587">
        <v>1</v>
      </c>
    </row>
    <row r="1588" spans="5:12" x14ac:dyDescent="0.2">
      <c r="E1588" t="s">
        <v>4857</v>
      </c>
      <c r="F1588" t="s">
        <v>77</v>
      </c>
      <c r="G1588">
        <v>0</v>
      </c>
      <c r="H1588">
        <v>1</v>
      </c>
      <c r="I1588">
        <v>0</v>
      </c>
      <c r="J1588">
        <v>1</v>
      </c>
      <c r="K1588">
        <v>0</v>
      </c>
      <c r="L1588">
        <v>1</v>
      </c>
    </row>
    <row r="1589" spans="5:12" x14ac:dyDescent="0.2">
      <c r="E1589" t="s">
        <v>6279</v>
      </c>
      <c r="F1589" t="s">
        <v>48</v>
      </c>
      <c r="G1589">
        <v>0</v>
      </c>
      <c r="H1589">
        <v>2</v>
      </c>
      <c r="I1589">
        <v>0</v>
      </c>
      <c r="J1589">
        <v>2</v>
      </c>
      <c r="K1589">
        <v>0</v>
      </c>
      <c r="L1589">
        <v>2</v>
      </c>
    </row>
    <row r="1590" spans="5:12" x14ac:dyDescent="0.2">
      <c r="E1590" t="s">
        <v>4233</v>
      </c>
      <c r="F1590" t="s">
        <v>67</v>
      </c>
      <c r="G1590">
        <v>1</v>
      </c>
      <c r="H1590">
        <v>0</v>
      </c>
      <c r="I1590">
        <v>1</v>
      </c>
      <c r="J1590">
        <v>0</v>
      </c>
      <c r="K1590">
        <v>0</v>
      </c>
      <c r="L1590">
        <v>1</v>
      </c>
    </row>
    <row r="1591" spans="5:12" x14ac:dyDescent="0.2">
      <c r="E1591" t="s">
        <v>6280</v>
      </c>
      <c r="F1591" t="s">
        <v>48</v>
      </c>
      <c r="G1591">
        <v>0</v>
      </c>
      <c r="H1591">
        <v>1</v>
      </c>
      <c r="I1591">
        <v>0</v>
      </c>
      <c r="J1591">
        <v>1</v>
      </c>
      <c r="K1591">
        <v>0</v>
      </c>
      <c r="L1591">
        <v>1</v>
      </c>
    </row>
    <row r="1592" spans="5:12" x14ac:dyDescent="0.2">
      <c r="E1592" t="s">
        <v>6281</v>
      </c>
      <c r="F1592" t="s">
        <v>48</v>
      </c>
      <c r="G1592">
        <v>0</v>
      </c>
      <c r="H1592">
        <v>1</v>
      </c>
      <c r="I1592">
        <v>0</v>
      </c>
      <c r="J1592">
        <v>1</v>
      </c>
      <c r="K1592">
        <v>0</v>
      </c>
      <c r="L1592">
        <v>1</v>
      </c>
    </row>
    <row r="1593" spans="5:12" x14ac:dyDescent="0.2">
      <c r="E1593" t="s">
        <v>6282</v>
      </c>
      <c r="F1593" t="s">
        <v>48</v>
      </c>
      <c r="G1593">
        <v>0</v>
      </c>
      <c r="H1593">
        <v>1</v>
      </c>
      <c r="I1593">
        <v>0</v>
      </c>
      <c r="J1593">
        <v>1</v>
      </c>
      <c r="K1593">
        <v>0</v>
      </c>
      <c r="L1593">
        <v>1</v>
      </c>
    </row>
    <row r="1594" spans="5:12" x14ac:dyDescent="0.2">
      <c r="E1594" t="s">
        <v>6283</v>
      </c>
      <c r="F1594" t="s">
        <v>48</v>
      </c>
      <c r="G1594">
        <v>0</v>
      </c>
      <c r="H1594">
        <v>1</v>
      </c>
      <c r="I1594">
        <v>0</v>
      </c>
      <c r="J1594">
        <v>1</v>
      </c>
      <c r="K1594">
        <v>0</v>
      </c>
      <c r="L1594">
        <v>1</v>
      </c>
    </row>
    <row r="1595" spans="5:12" x14ac:dyDescent="0.2">
      <c r="E1595" t="s">
        <v>4764</v>
      </c>
      <c r="F1595" t="s">
        <v>48</v>
      </c>
      <c r="G1595">
        <v>0</v>
      </c>
      <c r="H1595">
        <v>1</v>
      </c>
      <c r="I1595">
        <v>0</v>
      </c>
      <c r="J1595">
        <v>1</v>
      </c>
      <c r="K1595">
        <v>0</v>
      </c>
      <c r="L1595">
        <v>1</v>
      </c>
    </row>
    <row r="1596" spans="5:12" x14ac:dyDescent="0.2">
      <c r="E1596" t="s">
        <v>1412</v>
      </c>
      <c r="F1596" t="s">
        <v>48</v>
      </c>
      <c r="G1596">
        <v>0</v>
      </c>
      <c r="H1596">
        <v>1</v>
      </c>
      <c r="I1596">
        <v>0</v>
      </c>
      <c r="J1596">
        <v>1</v>
      </c>
      <c r="K1596">
        <v>0</v>
      </c>
      <c r="L1596">
        <v>1</v>
      </c>
    </row>
    <row r="1597" spans="5:12" x14ac:dyDescent="0.2">
      <c r="E1597" t="s">
        <v>3077</v>
      </c>
      <c r="F1597" t="s">
        <v>94</v>
      </c>
      <c r="G1597">
        <v>1</v>
      </c>
      <c r="H1597">
        <v>0</v>
      </c>
      <c r="I1597">
        <v>0</v>
      </c>
      <c r="J1597">
        <v>1</v>
      </c>
      <c r="K1597">
        <v>0</v>
      </c>
      <c r="L1597">
        <v>1</v>
      </c>
    </row>
    <row r="1598" spans="5:12" x14ac:dyDescent="0.2">
      <c r="E1598" t="s">
        <v>4361</v>
      </c>
      <c r="F1598" t="s">
        <v>39</v>
      </c>
      <c r="G1598">
        <v>1</v>
      </c>
      <c r="H1598">
        <v>0</v>
      </c>
      <c r="I1598">
        <v>0</v>
      </c>
      <c r="J1598">
        <v>1</v>
      </c>
      <c r="K1598">
        <v>0</v>
      </c>
      <c r="L1598">
        <v>1</v>
      </c>
    </row>
    <row r="1599" spans="5:12" x14ac:dyDescent="0.2">
      <c r="E1599" t="s">
        <v>5723</v>
      </c>
      <c r="F1599" t="s">
        <v>94</v>
      </c>
      <c r="G1599">
        <v>1</v>
      </c>
      <c r="H1599">
        <v>0</v>
      </c>
      <c r="I1599">
        <v>0</v>
      </c>
      <c r="J1599">
        <v>1</v>
      </c>
      <c r="K1599">
        <v>0</v>
      </c>
      <c r="L1599">
        <v>1</v>
      </c>
    </row>
    <row r="1600" spans="5:12" x14ac:dyDescent="0.2">
      <c r="E1600" t="s">
        <v>4579</v>
      </c>
      <c r="F1600" t="s">
        <v>94</v>
      </c>
      <c r="G1600">
        <v>1</v>
      </c>
      <c r="H1600">
        <v>0</v>
      </c>
      <c r="I1600">
        <v>0</v>
      </c>
      <c r="J1600">
        <v>1</v>
      </c>
      <c r="K1600">
        <v>0</v>
      </c>
      <c r="L1600">
        <v>1</v>
      </c>
    </row>
    <row r="1601" spans="4:12" x14ac:dyDescent="0.2">
      <c r="E1601" t="s">
        <v>2113</v>
      </c>
      <c r="F1601" t="s">
        <v>94</v>
      </c>
      <c r="G1601">
        <v>1</v>
      </c>
      <c r="H1601">
        <v>0</v>
      </c>
      <c r="I1601">
        <v>0</v>
      </c>
      <c r="J1601">
        <v>1</v>
      </c>
      <c r="K1601">
        <v>0</v>
      </c>
      <c r="L1601">
        <v>1</v>
      </c>
    </row>
    <row r="1602" spans="4:12" x14ac:dyDescent="0.2">
      <c r="E1602" t="s">
        <v>2807</v>
      </c>
      <c r="F1602" t="s">
        <v>125</v>
      </c>
      <c r="G1602">
        <v>0</v>
      </c>
      <c r="H1602">
        <v>1</v>
      </c>
      <c r="I1602">
        <v>0</v>
      </c>
      <c r="J1602">
        <v>1</v>
      </c>
      <c r="K1602">
        <v>0</v>
      </c>
      <c r="L1602">
        <v>1</v>
      </c>
    </row>
    <row r="1603" spans="4:12" x14ac:dyDescent="0.2">
      <c r="E1603" t="s">
        <v>2557</v>
      </c>
      <c r="F1603" t="s">
        <v>125</v>
      </c>
      <c r="G1603">
        <v>0</v>
      </c>
      <c r="H1603">
        <v>1</v>
      </c>
      <c r="I1603">
        <v>0</v>
      </c>
      <c r="J1603">
        <v>1</v>
      </c>
      <c r="K1603">
        <v>0</v>
      </c>
      <c r="L1603">
        <v>1</v>
      </c>
    </row>
    <row r="1604" spans="4:12" x14ac:dyDescent="0.2">
      <c r="E1604" t="s">
        <v>1800</v>
      </c>
      <c r="F1604" t="s">
        <v>94</v>
      </c>
      <c r="G1604">
        <v>0</v>
      </c>
      <c r="H1604">
        <v>2</v>
      </c>
      <c r="I1604">
        <v>0</v>
      </c>
      <c r="J1604">
        <v>2</v>
      </c>
      <c r="K1604">
        <v>0</v>
      </c>
      <c r="L1604">
        <v>2</v>
      </c>
    </row>
    <row r="1605" spans="4:12" x14ac:dyDescent="0.2">
      <c r="E1605" t="s">
        <v>4243</v>
      </c>
      <c r="F1605" t="s">
        <v>69</v>
      </c>
      <c r="G1605">
        <v>0</v>
      </c>
      <c r="H1605">
        <v>1</v>
      </c>
      <c r="I1605">
        <v>0</v>
      </c>
      <c r="J1605">
        <v>1</v>
      </c>
      <c r="K1605">
        <v>0</v>
      </c>
      <c r="L1605">
        <v>1</v>
      </c>
    </row>
    <row r="1606" spans="4:12" x14ac:dyDescent="0.2">
      <c r="E1606" t="s">
        <v>6284</v>
      </c>
      <c r="F1606" t="s">
        <v>69</v>
      </c>
      <c r="G1606">
        <v>0</v>
      </c>
      <c r="H1606">
        <v>1</v>
      </c>
      <c r="I1606">
        <v>0</v>
      </c>
      <c r="J1606">
        <v>1</v>
      </c>
      <c r="K1606">
        <v>0</v>
      </c>
      <c r="L1606">
        <v>1</v>
      </c>
    </row>
    <row r="1607" spans="4:12" x14ac:dyDescent="0.2">
      <c r="E1607" t="s">
        <v>4684</v>
      </c>
      <c r="F1607" t="s">
        <v>69</v>
      </c>
      <c r="G1607">
        <v>0</v>
      </c>
      <c r="H1607">
        <v>1</v>
      </c>
      <c r="I1607">
        <v>0</v>
      </c>
      <c r="J1607">
        <v>1</v>
      </c>
      <c r="K1607">
        <v>0</v>
      </c>
      <c r="L1607">
        <v>1</v>
      </c>
    </row>
    <row r="1608" spans="4:12" x14ac:dyDescent="0.2">
      <c r="E1608" t="s">
        <v>4951</v>
      </c>
      <c r="F1608" t="s">
        <v>69</v>
      </c>
      <c r="G1608">
        <v>0</v>
      </c>
      <c r="H1608">
        <v>1</v>
      </c>
      <c r="I1608">
        <v>0</v>
      </c>
      <c r="J1608">
        <v>1</v>
      </c>
      <c r="K1608">
        <v>0</v>
      </c>
      <c r="L1608">
        <v>1</v>
      </c>
    </row>
    <row r="1609" spans="4:12" x14ac:dyDescent="0.2">
      <c r="E1609" t="s">
        <v>4222</v>
      </c>
      <c r="F1609" t="s">
        <v>69</v>
      </c>
      <c r="G1609">
        <v>0</v>
      </c>
      <c r="H1609">
        <v>1</v>
      </c>
      <c r="I1609">
        <v>0</v>
      </c>
      <c r="J1609">
        <v>1</v>
      </c>
      <c r="K1609">
        <v>0</v>
      </c>
      <c r="L1609">
        <v>1</v>
      </c>
    </row>
    <row r="1610" spans="4:12" x14ac:dyDescent="0.2">
      <c r="E1610" t="s">
        <v>4781</v>
      </c>
      <c r="F1610" t="s">
        <v>69</v>
      </c>
      <c r="G1610">
        <v>0</v>
      </c>
      <c r="H1610">
        <v>1</v>
      </c>
      <c r="I1610">
        <v>0</v>
      </c>
      <c r="J1610">
        <v>1</v>
      </c>
      <c r="K1610">
        <v>0</v>
      </c>
      <c r="L1610">
        <v>1</v>
      </c>
    </row>
    <row r="1611" spans="4:12" x14ac:dyDescent="0.2">
      <c r="D1611" t="s">
        <v>3942</v>
      </c>
      <c r="E1611" t="s">
        <v>3942</v>
      </c>
      <c r="F1611" t="s">
        <v>69</v>
      </c>
      <c r="G1611">
        <v>0</v>
      </c>
      <c r="H1611">
        <v>1</v>
      </c>
      <c r="I1611">
        <v>0</v>
      </c>
      <c r="J1611">
        <v>1</v>
      </c>
      <c r="K1611">
        <v>0</v>
      </c>
      <c r="L1611">
        <v>1</v>
      </c>
    </row>
    <row r="1612" spans="4:12" x14ac:dyDescent="0.2">
      <c r="E1612" t="s">
        <v>4561</v>
      </c>
      <c r="F1612" t="s">
        <v>69</v>
      </c>
      <c r="G1612">
        <v>0</v>
      </c>
      <c r="H1612">
        <v>1</v>
      </c>
      <c r="I1612">
        <v>0</v>
      </c>
      <c r="J1612">
        <v>1</v>
      </c>
      <c r="K1612">
        <v>0</v>
      </c>
      <c r="L1612">
        <v>1</v>
      </c>
    </row>
    <row r="1613" spans="4:12" x14ac:dyDescent="0.2">
      <c r="E1613" t="s">
        <v>4269</v>
      </c>
      <c r="F1613" t="s">
        <v>69</v>
      </c>
      <c r="G1613">
        <v>0</v>
      </c>
      <c r="H1613">
        <v>1</v>
      </c>
      <c r="I1613">
        <v>0</v>
      </c>
      <c r="J1613">
        <v>1</v>
      </c>
      <c r="K1613">
        <v>0</v>
      </c>
      <c r="L1613">
        <v>1</v>
      </c>
    </row>
    <row r="1614" spans="4:12" x14ac:dyDescent="0.2">
      <c r="E1614" t="s">
        <v>2815</v>
      </c>
      <c r="F1614" t="s">
        <v>77</v>
      </c>
      <c r="G1614">
        <v>0</v>
      </c>
      <c r="H1614">
        <v>1</v>
      </c>
      <c r="I1614">
        <v>0</v>
      </c>
      <c r="J1614">
        <v>1</v>
      </c>
      <c r="K1614">
        <v>0</v>
      </c>
      <c r="L1614">
        <v>1</v>
      </c>
    </row>
    <row r="1615" spans="4:12" x14ac:dyDescent="0.2">
      <c r="E1615" t="s">
        <v>2830</v>
      </c>
      <c r="F1615" t="s">
        <v>77</v>
      </c>
      <c r="G1615">
        <v>0</v>
      </c>
      <c r="H1615">
        <v>1</v>
      </c>
      <c r="I1615">
        <v>0</v>
      </c>
      <c r="J1615">
        <v>1</v>
      </c>
      <c r="K1615">
        <v>0</v>
      </c>
      <c r="L1615">
        <v>1</v>
      </c>
    </row>
    <row r="1616" spans="4:12" x14ac:dyDescent="0.2">
      <c r="E1616" t="s">
        <v>2950</v>
      </c>
      <c r="F1616" t="s">
        <v>14</v>
      </c>
      <c r="G1616">
        <v>0</v>
      </c>
      <c r="H1616">
        <v>1</v>
      </c>
      <c r="I1616">
        <v>0</v>
      </c>
      <c r="J1616">
        <v>1</v>
      </c>
      <c r="K1616">
        <v>0</v>
      </c>
      <c r="L1616">
        <v>1</v>
      </c>
    </row>
    <row r="1617" spans="4:12" x14ac:dyDescent="0.2">
      <c r="E1617" t="s">
        <v>1929</v>
      </c>
      <c r="F1617" t="s">
        <v>77</v>
      </c>
      <c r="G1617">
        <v>0</v>
      </c>
      <c r="H1617">
        <v>1</v>
      </c>
      <c r="I1617">
        <v>0</v>
      </c>
      <c r="J1617">
        <v>1</v>
      </c>
      <c r="K1617">
        <v>0</v>
      </c>
      <c r="L1617">
        <v>1</v>
      </c>
    </row>
    <row r="1618" spans="4:12" x14ac:dyDescent="0.2">
      <c r="E1618" t="s">
        <v>1799</v>
      </c>
      <c r="F1618" t="s">
        <v>77</v>
      </c>
      <c r="G1618">
        <v>0</v>
      </c>
      <c r="H1618">
        <v>1</v>
      </c>
      <c r="I1618">
        <v>0</v>
      </c>
      <c r="J1618">
        <v>1</v>
      </c>
      <c r="K1618">
        <v>0</v>
      </c>
      <c r="L1618">
        <v>1</v>
      </c>
    </row>
    <row r="1619" spans="4:12" x14ac:dyDescent="0.2">
      <c r="E1619" t="s">
        <v>745</v>
      </c>
      <c r="F1619" t="s">
        <v>77</v>
      </c>
      <c r="G1619">
        <v>0</v>
      </c>
      <c r="H1619">
        <v>1</v>
      </c>
      <c r="I1619">
        <v>0</v>
      </c>
      <c r="J1619">
        <v>1</v>
      </c>
      <c r="K1619">
        <v>0</v>
      </c>
      <c r="L1619">
        <v>1</v>
      </c>
    </row>
    <row r="1620" spans="4:12" x14ac:dyDescent="0.2">
      <c r="E1620" t="s">
        <v>851</v>
      </c>
      <c r="F1620" t="s">
        <v>77</v>
      </c>
      <c r="G1620">
        <v>0</v>
      </c>
      <c r="H1620">
        <v>1</v>
      </c>
      <c r="I1620">
        <v>0</v>
      </c>
      <c r="J1620">
        <v>1</v>
      </c>
      <c r="K1620">
        <v>0</v>
      </c>
      <c r="L1620">
        <v>1</v>
      </c>
    </row>
    <row r="1621" spans="4:12" x14ac:dyDescent="0.2">
      <c r="E1621" t="s">
        <v>2182</v>
      </c>
      <c r="F1621" t="s">
        <v>77</v>
      </c>
      <c r="G1621">
        <v>0</v>
      </c>
      <c r="H1621">
        <v>1</v>
      </c>
      <c r="I1621">
        <v>0</v>
      </c>
      <c r="J1621">
        <v>1</v>
      </c>
      <c r="K1621">
        <v>0</v>
      </c>
      <c r="L1621">
        <v>1</v>
      </c>
    </row>
    <row r="1622" spans="4:12" x14ac:dyDescent="0.2">
      <c r="E1622" t="s">
        <v>1693</v>
      </c>
      <c r="F1622" t="s">
        <v>77</v>
      </c>
      <c r="G1622">
        <v>0</v>
      </c>
      <c r="H1622">
        <v>1</v>
      </c>
      <c r="I1622">
        <v>0</v>
      </c>
      <c r="J1622">
        <v>1</v>
      </c>
      <c r="K1622">
        <v>0</v>
      </c>
      <c r="L1622">
        <v>1</v>
      </c>
    </row>
    <row r="1623" spans="4:12" x14ac:dyDescent="0.2">
      <c r="E1623" t="s">
        <v>2050</v>
      </c>
      <c r="F1623" t="s">
        <v>77</v>
      </c>
      <c r="G1623">
        <v>0</v>
      </c>
      <c r="H1623">
        <v>1</v>
      </c>
      <c r="I1623">
        <v>0</v>
      </c>
      <c r="J1623">
        <v>1</v>
      </c>
      <c r="K1623">
        <v>0</v>
      </c>
      <c r="L1623">
        <v>1</v>
      </c>
    </row>
    <row r="1624" spans="4:12" x14ac:dyDescent="0.2">
      <c r="E1624" t="s">
        <v>1872</v>
      </c>
      <c r="F1624" t="s">
        <v>77</v>
      </c>
      <c r="G1624">
        <v>0</v>
      </c>
      <c r="H1624">
        <v>1</v>
      </c>
      <c r="I1624">
        <v>0</v>
      </c>
      <c r="J1624">
        <v>1</v>
      </c>
      <c r="K1624">
        <v>0</v>
      </c>
      <c r="L1624">
        <v>1</v>
      </c>
    </row>
    <row r="1625" spans="4:12" x14ac:dyDescent="0.2">
      <c r="E1625" t="s">
        <v>3412</v>
      </c>
      <c r="F1625" t="s">
        <v>77</v>
      </c>
      <c r="G1625">
        <v>0</v>
      </c>
      <c r="H1625">
        <v>1</v>
      </c>
      <c r="I1625">
        <v>0</v>
      </c>
      <c r="J1625">
        <v>1</v>
      </c>
      <c r="K1625">
        <v>0</v>
      </c>
      <c r="L1625">
        <v>1</v>
      </c>
    </row>
    <row r="1626" spans="4:12" x14ac:dyDescent="0.2">
      <c r="E1626" t="s">
        <v>218</v>
      </c>
      <c r="F1626" t="s">
        <v>77</v>
      </c>
      <c r="G1626">
        <v>0</v>
      </c>
      <c r="H1626">
        <v>1</v>
      </c>
      <c r="I1626">
        <v>0</v>
      </c>
      <c r="J1626">
        <v>1</v>
      </c>
      <c r="K1626">
        <v>0</v>
      </c>
      <c r="L1626">
        <v>1</v>
      </c>
    </row>
    <row r="1627" spans="4:12" x14ac:dyDescent="0.2">
      <c r="E1627" t="s">
        <v>3138</v>
      </c>
      <c r="F1627" t="s">
        <v>77</v>
      </c>
      <c r="G1627">
        <v>0</v>
      </c>
      <c r="H1627">
        <v>1</v>
      </c>
      <c r="I1627">
        <v>0</v>
      </c>
      <c r="J1627">
        <v>1</v>
      </c>
      <c r="K1627">
        <v>0</v>
      </c>
      <c r="L1627">
        <v>1</v>
      </c>
    </row>
    <row r="1628" spans="4:12" x14ac:dyDescent="0.2">
      <c r="E1628" t="s">
        <v>1886</v>
      </c>
      <c r="F1628" t="s">
        <v>14</v>
      </c>
      <c r="G1628">
        <v>0</v>
      </c>
      <c r="H1628">
        <v>1</v>
      </c>
      <c r="I1628">
        <v>0</v>
      </c>
      <c r="J1628">
        <v>1</v>
      </c>
      <c r="K1628">
        <v>0</v>
      </c>
      <c r="L1628">
        <v>1</v>
      </c>
    </row>
    <row r="1629" spans="4:12" x14ac:dyDescent="0.2">
      <c r="E1629" t="s">
        <v>368</v>
      </c>
      <c r="F1629" t="s">
        <v>77</v>
      </c>
      <c r="G1629">
        <v>0</v>
      </c>
      <c r="H1629">
        <v>1</v>
      </c>
      <c r="I1629">
        <v>0</v>
      </c>
      <c r="J1629">
        <v>1</v>
      </c>
      <c r="K1629">
        <v>0</v>
      </c>
      <c r="L1629">
        <v>1</v>
      </c>
    </row>
    <row r="1630" spans="4:12" x14ac:dyDescent="0.2">
      <c r="D1630" t="s">
        <v>103</v>
      </c>
      <c r="E1630" t="s">
        <v>103</v>
      </c>
      <c r="F1630" t="s">
        <v>77</v>
      </c>
      <c r="G1630">
        <v>0</v>
      </c>
      <c r="H1630">
        <v>1</v>
      </c>
      <c r="I1630">
        <v>0</v>
      </c>
      <c r="J1630">
        <v>1</v>
      </c>
      <c r="K1630">
        <v>0</v>
      </c>
      <c r="L1630">
        <v>1</v>
      </c>
    </row>
    <row r="1631" spans="4:12" x14ac:dyDescent="0.2">
      <c r="E1631" t="s">
        <v>1480</v>
      </c>
      <c r="F1631" t="s">
        <v>77</v>
      </c>
      <c r="G1631">
        <v>2</v>
      </c>
      <c r="H1631">
        <v>0</v>
      </c>
      <c r="I1631">
        <v>2</v>
      </c>
      <c r="J1631">
        <v>0</v>
      </c>
      <c r="K1631">
        <v>0</v>
      </c>
      <c r="L1631">
        <v>2</v>
      </c>
    </row>
    <row r="1632" spans="4:12" x14ac:dyDescent="0.2">
      <c r="E1632" t="s">
        <v>775</v>
      </c>
      <c r="F1632" t="s">
        <v>77</v>
      </c>
      <c r="G1632">
        <v>2</v>
      </c>
      <c r="H1632">
        <v>0</v>
      </c>
      <c r="I1632">
        <v>2</v>
      </c>
      <c r="J1632">
        <v>0</v>
      </c>
      <c r="K1632">
        <v>0</v>
      </c>
      <c r="L1632">
        <v>2</v>
      </c>
    </row>
    <row r="1633" spans="5:12" x14ac:dyDescent="0.2">
      <c r="E1633" t="s">
        <v>3178</v>
      </c>
      <c r="F1633" t="s">
        <v>77</v>
      </c>
      <c r="G1633">
        <v>2</v>
      </c>
      <c r="H1633">
        <v>0</v>
      </c>
      <c r="I1633">
        <v>2</v>
      </c>
      <c r="J1633">
        <v>0</v>
      </c>
      <c r="K1633">
        <v>0</v>
      </c>
      <c r="L1633">
        <v>2</v>
      </c>
    </row>
    <row r="1634" spans="5:12" x14ac:dyDescent="0.2">
      <c r="E1634" s="163">
        <v>44809</v>
      </c>
      <c r="F1634" t="s">
        <v>77</v>
      </c>
      <c r="G1634">
        <v>2</v>
      </c>
      <c r="H1634">
        <v>0</v>
      </c>
      <c r="I1634">
        <v>2</v>
      </c>
      <c r="J1634">
        <v>0</v>
      </c>
      <c r="K1634">
        <v>0</v>
      </c>
      <c r="L1634">
        <v>2</v>
      </c>
    </row>
    <row r="1635" spans="5:12" x14ac:dyDescent="0.2">
      <c r="E1635" t="s">
        <v>2801</v>
      </c>
      <c r="F1635" t="s">
        <v>77</v>
      </c>
      <c r="G1635">
        <v>2</v>
      </c>
      <c r="H1635">
        <v>0</v>
      </c>
      <c r="I1635">
        <v>2</v>
      </c>
      <c r="J1635">
        <v>0</v>
      </c>
      <c r="K1635">
        <v>0</v>
      </c>
      <c r="L1635">
        <v>2</v>
      </c>
    </row>
    <row r="1636" spans="5:12" x14ac:dyDescent="0.2">
      <c r="E1636" t="s">
        <v>830</v>
      </c>
      <c r="F1636" t="s">
        <v>77</v>
      </c>
      <c r="G1636">
        <v>2</v>
      </c>
      <c r="H1636">
        <v>0</v>
      </c>
      <c r="I1636">
        <v>2</v>
      </c>
      <c r="J1636">
        <v>0</v>
      </c>
      <c r="K1636">
        <v>0</v>
      </c>
      <c r="L1636">
        <v>2</v>
      </c>
    </row>
    <row r="1637" spans="5:12" x14ac:dyDescent="0.2">
      <c r="E1637" t="s">
        <v>1343</v>
      </c>
      <c r="F1637" t="s">
        <v>77</v>
      </c>
      <c r="G1637">
        <v>2</v>
      </c>
      <c r="H1637">
        <v>0</v>
      </c>
      <c r="I1637">
        <v>2</v>
      </c>
      <c r="J1637">
        <v>0</v>
      </c>
      <c r="K1637">
        <v>0</v>
      </c>
      <c r="L1637">
        <v>2</v>
      </c>
    </row>
    <row r="1638" spans="5:12" x14ac:dyDescent="0.2">
      <c r="E1638" t="s">
        <v>3356</v>
      </c>
      <c r="F1638" t="s">
        <v>77</v>
      </c>
      <c r="G1638">
        <v>2</v>
      </c>
      <c r="H1638">
        <v>0</v>
      </c>
      <c r="I1638">
        <v>2</v>
      </c>
      <c r="J1638">
        <v>0</v>
      </c>
      <c r="K1638">
        <v>0</v>
      </c>
      <c r="L1638">
        <v>2</v>
      </c>
    </row>
    <row r="1639" spans="5:12" x14ac:dyDescent="0.2">
      <c r="E1639" t="s">
        <v>694</v>
      </c>
      <c r="F1639" t="s">
        <v>77</v>
      </c>
      <c r="G1639">
        <v>2</v>
      </c>
      <c r="H1639">
        <v>0</v>
      </c>
      <c r="I1639">
        <v>2</v>
      </c>
      <c r="J1639">
        <v>0</v>
      </c>
      <c r="K1639">
        <v>0</v>
      </c>
      <c r="L1639">
        <v>2</v>
      </c>
    </row>
    <row r="1640" spans="5:12" x14ac:dyDescent="0.2">
      <c r="E1640" t="s">
        <v>973</v>
      </c>
      <c r="F1640" t="s">
        <v>77</v>
      </c>
      <c r="G1640">
        <v>2</v>
      </c>
      <c r="H1640">
        <v>0</v>
      </c>
      <c r="I1640">
        <v>2</v>
      </c>
      <c r="J1640">
        <v>0</v>
      </c>
      <c r="K1640">
        <v>0</v>
      </c>
      <c r="L1640">
        <v>2</v>
      </c>
    </row>
    <row r="1641" spans="5:12" x14ac:dyDescent="0.2">
      <c r="E1641" t="s">
        <v>2819</v>
      </c>
      <c r="F1641" t="s">
        <v>77</v>
      </c>
      <c r="G1641">
        <v>2</v>
      </c>
      <c r="H1641">
        <v>0</v>
      </c>
      <c r="I1641">
        <v>2</v>
      </c>
      <c r="J1641">
        <v>0</v>
      </c>
      <c r="K1641">
        <v>0</v>
      </c>
      <c r="L1641">
        <v>2</v>
      </c>
    </row>
    <row r="1642" spans="5:12" x14ac:dyDescent="0.2">
      <c r="E1642" t="s">
        <v>1380</v>
      </c>
      <c r="F1642" t="s">
        <v>77</v>
      </c>
      <c r="G1642">
        <v>2</v>
      </c>
      <c r="H1642">
        <v>0</v>
      </c>
      <c r="I1642">
        <v>2</v>
      </c>
      <c r="J1642">
        <v>0</v>
      </c>
      <c r="K1642">
        <v>0</v>
      </c>
      <c r="L1642">
        <v>2</v>
      </c>
    </row>
    <row r="1643" spans="5:12" x14ac:dyDescent="0.2">
      <c r="E1643" t="s">
        <v>2700</v>
      </c>
      <c r="F1643" t="s">
        <v>77</v>
      </c>
      <c r="G1643">
        <v>2</v>
      </c>
      <c r="H1643">
        <v>0</v>
      </c>
      <c r="I1643">
        <v>2</v>
      </c>
      <c r="J1643">
        <v>0</v>
      </c>
      <c r="K1643">
        <v>0</v>
      </c>
      <c r="L1643">
        <v>2</v>
      </c>
    </row>
    <row r="1644" spans="5:12" x14ac:dyDescent="0.2">
      <c r="E1644" t="s">
        <v>3015</v>
      </c>
      <c r="F1644" t="s">
        <v>77</v>
      </c>
      <c r="G1644">
        <v>2</v>
      </c>
      <c r="H1644">
        <v>0</v>
      </c>
      <c r="I1644">
        <v>2</v>
      </c>
      <c r="J1644">
        <v>0</v>
      </c>
      <c r="K1644">
        <v>0</v>
      </c>
      <c r="L1644">
        <v>2</v>
      </c>
    </row>
    <row r="1645" spans="5:12" x14ac:dyDescent="0.2">
      <c r="E1645" t="s">
        <v>2639</v>
      </c>
      <c r="F1645" t="s">
        <v>77</v>
      </c>
      <c r="G1645">
        <v>2</v>
      </c>
      <c r="H1645">
        <v>0</v>
      </c>
      <c r="I1645">
        <v>2</v>
      </c>
      <c r="J1645">
        <v>0</v>
      </c>
      <c r="K1645">
        <v>0</v>
      </c>
      <c r="L1645">
        <v>2</v>
      </c>
    </row>
    <row r="1646" spans="5:12" x14ac:dyDescent="0.2">
      <c r="E1646" t="s">
        <v>241</v>
      </c>
      <c r="F1646" t="s">
        <v>77</v>
      </c>
      <c r="G1646">
        <v>2</v>
      </c>
      <c r="H1646">
        <v>0</v>
      </c>
      <c r="I1646">
        <v>2</v>
      </c>
      <c r="J1646">
        <v>0</v>
      </c>
      <c r="K1646">
        <v>0</v>
      </c>
      <c r="L1646">
        <v>2</v>
      </c>
    </row>
    <row r="1647" spans="5:12" x14ac:dyDescent="0.2">
      <c r="E1647" t="s">
        <v>3154</v>
      </c>
      <c r="F1647" t="s">
        <v>77</v>
      </c>
      <c r="G1647">
        <v>2</v>
      </c>
      <c r="H1647">
        <v>0</v>
      </c>
      <c r="I1647">
        <v>2</v>
      </c>
      <c r="J1647">
        <v>0</v>
      </c>
      <c r="K1647">
        <v>0</v>
      </c>
      <c r="L1647">
        <v>2</v>
      </c>
    </row>
    <row r="1648" spans="5:12" x14ac:dyDescent="0.2">
      <c r="E1648" t="s">
        <v>3431</v>
      </c>
      <c r="F1648" t="s">
        <v>77</v>
      </c>
      <c r="G1648">
        <v>2</v>
      </c>
      <c r="H1648">
        <v>0</v>
      </c>
      <c r="I1648">
        <v>2</v>
      </c>
      <c r="J1648">
        <v>0</v>
      </c>
      <c r="K1648">
        <v>0</v>
      </c>
      <c r="L1648">
        <v>2</v>
      </c>
    </row>
    <row r="1649" spans="4:12" x14ac:dyDescent="0.2">
      <c r="E1649" t="s">
        <v>556</v>
      </c>
      <c r="F1649" t="s">
        <v>77</v>
      </c>
      <c r="G1649">
        <v>2</v>
      </c>
      <c r="H1649">
        <v>0</v>
      </c>
      <c r="I1649">
        <v>2</v>
      </c>
      <c r="J1649">
        <v>0</v>
      </c>
      <c r="K1649">
        <v>0</v>
      </c>
      <c r="L1649">
        <v>2</v>
      </c>
    </row>
    <row r="1650" spans="4:12" x14ac:dyDescent="0.2">
      <c r="E1650" t="s">
        <v>1974</v>
      </c>
      <c r="F1650" t="s">
        <v>77</v>
      </c>
      <c r="G1650">
        <v>2</v>
      </c>
      <c r="H1650">
        <v>0</v>
      </c>
      <c r="I1650">
        <v>2</v>
      </c>
      <c r="J1650">
        <v>0</v>
      </c>
      <c r="K1650">
        <v>0</v>
      </c>
      <c r="L1650">
        <v>2</v>
      </c>
    </row>
    <row r="1651" spans="4:12" x14ac:dyDescent="0.2">
      <c r="E1651" t="s">
        <v>1192</v>
      </c>
      <c r="F1651" t="s">
        <v>77</v>
      </c>
      <c r="G1651">
        <v>2</v>
      </c>
      <c r="H1651">
        <v>0</v>
      </c>
      <c r="I1651">
        <v>2</v>
      </c>
      <c r="J1651">
        <v>0</v>
      </c>
      <c r="K1651">
        <v>0</v>
      </c>
      <c r="L1651">
        <v>2</v>
      </c>
    </row>
    <row r="1652" spans="4:12" x14ac:dyDescent="0.2">
      <c r="E1652" t="s">
        <v>3683</v>
      </c>
      <c r="F1652" t="s">
        <v>77</v>
      </c>
      <c r="G1652">
        <v>2</v>
      </c>
      <c r="H1652">
        <v>0</v>
      </c>
      <c r="I1652">
        <v>2</v>
      </c>
      <c r="J1652">
        <v>0</v>
      </c>
      <c r="K1652">
        <v>0</v>
      </c>
      <c r="L1652">
        <v>2</v>
      </c>
    </row>
    <row r="1653" spans="4:12" x14ac:dyDescent="0.2">
      <c r="E1653" t="s">
        <v>1408</v>
      </c>
      <c r="F1653" t="s">
        <v>77</v>
      </c>
      <c r="G1653">
        <v>2</v>
      </c>
      <c r="H1653">
        <v>0</v>
      </c>
      <c r="I1653">
        <v>2</v>
      </c>
      <c r="J1653">
        <v>0</v>
      </c>
      <c r="K1653">
        <v>0</v>
      </c>
      <c r="L1653">
        <v>2</v>
      </c>
    </row>
    <row r="1654" spans="4:12" x14ac:dyDescent="0.2">
      <c r="E1654" t="s">
        <v>370</v>
      </c>
      <c r="F1654" t="s">
        <v>77</v>
      </c>
      <c r="G1654">
        <v>2</v>
      </c>
      <c r="H1654">
        <v>0</v>
      </c>
      <c r="I1654">
        <v>2</v>
      </c>
      <c r="J1654">
        <v>0</v>
      </c>
      <c r="K1654">
        <v>0</v>
      </c>
      <c r="L1654">
        <v>2</v>
      </c>
    </row>
    <row r="1655" spans="4:12" x14ac:dyDescent="0.2">
      <c r="E1655" t="s">
        <v>554</v>
      </c>
      <c r="F1655" t="s">
        <v>77</v>
      </c>
      <c r="G1655">
        <v>2</v>
      </c>
      <c r="H1655">
        <v>0</v>
      </c>
      <c r="I1655">
        <v>2</v>
      </c>
      <c r="J1655">
        <v>0</v>
      </c>
      <c r="K1655">
        <v>0</v>
      </c>
      <c r="L1655">
        <v>2</v>
      </c>
    </row>
    <row r="1656" spans="4:12" x14ac:dyDescent="0.2">
      <c r="E1656" t="s">
        <v>859</v>
      </c>
      <c r="F1656" t="s">
        <v>77</v>
      </c>
      <c r="G1656">
        <v>2</v>
      </c>
      <c r="H1656">
        <v>0</v>
      </c>
      <c r="I1656">
        <v>2</v>
      </c>
      <c r="J1656">
        <v>0</v>
      </c>
      <c r="K1656">
        <v>0</v>
      </c>
      <c r="L1656">
        <v>2</v>
      </c>
    </row>
    <row r="1657" spans="4:12" x14ac:dyDescent="0.2">
      <c r="E1657" t="s">
        <v>972</v>
      </c>
      <c r="F1657" t="s">
        <v>77</v>
      </c>
      <c r="G1657">
        <v>2</v>
      </c>
      <c r="H1657">
        <v>0</v>
      </c>
      <c r="I1657">
        <v>2</v>
      </c>
      <c r="J1657">
        <v>0</v>
      </c>
      <c r="K1657">
        <v>0</v>
      </c>
      <c r="L1657">
        <v>2</v>
      </c>
    </row>
    <row r="1658" spans="4:12" x14ac:dyDescent="0.2">
      <c r="E1658" t="s">
        <v>1696</v>
      </c>
      <c r="F1658" t="s">
        <v>77</v>
      </c>
      <c r="G1658">
        <v>2</v>
      </c>
      <c r="H1658">
        <v>0</v>
      </c>
      <c r="I1658">
        <v>2</v>
      </c>
      <c r="J1658">
        <v>0</v>
      </c>
      <c r="K1658">
        <v>0</v>
      </c>
      <c r="L1658">
        <v>2</v>
      </c>
    </row>
    <row r="1659" spans="4:12" x14ac:dyDescent="0.2">
      <c r="E1659" t="s">
        <v>3410</v>
      </c>
      <c r="F1659" t="s">
        <v>77</v>
      </c>
      <c r="G1659">
        <v>2</v>
      </c>
      <c r="H1659">
        <v>0</v>
      </c>
      <c r="I1659">
        <v>2</v>
      </c>
      <c r="J1659">
        <v>0</v>
      </c>
      <c r="K1659">
        <v>0</v>
      </c>
      <c r="L1659">
        <v>2</v>
      </c>
    </row>
    <row r="1660" spans="4:12" x14ac:dyDescent="0.2">
      <c r="E1660" t="s">
        <v>3573</v>
      </c>
      <c r="F1660" t="s">
        <v>77</v>
      </c>
      <c r="G1660">
        <v>2</v>
      </c>
      <c r="H1660">
        <v>0</v>
      </c>
      <c r="I1660">
        <v>2</v>
      </c>
      <c r="J1660">
        <v>0</v>
      </c>
      <c r="K1660">
        <v>0</v>
      </c>
      <c r="L1660">
        <v>2</v>
      </c>
    </row>
    <row r="1661" spans="4:12" x14ac:dyDescent="0.2">
      <c r="E1661" t="s">
        <v>2560</v>
      </c>
      <c r="F1661" t="s">
        <v>77</v>
      </c>
      <c r="G1661">
        <v>2</v>
      </c>
      <c r="H1661">
        <v>0</v>
      </c>
      <c r="I1661">
        <v>2</v>
      </c>
      <c r="J1661">
        <v>0</v>
      </c>
      <c r="K1661">
        <v>0</v>
      </c>
      <c r="L1661">
        <v>2</v>
      </c>
    </row>
    <row r="1662" spans="4:12" x14ac:dyDescent="0.2">
      <c r="E1662" t="s">
        <v>1897</v>
      </c>
      <c r="F1662" t="s">
        <v>77</v>
      </c>
      <c r="G1662">
        <v>2</v>
      </c>
      <c r="H1662">
        <v>0</v>
      </c>
      <c r="I1662">
        <v>2</v>
      </c>
      <c r="J1662">
        <v>0</v>
      </c>
      <c r="K1662">
        <v>0</v>
      </c>
      <c r="L1662">
        <v>2</v>
      </c>
    </row>
    <row r="1663" spans="4:12" x14ac:dyDescent="0.2">
      <c r="D1663" t="s">
        <v>116</v>
      </c>
      <c r="E1663" t="s">
        <v>116</v>
      </c>
      <c r="F1663" t="s">
        <v>77</v>
      </c>
      <c r="G1663">
        <v>2</v>
      </c>
      <c r="H1663">
        <v>0</v>
      </c>
      <c r="I1663">
        <v>2</v>
      </c>
      <c r="J1663">
        <v>0</v>
      </c>
      <c r="K1663">
        <v>0</v>
      </c>
      <c r="L1663">
        <v>2</v>
      </c>
    </row>
    <row r="1664" spans="4:12" x14ac:dyDescent="0.2">
      <c r="E1664" t="s">
        <v>971</v>
      </c>
      <c r="F1664" t="s">
        <v>77</v>
      </c>
      <c r="G1664">
        <v>2</v>
      </c>
      <c r="H1664">
        <v>0</v>
      </c>
      <c r="I1664">
        <v>2</v>
      </c>
      <c r="J1664">
        <v>0</v>
      </c>
      <c r="K1664">
        <v>0</v>
      </c>
      <c r="L1664">
        <v>2</v>
      </c>
    </row>
    <row r="1665" spans="5:12" x14ac:dyDescent="0.2">
      <c r="E1665" t="s">
        <v>3213</v>
      </c>
      <c r="F1665" t="s">
        <v>77</v>
      </c>
      <c r="G1665">
        <v>2</v>
      </c>
      <c r="H1665">
        <v>0</v>
      </c>
      <c r="I1665">
        <v>2</v>
      </c>
      <c r="J1665">
        <v>0</v>
      </c>
      <c r="K1665">
        <v>0</v>
      </c>
      <c r="L1665">
        <v>2</v>
      </c>
    </row>
    <row r="1666" spans="5:12" x14ac:dyDescent="0.2">
      <c r="E1666" t="s">
        <v>4654</v>
      </c>
      <c r="F1666" t="s">
        <v>58</v>
      </c>
      <c r="G1666">
        <v>1</v>
      </c>
      <c r="H1666">
        <v>0</v>
      </c>
      <c r="I1666">
        <v>0</v>
      </c>
      <c r="J1666">
        <v>1</v>
      </c>
      <c r="K1666">
        <v>0</v>
      </c>
      <c r="L1666">
        <v>1</v>
      </c>
    </row>
    <row r="1667" spans="5:12" x14ac:dyDescent="0.2">
      <c r="E1667" t="s">
        <v>3329</v>
      </c>
      <c r="F1667" t="s">
        <v>77</v>
      </c>
      <c r="G1667">
        <v>0</v>
      </c>
      <c r="H1667">
        <v>1</v>
      </c>
      <c r="I1667">
        <v>0</v>
      </c>
      <c r="J1667">
        <v>1</v>
      </c>
      <c r="K1667">
        <v>0</v>
      </c>
      <c r="L1667">
        <v>1</v>
      </c>
    </row>
    <row r="1668" spans="5:12" x14ac:dyDescent="0.2">
      <c r="E1668" t="s">
        <v>2849</v>
      </c>
      <c r="F1668" t="s">
        <v>77</v>
      </c>
      <c r="G1668">
        <v>0</v>
      </c>
      <c r="H1668">
        <v>1</v>
      </c>
      <c r="I1668">
        <v>0</v>
      </c>
      <c r="J1668">
        <v>1</v>
      </c>
      <c r="K1668">
        <v>0</v>
      </c>
      <c r="L1668">
        <v>1</v>
      </c>
    </row>
    <row r="1669" spans="5:12" x14ac:dyDescent="0.2">
      <c r="E1669" t="s">
        <v>2382</v>
      </c>
      <c r="F1669" t="s">
        <v>77</v>
      </c>
      <c r="G1669">
        <v>0</v>
      </c>
      <c r="H1669">
        <v>1</v>
      </c>
      <c r="I1669">
        <v>0</v>
      </c>
      <c r="J1669">
        <v>1</v>
      </c>
      <c r="K1669">
        <v>0</v>
      </c>
      <c r="L1669">
        <v>1</v>
      </c>
    </row>
    <row r="1670" spans="5:12" x14ac:dyDescent="0.2">
      <c r="E1670" t="s">
        <v>1955</v>
      </c>
      <c r="F1670" t="s">
        <v>77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1</v>
      </c>
    </row>
    <row r="1671" spans="5:12" x14ac:dyDescent="0.2">
      <c r="E1671" t="s">
        <v>3397</v>
      </c>
      <c r="F1671" t="s">
        <v>77</v>
      </c>
      <c r="G1671">
        <v>0</v>
      </c>
      <c r="H1671">
        <v>1</v>
      </c>
      <c r="I1671">
        <v>0</v>
      </c>
      <c r="J1671">
        <v>1</v>
      </c>
      <c r="K1671">
        <v>0</v>
      </c>
      <c r="L1671">
        <v>1</v>
      </c>
    </row>
    <row r="1672" spans="5:12" x14ac:dyDescent="0.2">
      <c r="E1672" t="s">
        <v>1762</v>
      </c>
      <c r="F1672" t="s">
        <v>29</v>
      </c>
      <c r="G1672">
        <v>0</v>
      </c>
      <c r="H1672">
        <v>3</v>
      </c>
      <c r="I1672">
        <v>0</v>
      </c>
      <c r="J1672">
        <v>3</v>
      </c>
      <c r="K1672">
        <v>0</v>
      </c>
      <c r="L1672">
        <v>3</v>
      </c>
    </row>
    <row r="1673" spans="5:12" x14ac:dyDescent="0.2">
      <c r="E1673" t="s">
        <v>1008</v>
      </c>
      <c r="F1673" t="s">
        <v>29</v>
      </c>
      <c r="G1673">
        <v>0</v>
      </c>
      <c r="H1673">
        <v>3</v>
      </c>
      <c r="I1673">
        <v>0</v>
      </c>
      <c r="J1673">
        <v>3</v>
      </c>
      <c r="K1673">
        <v>0</v>
      </c>
      <c r="L1673">
        <v>3</v>
      </c>
    </row>
    <row r="1674" spans="5:12" x14ac:dyDescent="0.2">
      <c r="E1674" t="s">
        <v>1764</v>
      </c>
      <c r="F1674" t="s">
        <v>29</v>
      </c>
      <c r="G1674">
        <v>0</v>
      </c>
      <c r="H1674">
        <v>3</v>
      </c>
      <c r="I1674">
        <v>0</v>
      </c>
      <c r="J1674">
        <v>3</v>
      </c>
      <c r="K1674">
        <v>0</v>
      </c>
      <c r="L1674">
        <v>3</v>
      </c>
    </row>
    <row r="1675" spans="5:12" x14ac:dyDescent="0.2">
      <c r="E1675" t="s">
        <v>3086</v>
      </c>
      <c r="F1675" t="s">
        <v>24</v>
      </c>
      <c r="G1675">
        <v>0</v>
      </c>
      <c r="H1675">
        <v>1</v>
      </c>
      <c r="I1675">
        <v>0</v>
      </c>
      <c r="J1675">
        <v>1</v>
      </c>
      <c r="K1675">
        <v>0</v>
      </c>
      <c r="L1675">
        <v>1</v>
      </c>
    </row>
    <row r="1676" spans="5:12" x14ac:dyDescent="0.2">
      <c r="E1676" t="s">
        <v>6285</v>
      </c>
      <c r="F1676" t="s">
        <v>24</v>
      </c>
      <c r="G1676">
        <v>1</v>
      </c>
      <c r="H1676">
        <v>0</v>
      </c>
      <c r="I1676">
        <v>0</v>
      </c>
      <c r="J1676">
        <v>1</v>
      </c>
      <c r="K1676">
        <v>0</v>
      </c>
      <c r="L1676">
        <v>1</v>
      </c>
    </row>
    <row r="1677" spans="5:12" x14ac:dyDescent="0.2">
      <c r="E1677" t="s">
        <v>6286</v>
      </c>
      <c r="F1677" t="s">
        <v>24</v>
      </c>
      <c r="G1677">
        <v>1</v>
      </c>
      <c r="H1677">
        <v>0</v>
      </c>
      <c r="I1677">
        <v>0</v>
      </c>
      <c r="J1677">
        <v>1</v>
      </c>
      <c r="K1677">
        <v>0</v>
      </c>
      <c r="L1677">
        <v>1</v>
      </c>
    </row>
    <row r="1678" spans="5:12" x14ac:dyDescent="0.2">
      <c r="E1678" t="s">
        <v>6287</v>
      </c>
      <c r="F1678" t="s">
        <v>24</v>
      </c>
      <c r="G1678">
        <v>1</v>
      </c>
      <c r="H1678">
        <v>0</v>
      </c>
      <c r="I1678">
        <v>0</v>
      </c>
      <c r="J1678">
        <v>1</v>
      </c>
      <c r="K1678">
        <v>0</v>
      </c>
      <c r="L1678">
        <v>1</v>
      </c>
    </row>
    <row r="1679" spans="5:12" x14ac:dyDescent="0.2">
      <c r="E1679" t="s">
        <v>978</v>
      </c>
      <c r="F1679" t="s">
        <v>20</v>
      </c>
      <c r="G1679">
        <v>0</v>
      </c>
      <c r="H1679">
        <v>1</v>
      </c>
      <c r="I1679">
        <v>0</v>
      </c>
      <c r="J1679">
        <v>1</v>
      </c>
      <c r="K1679">
        <v>0</v>
      </c>
      <c r="L1679">
        <v>1</v>
      </c>
    </row>
    <row r="1680" spans="5:12" x14ac:dyDescent="0.2">
      <c r="E1680" t="s">
        <v>135</v>
      </c>
      <c r="F1680" t="s">
        <v>20</v>
      </c>
      <c r="G1680">
        <v>0</v>
      </c>
      <c r="H1680">
        <v>1</v>
      </c>
      <c r="I1680">
        <v>0</v>
      </c>
      <c r="J1680">
        <v>1</v>
      </c>
      <c r="K1680">
        <v>0</v>
      </c>
      <c r="L1680">
        <v>1</v>
      </c>
    </row>
    <row r="1681" spans="5:12" x14ac:dyDescent="0.2">
      <c r="E1681" t="s">
        <v>469</v>
      </c>
      <c r="F1681" t="s">
        <v>20</v>
      </c>
      <c r="G1681">
        <v>0</v>
      </c>
      <c r="H1681">
        <v>1</v>
      </c>
      <c r="I1681">
        <v>0</v>
      </c>
      <c r="J1681">
        <v>1</v>
      </c>
      <c r="K1681">
        <v>0</v>
      </c>
      <c r="L1681">
        <v>1</v>
      </c>
    </row>
    <row r="1682" spans="5:12" x14ac:dyDescent="0.2">
      <c r="E1682" t="s">
        <v>1336</v>
      </c>
      <c r="F1682" t="s">
        <v>87</v>
      </c>
      <c r="G1682">
        <v>0</v>
      </c>
      <c r="H1682">
        <v>2</v>
      </c>
      <c r="I1682">
        <v>0</v>
      </c>
      <c r="J1682">
        <v>2</v>
      </c>
      <c r="K1682">
        <v>0</v>
      </c>
      <c r="L1682">
        <v>2</v>
      </c>
    </row>
    <row r="1683" spans="5:12" x14ac:dyDescent="0.2">
      <c r="E1683" t="s">
        <v>3009</v>
      </c>
      <c r="F1683" t="s">
        <v>131</v>
      </c>
      <c r="G1683">
        <v>2</v>
      </c>
      <c r="H1683">
        <v>0</v>
      </c>
      <c r="I1683">
        <v>0</v>
      </c>
      <c r="J1683">
        <v>2</v>
      </c>
      <c r="K1683">
        <v>0</v>
      </c>
      <c r="L1683">
        <v>2</v>
      </c>
    </row>
    <row r="1684" spans="5:12" x14ac:dyDescent="0.2">
      <c r="E1684" t="s">
        <v>609</v>
      </c>
      <c r="F1684" t="s">
        <v>131</v>
      </c>
      <c r="G1684">
        <v>2</v>
      </c>
      <c r="H1684">
        <v>0</v>
      </c>
      <c r="I1684">
        <v>0</v>
      </c>
      <c r="J1684">
        <v>2</v>
      </c>
      <c r="K1684">
        <v>0</v>
      </c>
      <c r="L1684">
        <v>2</v>
      </c>
    </row>
    <row r="1685" spans="5:12" x14ac:dyDescent="0.2">
      <c r="E1685" t="s">
        <v>2561</v>
      </c>
      <c r="F1685" t="s">
        <v>131</v>
      </c>
      <c r="G1685">
        <v>2</v>
      </c>
      <c r="H1685">
        <v>0</v>
      </c>
      <c r="I1685">
        <v>0</v>
      </c>
      <c r="J1685">
        <v>2</v>
      </c>
      <c r="K1685">
        <v>0</v>
      </c>
      <c r="L1685">
        <v>2</v>
      </c>
    </row>
    <row r="1686" spans="5:12" x14ac:dyDescent="0.2">
      <c r="E1686" t="s">
        <v>3010</v>
      </c>
      <c r="F1686" t="s">
        <v>131</v>
      </c>
      <c r="G1686">
        <v>2</v>
      </c>
      <c r="H1686">
        <v>0</v>
      </c>
      <c r="I1686">
        <v>0</v>
      </c>
      <c r="J1686">
        <v>2</v>
      </c>
      <c r="K1686">
        <v>0</v>
      </c>
      <c r="L1686">
        <v>2</v>
      </c>
    </row>
    <row r="1687" spans="5:12" x14ac:dyDescent="0.2">
      <c r="E1687" t="s">
        <v>2731</v>
      </c>
      <c r="F1687" t="s">
        <v>87</v>
      </c>
      <c r="G1687">
        <v>0</v>
      </c>
      <c r="H1687">
        <v>1</v>
      </c>
      <c r="I1687">
        <v>0</v>
      </c>
      <c r="J1687">
        <v>1</v>
      </c>
      <c r="K1687">
        <v>0</v>
      </c>
      <c r="L1687">
        <v>1</v>
      </c>
    </row>
    <row r="1688" spans="5:12" x14ac:dyDescent="0.2">
      <c r="E1688" t="s">
        <v>6288</v>
      </c>
      <c r="F1688" t="s">
        <v>53</v>
      </c>
      <c r="G1688">
        <v>0</v>
      </c>
      <c r="H1688">
        <v>1</v>
      </c>
      <c r="I1688">
        <v>0</v>
      </c>
      <c r="J1688">
        <v>1</v>
      </c>
      <c r="K1688">
        <v>0</v>
      </c>
      <c r="L1688">
        <v>1</v>
      </c>
    </row>
    <row r="1689" spans="5:12" x14ac:dyDescent="0.2">
      <c r="E1689" t="s">
        <v>6289</v>
      </c>
      <c r="F1689" t="s">
        <v>53</v>
      </c>
      <c r="G1689">
        <v>0</v>
      </c>
      <c r="H1689">
        <v>1</v>
      </c>
      <c r="I1689">
        <v>0</v>
      </c>
      <c r="J1689">
        <v>1</v>
      </c>
      <c r="K1689">
        <v>0</v>
      </c>
      <c r="L1689">
        <v>1</v>
      </c>
    </row>
    <row r="1690" spans="5:12" x14ac:dyDescent="0.2">
      <c r="E1690" t="s">
        <v>2285</v>
      </c>
      <c r="F1690" t="s">
        <v>53</v>
      </c>
      <c r="G1690">
        <v>0</v>
      </c>
      <c r="H1690">
        <v>1</v>
      </c>
      <c r="I1690">
        <v>0</v>
      </c>
      <c r="J1690">
        <v>1</v>
      </c>
      <c r="K1690">
        <v>0</v>
      </c>
      <c r="L1690">
        <v>1</v>
      </c>
    </row>
    <row r="1691" spans="5:12" x14ac:dyDescent="0.2">
      <c r="E1691" t="s">
        <v>6290</v>
      </c>
      <c r="F1691" t="s">
        <v>14</v>
      </c>
      <c r="G1691">
        <v>0</v>
      </c>
      <c r="H1691">
        <v>1</v>
      </c>
      <c r="I1691">
        <v>0</v>
      </c>
      <c r="J1691">
        <v>1</v>
      </c>
      <c r="K1691">
        <v>0</v>
      </c>
      <c r="L1691">
        <v>1</v>
      </c>
    </row>
    <row r="1692" spans="5:12" x14ac:dyDescent="0.2">
      <c r="E1692" t="s">
        <v>6291</v>
      </c>
      <c r="F1692" t="s">
        <v>14</v>
      </c>
      <c r="G1692">
        <v>0</v>
      </c>
      <c r="H1692">
        <v>1</v>
      </c>
      <c r="I1692">
        <v>0</v>
      </c>
      <c r="J1692">
        <v>1</v>
      </c>
      <c r="K1692">
        <v>0</v>
      </c>
      <c r="L1692">
        <v>1</v>
      </c>
    </row>
    <row r="1693" spans="5:12" x14ac:dyDescent="0.2">
      <c r="E1693" t="s">
        <v>6292</v>
      </c>
      <c r="F1693" t="s">
        <v>14</v>
      </c>
      <c r="G1693">
        <v>0</v>
      </c>
      <c r="H1693">
        <v>1</v>
      </c>
      <c r="I1693">
        <v>0</v>
      </c>
      <c r="J1693">
        <v>1</v>
      </c>
      <c r="K1693">
        <v>0</v>
      </c>
      <c r="L1693">
        <v>1</v>
      </c>
    </row>
    <row r="1694" spans="5:12" x14ac:dyDescent="0.2">
      <c r="E1694" t="s">
        <v>6293</v>
      </c>
      <c r="F1694" t="s">
        <v>14</v>
      </c>
      <c r="G1694">
        <v>0</v>
      </c>
      <c r="H1694">
        <v>1</v>
      </c>
      <c r="I1694">
        <v>0</v>
      </c>
      <c r="J1694">
        <v>1</v>
      </c>
      <c r="K1694">
        <v>0</v>
      </c>
      <c r="L1694">
        <v>1</v>
      </c>
    </row>
    <row r="1695" spans="5:12" x14ac:dyDescent="0.2">
      <c r="E1695" t="s">
        <v>812</v>
      </c>
      <c r="F1695" t="s">
        <v>29</v>
      </c>
      <c r="G1695">
        <v>0</v>
      </c>
      <c r="H1695">
        <v>1</v>
      </c>
      <c r="I1695">
        <v>0</v>
      </c>
      <c r="J1695">
        <v>1</v>
      </c>
      <c r="K1695">
        <v>0</v>
      </c>
      <c r="L1695">
        <v>1</v>
      </c>
    </row>
    <row r="1696" spans="5:12" x14ac:dyDescent="0.2">
      <c r="E1696" t="s">
        <v>3157</v>
      </c>
      <c r="F1696" t="s">
        <v>29</v>
      </c>
      <c r="G1696">
        <v>0</v>
      </c>
      <c r="H1696">
        <v>1</v>
      </c>
      <c r="I1696">
        <v>0</v>
      </c>
      <c r="J1696">
        <v>1</v>
      </c>
      <c r="K1696">
        <v>0</v>
      </c>
      <c r="L1696">
        <v>1</v>
      </c>
    </row>
    <row r="1697" spans="5:12" x14ac:dyDescent="0.2">
      <c r="E1697" t="s">
        <v>2946</v>
      </c>
      <c r="F1697" t="s">
        <v>29</v>
      </c>
      <c r="G1697">
        <v>0</v>
      </c>
      <c r="H1697">
        <v>1</v>
      </c>
      <c r="I1697">
        <v>0</v>
      </c>
      <c r="J1697">
        <v>1</v>
      </c>
      <c r="K1697">
        <v>0</v>
      </c>
      <c r="L1697">
        <v>1</v>
      </c>
    </row>
    <row r="1698" spans="5:12" x14ac:dyDescent="0.2">
      <c r="E1698" t="s">
        <v>2953</v>
      </c>
      <c r="F1698" t="s">
        <v>16</v>
      </c>
      <c r="G1698">
        <v>0</v>
      </c>
      <c r="H1698">
        <v>1</v>
      </c>
      <c r="I1698">
        <v>0</v>
      </c>
      <c r="J1698">
        <v>1</v>
      </c>
      <c r="K1698">
        <v>0</v>
      </c>
      <c r="L1698">
        <v>1</v>
      </c>
    </row>
    <row r="1699" spans="5:12" x14ac:dyDescent="0.2">
      <c r="E1699" t="s">
        <v>6294</v>
      </c>
      <c r="F1699" t="s">
        <v>58</v>
      </c>
      <c r="G1699">
        <v>0</v>
      </c>
      <c r="H1699">
        <v>1</v>
      </c>
      <c r="I1699">
        <v>0</v>
      </c>
      <c r="J1699">
        <v>1</v>
      </c>
      <c r="K1699">
        <v>0</v>
      </c>
      <c r="L1699">
        <v>1</v>
      </c>
    </row>
    <row r="1700" spans="5:12" x14ac:dyDescent="0.2">
      <c r="E1700" t="s">
        <v>2501</v>
      </c>
      <c r="F1700" t="s">
        <v>58</v>
      </c>
      <c r="G1700">
        <v>0</v>
      </c>
      <c r="H1700">
        <v>1</v>
      </c>
      <c r="I1700">
        <v>0</v>
      </c>
      <c r="J1700">
        <v>1</v>
      </c>
      <c r="K1700">
        <v>0</v>
      </c>
      <c r="L1700">
        <v>1</v>
      </c>
    </row>
    <row r="1701" spans="5:12" x14ac:dyDescent="0.2">
      <c r="E1701" t="s">
        <v>1591</v>
      </c>
      <c r="F1701" t="s">
        <v>58</v>
      </c>
      <c r="G1701">
        <v>0</v>
      </c>
      <c r="H1701">
        <v>1</v>
      </c>
      <c r="I1701">
        <v>0</v>
      </c>
      <c r="J1701">
        <v>1</v>
      </c>
      <c r="K1701">
        <v>0</v>
      </c>
      <c r="L1701">
        <v>1</v>
      </c>
    </row>
    <row r="1702" spans="5:12" x14ac:dyDescent="0.2">
      <c r="E1702" t="s">
        <v>6295</v>
      </c>
      <c r="F1702" t="s">
        <v>58</v>
      </c>
      <c r="G1702">
        <v>0</v>
      </c>
      <c r="H1702">
        <v>1</v>
      </c>
      <c r="I1702">
        <v>0</v>
      </c>
      <c r="J1702">
        <v>1</v>
      </c>
      <c r="K1702">
        <v>0</v>
      </c>
      <c r="L1702">
        <v>1</v>
      </c>
    </row>
    <row r="1703" spans="5:12" x14ac:dyDescent="0.2">
      <c r="E1703" t="s">
        <v>2585</v>
      </c>
      <c r="F1703" t="s">
        <v>58</v>
      </c>
      <c r="G1703">
        <v>0</v>
      </c>
      <c r="H1703">
        <v>1</v>
      </c>
      <c r="I1703">
        <v>0</v>
      </c>
      <c r="J1703">
        <v>1</v>
      </c>
      <c r="K1703">
        <v>0</v>
      </c>
      <c r="L1703">
        <v>1</v>
      </c>
    </row>
    <row r="1704" spans="5:12" x14ac:dyDescent="0.2">
      <c r="E1704" t="s">
        <v>6296</v>
      </c>
      <c r="F1704" t="s">
        <v>29</v>
      </c>
      <c r="G1704">
        <v>0</v>
      </c>
      <c r="H1704">
        <v>1</v>
      </c>
      <c r="I1704">
        <v>0</v>
      </c>
      <c r="J1704">
        <v>1</v>
      </c>
      <c r="K1704">
        <v>0</v>
      </c>
      <c r="L1704">
        <v>1</v>
      </c>
    </row>
    <row r="1705" spans="5:12" x14ac:dyDescent="0.2">
      <c r="E1705" t="s">
        <v>6297</v>
      </c>
      <c r="F1705" t="s">
        <v>29</v>
      </c>
      <c r="G1705">
        <v>0</v>
      </c>
      <c r="H1705">
        <v>1</v>
      </c>
      <c r="I1705">
        <v>0</v>
      </c>
      <c r="J1705">
        <v>1</v>
      </c>
      <c r="K1705">
        <v>0</v>
      </c>
      <c r="L1705">
        <v>1</v>
      </c>
    </row>
    <row r="1706" spans="5:12" x14ac:dyDescent="0.2">
      <c r="E1706" t="s">
        <v>6298</v>
      </c>
      <c r="F1706" t="s">
        <v>29</v>
      </c>
      <c r="G1706">
        <v>0</v>
      </c>
      <c r="H1706">
        <v>1</v>
      </c>
      <c r="I1706">
        <v>0</v>
      </c>
      <c r="J1706">
        <v>1</v>
      </c>
      <c r="K1706">
        <v>0</v>
      </c>
      <c r="L1706">
        <v>1</v>
      </c>
    </row>
    <row r="1707" spans="5:12" x14ac:dyDescent="0.2">
      <c r="E1707" t="s">
        <v>1209</v>
      </c>
      <c r="F1707" t="s">
        <v>18</v>
      </c>
      <c r="G1707">
        <v>0</v>
      </c>
      <c r="H1707">
        <v>1</v>
      </c>
      <c r="I1707">
        <v>1</v>
      </c>
      <c r="J1707">
        <v>0</v>
      </c>
      <c r="K1707">
        <v>0</v>
      </c>
      <c r="L1707">
        <v>1</v>
      </c>
    </row>
    <row r="1708" spans="5:12" x14ac:dyDescent="0.2">
      <c r="E1708" t="s">
        <v>2356</v>
      </c>
      <c r="F1708" t="s">
        <v>18</v>
      </c>
      <c r="G1708">
        <v>0</v>
      </c>
      <c r="H1708">
        <v>1</v>
      </c>
      <c r="I1708">
        <v>1</v>
      </c>
      <c r="J1708">
        <v>0</v>
      </c>
      <c r="K1708">
        <v>0</v>
      </c>
      <c r="L1708">
        <v>1</v>
      </c>
    </row>
    <row r="1709" spans="5:12" x14ac:dyDescent="0.2">
      <c r="E1709" t="s">
        <v>344</v>
      </c>
      <c r="F1709" t="s">
        <v>18</v>
      </c>
      <c r="G1709">
        <v>0</v>
      </c>
      <c r="H1709">
        <v>1</v>
      </c>
      <c r="I1709">
        <v>1</v>
      </c>
      <c r="J1709">
        <v>0</v>
      </c>
      <c r="K1709">
        <v>0</v>
      </c>
      <c r="L1709">
        <v>1</v>
      </c>
    </row>
    <row r="1710" spans="5:12" x14ac:dyDescent="0.2">
      <c r="E1710" t="s">
        <v>3363</v>
      </c>
      <c r="F1710" t="s">
        <v>18</v>
      </c>
      <c r="G1710">
        <v>0</v>
      </c>
      <c r="H1710">
        <v>2</v>
      </c>
      <c r="I1710">
        <v>1</v>
      </c>
      <c r="J1710">
        <v>1</v>
      </c>
      <c r="K1710">
        <v>0</v>
      </c>
      <c r="L1710">
        <v>2</v>
      </c>
    </row>
    <row r="1711" spans="5:12" x14ac:dyDescent="0.2">
      <c r="E1711" t="s">
        <v>1690</v>
      </c>
      <c r="F1711" t="s">
        <v>18</v>
      </c>
      <c r="G1711">
        <v>0</v>
      </c>
      <c r="H1711">
        <v>1</v>
      </c>
      <c r="I1711">
        <v>1</v>
      </c>
      <c r="J1711">
        <v>0</v>
      </c>
      <c r="K1711">
        <v>0</v>
      </c>
      <c r="L1711">
        <v>1</v>
      </c>
    </row>
    <row r="1712" spans="5:12" x14ac:dyDescent="0.2">
      <c r="E1712" t="s">
        <v>1988</v>
      </c>
      <c r="F1712" t="s">
        <v>18</v>
      </c>
      <c r="G1712">
        <v>0</v>
      </c>
      <c r="H1712">
        <v>2</v>
      </c>
      <c r="I1712">
        <v>1</v>
      </c>
      <c r="J1712">
        <v>1</v>
      </c>
      <c r="K1712">
        <v>0</v>
      </c>
      <c r="L1712">
        <v>2</v>
      </c>
    </row>
    <row r="1713" spans="5:12" x14ac:dyDescent="0.2">
      <c r="E1713" t="s">
        <v>6299</v>
      </c>
      <c r="F1713" t="s">
        <v>22</v>
      </c>
      <c r="G1713">
        <v>0</v>
      </c>
      <c r="H1713">
        <v>1</v>
      </c>
      <c r="I1713">
        <v>0</v>
      </c>
      <c r="J1713">
        <v>1</v>
      </c>
      <c r="K1713">
        <v>0</v>
      </c>
      <c r="L1713">
        <v>1</v>
      </c>
    </row>
    <row r="1714" spans="5:12" x14ac:dyDescent="0.2">
      <c r="E1714" t="s">
        <v>5800</v>
      </c>
      <c r="F1714" t="s">
        <v>22</v>
      </c>
      <c r="G1714">
        <v>1</v>
      </c>
      <c r="H1714">
        <v>1</v>
      </c>
      <c r="I1714">
        <v>0</v>
      </c>
      <c r="J1714">
        <v>2</v>
      </c>
      <c r="K1714">
        <v>0</v>
      </c>
      <c r="L1714">
        <v>2</v>
      </c>
    </row>
    <row r="1715" spans="5:12" x14ac:dyDescent="0.2">
      <c r="E1715" t="s">
        <v>293</v>
      </c>
      <c r="F1715" t="s">
        <v>20</v>
      </c>
      <c r="G1715">
        <v>0</v>
      </c>
      <c r="H1715">
        <v>2</v>
      </c>
      <c r="I1715">
        <v>0</v>
      </c>
      <c r="J1715">
        <v>2</v>
      </c>
      <c r="K1715">
        <v>0</v>
      </c>
      <c r="L1715">
        <v>2</v>
      </c>
    </row>
    <row r="1716" spans="5:12" x14ac:dyDescent="0.2">
      <c r="E1716" t="s">
        <v>6300</v>
      </c>
      <c r="F1716" t="s">
        <v>18</v>
      </c>
      <c r="G1716">
        <v>0</v>
      </c>
      <c r="H1716">
        <v>1</v>
      </c>
      <c r="I1716">
        <v>0</v>
      </c>
      <c r="J1716">
        <v>1</v>
      </c>
      <c r="K1716">
        <v>0</v>
      </c>
      <c r="L1716">
        <v>1</v>
      </c>
    </row>
    <row r="1717" spans="5:12" x14ac:dyDescent="0.2">
      <c r="E1717" t="s">
        <v>6301</v>
      </c>
      <c r="F1717" t="s">
        <v>18</v>
      </c>
      <c r="G1717">
        <v>0</v>
      </c>
      <c r="H1717">
        <v>1</v>
      </c>
      <c r="I1717">
        <v>0</v>
      </c>
      <c r="J1717">
        <v>1</v>
      </c>
      <c r="K1717">
        <v>0</v>
      </c>
      <c r="L1717">
        <v>1</v>
      </c>
    </row>
    <row r="1718" spans="5:12" x14ac:dyDescent="0.2">
      <c r="E1718" t="s">
        <v>6302</v>
      </c>
      <c r="F1718" t="s">
        <v>18</v>
      </c>
      <c r="G1718">
        <v>0</v>
      </c>
      <c r="H1718">
        <v>1</v>
      </c>
      <c r="I1718">
        <v>0</v>
      </c>
      <c r="J1718">
        <v>1</v>
      </c>
      <c r="K1718">
        <v>0</v>
      </c>
      <c r="L1718">
        <v>1</v>
      </c>
    </row>
    <row r="1719" spans="5:12" x14ac:dyDescent="0.2">
      <c r="E1719" t="s">
        <v>6303</v>
      </c>
      <c r="F1719" t="s">
        <v>29</v>
      </c>
      <c r="G1719">
        <v>0</v>
      </c>
      <c r="H1719">
        <v>1</v>
      </c>
      <c r="I1719">
        <v>1</v>
      </c>
      <c r="J1719">
        <v>0</v>
      </c>
      <c r="K1719">
        <v>0</v>
      </c>
      <c r="L1719">
        <v>1</v>
      </c>
    </row>
    <row r="1720" spans="5:12" x14ac:dyDescent="0.2">
      <c r="E1720" t="s">
        <v>2877</v>
      </c>
      <c r="F1720" t="s">
        <v>35</v>
      </c>
      <c r="G1720">
        <v>0</v>
      </c>
      <c r="H1720">
        <v>1</v>
      </c>
      <c r="I1720">
        <v>0</v>
      </c>
      <c r="J1720">
        <v>1</v>
      </c>
      <c r="K1720">
        <v>0</v>
      </c>
      <c r="L1720">
        <v>1</v>
      </c>
    </row>
    <row r="1721" spans="5:12" x14ac:dyDescent="0.2">
      <c r="E1721" t="s">
        <v>1659</v>
      </c>
      <c r="F1721" t="s">
        <v>87</v>
      </c>
      <c r="G1721">
        <v>0</v>
      </c>
      <c r="H1721">
        <v>3</v>
      </c>
      <c r="I1721">
        <v>0</v>
      </c>
      <c r="J1721">
        <v>3</v>
      </c>
      <c r="K1721">
        <v>0</v>
      </c>
      <c r="L1721">
        <v>3</v>
      </c>
    </row>
    <row r="1722" spans="5:12" x14ac:dyDescent="0.2">
      <c r="E1722" t="s">
        <v>1065</v>
      </c>
      <c r="F1722" t="s">
        <v>53</v>
      </c>
      <c r="G1722">
        <v>0</v>
      </c>
      <c r="H1722">
        <v>2</v>
      </c>
      <c r="I1722">
        <v>0</v>
      </c>
      <c r="J1722">
        <v>2</v>
      </c>
      <c r="K1722">
        <v>0</v>
      </c>
      <c r="L1722">
        <v>2</v>
      </c>
    </row>
    <row r="1723" spans="5:12" x14ac:dyDescent="0.2">
      <c r="E1723" t="s">
        <v>2207</v>
      </c>
      <c r="F1723" t="s">
        <v>16</v>
      </c>
      <c r="G1723">
        <v>1</v>
      </c>
      <c r="H1723">
        <v>0</v>
      </c>
      <c r="I1723">
        <v>0</v>
      </c>
      <c r="J1723">
        <v>1</v>
      </c>
      <c r="K1723">
        <v>0</v>
      </c>
      <c r="L1723">
        <v>1</v>
      </c>
    </row>
    <row r="1724" spans="5:12" x14ac:dyDescent="0.2">
      <c r="E1724" t="s">
        <v>1445</v>
      </c>
      <c r="F1724" t="s">
        <v>67</v>
      </c>
      <c r="G1724">
        <v>1</v>
      </c>
      <c r="H1724">
        <v>0</v>
      </c>
      <c r="I1724">
        <v>0</v>
      </c>
      <c r="J1724">
        <v>1</v>
      </c>
      <c r="K1724">
        <v>0</v>
      </c>
      <c r="L1724">
        <v>1</v>
      </c>
    </row>
    <row r="1725" spans="5:12" x14ac:dyDescent="0.2">
      <c r="E1725" t="s">
        <v>2206</v>
      </c>
      <c r="F1725" t="s">
        <v>16</v>
      </c>
      <c r="G1725">
        <v>1</v>
      </c>
      <c r="H1725">
        <v>0</v>
      </c>
      <c r="I1725">
        <v>0</v>
      </c>
      <c r="J1725">
        <v>1</v>
      </c>
      <c r="K1725">
        <v>0</v>
      </c>
      <c r="L1725">
        <v>1</v>
      </c>
    </row>
    <row r="1726" spans="5:12" x14ac:dyDescent="0.2">
      <c r="E1726" t="s">
        <v>1441</v>
      </c>
      <c r="F1726" t="s">
        <v>131</v>
      </c>
      <c r="G1726">
        <v>1</v>
      </c>
      <c r="H1726">
        <v>0</v>
      </c>
      <c r="I1726">
        <v>0</v>
      </c>
      <c r="J1726">
        <v>1</v>
      </c>
      <c r="K1726">
        <v>0</v>
      </c>
      <c r="L1726">
        <v>1</v>
      </c>
    </row>
    <row r="1727" spans="5:12" x14ac:dyDescent="0.2">
      <c r="E1727" t="s">
        <v>6304</v>
      </c>
      <c r="F1727" t="s">
        <v>39</v>
      </c>
      <c r="G1727">
        <v>0</v>
      </c>
      <c r="H1727">
        <v>1</v>
      </c>
      <c r="I1727">
        <v>0</v>
      </c>
      <c r="J1727">
        <v>1</v>
      </c>
      <c r="K1727">
        <v>0</v>
      </c>
      <c r="L1727">
        <v>1</v>
      </c>
    </row>
    <row r="1728" spans="5:12" x14ac:dyDescent="0.2">
      <c r="E1728" t="s">
        <v>6305</v>
      </c>
      <c r="F1728" t="s">
        <v>39</v>
      </c>
      <c r="G1728">
        <v>0</v>
      </c>
      <c r="H1728">
        <v>1</v>
      </c>
      <c r="I1728">
        <v>0</v>
      </c>
      <c r="J1728">
        <v>1</v>
      </c>
      <c r="K1728">
        <v>0</v>
      </c>
      <c r="L1728">
        <v>1</v>
      </c>
    </row>
    <row r="1729" spans="5:12" x14ac:dyDescent="0.2">
      <c r="E1729" t="s">
        <v>4767</v>
      </c>
      <c r="F1729" t="s">
        <v>39</v>
      </c>
      <c r="G1729">
        <v>0</v>
      </c>
      <c r="H1729">
        <v>2</v>
      </c>
      <c r="I1729">
        <v>0</v>
      </c>
      <c r="J1729">
        <v>2</v>
      </c>
      <c r="K1729">
        <v>0</v>
      </c>
      <c r="L1729">
        <v>2</v>
      </c>
    </row>
    <row r="1730" spans="5:12" x14ac:dyDescent="0.2">
      <c r="E1730" t="s">
        <v>6306</v>
      </c>
      <c r="F1730" t="s">
        <v>39</v>
      </c>
      <c r="G1730">
        <v>0</v>
      </c>
      <c r="H1730">
        <v>1</v>
      </c>
      <c r="I1730">
        <v>0</v>
      </c>
      <c r="J1730">
        <v>1</v>
      </c>
      <c r="K1730">
        <v>0</v>
      </c>
      <c r="L1730">
        <v>1</v>
      </c>
    </row>
    <row r="1731" spans="5:12" x14ac:dyDescent="0.2">
      <c r="E1731" t="s">
        <v>988</v>
      </c>
      <c r="F1731" t="s">
        <v>48</v>
      </c>
      <c r="G1731">
        <v>0</v>
      </c>
      <c r="H1731">
        <v>1</v>
      </c>
      <c r="I1731">
        <v>0</v>
      </c>
      <c r="J1731">
        <v>1</v>
      </c>
      <c r="K1731">
        <v>0</v>
      </c>
      <c r="L1731">
        <v>1</v>
      </c>
    </row>
    <row r="1732" spans="5:12" x14ac:dyDescent="0.2">
      <c r="E1732" t="s">
        <v>1648</v>
      </c>
      <c r="F1732" t="s">
        <v>48</v>
      </c>
      <c r="G1732">
        <v>0</v>
      </c>
      <c r="H1732">
        <v>1</v>
      </c>
      <c r="I1732">
        <v>0</v>
      </c>
      <c r="J1732">
        <v>1</v>
      </c>
      <c r="K1732">
        <v>0</v>
      </c>
      <c r="L1732">
        <v>1</v>
      </c>
    </row>
    <row r="1733" spans="5:12" x14ac:dyDescent="0.2">
      <c r="E1733" t="s">
        <v>6307</v>
      </c>
      <c r="F1733" t="s">
        <v>77</v>
      </c>
      <c r="G1733">
        <v>0</v>
      </c>
      <c r="H1733">
        <v>1</v>
      </c>
      <c r="I1733">
        <v>0</v>
      </c>
      <c r="J1733">
        <v>1</v>
      </c>
      <c r="K1733">
        <v>0</v>
      </c>
      <c r="L1733">
        <v>1</v>
      </c>
    </row>
    <row r="1734" spans="5:12" x14ac:dyDescent="0.2">
      <c r="E1734" t="s">
        <v>6308</v>
      </c>
      <c r="F1734" t="s">
        <v>77</v>
      </c>
      <c r="G1734">
        <v>0</v>
      </c>
      <c r="H1734">
        <v>1</v>
      </c>
      <c r="I1734">
        <v>0</v>
      </c>
      <c r="J1734">
        <v>1</v>
      </c>
      <c r="K1734">
        <v>0</v>
      </c>
      <c r="L1734">
        <v>1</v>
      </c>
    </row>
    <row r="1735" spans="5:12" x14ac:dyDescent="0.2">
      <c r="E1735" t="s">
        <v>6309</v>
      </c>
      <c r="F1735" t="s">
        <v>29</v>
      </c>
      <c r="G1735">
        <v>0</v>
      </c>
      <c r="H1735">
        <v>1</v>
      </c>
      <c r="I1735">
        <v>1</v>
      </c>
      <c r="J1735">
        <v>0</v>
      </c>
      <c r="K1735">
        <v>0</v>
      </c>
      <c r="L1735">
        <v>1</v>
      </c>
    </row>
    <row r="1736" spans="5:12" x14ac:dyDescent="0.2">
      <c r="E1736" t="s">
        <v>6310</v>
      </c>
      <c r="F1736" t="s">
        <v>29</v>
      </c>
      <c r="G1736">
        <v>0</v>
      </c>
      <c r="H1736">
        <v>1</v>
      </c>
      <c r="I1736">
        <v>1</v>
      </c>
      <c r="J1736">
        <v>0</v>
      </c>
      <c r="K1736">
        <v>0</v>
      </c>
      <c r="L1736">
        <v>1</v>
      </c>
    </row>
    <row r="1737" spans="5:12" x14ac:dyDescent="0.2">
      <c r="E1737" t="s">
        <v>6311</v>
      </c>
      <c r="F1737" t="s">
        <v>29</v>
      </c>
      <c r="G1737">
        <v>0</v>
      </c>
      <c r="H1737">
        <v>1</v>
      </c>
      <c r="I1737">
        <v>1</v>
      </c>
      <c r="J1737">
        <v>0</v>
      </c>
      <c r="K1737">
        <v>0</v>
      </c>
      <c r="L1737">
        <v>1</v>
      </c>
    </row>
    <row r="1738" spans="5:12" x14ac:dyDescent="0.2">
      <c r="E1738" t="s">
        <v>6312</v>
      </c>
      <c r="F1738" t="s">
        <v>29</v>
      </c>
      <c r="G1738">
        <v>0</v>
      </c>
      <c r="H1738">
        <v>1</v>
      </c>
      <c r="I1738">
        <v>1</v>
      </c>
      <c r="J1738">
        <v>0</v>
      </c>
      <c r="K1738">
        <v>0</v>
      </c>
      <c r="L1738">
        <v>1</v>
      </c>
    </row>
    <row r="1739" spans="5:12" x14ac:dyDescent="0.2">
      <c r="E1739" t="s">
        <v>6313</v>
      </c>
      <c r="F1739" t="s">
        <v>29</v>
      </c>
      <c r="G1739">
        <v>0</v>
      </c>
      <c r="H1739">
        <v>1</v>
      </c>
      <c r="I1739">
        <v>1</v>
      </c>
      <c r="J1739">
        <v>0</v>
      </c>
      <c r="K1739">
        <v>0</v>
      </c>
      <c r="L1739">
        <v>1</v>
      </c>
    </row>
    <row r="1740" spans="5:12" x14ac:dyDescent="0.2">
      <c r="E1740" t="s">
        <v>6314</v>
      </c>
      <c r="F1740" t="s">
        <v>29</v>
      </c>
      <c r="G1740">
        <v>0</v>
      </c>
      <c r="H1740">
        <v>1</v>
      </c>
      <c r="I1740">
        <v>1</v>
      </c>
      <c r="J1740">
        <v>0</v>
      </c>
      <c r="K1740">
        <v>0</v>
      </c>
      <c r="L1740">
        <v>1</v>
      </c>
    </row>
    <row r="1741" spans="5:12" x14ac:dyDescent="0.2">
      <c r="E1741" t="s">
        <v>1083</v>
      </c>
      <c r="F1741" t="s">
        <v>24</v>
      </c>
      <c r="G1741">
        <v>1</v>
      </c>
      <c r="H1741">
        <v>0</v>
      </c>
      <c r="I1741">
        <v>0</v>
      </c>
      <c r="J1741">
        <v>1</v>
      </c>
      <c r="K1741">
        <v>0</v>
      </c>
      <c r="L1741">
        <v>1</v>
      </c>
    </row>
    <row r="1742" spans="5:12" x14ac:dyDescent="0.2">
      <c r="E1742" t="s">
        <v>3217</v>
      </c>
      <c r="F1742" t="s">
        <v>87</v>
      </c>
      <c r="G1742">
        <v>0</v>
      </c>
      <c r="H1742">
        <v>1</v>
      </c>
      <c r="I1742">
        <v>0</v>
      </c>
      <c r="J1742">
        <v>1</v>
      </c>
      <c r="K1742">
        <v>0</v>
      </c>
      <c r="L1742">
        <v>1</v>
      </c>
    </row>
    <row r="1743" spans="5:12" x14ac:dyDescent="0.2">
      <c r="E1743" t="s">
        <v>5286</v>
      </c>
      <c r="F1743" t="s">
        <v>58</v>
      </c>
      <c r="G1743">
        <v>2</v>
      </c>
      <c r="H1743">
        <v>0</v>
      </c>
      <c r="I1743">
        <v>1</v>
      </c>
      <c r="J1743">
        <v>1</v>
      </c>
      <c r="K1743">
        <v>0</v>
      </c>
      <c r="L1743">
        <v>2</v>
      </c>
    </row>
    <row r="1744" spans="5:12" x14ac:dyDescent="0.2">
      <c r="E1744" t="s">
        <v>5798</v>
      </c>
      <c r="F1744" t="s">
        <v>58</v>
      </c>
      <c r="G1744">
        <v>2</v>
      </c>
      <c r="H1744">
        <v>0</v>
      </c>
      <c r="I1744">
        <v>1</v>
      </c>
      <c r="J1744">
        <v>1</v>
      </c>
      <c r="K1744">
        <v>0</v>
      </c>
      <c r="L1744">
        <v>2</v>
      </c>
    </row>
    <row r="1745" spans="4:12" x14ac:dyDescent="0.2">
      <c r="E1745" t="s">
        <v>5030</v>
      </c>
      <c r="F1745" t="s">
        <v>53</v>
      </c>
      <c r="G1745">
        <v>1</v>
      </c>
      <c r="H1745">
        <v>0</v>
      </c>
      <c r="I1745">
        <v>0</v>
      </c>
      <c r="J1745">
        <v>1</v>
      </c>
      <c r="K1745">
        <v>0</v>
      </c>
      <c r="L1745">
        <v>1</v>
      </c>
    </row>
    <row r="1746" spans="4:12" x14ac:dyDescent="0.2">
      <c r="E1746" t="s">
        <v>5316</v>
      </c>
      <c r="F1746" t="s">
        <v>53</v>
      </c>
      <c r="G1746">
        <v>1</v>
      </c>
      <c r="H1746">
        <v>0</v>
      </c>
      <c r="I1746">
        <v>0</v>
      </c>
      <c r="J1746">
        <v>1</v>
      </c>
      <c r="K1746">
        <v>0</v>
      </c>
      <c r="L1746">
        <v>1</v>
      </c>
    </row>
    <row r="1747" spans="4:12" x14ac:dyDescent="0.2">
      <c r="E1747" t="s">
        <v>4787</v>
      </c>
      <c r="F1747" t="s">
        <v>58</v>
      </c>
      <c r="G1747">
        <v>0</v>
      </c>
      <c r="H1747">
        <v>1</v>
      </c>
      <c r="I1747">
        <v>0</v>
      </c>
      <c r="J1747">
        <v>1</v>
      </c>
      <c r="K1747">
        <v>0</v>
      </c>
      <c r="L1747">
        <v>1</v>
      </c>
    </row>
    <row r="1748" spans="4:12" x14ac:dyDescent="0.2">
      <c r="E1748" t="s">
        <v>4821</v>
      </c>
      <c r="F1748" t="s">
        <v>87</v>
      </c>
      <c r="G1748">
        <v>0</v>
      </c>
      <c r="H1748">
        <v>1</v>
      </c>
      <c r="I1748">
        <v>0</v>
      </c>
      <c r="J1748">
        <v>1</v>
      </c>
      <c r="K1748">
        <v>0</v>
      </c>
      <c r="L1748">
        <v>1</v>
      </c>
    </row>
    <row r="1749" spans="4:12" x14ac:dyDescent="0.2">
      <c r="E1749" t="s">
        <v>5624</v>
      </c>
      <c r="F1749" t="s">
        <v>87</v>
      </c>
      <c r="G1749">
        <v>0</v>
      </c>
      <c r="H1749">
        <v>1</v>
      </c>
      <c r="I1749">
        <v>0</v>
      </c>
      <c r="J1749">
        <v>1</v>
      </c>
      <c r="K1749">
        <v>0</v>
      </c>
      <c r="L1749">
        <v>1</v>
      </c>
    </row>
    <row r="1750" spans="4:12" x14ac:dyDescent="0.2">
      <c r="E1750" t="s">
        <v>4622</v>
      </c>
      <c r="F1750" t="s">
        <v>87</v>
      </c>
      <c r="G1750">
        <v>0</v>
      </c>
      <c r="H1750">
        <v>1</v>
      </c>
      <c r="I1750">
        <v>0</v>
      </c>
      <c r="J1750">
        <v>1</v>
      </c>
      <c r="K1750">
        <v>0</v>
      </c>
      <c r="L1750">
        <v>1</v>
      </c>
    </row>
    <row r="1751" spans="4:12" x14ac:dyDescent="0.2">
      <c r="D1751" t="s">
        <v>113</v>
      </c>
      <c r="E1751" t="s">
        <v>113</v>
      </c>
      <c r="F1751" t="s">
        <v>58</v>
      </c>
      <c r="G1751">
        <v>0</v>
      </c>
      <c r="H1751">
        <v>2</v>
      </c>
      <c r="I1751">
        <v>0</v>
      </c>
      <c r="J1751">
        <v>1</v>
      </c>
      <c r="K1751">
        <v>1</v>
      </c>
      <c r="L1751">
        <v>2</v>
      </c>
    </row>
    <row r="1752" spans="4:12" x14ac:dyDescent="0.2">
      <c r="E1752" s="163">
        <v>44813</v>
      </c>
      <c r="F1752" t="s">
        <v>16</v>
      </c>
      <c r="G1752">
        <v>1</v>
      </c>
      <c r="H1752">
        <v>0</v>
      </c>
      <c r="I1752">
        <v>0</v>
      </c>
      <c r="J1752">
        <v>1</v>
      </c>
      <c r="K1752">
        <v>0</v>
      </c>
      <c r="L1752">
        <v>1</v>
      </c>
    </row>
    <row r="1753" spans="4:12" x14ac:dyDescent="0.2">
      <c r="E1753" t="s">
        <v>1094</v>
      </c>
      <c r="F1753" t="s">
        <v>22</v>
      </c>
      <c r="G1753">
        <v>0</v>
      </c>
      <c r="H1753">
        <v>1</v>
      </c>
      <c r="I1753">
        <v>0</v>
      </c>
      <c r="J1753">
        <v>1</v>
      </c>
      <c r="K1753">
        <v>0</v>
      </c>
      <c r="L1753">
        <v>1</v>
      </c>
    </row>
    <row r="1754" spans="4:12" x14ac:dyDescent="0.2">
      <c r="E1754" t="s">
        <v>3554</v>
      </c>
      <c r="F1754" t="s">
        <v>22</v>
      </c>
      <c r="G1754">
        <v>0</v>
      </c>
      <c r="H1754">
        <v>1</v>
      </c>
      <c r="I1754">
        <v>0</v>
      </c>
      <c r="J1754">
        <v>1</v>
      </c>
      <c r="K1754">
        <v>0</v>
      </c>
      <c r="L1754">
        <v>1</v>
      </c>
    </row>
    <row r="1755" spans="4:12" x14ac:dyDescent="0.2">
      <c r="E1755" t="s">
        <v>4511</v>
      </c>
      <c r="F1755" t="s">
        <v>94</v>
      </c>
      <c r="G1755">
        <v>0</v>
      </c>
      <c r="H1755">
        <v>1</v>
      </c>
      <c r="I1755">
        <v>0</v>
      </c>
      <c r="J1755">
        <v>1</v>
      </c>
      <c r="K1755">
        <v>0</v>
      </c>
      <c r="L1755">
        <v>1</v>
      </c>
    </row>
    <row r="1756" spans="4:12" x14ac:dyDescent="0.2">
      <c r="E1756" t="s">
        <v>2778</v>
      </c>
      <c r="F1756" t="s">
        <v>94</v>
      </c>
      <c r="G1756">
        <v>0</v>
      </c>
      <c r="H1756">
        <v>1</v>
      </c>
      <c r="I1756">
        <v>0</v>
      </c>
      <c r="J1756">
        <v>1</v>
      </c>
      <c r="K1756">
        <v>0</v>
      </c>
      <c r="L1756">
        <v>1</v>
      </c>
    </row>
    <row r="1757" spans="4:12" x14ac:dyDescent="0.2">
      <c r="E1757" t="s">
        <v>3284</v>
      </c>
      <c r="F1757" t="s">
        <v>29</v>
      </c>
      <c r="G1757">
        <v>0</v>
      </c>
      <c r="H1757">
        <v>1</v>
      </c>
      <c r="I1757">
        <v>0</v>
      </c>
      <c r="J1757">
        <v>1</v>
      </c>
      <c r="K1757">
        <v>0</v>
      </c>
      <c r="L1757">
        <v>1</v>
      </c>
    </row>
    <row r="1758" spans="4:12" x14ac:dyDescent="0.2">
      <c r="E1758" t="s">
        <v>1292</v>
      </c>
      <c r="F1758" t="s">
        <v>94</v>
      </c>
      <c r="G1758">
        <v>0</v>
      </c>
      <c r="H1758">
        <v>1</v>
      </c>
      <c r="I1758">
        <v>0</v>
      </c>
      <c r="J1758">
        <v>1</v>
      </c>
      <c r="K1758">
        <v>0</v>
      </c>
      <c r="L1758">
        <v>1</v>
      </c>
    </row>
    <row r="1759" spans="4:12" x14ac:dyDescent="0.2">
      <c r="E1759" t="s">
        <v>1809</v>
      </c>
      <c r="F1759" t="s">
        <v>94</v>
      </c>
      <c r="G1759">
        <v>0</v>
      </c>
      <c r="H1759">
        <v>1</v>
      </c>
      <c r="I1759">
        <v>0</v>
      </c>
      <c r="J1759">
        <v>1</v>
      </c>
      <c r="K1759">
        <v>0</v>
      </c>
      <c r="L1759">
        <v>1</v>
      </c>
    </row>
    <row r="1760" spans="4:12" x14ac:dyDescent="0.2">
      <c r="E1760" t="s">
        <v>1606</v>
      </c>
      <c r="F1760" t="s">
        <v>94</v>
      </c>
      <c r="G1760">
        <v>0</v>
      </c>
      <c r="H1760">
        <v>1</v>
      </c>
      <c r="I1760">
        <v>0</v>
      </c>
      <c r="J1760">
        <v>1</v>
      </c>
      <c r="K1760">
        <v>0</v>
      </c>
      <c r="L1760">
        <v>1</v>
      </c>
    </row>
    <row r="1761" spans="5:12" x14ac:dyDescent="0.2">
      <c r="E1761" t="s">
        <v>6315</v>
      </c>
      <c r="F1761" t="s">
        <v>35</v>
      </c>
      <c r="G1761">
        <v>1</v>
      </c>
      <c r="H1761">
        <v>0</v>
      </c>
      <c r="I1761">
        <v>0</v>
      </c>
      <c r="J1761">
        <v>1</v>
      </c>
      <c r="K1761">
        <v>0</v>
      </c>
      <c r="L1761">
        <v>1</v>
      </c>
    </row>
    <row r="1762" spans="5:12" x14ac:dyDescent="0.2">
      <c r="E1762" t="s">
        <v>2928</v>
      </c>
      <c r="F1762" t="s">
        <v>29</v>
      </c>
      <c r="G1762">
        <v>0</v>
      </c>
      <c r="H1762">
        <v>1</v>
      </c>
      <c r="I1762">
        <v>0</v>
      </c>
      <c r="J1762">
        <v>1</v>
      </c>
      <c r="K1762">
        <v>0</v>
      </c>
      <c r="L1762">
        <v>1</v>
      </c>
    </row>
    <row r="1763" spans="5:12" x14ac:dyDescent="0.2">
      <c r="E1763" t="s">
        <v>4353</v>
      </c>
      <c r="F1763" t="s">
        <v>131</v>
      </c>
      <c r="G1763">
        <v>0</v>
      </c>
      <c r="H1763">
        <v>1</v>
      </c>
      <c r="I1763">
        <v>0</v>
      </c>
      <c r="J1763">
        <v>1</v>
      </c>
      <c r="K1763">
        <v>0</v>
      </c>
      <c r="L1763">
        <v>1</v>
      </c>
    </row>
    <row r="1764" spans="5:12" x14ac:dyDescent="0.2">
      <c r="E1764" t="s">
        <v>1436</v>
      </c>
      <c r="F1764" t="s">
        <v>87</v>
      </c>
      <c r="G1764">
        <v>0</v>
      </c>
      <c r="H1764">
        <v>1</v>
      </c>
      <c r="I1764">
        <v>0</v>
      </c>
      <c r="J1764">
        <v>1</v>
      </c>
      <c r="K1764">
        <v>0</v>
      </c>
      <c r="L1764">
        <v>1</v>
      </c>
    </row>
    <row r="1765" spans="5:12" x14ac:dyDescent="0.2">
      <c r="E1765" t="s">
        <v>1435</v>
      </c>
      <c r="F1765" t="s">
        <v>87</v>
      </c>
      <c r="G1765">
        <v>0</v>
      </c>
      <c r="H1765">
        <v>1</v>
      </c>
      <c r="I1765">
        <v>0</v>
      </c>
      <c r="J1765">
        <v>1</v>
      </c>
      <c r="K1765">
        <v>0</v>
      </c>
      <c r="L1765">
        <v>1</v>
      </c>
    </row>
    <row r="1766" spans="5:12" x14ac:dyDescent="0.2">
      <c r="E1766" t="s">
        <v>1959</v>
      </c>
      <c r="F1766" t="s">
        <v>35</v>
      </c>
      <c r="G1766">
        <v>0</v>
      </c>
      <c r="H1766">
        <v>2</v>
      </c>
      <c r="I1766">
        <v>0</v>
      </c>
      <c r="J1766">
        <v>2</v>
      </c>
      <c r="K1766">
        <v>0</v>
      </c>
      <c r="L1766">
        <v>2</v>
      </c>
    </row>
    <row r="1767" spans="5:12" x14ac:dyDescent="0.2">
      <c r="E1767" t="s">
        <v>3584</v>
      </c>
      <c r="F1767" t="s">
        <v>35</v>
      </c>
      <c r="G1767">
        <v>0</v>
      </c>
      <c r="H1767">
        <v>1</v>
      </c>
      <c r="I1767">
        <v>0</v>
      </c>
      <c r="J1767">
        <v>1</v>
      </c>
      <c r="K1767">
        <v>0</v>
      </c>
      <c r="L1767">
        <v>1</v>
      </c>
    </row>
    <row r="1768" spans="5:12" x14ac:dyDescent="0.2">
      <c r="E1768" t="s">
        <v>4169</v>
      </c>
      <c r="F1768" t="s">
        <v>35</v>
      </c>
      <c r="G1768">
        <v>0</v>
      </c>
      <c r="H1768">
        <v>1</v>
      </c>
      <c r="I1768">
        <v>0</v>
      </c>
      <c r="J1768">
        <v>1</v>
      </c>
      <c r="K1768">
        <v>0</v>
      </c>
      <c r="L1768">
        <v>1</v>
      </c>
    </row>
    <row r="1769" spans="5:12" x14ac:dyDescent="0.2">
      <c r="E1769" t="s">
        <v>3585</v>
      </c>
      <c r="F1769" t="s">
        <v>35</v>
      </c>
      <c r="G1769">
        <v>0</v>
      </c>
      <c r="H1769">
        <v>2</v>
      </c>
      <c r="I1769">
        <v>0</v>
      </c>
      <c r="J1769">
        <v>2</v>
      </c>
      <c r="K1769">
        <v>0</v>
      </c>
      <c r="L1769">
        <v>2</v>
      </c>
    </row>
    <row r="1770" spans="5:12" x14ac:dyDescent="0.2">
      <c r="E1770" t="s">
        <v>5661</v>
      </c>
      <c r="F1770" t="s">
        <v>29</v>
      </c>
      <c r="G1770">
        <v>0</v>
      </c>
      <c r="H1770">
        <v>1</v>
      </c>
      <c r="I1770">
        <v>0</v>
      </c>
      <c r="J1770">
        <v>1</v>
      </c>
      <c r="K1770">
        <v>0</v>
      </c>
      <c r="L1770">
        <v>1</v>
      </c>
    </row>
    <row r="1771" spans="5:12" x14ac:dyDescent="0.2">
      <c r="E1771" t="s">
        <v>3306</v>
      </c>
      <c r="F1771" t="s">
        <v>29</v>
      </c>
      <c r="G1771">
        <v>0</v>
      </c>
      <c r="H1771">
        <v>2</v>
      </c>
      <c r="I1771">
        <v>0</v>
      </c>
      <c r="J1771">
        <v>2</v>
      </c>
      <c r="K1771">
        <v>0</v>
      </c>
      <c r="L1771">
        <v>2</v>
      </c>
    </row>
    <row r="1772" spans="5:12" x14ac:dyDescent="0.2">
      <c r="E1772" t="s">
        <v>5508</v>
      </c>
      <c r="F1772" t="s">
        <v>29</v>
      </c>
      <c r="G1772">
        <v>0</v>
      </c>
      <c r="H1772">
        <v>1</v>
      </c>
      <c r="I1772">
        <v>0</v>
      </c>
      <c r="J1772">
        <v>1</v>
      </c>
      <c r="K1772">
        <v>0</v>
      </c>
      <c r="L1772">
        <v>1</v>
      </c>
    </row>
    <row r="1773" spans="5:12" x14ac:dyDescent="0.2">
      <c r="E1773" t="s">
        <v>5376</v>
      </c>
      <c r="F1773" t="s">
        <v>29</v>
      </c>
      <c r="G1773">
        <v>0</v>
      </c>
      <c r="H1773">
        <v>1</v>
      </c>
      <c r="I1773">
        <v>0</v>
      </c>
      <c r="J1773">
        <v>1</v>
      </c>
      <c r="K1773">
        <v>0</v>
      </c>
      <c r="L1773">
        <v>1</v>
      </c>
    </row>
    <row r="1774" spans="5:12" x14ac:dyDescent="0.2">
      <c r="E1774" t="s">
        <v>5513</v>
      </c>
      <c r="F1774" t="s">
        <v>29</v>
      </c>
      <c r="G1774">
        <v>0</v>
      </c>
      <c r="H1774">
        <v>1</v>
      </c>
      <c r="I1774">
        <v>0</v>
      </c>
      <c r="J1774">
        <v>1</v>
      </c>
      <c r="K1774">
        <v>0</v>
      </c>
      <c r="L1774">
        <v>1</v>
      </c>
    </row>
    <row r="1775" spans="5:12" x14ac:dyDescent="0.2">
      <c r="E1775" t="s">
        <v>5218</v>
      </c>
      <c r="F1775" t="s">
        <v>55</v>
      </c>
      <c r="G1775">
        <v>0</v>
      </c>
      <c r="H1775">
        <v>1</v>
      </c>
      <c r="I1775">
        <v>0</v>
      </c>
      <c r="J1775">
        <v>1</v>
      </c>
      <c r="K1775">
        <v>0</v>
      </c>
      <c r="L1775">
        <v>1</v>
      </c>
    </row>
    <row r="1776" spans="5:12" x14ac:dyDescent="0.2">
      <c r="E1776" t="s">
        <v>4808</v>
      </c>
      <c r="F1776" t="s">
        <v>77</v>
      </c>
      <c r="G1776">
        <v>1</v>
      </c>
      <c r="H1776">
        <v>0</v>
      </c>
      <c r="I1776">
        <v>0</v>
      </c>
      <c r="J1776">
        <v>1</v>
      </c>
      <c r="K1776">
        <v>0</v>
      </c>
      <c r="L1776">
        <v>1</v>
      </c>
    </row>
    <row r="1777" spans="5:12" x14ac:dyDescent="0.2">
      <c r="E1777" t="s">
        <v>4964</v>
      </c>
      <c r="F1777" t="s">
        <v>20</v>
      </c>
      <c r="G1777">
        <v>0</v>
      </c>
      <c r="H1777">
        <v>1</v>
      </c>
      <c r="I1777">
        <v>0</v>
      </c>
      <c r="J1777">
        <v>1</v>
      </c>
      <c r="K1777">
        <v>0</v>
      </c>
      <c r="L1777">
        <v>1</v>
      </c>
    </row>
    <row r="1778" spans="5:12" x14ac:dyDescent="0.2">
      <c r="E1778" t="s">
        <v>5625</v>
      </c>
      <c r="F1778" t="s">
        <v>87</v>
      </c>
      <c r="G1778">
        <v>0</v>
      </c>
      <c r="H1778">
        <v>1</v>
      </c>
      <c r="I1778">
        <v>0</v>
      </c>
      <c r="J1778">
        <v>0</v>
      </c>
      <c r="K1778">
        <v>1</v>
      </c>
      <c r="L1778">
        <v>1</v>
      </c>
    </row>
    <row r="1779" spans="5:12" x14ac:dyDescent="0.2">
      <c r="E1779" t="s">
        <v>1257</v>
      </c>
      <c r="F1779" t="s">
        <v>87</v>
      </c>
      <c r="G1779">
        <v>0</v>
      </c>
      <c r="H1779">
        <v>1</v>
      </c>
      <c r="I1779">
        <v>0</v>
      </c>
      <c r="J1779">
        <v>0</v>
      </c>
      <c r="K1779">
        <v>1</v>
      </c>
      <c r="L1779">
        <v>1</v>
      </c>
    </row>
    <row r="1780" spans="5:12" x14ac:dyDescent="0.2">
      <c r="E1780" t="s">
        <v>4809</v>
      </c>
      <c r="F1780" t="s">
        <v>87</v>
      </c>
      <c r="G1780">
        <v>0</v>
      </c>
      <c r="H1780">
        <v>1</v>
      </c>
      <c r="I1780">
        <v>0</v>
      </c>
      <c r="J1780">
        <v>0</v>
      </c>
      <c r="K1780">
        <v>1</v>
      </c>
      <c r="L1780">
        <v>1</v>
      </c>
    </row>
    <row r="1781" spans="5:12" x14ac:dyDescent="0.2">
      <c r="E1781" t="s">
        <v>1375</v>
      </c>
      <c r="F1781" t="s">
        <v>87</v>
      </c>
      <c r="G1781">
        <v>0</v>
      </c>
      <c r="H1781">
        <v>1</v>
      </c>
      <c r="I1781">
        <v>0</v>
      </c>
      <c r="J1781">
        <v>0</v>
      </c>
      <c r="K1781">
        <v>1</v>
      </c>
      <c r="L1781">
        <v>1</v>
      </c>
    </row>
    <row r="1782" spans="5:12" x14ac:dyDescent="0.2">
      <c r="E1782" t="s">
        <v>5320</v>
      </c>
      <c r="F1782" t="s">
        <v>24</v>
      </c>
      <c r="G1782">
        <v>0</v>
      </c>
      <c r="H1782">
        <v>1</v>
      </c>
      <c r="I1782">
        <v>0</v>
      </c>
      <c r="J1782">
        <v>1</v>
      </c>
      <c r="K1782">
        <v>0</v>
      </c>
      <c r="L1782">
        <v>1</v>
      </c>
    </row>
    <row r="1783" spans="5:12" x14ac:dyDescent="0.2">
      <c r="E1783" t="s">
        <v>4753</v>
      </c>
      <c r="F1783" t="s">
        <v>24</v>
      </c>
      <c r="G1783">
        <v>0</v>
      </c>
      <c r="H1783">
        <v>1</v>
      </c>
      <c r="I1783">
        <v>0</v>
      </c>
      <c r="J1783">
        <v>1</v>
      </c>
      <c r="K1783">
        <v>0</v>
      </c>
      <c r="L1783">
        <v>1</v>
      </c>
    </row>
    <row r="1784" spans="5:12" x14ac:dyDescent="0.2">
      <c r="E1784" t="s">
        <v>1995</v>
      </c>
      <c r="F1784" t="s">
        <v>87</v>
      </c>
      <c r="G1784">
        <v>0</v>
      </c>
      <c r="H1784">
        <v>2</v>
      </c>
      <c r="I1784">
        <v>0</v>
      </c>
      <c r="J1784">
        <v>2</v>
      </c>
      <c r="K1784">
        <v>0</v>
      </c>
      <c r="L1784">
        <v>2</v>
      </c>
    </row>
    <row r="1785" spans="5:12" x14ac:dyDescent="0.2">
      <c r="E1785" t="s">
        <v>4983</v>
      </c>
      <c r="F1785" t="s">
        <v>24</v>
      </c>
      <c r="G1785">
        <v>0</v>
      </c>
      <c r="H1785">
        <v>1</v>
      </c>
      <c r="I1785">
        <v>0</v>
      </c>
      <c r="J1785">
        <v>1</v>
      </c>
      <c r="K1785">
        <v>0</v>
      </c>
      <c r="L1785">
        <v>1</v>
      </c>
    </row>
    <row r="1786" spans="5:12" x14ac:dyDescent="0.2">
      <c r="E1786" t="s">
        <v>5109</v>
      </c>
      <c r="F1786" t="s">
        <v>24</v>
      </c>
      <c r="G1786">
        <v>0</v>
      </c>
      <c r="H1786">
        <v>1</v>
      </c>
      <c r="I1786">
        <v>0</v>
      </c>
      <c r="J1786">
        <v>1</v>
      </c>
      <c r="K1786">
        <v>0</v>
      </c>
      <c r="L1786">
        <v>1</v>
      </c>
    </row>
    <row r="1787" spans="5:12" x14ac:dyDescent="0.2">
      <c r="E1787" t="s">
        <v>4140</v>
      </c>
      <c r="F1787" t="s">
        <v>24</v>
      </c>
      <c r="G1787">
        <v>0</v>
      </c>
      <c r="H1787">
        <v>1</v>
      </c>
      <c r="I1787">
        <v>0</v>
      </c>
      <c r="J1787">
        <v>1</v>
      </c>
      <c r="K1787">
        <v>0</v>
      </c>
      <c r="L1787">
        <v>1</v>
      </c>
    </row>
    <row r="1788" spans="5:12" x14ac:dyDescent="0.2">
      <c r="E1788" t="s">
        <v>4336</v>
      </c>
      <c r="F1788" t="s">
        <v>24</v>
      </c>
      <c r="G1788">
        <v>0</v>
      </c>
      <c r="H1788">
        <v>1</v>
      </c>
      <c r="I1788">
        <v>0</v>
      </c>
      <c r="J1788">
        <v>1</v>
      </c>
      <c r="K1788">
        <v>0</v>
      </c>
      <c r="L1788">
        <v>1</v>
      </c>
    </row>
    <row r="1789" spans="5:12" x14ac:dyDescent="0.2">
      <c r="E1789" t="s">
        <v>5151</v>
      </c>
      <c r="F1789" t="s">
        <v>24</v>
      </c>
      <c r="G1789">
        <v>0</v>
      </c>
      <c r="H1789">
        <v>1</v>
      </c>
      <c r="I1789">
        <v>0</v>
      </c>
      <c r="J1789">
        <v>1</v>
      </c>
      <c r="K1789">
        <v>0</v>
      </c>
      <c r="L1789">
        <v>1</v>
      </c>
    </row>
    <row r="1790" spans="5:12" x14ac:dyDescent="0.2">
      <c r="E1790" t="s">
        <v>4382</v>
      </c>
      <c r="F1790" t="s">
        <v>24</v>
      </c>
      <c r="G1790">
        <v>0</v>
      </c>
      <c r="H1790">
        <v>1</v>
      </c>
      <c r="I1790">
        <v>0</v>
      </c>
      <c r="J1790">
        <v>1</v>
      </c>
      <c r="K1790">
        <v>0</v>
      </c>
      <c r="L1790">
        <v>1</v>
      </c>
    </row>
    <row r="1791" spans="5:12" x14ac:dyDescent="0.2">
      <c r="E1791" t="s">
        <v>4450</v>
      </c>
      <c r="F1791" t="s">
        <v>24</v>
      </c>
      <c r="G1791">
        <v>0</v>
      </c>
      <c r="H1791">
        <v>1</v>
      </c>
      <c r="I1791">
        <v>0</v>
      </c>
      <c r="J1791">
        <v>1</v>
      </c>
      <c r="K1791">
        <v>0</v>
      </c>
      <c r="L1791">
        <v>1</v>
      </c>
    </row>
    <row r="1792" spans="5:12" x14ac:dyDescent="0.2">
      <c r="E1792" t="s">
        <v>5479</v>
      </c>
      <c r="F1792" t="s">
        <v>24</v>
      </c>
      <c r="G1792">
        <v>0</v>
      </c>
      <c r="H1792">
        <v>1</v>
      </c>
      <c r="I1792">
        <v>0</v>
      </c>
      <c r="J1792">
        <v>1</v>
      </c>
      <c r="K1792">
        <v>0</v>
      </c>
      <c r="L1792">
        <v>1</v>
      </c>
    </row>
    <row r="1793" spans="5:12" x14ac:dyDescent="0.2">
      <c r="E1793" t="s">
        <v>5287</v>
      </c>
      <c r="F1793" t="s">
        <v>24</v>
      </c>
      <c r="G1793">
        <v>0</v>
      </c>
      <c r="H1793">
        <v>1</v>
      </c>
      <c r="I1793">
        <v>0</v>
      </c>
      <c r="J1793">
        <v>1</v>
      </c>
      <c r="K1793">
        <v>0</v>
      </c>
      <c r="L1793">
        <v>1</v>
      </c>
    </row>
    <row r="1794" spans="5:12" x14ac:dyDescent="0.2">
      <c r="E1794" t="s">
        <v>5529</v>
      </c>
      <c r="F1794" t="s">
        <v>24</v>
      </c>
      <c r="G1794">
        <v>0</v>
      </c>
      <c r="H1794">
        <v>1</v>
      </c>
      <c r="I1794">
        <v>0</v>
      </c>
      <c r="J1794">
        <v>1</v>
      </c>
      <c r="K1794">
        <v>0</v>
      </c>
      <c r="L1794">
        <v>1</v>
      </c>
    </row>
    <row r="1795" spans="5:12" x14ac:dyDescent="0.2">
      <c r="E1795" t="s">
        <v>5760</v>
      </c>
      <c r="F1795" t="s">
        <v>24</v>
      </c>
      <c r="G1795">
        <v>0</v>
      </c>
      <c r="H1795">
        <v>1</v>
      </c>
      <c r="I1795">
        <v>0</v>
      </c>
      <c r="J1795">
        <v>1</v>
      </c>
      <c r="K1795">
        <v>0</v>
      </c>
      <c r="L1795">
        <v>1</v>
      </c>
    </row>
    <row r="1796" spans="5:12" x14ac:dyDescent="0.2">
      <c r="E1796" t="s">
        <v>1341</v>
      </c>
      <c r="F1796" t="s">
        <v>16</v>
      </c>
      <c r="G1796">
        <v>0</v>
      </c>
      <c r="H1796">
        <v>1</v>
      </c>
      <c r="I1796">
        <v>0</v>
      </c>
      <c r="J1796">
        <v>1</v>
      </c>
      <c r="K1796">
        <v>0</v>
      </c>
      <c r="L1796">
        <v>1</v>
      </c>
    </row>
    <row r="1797" spans="5:12" x14ac:dyDescent="0.2">
      <c r="E1797" t="s">
        <v>5355</v>
      </c>
      <c r="F1797" t="s">
        <v>48</v>
      </c>
      <c r="G1797">
        <v>1</v>
      </c>
      <c r="H1797">
        <v>0</v>
      </c>
      <c r="I1797">
        <v>0</v>
      </c>
      <c r="J1797">
        <v>1</v>
      </c>
      <c r="K1797">
        <v>0</v>
      </c>
      <c r="L1797">
        <v>1</v>
      </c>
    </row>
    <row r="1798" spans="5:12" x14ac:dyDescent="0.2">
      <c r="E1798" t="s">
        <v>5272</v>
      </c>
      <c r="F1798" t="s">
        <v>48</v>
      </c>
      <c r="G1798">
        <v>1</v>
      </c>
      <c r="H1798">
        <v>0</v>
      </c>
      <c r="I1798">
        <v>0</v>
      </c>
      <c r="J1798">
        <v>1</v>
      </c>
      <c r="K1798">
        <v>0</v>
      </c>
      <c r="L1798">
        <v>1</v>
      </c>
    </row>
    <row r="1799" spans="5:12" x14ac:dyDescent="0.2">
      <c r="E1799" t="s">
        <v>6316</v>
      </c>
      <c r="F1799" t="s">
        <v>29</v>
      </c>
      <c r="G1799">
        <v>0</v>
      </c>
      <c r="H1799">
        <v>1</v>
      </c>
      <c r="I1799">
        <v>0</v>
      </c>
      <c r="J1799">
        <v>1</v>
      </c>
      <c r="K1799">
        <v>0</v>
      </c>
      <c r="L1799">
        <v>1</v>
      </c>
    </row>
    <row r="1800" spans="5:12" x14ac:dyDescent="0.2">
      <c r="E1800" t="s">
        <v>6317</v>
      </c>
      <c r="F1800" t="s">
        <v>29</v>
      </c>
      <c r="G1800">
        <v>0</v>
      </c>
      <c r="H1800">
        <v>1</v>
      </c>
      <c r="I1800">
        <v>0</v>
      </c>
      <c r="J1800">
        <v>1</v>
      </c>
      <c r="K1800">
        <v>0</v>
      </c>
      <c r="L1800">
        <v>1</v>
      </c>
    </row>
    <row r="1801" spans="5:12" x14ac:dyDescent="0.2">
      <c r="E1801" t="s">
        <v>6318</v>
      </c>
      <c r="F1801" t="s">
        <v>33</v>
      </c>
      <c r="G1801">
        <v>0</v>
      </c>
      <c r="H1801">
        <v>1</v>
      </c>
      <c r="I1801">
        <v>0</v>
      </c>
      <c r="J1801">
        <v>1</v>
      </c>
      <c r="K1801">
        <v>0</v>
      </c>
      <c r="L1801">
        <v>1</v>
      </c>
    </row>
    <row r="1802" spans="5:12" x14ac:dyDescent="0.2">
      <c r="E1802" t="s">
        <v>6319</v>
      </c>
      <c r="F1802" t="s">
        <v>33</v>
      </c>
      <c r="G1802">
        <v>0</v>
      </c>
      <c r="H1802">
        <v>1</v>
      </c>
      <c r="I1802">
        <v>0</v>
      </c>
      <c r="J1802">
        <v>1</v>
      </c>
      <c r="K1802">
        <v>0</v>
      </c>
      <c r="L1802">
        <v>1</v>
      </c>
    </row>
    <row r="1803" spans="5:12" x14ac:dyDescent="0.2">
      <c r="E1803" t="s">
        <v>6320</v>
      </c>
      <c r="F1803" t="s">
        <v>33</v>
      </c>
      <c r="G1803">
        <v>0</v>
      </c>
      <c r="H1803">
        <v>1</v>
      </c>
      <c r="I1803">
        <v>0</v>
      </c>
      <c r="J1803">
        <v>1</v>
      </c>
      <c r="K1803">
        <v>0</v>
      </c>
      <c r="L1803">
        <v>1</v>
      </c>
    </row>
    <row r="1804" spans="5:12" x14ac:dyDescent="0.2">
      <c r="E1804" t="s">
        <v>2571</v>
      </c>
      <c r="F1804" t="s">
        <v>33</v>
      </c>
      <c r="G1804">
        <v>0</v>
      </c>
      <c r="H1804">
        <v>1</v>
      </c>
      <c r="I1804">
        <v>0</v>
      </c>
      <c r="J1804">
        <v>1</v>
      </c>
      <c r="K1804">
        <v>0</v>
      </c>
      <c r="L1804">
        <v>1</v>
      </c>
    </row>
    <row r="1805" spans="5:12" x14ac:dyDescent="0.2">
      <c r="E1805" t="s">
        <v>2109</v>
      </c>
      <c r="F1805" t="s">
        <v>53</v>
      </c>
      <c r="G1805">
        <v>0</v>
      </c>
      <c r="H1805">
        <v>2</v>
      </c>
      <c r="I1805">
        <v>1</v>
      </c>
      <c r="J1805">
        <v>1</v>
      </c>
      <c r="K1805">
        <v>0</v>
      </c>
      <c r="L1805">
        <v>2</v>
      </c>
    </row>
    <row r="1806" spans="5:12" x14ac:dyDescent="0.2">
      <c r="E1806" t="s">
        <v>2085</v>
      </c>
      <c r="F1806" t="s">
        <v>24</v>
      </c>
      <c r="G1806">
        <v>0</v>
      </c>
      <c r="H1806">
        <v>1</v>
      </c>
      <c r="I1806">
        <v>0</v>
      </c>
      <c r="J1806">
        <v>1</v>
      </c>
      <c r="K1806">
        <v>0</v>
      </c>
      <c r="L1806">
        <v>1</v>
      </c>
    </row>
    <row r="1807" spans="5:12" x14ac:dyDescent="0.2">
      <c r="E1807" t="s">
        <v>6321</v>
      </c>
      <c r="F1807" t="s">
        <v>29</v>
      </c>
      <c r="G1807">
        <v>0</v>
      </c>
      <c r="H1807">
        <v>1</v>
      </c>
      <c r="I1807">
        <v>0</v>
      </c>
      <c r="J1807">
        <v>1</v>
      </c>
      <c r="K1807">
        <v>0</v>
      </c>
      <c r="L1807">
        <v>1</v>
      </c>
    </row>
    <row r="1808" spans="5:12" x14ac:dyDescent="0.2">
      <c r="E1808" t="s">
        <v>6322</v>
      </c>
      <c r="F1808" t="s">
        <v>29</v>
      </c>
      <c r="G1808">
        <v>0</v>
      </c>
      <c r="H1808">
        <v>1</v>
      </c>
      <c r="I1808">
        <v>0</v>
      </c>
      <c r="J1808">
        <v>1</v>
      </c>
      <c r="K1808">
        <v>0</v>
      </c>
      <c r="L1808">
        <v>1</v>
      </c>
    </row>
    <row r="1809" spans="5:12" x14ac:dyDescent="0.2">
      <c r="E1809" t="s">
        <v>6323</v>
      </c>
      <c r="F1809" t="s">
        <v>69</v>
      </c>
      <c r="G1809">
        <v>0</v>
      </c>
      <c r="H1809">
        <v>1</v>
      </c>
      <c r="I1809">
        <v>0</v>
      </c>
      <c r="J1809">
        <v>1</v>
      </c>
      <c r="K1809">
        <v>0</v>
      </c>
      <c r="L1809">
        <v>1</v>
      </c>
    </row>
    <row r="1810" spans="5:12" x14ac:dyDescent="0.2">
      <c r="E1810" t="s">
        <v>6324</v>
      </c>
      <c r="F1810" t="s">
        <v>69</v>
      </c>
      <c r="G1810">
        <v>0</v>
      </c>
      <c r="H1810">
        <v>1</v>
      </c>
      <c r="I1810">
        <v>0</v>
      </c>
      <c r="J1810">
        <v>1</v>
      </c>
      <c r="K1810">
        <v>0</v>
      </c>
      <c r="L1810">
        <v>1</v>
      </c>
    </row>
    <row r="1811" spans="5:12" x14ac:dyDescent="0.2">
      <c r="E1811" t="s">
        <v>6325</v>
      </c>
      <c r="F1811" t="s">
        <v>69</v>
      </c>
      <c r="G1811">
        <v>0</v>
      </c>
      <c r="H1811">
        <v>1</v>
      </c>
      <c r="I1811">
        <v>0</v>
      </c>
      <c r="J1811">
        <v>1</v>
      </c>
      <c r="K1811">
        <v>0</v>
      </c>
      <c r="L1811">
        <v>1</v>
      </c>
    </row>
    <row r="1812" spans="5:12" x14ac:dyDescent="0.2">
      <c r="E1812" t="s">
        <v>6326</v>
      </c>
      <c r="F1812" t="s">
        <v>69</v>
      </c>
      <c r="G1812">
        <v>0</v>
      </c>
      <c r="H1812">
        <v>1</v>
      </c>
      <c r="I1812">
        <v>0</v>
      </c>
      <c r="J1812">
        <v>1</v>
      </c>
      <c r="K1812">
        <v>0</v>
      </c>
      <c r="L1812">
        <v>1</v>
      </c>
    </row>
    <row r="1813" spans="5:12" x14ac:dyDescent="0.2">
      <c r="E1813" t="s">
        <v>6327</v>
      </c>
      <c r="F1813" t="s">
        <v>69</v>
      </c>
      <c r="G1813">
        <v>0</v>
      </c>
      <c r="H1813">
        <v>1</v>
      </c>
      <c r="I1813">
        <v>0</v>
      </c>
      <c r="J1813">
        <v>1</v>
      </c>
      <c r="K1813">
        <v>0</v>
      </c>
      <c r="L1813">
        <v>1</v>
      </c>
    </row>
    <row r="1814" spans="5:12" x14ac:dyDescent="0.2">
      <c r="E1814" t="s">
        <v>1899</v>
      </c>
      <c r="F1814" t="s">
        <v>29</v>
      </c>
      <c r="G1814">
        <v>0</v>
      </c>
      <c r="H1814">
        <v>1</v>
      </c>
      <c r="I1814">
        <v>0</v>
      </c>
      <c r="J1814">
        <v>1</v>
      </c>
      <c r="K1814">
        <v>0</v>
      </c>
      <c r="L1814">
        <v>1</v>
      </c>
    </row>
    <row r="1815" spans="5:12" x14ac:dyDescent="0.2">
      <c r="E1815" t="s">
        <v>3536</v>
      </c>
      <c r="F1815" t="s">
        <v>29</v>
      </c>
      <c r="G1815">
        <v>0</v>
      </c>
      <c r="H1815">
        <v>1</v>
      </c>
      <c r="I1815">
        <v>0</v>
      </c>
      <c r="J1815">
        <v>1</v>
      </c>
      <c r="K1815">
        <v>0</v>
      </c>
      <c r="L1815">
        <v>1</v>
      </c>
    </row>
    <row r="1816" spans="5:12" x14ac:dyDescent="0.2">
      <c r="E1816" t="s">
        <v>3325</v>
      </c>
      <c r="F1816" t="s">
        <v>29</v>
      </c>
      <c r="G1816">
        <v>0</v>
      </c>
      <c r="H1816">
        <v>1</v>
      </c>
      <c r="I1816">
        <v>0</v>
      </c>
      <c r="J1816">
        <v>1</v>
      </c>
      <c r="K1816">
        <v>0</v>
      </c>
      <c r="L1816">
        <v>1</v>
      </c>
    </row>
    <row r="1817" spans="5:12" x14ac:dyDescent="0.2">
      <c r="E1817" t="s">
        <v>1175</v>
      </c>
      <c r="F1817" t="s">
        <v>24</v>
      </c>
      <c r="G1817">
        <v>0</v>
      </c>
      <c r="H1817">
        <v>1</v>
      </c>
      <c r="I1817">
        <v>0</v>
      </c>
      <c r="J1817">
        <v>1</v>
      </c>
      <c r="K1817">
        <v>0</v>
      </c>
      <c r="L1817">
        <v>1</v>
      </c>
    </row>
    <row r="1818" spans="5:12" x14ac:dyDescent="0.2">
      <c r="E1818" t="s">
        <v>3098</v>
      </c>
      <c r="F1818" t="s">
        <v>24</v>
      </c>
      <c r="G1818">
        <v>0</v>
      </c>
      <c r="H1818">
        <v>1</v>
      </c>
      <c r="I1818">
        <v>0</v>
      </c>
      <c r="J1818">
        <v>1</v>
      </c>
      <c r="K1818">
        <v>0</v>
      </c>
      <c r="L1818">
        <v>1</v>
      </c>
    </row>
    <row r="1819" spans="5:12" x14ac:dyDescent="0.2">
      <c r="E1819" t="s">
        <v>6328</v>
      </c>
      <c r="F1819" t="s">
        <v>55</v>
      </c>
      <c r="G1819">
        <v>1</v>
      </c>
      <c r="H1819">
        <v>0</v>
      </c>
      <c r="I1819">
        <v>0</v>
      </c>
      <c r="J1819">
        <v>1</v>
      </c>
      <c r="K1819">
        <v>0</v>
      </c>
      <c r="L1819">
        <v>1</v>
      </c>
    </row>
    <row r="1820" spans="5:12" x14ac:dyDescent="0.2">
      <c r="E1820" t="s">
        <v>6329</v>
      </c>
      <c r="F1820" t="s">
        <v>16</v>
      </c>
      <c r="G1820">
        <v>1</v>
      </c>
      <c r="H1820">
        <v>0</v>
      </c>
      <c r="I1820">
        <v>0</v>
      </c>
      <c r="J1820">
        <v>1</v>
      </c>
      <c r="K1820">
        <v>0</v>
      </c>
      <c r="L1820">
        <v>1</v>
      </c>
    </row>
    <row r="1821" spans="5:12" x14ac:dyDescent="0.2">
      <c r="E1821" t="s">
        <v>6330</v>
      </c>
      <c r="F1821" t="s">
        <v>16</v>
      </c>
      <c r="G1821">
        <v>1</v>
      </c>
      <c r="H1821">
        <v>0</v>
      </c>
      <c r="I1821">
        <v>0</v>
      </c>
      <c r="J1821">
        <v>1</v>
      </c>
      <c r="K1821">
        <v>0</v>
      </c>
      <c r="L1821">
        <v>1</v>
      </c>
    </row>
    <row r="1822" spans="5:12" x14ac:dyDescent="0.2">
      <c r="E1822" t="s">
        <v>2818</v>
      </c>
      <c r="F1822" t="s">
        <v>20</v>
      </c>
      <c r="G1822">
        <v>0</v>
      </c>
      <c r="H1822">
        <v>1</v>
      </c>
      <c r="I1822">
        <v>0</v>
      </c>
      <c r="J1822">
        <v>1</v>
      </c>
      <c r="K1822">
        <v>0</v>
      </c>
      <c r="L1822">
        <v>1</v>
      </c>
    </row>
    <row r="1823" spans="5:12" x14ac:dyDescent="0.2">
      <c r="E1823" t="s">
        <v>4785</v>
      </c>
      <c r="F1823" t="s">
        <v>20</v>
      </c>
      <c r="G1823">
        <v>0</v>
      </c>
      <c r="H1823">
        <v>1</v>
      </c>
      <c r="I1823">
        <v>0</v>
      </c>
      <c r="J1823">
        <v>1</v>
      </c>
      <c r="K1823">
        <v>0</v>
      </c>
      <c r="L1823">
        <v>1</v>
      </c>
    </row>
    <row r="1824" spans="5:12" x14ac:dyDescent="0.2">
      <c r="E1824" t="s">
        <v>4575</v>
      </c>
      <c r="F1824" t="s">
        <v>22</v>
      </c>
      <c r="G1824">
        <v>1</v>
      </c>
      <c r="H1824">
        <v>0</v>
      </c>
      <c r="I1824">
        <v>0</v>
      </c>
      <c r="J1824">
        <v>1</v>
      </c>
      <c r="K1824">
        <v>0</v>
      </c>
      <c r="L1824">
        <v>1</v>
      </c>
    </row>
    <row r="1825" spans="5:12" x14ac:dyDescent="0.2">
      <c r="E1825" t="s">
        <v>4517</v>
      </c>
      <c r="F1825" t="s">
        <v>22</v>
      </c>
      <c r="G1825">
        <v>1</v>
      </c>
      <c r="H1825">
        <v>0</v>
      </c>
      <c r="I1825">
        <v>0</v>
      </c>
      <c r="J1825">
        <v>1</v>
      </c>
      <c r="K1825">
        <v>0</v>
      </c>
      <c r="L1825">
        <v>1</v>
      </c>
    </row>
    <row r="1826" spans="5:12" x14ac:dyDescent="0.2">
      <c r="E1826" t="s">
        <v>4125</v>
      </c>
      <c r="F1826" t="s">
        <v>22</v>
      </c>
      <c r="G1826">
        <v>1</v>
      </c>
      <c r="H1826">
        <v>0</v>
      </c>
      <c r="I1826">
        <v>0</v>
      </c>
      <c r="J1826">
        <v>1</v>
      </c>
      <c r="K1826">
        <v>0</v>
      </c>
      <c r="L1826">
        <v>1</v>
      </c>
    </row>
    <row r="1827" spans="5:12" x14ac:dyDescent="0.2">
      <c r="E1827" t="s">
        <v>434</v>
      </c>
      <c r="F1827" t="s">
        <v>14</v>
      </c>
      <c r="G1827">
        <v>0</v>
      </c>
      <c r="H1827">
        <v>3</v>
      </c>
      <c r="I1827">
        <v>0</v>
      </c>
      <c r="J1827">
        <v>3</v>
      </c>
      <c r="K1827">
        <v>0</v>
      </c>
      <c r="L1827">
        <v>3</v>
      </c>
    </row>
    <row r="1828" spans="5:12" x14ac:dyDescent="0.2">
      <c r="E1828" t="s">
        <v>6331</v>
      </c>
      <c r="F1828" t="s">
        <v>94</v>
      </c>
      <c r="G1828">
        <v>0</v>
      </c>
      <c r="H1828">
        <v>1</v>
      </c>
      <c r="I1828">
        <v>0</v>
      </c>
      <c r="J1828">
        <v>1</v>
      </c>
      <c r="K1828">
        <v>0</v>
      </c>
      <c r="L1828">
        <v>1</v>
      </c>
    </row>
    <row r="1829" spans="5:12" x14ac:dyDescent="0.2">
      <c r="E1829" t="s">
        <v>6332</v>
      </c>
      <c r="F1829" t="s">
        <v>94</v>
      </c>
      <c r="G1829">
        <v>0</v>
      </c>
      <c r="H1829">
        <v>1</v>
      </c>
      <c r="I1829">
        <v>0</v>
      </c>
      <c r="J1829">
        <v>1</v>
      </c>
      <c r="K1829">
        <v>0</v>
      </c>
      <c r="L1829">
        <v>1</v>
      </c>
    </row>
    <row r="1830" spans="5:12" x14ac:dyDescent="0.2">
      <c r="E1830" t="s">
        <v>2403</v>
      </c>
      <c r="F1830" t="s">
        <v>58</v>
      </c>
      <c r="G1830">
        <v>0</v>
      </c>
      <c r="H1830">
        <v>1</v>
      </c>
      <c r="I1830">
        <v>0</v>
      </c>
      <c r="J1830">
        <v>1</v>
      </c>
      <c r="K1830">
        <v>0</v>
      </c>
      <c r="L1830">
        <v>1</v>
      </c>
    </row>
    <row r="1831" spans="5:12" x14ac:dyDescent="0.2">
      <c r="E1831" t="s">
        <v>898</v>
      </c>
      <c r="F1831" t="s">
        <v>58</v>
      </c>
      <c r="G1831">
        <v>0</v>
      </c>
      <c r="H1831">
        <v>1</v>
      </c>
      <c r="I1831">
        <v>0</v>
      </c>
      <c r="J1831">
        <v>1</v>
      </c>
      <c r="K1831">
        <v>0</v>
      </c>
      <c r="L1831">
        <v>1</v>
      </c>
    </row>
    <row r="1832" spans="5:12" x14ac:dyDescent="0.2">
      <c r="E1832" t="s">
        <v>6333</v>
      </c>
      <c r="F1832" t="s">
        <v>80</v>
      </c>
      <c r="G1832">
        <v>0</v>
      </c>
      <c r="H1832">
        <v>1</v>
      </c>
      <c r="I1832">
        <v>1</v>
      </c>
      <c r="J1832">
        <v>0</v>
      </c>
      <c r="K1832">
        <v>0</v>
      </c>
      <c r="L1832">
        <v>1</v>
      </c>
    </row>
    <row r="1833" spans="5:12" x14ac:dyDescent="0.2">
      <c r="E1833" t="s">
        <v>6334</v>
      </c>
      <c r="F1833" t="s">
        <v>80</v>
      </c>
      <c r="G1833">
        <v>0</v>
      </c>
      <c r="H1833">
        <v>1</v>
      </c>
      <c r="I1833">
        <v>1</v>
      </c>
      <c r="J1833">
        <v>0</v>
      </c>
      <c r="K1833">
        <v>0</v>
      </c>
      <c r="L1833">
        <v>1</v>
      </c>
    </row>
    <row r="1834" spans="5:12" x14ac:dyDescent="0.2">
      <c r="E1834" t="s">
        <v>6335</v>
      </c>
      <c r="F1834" t="s">
        <v>80</v>
      </c>
      <c r="G1834">
        <v>0</v>
      </c>
      <c r="H1834">
        <v>1</v>
      </c>
      <c r="I1834">
        <v>1</v>
      </c>
      <c r="J1834">
        <v>0</v>
      </c>
      <c r="K1834">
        <v>0</v>
      </c>
      <c r="L1834">
        <v>1</v>
      </c>
    </row>
    <row r="1835" spans="5:12" x14ac:dyDescent="0.2">
      <c r="E1835" t="s">
        <v>6336</v>
      </c>
      <c r="F1835" t="s">
        <v>80</v>
      </c>
      <c r="G1835">
        <v>0</v>
      </c>
      <c r="H1835">
        <v>1</v>
      </c>
      <c r="I1835">
        <v>1</v>
      </c>
      <c r="J1835">
        <v>0</v>
      </c>
      <c r="K1835">
        <v>0</v>
      </c>
      <c r="L1835">
        <v>1</v>
      </c>
    </row>
    <row r="1836" spans="5:12" x14ac:dyDescent="0.2">
      <c r="E1836" t="s">
        <v>6337</v>
      </c>
      <c r="F1836" t="s">
        <v>80</v>
      </c>
      <c r="G1836">
        <v>0</v>
      </c>
      <c r="H1836">
        <v>1</v>
      </c>
      <c r="I1836">
        <v>1</v>
      </c>
      <c r="J1836">
        <v>0</v>
      </c>
      <c r="K1836">
        <v>0</v>
      </c>
      <c r="L1836">
        <v>1</v>
      </c>
    </row>
    <row r="1837" spans="5:12" x14ac:dyDescent="0.2">
      <c r="E1837" t="s">
        <v>6338</v>
      </c>
      <c r="F1837" t="s">
        <v>80</v>
      </c>
      <c r="G1837">
        <v>0</v>
      </c>
      <c r="H1837">
        <v>1</v>
      </c>
      <c r="I1837">
        <v>1</v>
      </c>
      <c r="J1837">
        <v>0</v>
      </c>
      <c r="K1837">
        <v>0</v>
      </c>
      <c r="L1837">
        <v>1</v>
      </c>
    </row>
    <row r="1838" spans="5:12" x14ac:dyDescent="0.2">
      <c r="E1838" t="s">
        <v>3299</v>
      </c>
      <c r="F1838" t="s">
        <v>35</v>
      </c>
      <c r="G1838">
        <v>0</v>
      </c>
      <c r="H1838">
        <v>1</v>
      </c>
      <c r="I1838">
        <v>0</v>
      </c>
      <c r="J1838">
        <v>1</v>
      </c>
      <c r="K1838">
        <v>0</v>
      </c>
      <c r="L1838">
        <v>1</v>
      </c>
    </row>
    <row r="1839" spans="5:12" x14ac:dyDescent="0.2">
      <c r="E1839" t="s">
        <v>6339</v>
      </c>
      <c r="F1839" t="s">
        <v>33</v>
      </c>
      <c r="G1839">
        <v>0</v>
      </c>
      <c r="H1839">
        <v>1</v>
      </c>
      <c r="I1839">
        <v>0</v>
      </c>
      <c r="J1839">
        <v>1</v>
      </c>
      <c r="K1839">
        <v>0</v>
      </c>
      <c r="L1839">
        <v>1</v>
      </c>
    </row>
    <row r="1840" spans="5:12" x14ac:dyDescent="0.2">
      <c r="E1840" t="s">
        <v>436</v>
      </c>
      <c r="F1840" t="s">
        <v>77</v>
      </c>
      <c r="G1840">
        <v>1</v>
      </c>
      <c r="H1840">
        <v>0</v>
      </c>
      <c r="I1840">
        <v>0</v>
      </c>
      <c r="J1840">
        <v>1</v>
      </c>
      <c r="K1840">
        <v>0</v>
      </c>
      <c r="L1840">
        <v>1</v>
      </c>
    </row>
    <row r="1841" spans="4:12" x14ac:dyDescent="0.2">
      <c r="D1841" t="s">
        <v>6340</v>
      </c>
      <c r="E1841" t="s">
        <v>6340</v>
      </c>
      <c r="F1841" t="s">
        <v>33</v>
      </c>
      <c r="G1841">
        <v>0</v>
      </c>
      <c r="H1841">
        <v>1</v>
      </c>
      <c r="I1841">
        <v>0</v>
      </c>
      <c r="J1841">
        <v>1</v>
      </c>
      <c r="K1841">
        <v>0</v>
      </c>
      <c r="L1841">
        <v>1</v>
      </c>
    </row>
    <row r="1842" spans="4:12" x14ac:dyDescent="0.2">
      <c r="E1842" t="s">
        <v>245</v>
      </c>
      <c r="F1842" t="s">
        <v>33</v>
      </c>
      <c r="G1842">
        <v>0</v>
      </c>
      <c r="H1842">
        <v>1</v>
      </c>
      <c r="I1842">
        <v>0</v>
      </c>
      <c r="J1842">
        <v>1</v>
      </c>
      <c r="K1842">
        <v>0</v>
      </c>
      <c r="L1842">
        <v>1</v>
      </c>
    </row>
    <row r="1843" spans="4:12" x14ac:dyDescent="0.2">
      <c r="E1843" t="s">
        <v>2798</v>
      </c>
      <c r="F1843" t="s">
        <v>77</v>
      </c>
      <c r="G1843">
        <v>1</v>
      </c>
      <c r="H1843">
        <v>0</v>
      </c>
      <c r="I1843">
        <v>0</v>
      </c>
      <c r="J1843">
        <v>1</v>
      </c>
      <c r="K1843">
        <v>0</v>
      </c>
      <c r="L1843">
        <v>1</v>
      </c>
    </row>
    <row r="1844" spans="4:12" x14ac:dyDescent="0.2">
      <c r="E1844" t="s">
        <v>1379</v>
      </c>
      <c r="F1844" t="s">
        <v>77</v>
      </c>
      <c r="G1844">
        <v>1</v>
      </c>
      <c r="H1844">
        <v>0</v>
      </c>
      <c r="I1844">
        <v>0</v>
      </c>
      <c r="J1844">
        <v>1</v>
      </c>
      <c r="K1844">
        <v>0</v>
      </c>
      <c r="L1844">
        <v>1</v>
      </c>
    </row>
    <row r="1845" spans="4:12" x14ac:dyDescent="0.2">
      <c r="E1845" t="s">
        <v>2620</v>
      </c>
      <c r="F1845" t="s">
        <v>77</v>
      </c>
      <c r="G1845">
        <v>1</v>
      </c>
      <c r="H1845">
        <v>0</v>
      </c>
      <c r="I1845">
        <v>0</v>
      </c>
      <c r="J1845">
        <v>1</v>
      </c>
      <c r="K1845">
        <v>0</v>
      </c>
      <c r="L1845">
        <v>1</v>
      </c>
    </row>
    <row r="1846" spans="4:12" x14ac:dyDescent="0.2">
      <c r="E1846" t="s">
        <v>4970</v>
      </c>
      <c r="F1846" t="s">
        <v>29</v>
      </c>
      <c r="G1846">
        <v>0</v>
      </c>
      <c r="H1846">
        <v>1</v>
      </c>
      <c r="I1846">
        <v>0</v>
      </c>
      <c r="J1846">
        <v>1</v>
      </c>
      <c r="K1846">
        <v>0</v>
      </c>
      <c r="L1846">
        <v>1</v>
      </c>
    </row>
    <row r="1847" spans="4:12" x14ac:dyDescent="0.2">
      <c r="E1847" t="s">
        <v>4479</v>
      </c>
      <c r="F1847" t="s">
        <v>29</v>
      </c>
      <c r="G1847">
        <v>0</v>
      </c>
      <c r="H1847">
        <v>1</v>
      </c>
      <c r="I1847">
        <v>0</v>
      </c>
      <c r="J1847">
        <v>1</v>
      </c>
      <c r="K1847">
        <v>0</v>
      </c>
      <c r="L1847">
        <v>1</v>
      </c>
    </row>
    <row r="1848" spans="4:12" x14ac:dyDescent="0.2">
      <c r="E1848" t="s">
        <v>3266</v>
      </c>
      <c r="F1848" t="s">
        <v>33</v>
      </c>
      <c r="G1848">
        <v>0</v>
      </c>
      <c r="H1848">
        <v>1</v>
      </c>
      <c r="I1848">
        <v>0</v>
      </c>
      <c r="J1848">
        <v>1</v>
      </c>
      <c r="K1848">
        <v>0</v>
      </c>
      <c r="L1848">
        <v>1</v>
      </c>
    </row>
    <row r="1849" spans="4:12" x14ac:dyDescent="0.2">
      <c r="E1849" t="s">
        <v>5506</v>
      </c>
      <c r="F1849" t="s">
        <v>29</v>
      </c>
      <c r="G1849">
        <v>0</v>
      </c>
      <c r="H1849">
        <v>1</v>
      </c>
      <c r="I1849">
        <v>0</v>
      </c>
      <c r="J1849">
        <v>1</v>
      </c>
      <c r="K1849">
        <v>0</v>
      </c>
      <c r="L1849">
        <v>1</v>
      </c>
    </row>
    <row r="1850" spans="4:12" x14ac:dyDescent="0.2">
      <c r="E1850" t="s">
        <v>2437</v>
      </c>
      <c r="F1850" t="s">
        <v>33</v>
      </c>
      <c r="G1850">
        <v>0</v>
      </c>
      <c r="H1850">
        <v>1</v>
      </c>
      <c r="I1850">
        <v>0</v>
      </c>
      <c r="J1850">
        <v>1</v>
      </c>
      <c r="K1850">
        <v>0</v>
      </c>
      <c r="L1850">
        <v>1</v>
      </c>
    </row>
    <row r="1851" spans="4:12" x14ac:dyDescent="0.2">
      <c r="E1851" t="s">
        <v>5238</v>
      </c>
      <c r="F1851" t="s">
        <v>29</v>
      </c>
      <c r="G1851">
        <v>0</v>
      </c>
      <c r="H1851">
        <v>1</v>
      </c>
      <c r="I1851">
        <v>0</v>
      </c>
      <c r="J1851">
        <v>1</v>
      </c>
      <c r="K1851">
        <v>0</v>
      </c>
      <c r="L1851">
        <v>1</v>
      </c>
    </row>
    <row r="1852" spans="4:12" x14ac:dyDescent="0.2">
      <c r="E1852" t="s">
        <v>5644</v>
      </c>
      <c r="F1852" t="s">
        <v>77</v>
      </c>
      <c r="G1852">
        <v>0</v>
      </c>
      <c r="H1852">
        <v>2</v>
      </c>
      <c r="I1852">
        <v>0</v>
      </c>
      <c r="J1852">
        <v>2</v>
      </c>
      <c r="K1852">
        <v>0</v>
      </c>
      <c r="L1852">
        <v>2</v>
      </c>
    </row>
    <row r="1853" spans="4:12" x14ac:dyDescent="0.2">
      <c r="E1853" t="s">
        <v>4486</v>
      </c>
      <c r="F1853" t="s">
        <v>77</v>
      </c>
      <c r="G1853">
        <v>0</v>
      </c>
      <c r="H1853">
        <v>2</v>
      </c>
      <c r="I1853">
        <v>0</v>
      </c>
      <c r="J1853">
        <v>2</v>
      </c>
      <c r="K1853">
        <v>0</v>
      </c>
      <c r="L1853">
        <v>2</v>
      </c>
    </row>
    <row r="1854" spans="4:12" x14ac:dyDescent="0.2">
      <c r="E1854" t="s">
        <v>4350</v>
      </c>
      <c r="F1854" t="s">
        <v>77</v>
      </c>
      <c r="G1854">
        <v>0</v>
      </c>
      <c r="H1854">
        <v>2</v>
      </c>
      <c r="I1854">
        <v>0</v>
      </c>
      <c r="J1854">
        <v>2</v>
      </c>
      <c r="K1854">
        <v>0</v>
      </c>
      <c r="L1854">
        <v>2</v>
      </c>
    </row>
    <row r="1855" spans="4:12" x14ac:dyDescent="0.2">
      <c r="E1855" t="s">
        <v>4327</v>
      </c>
      <c r="F1855" t="s">
        <v>58</v>
      </c>
      <c r="G1855">
        <v>0</v>
      </c>
      <c r="H1855">
        <v>1</v>
      </c>
      <c r="I1855">
        <v>0</v>
      </c>
      <c r="J1855">
        <v>1</v>
      </c>
      <c r="K1855">
        <v>0</v>
      </c>
      <c r="L1855">
        <v>1</v>
      </c>
    </row>
    <row r="1856" spans="4:12" x14ac:dyDescent="0.2">
      <c r="E1856" s="163">
        <v>44814</v>
      </c>
      <c r="F1856" t="s">
        <v>58</v>
      </c>
      <c r="G1856">
        <v>0</v>
      </c>
      <c r="H1856">
        <v>1</v>
      </c>
      <c r="I1856">
        <v>0</v>
      </c>
      <c r="J1856">
        <v>1</v>
      </c>
      <c r="K1856">
        <v>0</v>
      </c>
      <c r="L1856">
        <v>1</v>
      </c>
    </row>
    <row r="1857" spans="5:12" x14ac:dyDescent="0.2">
      <c r="E1857" t="s">
        <v>1464</v>
      </c>
      <c r="F1857" t="s">
        <v>24</v>
      </c>
      <c r="G1857">
        <v>0</v>
      </c>
      <c r="H1857">
        <v>1</v>
      </c>
      <c r="I1857">
        <v>0</v>
      </c>
      <c r="J1857">
        <v>1</v>
      </c>
      <c r="K1857">
        <v>0</v>
      </c>
      <c r="L1857">
        <v>1</v>
      </c>
    </row>
    <row r="1858" spans="5:12" x14ac:dyDescent="0.2">
      <c r="E1858" t="s">
        <v>5667</v>
      </c>
      <c r="F1858" t="s">
        <v>16</v>
      </c>
      <c r="G1858">
        <v>0</v>
      </c>
      <c r="H1858">
        <v>1</v>
      </c>
      <c r="I1858">
        <v>0</v>
      </c>
      <c r="J1858">
        <v>1</v>
      </c>
      <c r="K1858">
        <v>0</v>
      </c>
      <c r="L1858">
        <v>1</v>
      </c>
    </row>
    <row r="1859" spans="5:12" x14ac:dyDescent="0.2">
      <c r="E1859" t="s">
        <v>4220</v>
      </c>
      <c r="F1859" t="s">
        <v>16</v>
      </c>
      <c r="G1859">
        <v>0</v>
      </c>
      <c r="H1859">
        <v>1</v>
      </c>
      <c r="I1859">
        <v>0</v>
      </c>
      <c r="J1859">
        <v>1</v>
      </c>
      <c r="K1859">
        <v>0</v>
      </c>
      <c r="L1859">
        <v>1</v>
      </c>
    </row>
    <row r="1860" spans="5:12" x14ac:dyDescent="0.2">
      <c r="E1860" t="s">
        <v>4221</v>
      </c>
      <c r="F1860" t="s">
        <v>16</v>
      </c>
      <c r="G1860">
        <v>0</v>
      </c>
      <c r="H1860">
        <v>1</v>
      </c>
      <c r="I1860">
        <v>0</v>
      </c>
      <c r="J1860">
        <v>1</v>
      </c>
      <c r="K1860">
        <v>0</v>
      </c>
      <c r="L1860">
        <v>1</v>
      </c>
    </row>
    <row r="1861" spans="5:12" x14ac:dyDescent="0.2">
      <c r="E1861" t="s">
        <v>4181</v>
      </c>
      <c r="F1861" t="s">
        <v>16</v>
      </c>
      <c r="G1861">
        <v>0</v>
      </c>
      <c r="H1861">
        <v>1</v>
      </c>
      <c r="I1861">
        <v>0</v>
      </c>
      <c r="J1861">
        <v>1</v>
      </c>
      <c r="K1861">
        <v>0</v>
      </c>
      <c r="L1861">
        <v>1</v>
      </c>
    </row>
    <row r="1862" spans="5:12" x14ac:dyDescent="0.2">
      <c r="E1862" t="s">
        <v>5514</v>
      </c>
      <c r="F1862" t="s">
        <v>33</v>
      </c>
      <c r="G1862">
        <v>1</v>
      </c>
      <c r="H1862">
        <v>0</v>
      </c>
      <c r="I1862">
        <v>0</v>
      </c>
      <c r="J1862">
        <v>1</v>
      </c>
      <c r="K1862">
        <v>0</v>
      </c>
      <c r="L1862">
        <v>1</v>
      </c>
    </row>
    <row r="1863" spans="5:12" x14ac:dyDescent="0.2">
      <c r="E1863" t="s">
        <v>1247</v>
      </c>
      <c r="F1863" t="s">
        <v>29</v>
      </c>
      <c r="G1863">
        <v>0</v>
      </c>
      <c r="H1863">
        <v>1</v>
      </c>
      <c r="I1863">
        <v>0</v>
      </c>
      <c r="J1863">
        <v>1</v>
      </c>
      <c r="K1863">
        <v>0</v>
      </c>
      <c r="L1863">
        <v>1</v>
      </c>
    </row>
    <row r="1864" spans="5:12" x14ac:dyDescent="0.2">
      <c r="E1864" t="s">
        <v>3480</v>
      </c>
      <c r="F1864" t="s">
        <v>29</v>
      </c>
      <c r="G1864">
        <v>0</v>
      </c>
      <c r="H1864">
        <v>1</v>
      </c>
      <c r="I1864">
        <v>0</v>
      </c>
      <c r="J1864">
        <v>1</v>
      </c>
      <c r="K1864">
        <v>0</v>
      </c>
      <c r="L1864">
        <v>1</v>
      </c>
    </row>
    <row r="1865" spans="5:12" x14ac:dyDescent="0.2">
      <c r="E1865" t="s">
        <v>6341</v>
      </c>
      <c r="F1865" t="s">
        <v>87</v>
      </c>
      <c r="G1865">
        <v>1</v>
      </c>
      <c r="H1865">
        <v>0</v>
      </c>
      <c r="I1865">
        <v>0</v>
      </c>
      <c r="J1865">
        <v>1</v>
      </c>
      <c r="K1865">
        <v>0</v>
      </c>
      <c r="L1865">
        <v>1</v>
      </c>
    </row>
    <row r="1866" spans="5:12" x14ac:dyDescent="0.2">
      <c r="E1866" t="s">
        <v>6342</v>
      </c>
      <c r="F1866" t="s">
        <v>87</v>
      </c>
      <c r="G1866">
        <v>1</v>
      </c>
      <c r="H1866">
        <v>0</v>
      </c>
      <c r="I1866">
        <v>0</v>
      </c>
      <c r="J1866">
        <v>1</v>
      </c>
      <c r="K1866">
        <v>0</v>
      </c>
      <c r="L1866">
        <v>1</v>
      </c>
    </row>
    <row r="1867" spans="5:12" x14ac:dyDescent="0.2">
      <c r="E1867" t="s">
        <v>6343</v>
      </c>
      <c r="F1867" t="s">
        <v>87</v>
      </c>
      <c r="G1867">
        <v>1</v>
      </c>
      <c r="H1867">
        <v>0</v>
      </c>
      <c r="I1867">
        <v>0</v>
      </c>
      <c r="J1867">
        <v>1</v>
      </c>
      <c r="K1867">
        <v>0</v>
      </c>
      <c r="L1867">
        <v>1</v>
      </c>
    </row>
    <row r="1868" spans="5:12" x14ac:dyDescent="0.2">
      <c r="E1868" t="s">
        <v>4980</v>
      </c>
      <c r="F1868" t="s">
        <v>39</v>
      </c>
      <c r="G1868">
        <v>0</v>
      </c>
      <c r="H1868">
        <v>1</v>
      </c>
      <c r="I1868">
        <v>0</v>
      </c>
      <c r="J1868">
        <v>1</v>
      </c>
      <c r="K1868">
        <v>0</v>
      </c>
      <c r="L1868">
        <v>1</v>
      </c>
    </row>
    <row r="1869" spans="5:12" x14ac:dyDescent="0.2">
      <c r="E1869" t="s">
        <v>417</v>
      </c>
      <c r="F1869" t="s">
        <v>16</v>
      </c>
      <c r="G1869">
        <v>0</v>
      </c>
      <c r="H1869">
        <v>1</v>
      </c>
      <c r="I1869">
        <v>0</v>
      </c>
      <c r="J1869">
        <v>1</v>
      </c>
      <c r="K1869">
        <v>0</v>
      </c>
      <c r="L1869">
        <v>1</v>
      </c>
    </row>
    <row r="1870" spans="5:12" x14ac:dyDescent="0.2">
      <c r="E1870" t="s">
        <v>1110</v>
      </c>
      <c r="F1870" t="s">
        <v>16</v>
      </c>
      <c r="G1870">
        <v>0</v>
      </c>
      <c r="H1870">
        <v>1</v>
      </c>
      <c r="I1870">
        <v>0</v>
      </c>
      <c r="J1870">
        <v>1</v>
      </c>
      <c r="K1870">
        <v>0</v>
      </c>
      <c r="L1870">
        <v>1</v>
      </c>
    </row>
    <row r="1871" spans="5:12" x14ac:dyDescent="0.2">
      <c r="E1871" t="s">
        <v>6344</v>
      </c>
      <c r="F1871" t="s">
        <v>39</v>
      </c>
      <c r="G1871">
        <v>0</v>
      </c>
      <c r="H1871">
        <v>1</v>
      </c>
      <c r="I1871">
        <v>0</v>
      </c>
      <c r="J1871">
        <v>1</v>
      </c>
      <c r="K1871">
        <v>0</v>
      </c>
      <c r="L1871">
        <v>1</v>
      </c>
    </row>
    <row r="1872" spans="5:12" x14ac:dyDescent="0.2">
      <c r="E1872" t="s">
        <v>4240</v>
      </c>
      <c r="F1872" t="s">
        <v>39</v>
      </c>
      <c r="G1872">
        <v>0</v>
      </c>
      <c r="H1872">
        <v>1</v>
      </c>
      <c r="I1872">
        <v>0</v>
      </c>
      <c r="J1872">
        <v>1</v>
      </c>
      <c r="K1872">
        <v>0</v>
      </c>
      <c r="L1872">
        <v>1</v>
      </c>
    </row>
    <row r="1873" spans="5:12" x14ac:dyDescent="0.2">
      <c r="E1873" t="s">
        <v>948</v>
      </c>
      <c r="F1873" t="s">
        <v>39</v>
      </c>
      <c r="G1873">
        <v>0</v>
      </c>
      <c r="H1873">
        <v>1</v>
      </c>
      <c r="I1873">
        <v>0</v>
      </c>
      <c r="J1873">
        <v>1</v>
      </c>
      <c r="K1873">
        <v>0</v>
      </c>
      <c r="L1873">
        <v>1</v>
      </c>
    </row>
    <row r="1874" spans="5:12" x14ac:dyDescent="0.2">
      <c r="E1874" t="s">
        <v>949</v>
      </c>
      <c r="F1874" t="s">
        <v>39</v>
      </c>
      <c r="G1874">
        <v>0</v>
      </c>
      <c r="H1874">
        <v>1</v>
      </c>
      <c r="I1874">
        <v>0</v>
      </c>
      <c r="J1874">
        <v>1</v>
      </c>
      <c r="K1874">
        <v>0</v>
      </c>
      <c r="L1874">
        <v>1</v>
      </c>
    </row>
    <row r="1875" spans="5:12" x14ac:dyDescent="0.2">
      <c r="E1875" t="s">
        <v>951</v>
      </c>
      <c r="F1875" t="s">
        <v>39</v>
      </c>
      <c r="G1875">
        <v>0</v>
      </c>
      <c r="H1875">
        <v>1</v>
      </c>
      <c r="I1875">
        <v>0</v>
      </c>
      <c r="J1875">
        <v>1</v>
      </c>
      <c r="K1875">
        <v>0</v>
      </c>
      <c r="L1875">
        <v>1</v>
      </c>
    </row>
    <row r="1876" spans="5:12" x14ac:dyDescent="0.2">
      <c r="E1876" t="s">
        <v>1509</v>
      </c>
      <c r="F1876" t="s">
        <v>39</v>
      </c>
      <c r="G1876">
        <v>0</v>
      </c>
      <c r="H1876">
        <v>1</v>
      </c>
      <c r="I1876">
        <v>0</v>
      </c>
      <c r="J1876">
        <v>1</v>
      </c>
      <c r="K1876">
        <v>0</v>
      </c>
      <c r="L1876">
        <v>1</v>
      </c>
    </row>
    <row r="1877" spans="5:12" x14ac:dyDescent="0.2">
      <c r="E1877" t="s">
        <v>950</v>
      </c>
      <c r="F1877" t="s">
        <v>39</v>
      </c>
      <c r="G1877">
        <v>0</v>
      </c>
      <c r="H1877">
        <v>1</v>
      </c>
      <c r="I1877">
        <v>0</v>
      </c>
      <c r="J1877">
        <v>1</v>
      </c>
      <c r="K1877">
        <v>0</v>
      </c>
      <c r="L1877">
        <v>1</v>
      </c>
    </row>
    <row r="1878" spans="5:12" x14ac:dyDescent="0.2">
      <c r="E1878" t="s">
        <v>6345</v>
      </c>
      <c r="F1878" t="s">
        <v>131</v>
      </c>
      <c r="G1878">
        <v>0</v>
      </c>
      <c r="H1878">
        <v>1</v>
      </c>
      <c r="I1878">
        <v>0</v>
      </c>
      <c r="J1878">
        <v>1</v>
      </c>
      <c r="K1878">
        <v>0</v>
      </c>
      <c r="L1878">
        <v>1</v>
      </c>
    </row>
    <row r="1879" spans="5:12" x14ac:dyDescent="0.2">
      <c r="E1879" t="s">
        <v>947</v>
      </c>
      <c r="F1879" t="s">
        <v>39</v>
      </c>
      <c r="G1879">
        <v>0</v>
      </c>
      <c r="H1879">
        <v>1</v>
      </c>
      <c r="I1879">
        <v>0</v>
      </c>
      <c r="J1879">
        <v>1</v>
      </c>
      <c r="K1879">
        <v>0</v>
      </c>
      <c r="L1879">
        <v>1</v>
      </c>
    </row>
    <row r="1880" spans="5:12" x14ac:dyDescent="0.2">
      <c r="E1880" t="s">
        <v>2672</v>
      </c>
      <c r="F1880" t="s">
        <v>39</v>
      </c>
      <c r="G1880">
        <v>0</v>
      </c>
      <c r="H1880">
        <v>1</v>
      </c>
      <c r="I1880">
        <v>0</v>
      </c>
      <c r="J1880">
        <v>1</v>
      </c>
      <c r="K1880">
        <v>0</v>
      </c>
      <c r="L1880">
        <v>1</v>
      </c>
    </row>
    <row r="1881" spans="5:12" x14ac:dyDescent="0.2">
      <c r="E1881" t="s">
        <v>3100</v>
      </c>
      <c r="F1881" t="s">
        <v>20</v>
      </c>
      <c r="G1881">
        <v>1</v>
      </c>
      <c r="H1881">
        <v>0</v>
      </c>
      <c r="I1881">
        <v>0</v>
      </c>
      <c r="J1881">
        <v>1</v>
      </c>
      <c r="K1881">
        <v>0</v>
      </c>
      <c r="L1881">
        <v>1</v>
      </c>
    </row>
    <row r="1882" spans="5:12" x14ac:dyDescent="0.2">
      <c r="E1882" t="s">
        <v>1856</v>
      </c>
      <c r="F1882" t="s">
        <v>94</v>
      </c>
      <c r="G1882">
        <v>0</v>
      </c>
      <c r="H1882">
        <v>1</v>
      </c>
      <c r="I1882">
        <v>0</v>
      </c>
      <c r="J1882">
        <v>1</v>
      </c>
      <c r="K1882">
        <v>0</v>
      </c>
      <c r="L1882">
        <v>1</v>
      </c>
    </row>
    <row r="1883" spans="5:12" x14ac:dyDescent="0.2">
      <c r="E1883" t="s">
        <v>2785</v>
      </c>
      <c r="F1883" t="s">
        <v>33</v>
      </c>
      <c r="G1883">
        <v>0</v>
      </c>
      <c r="H1883">
        <v>1</v>
      </c>
      <c r="I1883">
        <v>0</v>
      </c>
      <c r="J1883">
        <v>1</v>
      </c>
      <c r="K1883">
        <v>0</v>
      </c>
      <c r="L1883">
        <v>1</v>
      </c>
    </row>
    <row r="1884" spans="5:12" x14ac:dyDescent="0.2">
      <c r="E1884" t="s">
        <v>2922</v>
      </c>
      <c r="F1884" t="s">
        <v>33</v>
      </c>
      <c r="G1884">
        <v>0</v>
      </c>
      <c r="H1884">
        <v>1</v>
      </c>
      <c r="I1884">
        <v>0</v>
      </c>
      <c r="J1884">
        <v>1</v>
      </c>
      <c r="K1884">
        <v>0</v>
      </c>
      <c r="L1884">
        <v>1</v>
      </c>
    </row>
    <row r="1885" spans="5:12" x14ac:dyDescent="0.2">
      <c r="E1885" t="s">
        <v>183</v>
      </c>
      <c r="F1885" t="s">
        <v>33</v>
      </c>
      <c r="G1885">
        <v>0</v>
      </c>
      <c r="H1885">
        <v>1</v>
      </c>
      <c r="I1885">
        <v>0</v>
      </c>
      <c r="J1885">
        <v>1</v>
      </c>
      <c r="K1885">
        <v>0</v>
      </c>
      <c r="L1885">
        <v>1</v>
      </c>
    </row>
    <row r="1886" spans="5:12" x14ac:dyDescent="0.2">
      <c r="E1886" t="s">
        <v>3029</v>
      </c>
      <c r="F1886" t="s">
        <v>24</v>
      </c>
      <c r="G1886">
        <v>0</v>
      </c>
      <c r="H1886">
        <v>1</v>
      </c>
      <c r="I1886">
        <v>0</v>
      </c>
      <c r="J1886">
        <v>0</v>
      </c>
      <c r="K1886">
        <v>1</v>
      </c>
      <c r="L1886">
        <v>1</v>
      </c>
    </row>
    <row r="1887" spans="5:12" x14ac:dyDescent="0.2">
      <c r="E1887" t="s">
        <v>4794</v>
      </c>
      <c r="F1887" t="s">
        <v>29</v>
      </c>
      <c r="G1887">
        <v>0</v>
      </c>
      <c r="H1887">
        <v>1</v>
      </c>
      <c r="I1887">
        <v>0</v>
      </c>
      <c r="J1887">
        <v>1</v>
      </c>
      <c r="K1887">
        <v>0</v>
      </c>
      <c r="L1887">
        <v>1</v>
      </c>
    </row>
    <row r="1888" spans="5:12" x14ac:dyDescent="0.2">
      <c r="E1888" t="s">
        <v>1426</v>
      </c>
      <c r="F1888" t="s">
        <v>29</v>
      </c>
      <c r="G1888">
        <v>0</v>
      </c>
      <c r="H1888">
        <v>1</v>
      </c>
      <c r="I1888">
        <v>0</v>
      </c>
      <c r="J1888">
        <v>1</v>
      </c>
      <c r="K1888">
        <v>0</v>
      </c>
      <c r="L1888">
        <v>1</v>
      </c>
    </row>
    <row r="1889" spans="5:12" x14ac:dyDescent="0.2">
      <c r="E1889" t="s">
        <v>1031</v>
      </c>
      <c r="F1889" t="s">
        <v>80</v>
      </c>
      <c r="G1889">
        <v>1</v>
      </c>
      <c r="H1889">
        <v>0</v>
      </c>
      <c r="I1889">
        <v>0</v>
      </c>
      <c r="J1889">
        <v>1</v>
      </c>
      <c r="K1889">
        <v>0</v>
      </c>
      <c r="L1889">
        <v>1</v>
      </c>
    </row>
    <row r="1890" spans="5:12" x14ac:dyDescent="0.2">
      <c r="E1890" t="s">
        <v>3151</v>
      </c>
      <c r="F1890" t="s">
        <v>80</v>
      </c>
      <c r="G1890">
        <v>1</v>
      </c>
      <c r="H1890">
        <v>0</v>
      </c>
      <c r="I1890">
        <v>0</v>
      </c>
      <c r="J1890">
        <v>1</v>
      </c>
      <c r="K1890">
        <v>0</v>
      </c>
      <c r="L1890">
        <v>1</v>
      </c>
    </row>
    <row r="1891" spans="5:12" x14ac:dyDescent="0.2">
      <c r="E1891" t="s">
        <v>2599</v>
      </c>
      <c r="F1891" t="s">
        <v>67</v>
      </c>
      <c r="G1891">
        <v>0</v>
      </c>
      <c r="H1891">
        <v>1</v>
      </c>
      <c r="I1891">
        <v>0</v>
      </c>
      <c r="J1891">
        <v>1</v>
      </c>
      <c r="K1891">
        <v>0</v>
      </c>
      <c r="L1891">
        <v>1</v>
      </c>
    </row>
    <row r="1892" spans="5:12" x14ac:dyDescent="0.2">
      <c r="E1892" t="s">
        <v>4952</v>
      </c>
      <c r="F1892" t="s">
        <v>29</v>
      </c>
      <c r="G1892">
        <v>0</v>
      </c>
      <c r="H1892">
        <v>1</v>
      </c>
      <c r="I1892">
        <v>0</v>
      </c>
      <c r="J1892">
        <v>1</v>
      </c>
      <c r="K1892">
        <v>0</v>
      </c>
      <c r="L1892">
        <v>1</v>
      </c>
    </row>
    <row r="1893" spans="5:12" x14ac:dyDescent="0.2">
      <c r="E1893" t="s">
        <v>4976</v>
      </c>
      <c r="F1893" t="s">
        <v>29</v>
      </c>
      <c r="G1893">
        <v>0</v>
      </c>
      <c r="H1893">
        <v>1</v>
      </c>
      <c r="I1893">
        <v>0</v>
      </c>
      <c r="J1893">
        <v>1</v>
      </c>
      <c r="K1893">
        <v>0</v>
      </c>
      <c r="L1893">
        <v>1</v>
      </c>
    </row>
    <row r="1894" spans="5:12" x14ac:dyDescent="0.2">
      <c r="E1894" t="s">
        <v>5482</v>
      </c>
      <c r="F1894" t="s">
        <v>20</v>
      </c>
      <c r="G1894">
        <v>0</v>
      </c>
      <c r="H1894">
        <v>1</v>
      </c>
      <c r="I1894">
        <v>0</v>
      </c>
      <c r="J1894">
        <v>1</v>
      </c>
      <c r="K1894">
        <v>0</v>
      </c>
      <c r="L1894">
        <v>1</v>
      </c>
    </row>
    <row r="1895" spans="5:12" x14ac:dyDescent="0.2">
      <c r="E1895" t="s">
        <v>4426</v>
      </c>
      <c r="F1895" t="s">
        <v>20</v>
      </c>
      <c r="G1895">
        <v>0</v>
      </c>
      <c r="H1895">
        <v>1</v>
      </c>
      <c r="I1895">
        <v>0</v>
      </c>
      <c r="J1895">
        <v>1</v>
      </c>
      <c r="K1895">
        <v>0</v>
      </c>
      <c r="L1895">
        <v>1</v>
      </c>
    </row>
    <row r="1896" spans="5:12" x14ac:dyDescent="0.2">
      <c r="E1896" t="s">
        <v>4968</v>
      </c>
      <c r="F1896" t="s">
        <v>20</v>
      </c>
      <c r="G1896">
        <v>0</v>
      </c>
      <c r="H1896">
        <v>1</v>
      </c>
      <c r="I1896">
        <v>0</v>
      </c>
      <c r="J1896">
        <v>1</v>
      </c>
      <c r="K1896">
        <v>0</v>
      </c>
      <c r="L1896">
        <v>1</v>
      </c>
    </row>
    <row r="1897" spans="5:12" x14ac:dyDescent="0.2">
      <c r="E1897" t="s">
        <v>4048</v>
      </c>
      <c r="F1897" t="s">
        <v>20</v>
      </c>
      <c r="G1897">
        <v>0</v>
      </c>
      <c r="H1897">
        <v>1</v>
      </c>
      <c r="I1897">
        <v>0</v>
      </c>
      <c r="J1897">
        <v>1</v>
      </c>
      <c r="K1897">
        <v>0</v>
      </c>
      <c r="L1897">
        <v>1</v>
      </c>
    </row>
    <row r="1898" spans="5:12" x14ac:dyDescent="0.2">
      <c r="E1898" t="s">
        <v>3164</v>
      </c>
      <c r="F1898" t="s">
        <v>20</v>
      </c>
      <c r="G1898">
        <v>0</v>
      </c>
      <c r="H1898">
        <v>1</v>
      </c>
      <c r="I1898">
        <v>0</v>
      </c>
      <c r="J1898">
        <v>1</v>
      </c>
      <c r="K1898">
        <v>0</v>
      </c>
      <c r="L1898">
        <v>1</v>
      </c>
    </row>
    <row r="1899" spans="5:12" x14ac:dyDescent="0.2">
      <c r="E1899" t="s">
        <v>2617</v>
      </c>
      <c r="F1899" t="s">
        <v>20</v>
      </c>
      <c r="G1899">
        <v>0</v>
      </c>
      <c r="H1899">
        <v>1</v>
      </c>
      <c r="I1899">
        <v>0</v>
      </c>
      <c r="J1899">
        <v>1</v>
      </c>
      <c r="K1899">
        <v>0</v>
      </c>
      <c r="L1899">
        <v>1</v>
      </c>
    </row>
    <row r="1900" spans="5:12" x14ac:dyDescent="0.2">
      <c r="E1900" t="s">
        <v>5271</v>
      </c>
      <c r="F1900" t="s">
        <v>29</v>
      </c>
      <c r="G1900">
        <v>0</v>
      </c>
      <c r="H1900">
        <v>1</v>
      </c>
      <c r="I1900">
        <v>1</v>
      </c>
      <c r="J1900">
        <v>0</v>
      </c>
      <c r="K1900">
        <v>0</v>
      </c>
      <c r="L1900">
        <v>1</v>
      </c>
    </row>
    <row r="1901" spans="5:12" x14ac:dyDescent="0.2">
      <c r="E1901" t="s">
        <v>6346</v>
      </c>
      <c r="F1901" t="s">
        <v>87</v>
      </c>
      <c r="G1901">
        <v>0</v>
      </c>
      <c r="H1901">
        <v>1</v>
      </c>
      <c r="I1901">
        <v>1</v>
      </c>
      <c r="J1901">
        <v>0</v>
      </c>
      <c r="K1901">
        <v>0</v>
      </c>
      <c r="L1901">
        <v>1</v>
      </c>
    </row>
    <row r="1902" spans="5:12" x14ac:dyDescent="0.2">
      <c r="E1902" t="s">
        <v>6347</v>
      </c>
      <c r="F1902" t="s">
        <v>87</v>
      </c>
      <c r="G1902">
        <v>0</v>
      </c>
      <c r="H1902">
        <v>1</v>
      </c>
      <c r="I1902">
        <v>1</v>
      </c>
      <c r="J1902">
        <v>0</v>
      </c>
      <c r="K1902">
        <v>0</v>
      </c>
      <c r="L1902">
        <v>1</v>
      </c>
    </row>
    <row r="1903" spans="5:12" x14ac:dyDescent="0.2">
      <c r="E1903" t="s">
        <v>1811</v>
      </c>
      <c r="F1903" t="s">
        <v>29</v>
      </c>
      <c r="G1903">
        <v>0</v>
      </c>
      <c r="H1903">
        <v>1</v>
      </c>
      <c r="I1903">
        <v>1</v>
      </c>
      <c r="J1903">
        <v>0</v>
      </c>
      <c r="K1903">
        <v>0</v>
      </c>
      <c r="L1903">
        <v>1</v>
      </c>
    </row>
    <row r="1904" spans="5:12" x14ac:dyDescent="0.2">
      <c r="E1904" t="s">
        <v>4580</v>
      </c>
      <c r="F1904" t="s">
        <v>29</v>
      </c>
      <c r="G1904">
        <v>0</v>
      </c>
      <c r="H1904">
        <v>1</v>
      </c>
      <c r="I1904">
        <v>1</v>
      </c>
      <c r="J1904">
        <v>0</v>
      </c>
      <c r="K1904">
        <v>0</v>
      </c>
      <c r="L1904">
        <v>1</v>
      </c>
    </row>
    <row r="1905" spans="5:12" x14ac:dyDescent="0.2">
      <c r="E1905" t="s">
        <v>6348</v>
      </c>
      <c r="F1905" t="s">
        <v>87</v>
      </c>
      <c r="G1905">
        <v>0</v>
      </c>
      <c r="H1905">
        <v>1</v>
      </c>
      <c r="I1905">
        <v>1</v>
      </c>
      <c r="J1905">
        <v>0</v>
      </c>
      <c r="K1905">
        <v>0</v>
      </c>
      <c r="L1905">
        <v>1</v>
      </c>
    </row>
    <row r="1906" spans="5:12" x14ac:dyDescent="0.2">
      <c r="E1906" t="s">
        <v>5596</v>
      </c>
      <c r="F1906" t="s">
        <v>29</v>
      </c>
      <c r="G1906">
        <v>0</v>
      </c>
      <c r="H1906">
        <v>1</v>
      </c>
      <c r="I1906">
        <v>1</v>
      </c>
      <c r="J1906">
        <v>0</v>
      </c>
      <c r="K1906">
        <v>0</v>
      </c>
      <c r="L1906">
        <v>1</v>
      </c>
    </row>
    <row r="1907" spans="5:12" x14ac:dyDescent="0.2">
      <c r="E1907" t="s">
        <v>4476</v>
      </c>
      <c r="F1907" t="s">
        <v>29</v>
      </c>
      <c r="G1907">
        <v>0</v>
      </c>
      <c r="H1907">
        <v>1</v>
      </c>
      <c r="I1907">
        <v>1</v>
      </c>
      <c r="J1907">
        <v>0</v>
      </c>
      <c r="K1907">
        <v>0</v>
      </c>
      <c r="L1907">
        <v>1</v>
      </c>
    </row>
    <row r="1908" spans="5:12" x14ac:dyDescent="0.2">
      <c r="E1908" t="s">
        <v>5405</v>
      </c>
      <c r="F1908" t="s">
        <v>29</v>
      </c>
      <c r="G1908">
        <v>0</v>
      </c>
      <c r="H1908">
        <v>1</v>
      </c>
      <c r="I1908">
        <v>1</v>
      </c>
      <c r="J1908">
        <v>0</v>
      </c>
      <c r="K1908">
        <v>0</v>
      </c>
      <c r="L1908">
        <v>1</v>
      </c>
    </row>
    <row r="1909" spans="5:12" x14ac:dyDescent="0.2">
      <c r="E1909" t="s">
        <v>4297</v>
      </c>
      <c r="F1909" t="s">
        <v>29</v>
      </c>
      <c r="G1909">
        <v>0</v>
      </c>
      <c r="H1909">
        <v>1</v>
      </c>
      <c r="I1909">
        <v>1</v>
      </c>
      <c r="J1909">
        <v>0</v>
      </c>
      <c r="K1909">
        <v>0</v>
      </c>
      <c r="L1909">
        <v>1</v>
      </c>
    </row>
    <row r="1910" spans="5:12" x14ac:dyDescent="0.2">
      <c r="E1910" t="s">
        <v>2907</v>
      </c>
      <c r="F1910" t="s">
        <v>29</v>
      </c>
      <c r="G1910">
        <v>0</v>
      </c>
      <c r="H1910">
        <v>1</v>
      </c>
      <c r="I1910">
        <v>1</v>
      </c>
      <c r="J1910">
        <v>0</v>
      </c>
      <c r="K1910">
        <v>0</v>
      </c>
      <c r="L1910">
        <v>1</v>
      </c>
    </row>
    <row r="1911" spans="5:12" x14ac:dyDescent="0.2">
      <c r="E1911" t="s">
        <v>4848</v>
      </c>
      <c r="F1911" t="s">
        <v>29</v>
      </c>
      <c r="G1911">
        <v>0</v>
      </c>
      <c r="H1911">
        <v>1</v>
      </c>
      <c r="I1911">
        <v>1</v>
      </c>
      <c r="J1911">
        <v>0</v>
      </c>
      <c r="K1911">
        <v>0</v>
      </c>
      <c r="L1911">
        <v>1</v>
      </c>
    </row>
    <row r="1912" spans="5:12" x14ac:dyDescent="0.2">
      <c r="E1912" t="s">
        <v>4068</v>
      </c>
      <c r="F1912" t="s">
        <v>29</v>
      </c>
      <c r="G1912">
        <v>0</v>
      </c>
      <c r="H1912">
        <v>1</v>
      </c>
      <c r="I1912">
        <v>1</v>
      </c>
      <c r="J1912">
        <v>0</v>
      </c>
      <c r="K1912">
        <v>0</v>
      </c>
      <c r="L1912">
        <v>1</v>
      </c>
    </row>
    <row r="1913" spans="5:12" x14ac:dyDescent="0.2">
      <c r="E1913" t="s">
        <v>6349</v>
      </c>
      <c r="F1913" t="s">
        <v>29</v>
      </c>
      <c r="G1913">
        <v>0</v>
      </c>
      <c r="H1913">
        <v>1</v>
      </c>
      <c r="I1913">
        <v>1</v>
      </c>
      <c r="J1913">
        <v>0</v>
      </c>
      <c r="K1913">
        <v>0</v>
      </c>
      <c r="L1913">
        <v>1</v>
      </c>
    </row>
    <row r="1914" spans="5:12" x14ac:dyDescent="0.2">
      <c r="E1914" t="s">
        <v>6350</v>
      </c>
      <c r="F1914" t="s">
        <v>131</v>
      </c>
      <c r="G1914">
        <v>0</v>
      </c>
      <c r="H1914">
        <v>1</v>
      </c>
      <c r="I1914">
        <v>0</v>
      </c>
      <c r="J1914">
        <v>1</v>
      </c>
      <c r="K1914">
        <v>0</v>
      </c>
      <c r="L1914">
        <v>1</v>
      </c>
    </row>
    <row r="1915" spans="5:12" x14ac:dyDescent="0.2">
      <c r="E1915" t="s">
        <v>4292</v>
      </c>
      <c r="F1915" t="s">
        <v>131</v>
      </c>
      <c r="G1915">
        <v>0</v>
      </c>
      <c r="H1915">
        <v>1</v>
      </c>
      <c r="I1915">
        <v>0</v>
      </c>
      <c r="J1915">
        <v>1</v>
      </c>
      <c r="K1915">
        <v>0</v>
      </c>
      <c r="L1915">
        <v>1</v>
      </c>
    </row>
    <row r="1916" spans="5:12" x14ac:dyDescent="0.2">
      <c r="E1916" t="s">
        <v>6351</v>
      </c>
      <c r="F1916" t="s">
        <v>24</v>
      </c>
      <c r="G1916">
        <v>0</v>
      </c>
      <c r="H1916">
        <v>1</v>
      </c>
      <c r="I1916">
        <v>0</v>
      </c>
      <c r="J1916">
        <v>1</v>
      </c>
      <c r="K1916">
        <v>0</v>
      </c>
      <c r="L1916">
        <v>1</v>
      </c>
    </row>
    <row r="1917" spans="5:12" x14ac:dyDescent="0.2">
      <c r="E1917" t="s">
        <v>4822</v>
      </c>
      <c r="F1917" t="s">
        <v>131</v>
      </c>
      <c r="G1917">
        <v>0</v>
      </c>
      <c r="H1917">
        <v>1</v>
      </c>
      <c r="I1917">
        <v>0</v>
      </c>
      <c r="J1917">
        <v>1</v>
      </c>
      <c r="K1917">
        <v>0</v>
      </c>
      <c r="L1917">
        <v>1</v>
      </c>
    </row>
    <row r="1918" spans="5:12" x14ac:dyDescent="0.2">
      <c r="E1918" t="s">
        <v>457</v>
      </c>
      <c r="F1918" t="s">
        <v>18</v>
      </c>
      <c r="G1918">
        <v>1</v>
      </c>
      <c r="H1918">
        <v>0</v>
      </c>
      <c r="I1918">
        <v>0</v>
      </c>
      <c r="J1918">
        <v>1</v>
      </c>
      <c r="K1918">
        <v>0</v>
      </c>
      <c r="L1918">
        <v>1</v>
      </c>
    </row>
    <row r="1919" spans="5:12" x14ac:dyDescent="0.2">
      <c r="E1919" t="s">
        <v>6352</v>
      </c>
      <c r="F1919" t="s">
        <v>29</v>
      </c>
      <c r="G1919">
        <v>1</v>
      </c>
      <c r="H1919">
        <v>0</v>
      </c>
      <c r="I1919">
        <v>0</v>
      </c>
      <c r="J1919">
        <v>1</v>
      </c>
      <c r="K1919">
        <v>0</v>
      </c>
      <c r="L1919">
        <v>1</v>
      </c>
    </row>
    <row r="1920" spans="5:12" x14ac:dyDescent="0.2">
      <c r="E1920" t="s">
        <v>6353</v>
      </c>
      <c r="F1920" t="s">
        <v>29</v>
      </c>
      <c r="G1920">
        <v>1</v>
      </c>
      <c r="H1920">
        <v>0</v>
      </c>
      <c r="I1920">
        <v>0</v>
      </c>
      <c r="J1920">
        <v>1</v>
      </c>
      <c r="K1920">
        <v>0</v>
      </c>
      <c r="L1920">
        <v>1</v>
      </c>
    </row>
    <row r="1921" spans="5:12" x14ac:dyDescent="0.2">
      <c r="E1921" t="s">
        <v>1332</v>
      </c>
      <c r="F1921" t="s">
        <v>18</v>
      </c>
      <c r="G1921">
        <v>1</v>
      </c>
      <c r="H1921">
        <v>0</v>
      </c>
      <c r="I1921">
        <v>0</v>
      </c>
      <c r="J1921">
        <v>1</v>
      </c>
      <c r="K1921">
        <v>0</v>
      </c>
      <c r="L1921">
        <v>1</v>
      </c>
    </row>
    <row r="1922" spans="5:12" x14ac:dyDescent="0.2">
      <c r="E1922" t="s">
        <v>1449</v>
      </c>
      <c r="F1922" t="s">
        <v>18</v>
      </c>
      <c r="G1922">
        <v>1</v>
      </c>
      <c r="H1922">
        <v>0</v>
      </c>
      <c r="I1922">
        <v>0</v>
      </c>
      <c r="J1922">
        <v>1</v>
      </c>
      <c r="K1922">
        <v>0</v>
      </c>
      <c r="L1922">
        <v>1</v>
      </c>
    </row>
    <row r="1923" spans="5:12" x14ac:dyDescent="0.2">
      <c r="E1923" t="s">
        <v>2642</v>
      </c>
      <c r="F1923" t="s">
        <v>35</v>
      </c>
      <c r="G1923">
        <v>0</v>
      </c>
      <c r="H1923">
        <v>1</v>
      </c>
      <c r="I1923">
        <v>0</v>
      </c>
      <c r="J1923">
        <v>1</v>
      </c>
      <c r="K1923">
        <v>0</v>
      </c>
      <c r="L1923">
        <v>1</v>
      </c>
    </row>
    <row r="1924" spans="5:12" x14ac:dyDescent="0.2">
      <c r="E1924" t="s">
        <v>2577</v>
      </c>
      <c r="F1924" t="s">
        <v>80</v>
      </c>
      <c r="G1924">
        <v>0</v>
      </c>
      <c r="H1924">
        <v>1</v>
      </c>
      <c r="I1924">
        <v>0</v>
      </c>
      <c r="J1924">
        <v>1</v>
      </c>
      <c r="K1924">
        <v>0</v>
      </c>
      <c r="L1924">
        <v>1</v>
      </c>
    </row>
    <row r="1925" spans="5:12" x14ac:dyDescent="0.2">
      <c r="E1925" t="s">
        <v>6354</v>
      </c>
      <c r="F1925" t="s">
        <v>67</v>
      </c>
      <c r="G1925">
        <v>0</v>
      </c>
      <c r="H1925">
        <v>1</v>
      </c>
      <c r="I1925">
        <v>0</v>
      </c>
      <c r="J1925">
        <v>1</v>
      </c>
      <c r="K1925">
        <v>0</v>
      </c>
      <c r="L1925">
        <v>1</v>
      </c>
    </row>
    <row r="1926" spans="5:12" x14ac:dyDescent="0.2">
      <c r="E1926" t="s">
        <v>2904</v>
      </c>
      <c r="F1926" t="s">
        <v>18</v>
      </c>
      <c r="G1926">
        <v>0</v>
      </c>
      <c r="H1926">
        <v>1</v>
      </c>
      <c r="I1926">
        <v>0</v>
      </c>
      <c r="J1926">
        <v>1</v>
      </c>
      <c r="K1926">
        <v>0</v>
      </c>
      <c r="L1926">
        <v>1</v>
      </c>
    </row>
    <row r="1927" spans="5:12" x14ac:dyDescent="0.2">
      <c r="E1927" t="s">
        <v>1359</v>
      </c>
      <c r="F1927" t="s">
        <v>18</v>
      </c>
      <c r="G1927">
        <v>0</v>
      </c>
      <c r="H1927">
        <v>1</v>
      </c>
      <c r="I1927">
        <v>0</v>
      </c>
      <c r="J1927">
        <v>1</v>
      </c>
      <c r="K1927">
        <v>0</v>
      </c>
      <c r="L1927">
        <v>1</v>
      </c>
    </row>
    <row r="1928" spans="5:12" x14ac:dyDescent="0.2">
      <c r="E1928" t="s">
        <v>193</v>
      </c>
      <c r="F1928" t="s">
        <v>18</v>
      </c>
      <c r="G1928">
        <v>0</v>
      </c>
      <c r="H1928">
        <v>1</v>
      </c>
      <c r="I1928">
        <v>0</v>
      </c>
      <c r="J1928">
        <v>1</v>
      </c>
      <c r="K1928">
        <v>0</v>
      </c>
      <c r="L1928">
        <v>1</v>
      </c>
    </row>
    <row r="1929" spans="5:12" x14ac:dyDescent="0.2">
      <c r="E1929" t="s">
        <v>2171</v>
      </c>
      <c r="F1929" t="s">
        <v>18</v>
      </c>
      <c r="G1929">
        <v>0</v>
      </c>
      <c r="H1929">
        <v>1</v>
      </c>
      <c r="I1929">
        <v>0</v>
      </c>
      <c r="J1929">
        <v>1</v>
      </c>
      <c r="K1929">
        <v>0</v>
      </c>
      <c r="L1929">
        <v>1</v>
      </c>
    </row>
    <row r="1930" spans="5:12" x14ac:dyDescent="0.2">
      <c r="E1930" t="s">
        <v>2436</v>
      </c>
      <c r="F1930" t="s">
        <v>18</v>
      </c>
      <c r="G1930">
        <v>0</v>
      </c>
      <c r="H1930">
        <v>1</v>
      </c>
      <c r="I1930">
        <v>0</v>
      </c>
      <c r="J1930">
        <v>1</v>
      </c>
      <c r="K1930">
        <v>0</v>
      </c>
      <c r="L1930">
        <v>1</v>
      </c>
    </row>
    <row r="1931" spans="5:12" x14ac:dyDescent="0.2">
      <c r="E1931" t="s">
        <v>1087</v>
      </c>
      <c r="F1931" t="s">
        <v>18</v>
      </c>
      <c r="G1931">
        <v>0</v>
      </c>
      <c r="H1931">
        <v>1</v>
      </c>
      <c r="I1931">
        <v>0</v>
      </c>
      <c r="J1931">
        <v>1</v>
      </c>
      <c r="K1931">
        <v>0</v>
      </c>
      <c r="L1931">
        <v>1</v>
      </c>
    </row>
    <row r="1932" spans="5:12" x14ac:dyDescent="0.2">
      <c r="E1932" t="s">
        <v>1393</v>
      </c>
      <c r="F1932" t="s">
        <v>18</v>
      </c>
      <c r="G1932">
        <v>0</v>
      </c>
      <c r="H1932">
        <v>1</v>
      </c>
      <c r="I1932">
        <v>0</v>
      </c>
      <c r="J1932">
        <v>1</v>
      </c>
      <c r="K1932">
        <v>0</v>
      </c>
      <c r="L1932">
        <v>1</v>
      </c>
    </row>
    <row r="1933" spans="5:12" x14ac:dyDescent="0.2">
      <c r="E1933" t="s">
        <v>2123</v>
      </c>
      <c r="F1933" t="s">
        <v>18</v>
      </c>
      <c r="G1933">
        <v>0</v>
      </c>
      <c r="H1933">
        <v>1</v>
      </c>
      <c r="I1933">
        <v>0</v>
      </c>
      <c r="J1933">
        <v>1</v>
      </c>
      <c r="K1933">
        <v>0</v>
      </c>
      <c r="L1933">
        <v>1</v>
      </c>
    </row>
    <row r="1934" spans="5:12" x14ac:dyDescent="0.2">
      <c r="E1934" t="s">
        <v>1634</v>
      </c>
      <c r="F1934" t="s">
        <v>18</v>
      </c>
      <c r="G1934">
        <v>0</v>
      </c>
      <c r="H1934">
        <v>1</v>
      </c>
      <c r="I1934">
        <v>0</v>
      </c>
      <c r="J1934">
        <v>1</v>
      </c>
      <c r="K1934">
        <v>0</v>
      </c>
      <c r="L1934">
        <v>1</v>
      </c>
    </row>
    <row r="1935" spans="5:12" x14ac:dyDescent="0.2">
      <c r="E1935" t="s">
        <v>1086</v>
      </c>
      <c r="F1935" t="s">
        <v>18</v>
      </c>
      <c r="G1935">
        <v>0</v>
      </c>
      <c r="H1935">
        <v>1</v>
      </c>
      <c r="I1935">
        <v>0</v>
      </c>
      <c r="J1935">
        <v>1</v>
      </c>
      <c r="K1935">
        <v>0</v>
      </c>
      <c r="L1935">
        <v>1</v>
      </c>
    </row>
    <row r="1936" spans="5:12" x14ac:dyDescent="0.2">
      <c r="E1936" t="s">
        <v>337</v>
      </c>
      <c r="F1936" t="s">
        <v>18</v>
      </c>
      <c r="G1936">
        <v>0</v>
      </c>
      <c r="H1936">
        <v>1</v>
      </c>
      <c r="I1936">
        <v>0</v>
      </c>
      <c r="J1936">
        <v>1</v>
      </c>
      <c r="K1936">
        <v>0</v>
      </c>
      <c r="L1936">
        <v>1</v>
      </c>
    </row>
    <row r="1937" spans="5:12" x14ac:dyDescent="0.2">
      <c r="E1937" t="s">
        <v>1392</v>
      </c>
      <c r="F1937" t="s">
        <v>18</v>
      </c>
      <c r="G1937">
        <v>0</v>
      </c>
      <c r="H1937">
        <v>1</v>
      </c>
      <c r="I1937">
        <v>0</v>
      </c>
      <c r="J1937">
        <v>1</v>
      </c>
      <c r="K1937">
        <v>0</v>
      </c>
      <c r="L1937">
        <v>1</v>
      </c>
    </row>
    <row r="1938" spans="5:12" x14ac:dyDescent="0.2">
      <c r="E1938" t="s">
        <v>1805</v>
      </c>
      <c r="F1938" t="s">
        <v>18</v>
      </c>
      <c r="G1938">
        <v>0</v>
      </c>
      <c r="H1938">
        <v>1</v>
      </c>
      <c r="I1938">
        <v>0</v>
      </c>
      <c r="J1938">
        <v>1</v>
      </c>
      <c r="K1938">
        <v>0</v>
      </c>
      <c r="L1938">
        <v>1</v>
      </c>
    </row>
    <row r="1939" spans="5:12" x14ac:dyDescent="0.2">
      <c r="E1939" t="s">
        <v>3508</v>
      </c>
      <c r="F1939" t="s">
        <v>20</v>
      </c>
      <c r="G1939">
        <v>1</v>
      </c>
      <c r="H1939">
        <v>0</v>
      </c>
      <c r="I1939">
        <v>1</v>
      </c>
      <c r="J1939">
        <v>0</v>
      </c>
      <c r="K1939">
        <v>0</v>
      </c>
      <c r="L1939">
        <v>1</v>
      </c>
    </row>
    <row r="1940" spans="5:12" x14ac:dyDescent="0.2">
      <c r="E1940" t="s">
        <v>865</v>
      </c>
      <c r="F1940" t="s">
        <v>80</v>
      </c>
      <c r="G1940">
        <v>0</v>
      </c>
      <c r="H1940">
        <v>1</v>
      </c>
      <c r="I1940">
        <v>0</v>
      </c>
      <c r="J1940">
        <v>1</v>
      </c>
      <c r="K1940">
        <v>0</v>
      </c>
      <c r="L1940">
        <v>1</v>
      </c>
    </row>
    <row r="1941" spans="5:12" x14ac:dyDescent="0.2">
      <c r="E1941" t="s">
        <v>2886</v>
      </c>
      <c r="F1941" t="s">
        <v>80</v>
      </c>
      <c r="G1941">
        <v>0</v>
      </c>
      <c r="H1941">
        <v>1</v>
      </c>
      <c r="I1941">
        <v>0</v>
      </c>
      <c r="J1941">
        <v>1</v>
      </c>
      <c r="K1941">
        <v>0</v>
      </c>
      <c r="L1941">
        <v>1</v>
      </c>
    </row>
    <row r="1942" spans="5:12" x14ac:dyDescent="0.2">
      <c r="E1942" t="s">
        <v>604</v>
      </c>
      <c r="F1942" t="s">
        <v>80</v>
      </c>
      <c r="G1942">
        <v>0</v>
      </c>
      <c r="H1942">
        <v>1</v>
      </c>
      <c r="I1942">
        <v>0</v>
      </c>
      <c r="J1942">
        <v>1</v>
      </c>
      <c r="K1942">
        <v>0</v>
      </c>
      <c r="L1942">
        <v>1</v>
      </c>
    </row>
    <row r="1943" spans="5:12" x14ac:dyDescent="0.2">
      <c r="E1943" t="s">
        <v>605</v>
      </c>
      <c r="F1943" t="s">
        <v>80</v>
      </c>
      <c r="G1943">
        <v>0</v>
      </c>
      <c r="H1943">
        <v>1</v>
      </c>
      <c r="I1943">
        <v>0</v>
      </c>
      <c r="J1943">
        <v>1</v>
      </c>
      <c r="K1943">
        <v>0</v>
      </c>
      <c r="L1943">
        <v>1</v>
      </c>
    </row>
    <row r="1944" spans="5:12" x14ac:dyDescent="0.2">
      <c r="E1944" t="s">
        <v>6355</v>
      </c>
      <c r="F1944" t="s">
        <v>69</v>
      </c>
      <c r="G1944">
        <v>0</v>
      </c>
      <c r="H1944">
        <v>1</v>
      </c>
      <c r="I1944">
        <v>0</v>
      </c>
      <c r="J1944">
        <v>1</v>
      </c>
      <c r="K1944">
        <v>0</v>
      </c>
      <c r="L1944">
        <v>1</v>
      </c>
    </row>
    <row r="1945" spans="5:12" x14ac:dyDescent="0.2">
      <c r="E1945" t="s">
        <v>6356</v>
      </c>
      <c r="F1945" t="s">
        <v>69</v>
      </c>
      <c r="G1945">
        <v>0</v>
      </c>
      <c r="H1945">
        <v>1</v>
      </c>
      <c r="I1945">
        <v>0</v>
      </c>
      <c r="J1945">
        <v>1</v>
      </c>
      <c r="K1945">
        <v>0</v>
      </c>
      <c r="L1945">
        <v>1</v>
      </c>
    </row>
    <row r="1946" spans="5:12" x14ac:dyDescent="0.2">
      <c r="E1946" t="s">
        <v>6357</v>
      </c>
      <c r="F1946" t="s">
        <v>69</v>
      </c>
      <c r="G1946">
        <v>0</v>
      </c>
      <c r="H1946">
        <v>1</v>
      </c>
      <c r="I1946">
        <v>0</v>
      </c>
      <c r="J1946">
        <v>1</v>
      </c>
      <c r="K1946">
        <v>0</v>
      </c>
      <c r="L1946">
        <v>1</v>
      </c>
    </row>
    <row r="1947" spans="5:12" x14ac:dyDescent="0.2">
      <c r="E1947" t="s">
        <v>6358</v>
      </c>
      <c r="F1947" t="s">
        <v>69</v>
      </c>
      <c r="G1947">
        <v>0</v>
      </c>
      <c r="H1947">
        <v>1</v>
      </c>
      <c r="I1947">
        <v>0</v>
      </c>
      <c r="J1947">
        <v>1</v>
      </c>
      <c r="K1947">
        <v>0</v>
      </c>
      <c r="L1947">
        <v>1</v>
      </c>
    </row>
    <row r="1948" spans="5:12" x14ac:dyDescent="0.2">
      <c r="E1948" t="s">
        <v>6359</v>
      </c>
      <c r="F1948" t="s">
        <v>69</v>
      </c>
      <c r="G1948">
        <v>0</v>
      </c>
      <c r="H1948">
        <v>1</v>
      </c>
      <c r="I1948">
        <v>0</v>
      </c>
      <c r="J1948">
        <v>1</v>
      </c>
      <c r="K1948">
        <v>0</v>
      </c>
      <c r="L1948">
        <v>1</v>
      </c>
    </row>
    <row r="1949" spans="5:12" x14ac:dyDescent="0.2">
      <c r="E1949" t="s">
        <v>6360</v>
      </c>
      <c r="F1949" t="s">
        <v>69</v>
      </c>
      <c r="G1949">
        <v>0</v>
      </c>
      <c r="H1949">
        <v>1</v>
      </c>
      <c r="I1949">
        <v>0</v>
      </c>
      <c r="J1949">
        <v>1</v>
      </c>
      <c r="K1949">
        <v>0</v>
      </c>
      <c r="L1949">
        <v>1</v>
      </c>
    </row>
    <row r="1950" spans="5:12" x14ac:dyDescent="0.2">
      <c r="E1950" t="s">
        <v>4916</v>
      </c>
      <c r="F1950" t="s">
        <v>87</v>
      </c>
      <c r="G1950">
        <v>1</v>
      </c>
      <c r="H1950">
        <v>0</v>
      </c>
      <c r="I1950">
        <v>0</v>
      </c>
      <c r="J1950">
        <v>1</v>
      </c>
      <c r="K1950">
        <v>0</v>
      </c>
      <c r="L1950">
        <v>1</v>
      </c>
    </row>
    <row r="1951" spans="5:12" x14ac:dyDescent="0.2">
      <c r="E1951" t="s">
        <v>2166</v>
      </c>
      <c r="F1951" t="s">
        <v>14</v>
      </c>
      <c r="G1951">
        <v>0</v>
      </c>
      <c r="H1951">
        <v>1</v>
      </c>
      <c r="I1951">
        <v>0</v>
      </c>
      <c r="J1951">
        <v>1</v>
      </c>
      <c r="K1951">
        <v>0</v>
      </c>
      <c r="L1951">
        <v>1</v>
      </c>
    </row>
    <row r="1952" spans="5:12" x14ac:dyDescent="0.2">
      <c r="E1952" t="s">
        <v>5688</v>
      </c>
      <c r="F1952" t="s">
        <v>24</v>
      </c>
      <c r="G1952">
        <v>0</v>
      </c>
      <c r="H1952">
        <v>4</v>
      </c>
      <c r="I1952">
        <v>0</v>
      </c>
      <c r="J1952">
        <v>4</v>
      </c>
      <c r="K1952">
        <v>0</v>
      </c>
      <c r="L1952">
        <v>4</v>
      </c>
    </row>
    <row r="1953" spans="5:12" x14ac:dyDescent="0.2">
      <c r="E1953" t="s">
        <v>2279</v>
      </c>
      <c r="F1953" t="s">
        <v>53</v>
      </c>
      <c r="G1953">
        <v>1</v>
      </c>
      <c r="H1953">
        <v>0</v>
      </c>
      <c r="I1953">
        <v>0</v>
      </c>
      <c r="J1953">
        <v>1</v>
      </c>
      <c r="K1953">
        <v>0</v>
      </c>
      <c r="L1953">
        <v>1</v>
      </c>
    </row>
    <row r="1954" spans="5:12" x14ac:dyDescent="0.2">
      <c r="E1954" t="s">
        <v>6361</v>
      </c>
      <c r="F1954" t="s">
        <v>53</v>
      </c>
      <c r="G1954">
        <v>1</v>
      </c>
      <c r="H1954">
        <v>0</v>
      </c>
      <c r="I1954">
        <v>0</v>
      </c>
      <c r="J1954">
        <v>1</v>
      </c>
      <c r="K1954">
        <v>0</v>
      </c>
      <c r="L1954">
        <v>1</v>
      </c>
    </row>
    <row r="1955" spans="5:12" x14ac:dyDescent="0.2">
      <c r="E1955" t="s">
        <v>2278</v>
      </c>
      <c r="F1955" t="s">
        <v>53</v>
      </c>
      <c r="G1955">
        <v>1</v>
      </c>
      <c r="H1955">
        <v>0</v>
      </c>
      <c r="I1955">
        <v>0</v>
      </c>
      <c r="J1955">
        <v>1</v>
      </c>
      <c r="K1955">
        <v>0</v>
      </c>
      <c r="L1955">
        <v>1</v>
      </c>
    </row>
    <row r="1956" spans="5:12" x14ac:dyDescent="0.2">
      <c r="E1956" t="s">
        <v>2280</v>
      </c>
      <c r="F1956" t="s">
        <v>53</v>
      </c>
      <c r="G1956">
        <v>1</v>
      </c>
      <c r="H1956">
        <v>0</v>
      </c>
      <c r="I1956">
        <v>0</v>
      </c>
      <c r="J1956">
        <v>1</v>
      </c>
      <c r="K1956">
        <v>0</v>
      </c>
      <c r="L1956">
        <v>1</v>
      </c>
    </row>
    <row r="1957" spans="5:12" x14ac:dyDescent="0.2">
      <c r="E1957" t="s">
        <v>4796</v>
      </c>
      <c r="F1957" t="s">
        <v>80</v>
      </c>
      <c r="G1957">
        <v>0</v>
      </c>
      <c r="H1957">
        <v>1</v>
      </c>
      <c r="I1957">
        <v>0</v>
      </c>
      <c r="J1957">
        <v>1</v>
      </c>
      <c r="K1957">
        <v>0</v>
      </c>
      <c r="L1957">
        <v>1</v>
      </c>
    </row>
    <row r="1958" spans="5:12" x14ac:dyDescent="0.2">
      <c r="E1958" t="s">
        <v>6362</v>
      </c>
      <c r="F1958" t="s">
        <v>29</v>
      </c>
      <c r="G1958">
        <v>0</v>
      </c>
      <c r="H1958">
        <v>1</v>
      </c>
      <c r="I1958">
        <v>0</v>
      </c>
      <c r="J1958">
        <v>1</v>
      </c>
      <c r="K1958">
        <v>0</v>
      </c>
      <c r="L1958">
        <v>1</v>
      </c>
    </row>
    <row r="1959" spans="5:12" x14ac:dyDescent="0.2">
      <c r="E1959" t="s">
        <v>6363</v>
      </c>
      <c r="F1959" t="s">
        <v>29</v>
      </c>
      <c r="G1959">
        <v>0</v>
      </c>
      <c r="H1959">
        <v>1</v>
      </c>
      <c r="I1959">
        <v>0</v>
      </c>
      <c r="J1959">
        <v>1</v>
      </c>
      <c r="K1959">
        <v>0</v>
      </c>
      <c r="L1959">
        <v>1</v>
      </c>
    </row>
    <row r="1960" spans="5:12" x14ac:dyDescent="0.2">
      <c r="E1960" t="s">
        <v>6364</v>
      </c>
      <c r="F1960" t="s">
        <v>29</v>
      </c>
      <c r="G1960">
        <v>0</v>
      </c>
      <c r="H1960">
        <v>1</v>
      </c>
      <c r="I1960">
        <v>0</v>
      </c>
      <c r="J1960">
        <v>1</v>
      </c>
      <c r="K1960">
        <v>0</v>
      </c>
      <c r="L1960">
        <v>1</v>
      </c>
    </row>
    <row r="1961" spans="5:12" x14ac:dyDescent="0.2">
      <c r="E1961" t="s">
        <v>6365</v>
      </c>
      <c r="F1961" t="s">
        <v>29</v>
      </c>
      <c r="G1961">
        <v>0</v>
      </c>
      <c r="H1961">
        <v>1</v>
      </c>
      <c r="I1961">
        <v>0</v>
      </c>
      <c r="J1961">
        <v>1</v>
      </c>
      <c r="K1961">
        <v>0</v>
      </c>
      <c r="L1961">
        <v>1</v>
      </c>
    </row>
    <row r="1962" spans="5:12" x14ac:dyDescent="0.2">
      <c r="E1962" t="s">
        <v>4393</v>
      </c>
      <c r="F1962" t="s">
        <v>35</v>
      </c>
      <c r="G1962">
        <v>0</v>
      </c>
      <c r="H1962">
        <v>1</v>
      </c>
      <c r="I1962">
        <v>0</v>
      </c>
      <c r="J1962">
        <v>1</v>
      </c>
      <c r="K1962">
        <v>0</v>
      </c>
      <c r="L1962">
        <v>1</v>
      </c>
    </row>
    <row r="1963" spans="5:12" x14ac:dyDescent="0.2">
      <c r="E1963" t="s">
        <v>6366</v>
      </c>
      <c r="F1963" t="s">
        <v>39</v>
      </c>
      <c r="G1963">
        <v>1</v>
      </c>
      <c r="H1963">
        <v>0</v>
      </c>
      <c r="I1963">
        <v>0</v>
      </c>
      <c r="J1963">
        <v>1</v>
      </c>
      <c r="K1963">
        <v>0</v>
      </c>
      <c r="L1963">
        <v>1</v>
      </c>
    </row>
    <row r="1964" spans="5:12" x14ac:dyDescent="0.2">
      <c r="E1964" t="s">
        <v>6367</v>
      </c>
      <c r="F1964" t="s">
        <v>39</v>
      </c>
      <c r="G1964">
        <v>1</v>
      </c>
      <c r="H1964">
        <v>0</v>
      </c>
      <c r="I1964">
        <v>0</v>
      </c>
      <c r="J1964">
        <v>1</v>
      </c>
      <c r="K1964">
        <v>0</v>
      </c>
      <c r="L1964">
        <v>1</v>
      </c>
    </row>
    <row r="1965" spans="5:12" x14ac:dyDescent="0.2">
      <c r="E1965" t="s">
        <v>2480</v>
      </c>
      <c r="F1965" t="s">
        <v>33</v>
      </c>
      <c r="G1965">
        <v>1</v>
      </c>
      <c r="H1965">
        <v>0</v>
      </c>
      <c r="I1965">
        <v>0</v>
      </c>
      <c r="J1965">
        <v>1</v>
      </c>
      <c r="K1965">
        <v>0</v>
      </c>
      <c r="L1965">
        <v>1</v>
      </c>
    </row>
    <row r="1966" spans="5:12" x14ac:dyDescent="0.2">
      <c r="E1966" t="s">
        <v>2707</v>
      </c>
      <c r="F1966" t="s">
        <v>33</v>
      </c>
      <c r="G1966">
        <v>1</v>
      </c>
      <c r="H1966">
        <v>0</v>
      </c>
      <c r="I1966">
        <v>0</v>
      </c>
      <c r="J1966">
        <v>1</v>
      </c>
      <c r="K1966">
        <v>0</v>
      </c>
      <c r="L1966">
        <v>1</v>
      </c>
    </row>
    <row r="1967" spans="5:12" x14ac:dyDescent="0.2">
      <c r="E1967" t="s">
        <v>5597</v>
      </c>
      <c r="F1967" t="s">
        <v>18</v>
      </c>
      <c r="G1967">
        <v>1</v>
      </c>
      <c r="H1967">
        <v>0</v>
      </c>
      <c r="I1967">
        <v>0</v>
      </c>
      <c r="J1967">
        <v>1</v>
      </c>
      <c r="K1967">
        <v>0</v>
      </c>
      <c r="L1967">
        <v>1</v>
      </c>
    </row>
    <row r="1968" spans="5:12" x14ac:dyDescent="0.2">
      <c r="E1968" t="s">
        <v>5204</v>
      </c>
      <c r="F1968" t="s">
        <v>18</v>
      </c>
      <c r="G1968">
        <v>1</v>
      </c>
      <c r="H1968">
        <v>0</v>
      </c>
      <c r="I1968">
        <v>0</v>
      </c>
      <c r="J1968">
        <v>1</v>
      </c>
      <c r="K1968">
        <v>0</v>
      </c>
      <c r="L1968">
        <v>1</v>
      </c>
    </row>
    <row r="1969" spans="4:12" x14ac:dyDescent="0.2">
      <c r="E1969" t="s">
        <v>6368</v>
      </c>
      <c r="F1969" t="s">
        <v>58</v>
      </c>
      <c r="G1969">
        <v>0</v>
      </c>
      <c r="H1969">
        <v>1</v>
      </c>
      <c r="I1969">
        <v>0</v>
      </c>
      <c r="J1969">
        <v>1</v>
      </c>
      <c r="K1969">
        <v>0</v>
      </c>
      <c r="L1969">
        <v>1</v>
      </c>
    </row>
    <row r="1970" spans="4:12" x14ac:dyDescent="0.2">
      <c r="E1970" t="s">
        <v>3099</v>
      </c>
      <c r="F1970" t="s">
        <v>22</v>
      </c>
      <c r="G1970">
        <v>0</v>
      </c>
      <c r="H1970">
        <v>1</v>
      </c>
      <c r="I1970">
        <v>0</v>
      </c>
      <c r="J1970">
        <v>1</v>
      </c>
      <c r="K1970">
        <v>0</v>
      </c>
      <c r="L1970">
        <v>1</v>
      </c>
    </row>
    <row r="1971" spans="4:12" x14ac:dyDescent="0.2">
      <c r="E1971" t="s">
        <v>2446</v>
      </c>
      <c r="F1971" t="s">
        <v>22</v>
      </c>
      <c r="G1971">
        <v>0</v>
      </c>
      <c r="H1971">
        <v>1</v>
      </c>
      <c r="I1971">
        <v>0</v>
      </c>
      <c r="J1971">
        <v>1</v>
      </c>
      <c r="K1971">
        <v>0</v>
      </c>
      <c r="L1971">
        <v>1</v>
      </c>
    </row>
    <row r="1972" spans="4:12" x14ac:dyDescent="0.2">
      <c r="E1972" t="s">
        <v>6369</v>
      </c>
      <c r="F1972" t="s">
        <v>87</v>
      </c>
      <c r="G1972">
        <v>1</v>
      </c>
      <c r="H1972">
        <v>0</v>
      </c>
      <c r="I1972">
        <v>0</v>
      </c>
      <c r="J1972">
        <v>1</v>
      </c>
      <c r="K1972">
        <v>0</v>
      </c>
      <c r="L1972">
        <v>1</v>
      </c>
    </row>
    <row r="1973" spans="4:12" x14ac:dyDescent="0.2">
      <c r="E1973" t="s">
        <v>6370</v>
      </c>
      <c r="F1973" t="s">
        <v>87</v>
      </c>
      <c r="G1973">
        <v>1</v>
      </c>
      <c r="H1973">
        <v>0</v>
      </c>
      <c r="I1973">
        <v>0</v>
      </c>
      <c r="J1973">
        <v>1</v>
      </c>
      <c r="K1973">
        <v>0</v>
      </c>
      <c r="L1973">
        <v>1</v>
      </c>
    </row>
    <row r="1974" spans="4:12" x14ac:dyDescent="0.2">
      <c r="D1974" t="s">
        <v>128</v>
      </c>
      <c r="E1974" t="s">
        <v>128</v>
      </c>
      <c r="F1974" t="s">
        <v>67</v>
      </c>
      <c r="G1974">
        <v>0</v>
      </c>
      <c r="H1974">
        <v>1</v>
      </c>
      <c r="I1974">
        <v>0</v>
      </c>
      <c r="J1974">
        <v>1</v>
      </c>
      <c r="K1974">
        <v>0</v>
      </c>
      <c r="L1974">
        <v>1</v>
      </c>
    </row>
    <row r="1975" spans="4:12" x14ac:dyDescent="0.2">
      <c r="E1975" t="s">
        <v>1349</v>
      </c>
      <c r="F1975" t="s">
        <v>67</v>
      </c>
      <c r="G1975">
        <v>0</v>
      </c>
      <c r="H1975">
        <v>1</v>
      </c>
      <c r="I1975">
        <v>0</v>
      </c>
      <c r="J1975">
        <v>1</v>
      </c>
      <c r="K1975">
        <v>0</v>
      </c>
      <c r="L1975">
        <v>1</v>
      </c>
    </row>
    <row r="1976" spans="4:12" x14ac:dyDescent="0.2">
      <c r="E1976" t="s">
        <v>1347</v>
      </c>
      <c r="F1976" t="s">
        <v>67</v>
      </c>
      <c r="G1976">
        <v>0</v>
      </c>
      <c r="H1976">
        <v>1</v>
      </c>
      <c r="I1976">
        <v>0</v>
      </c>
      <c r="J1976">
        <v>1</v>
      </c>
      <c r="K1976">
        <v>0</v>
      </c>
      <c r="L1976">
        <v>1</v>
      </c>
    </row>
    <row r="1977" spans="4:12" x14ac:dyDescent="0.2">
      <c r="E1977" t="s">
        <v>6371</v>
      </c>
      <c r="F1977" t="s">
        <v>94</v>
      </c>
      <c r="G1977">
        <v>0</v>
      </c>
      <c r="H1977">
        <v>1</v>
      </c>
      <c r="I1977">
        <v>0</v>
      </c>
      <c r="J1977">
        <v>1</v>
      </c>
      <c r="K1977">
        <v>0</v>
      </c>
      <c r="L1977">
        <v>1</v>
      </c>
    </row>
    <row r="1978" spans="4:12" x14ac:dyDescent="0.2">
      <c r="E1978" t="s">
        <v>6372</v>
      </c>
      <c r="F1978" t="s">
        <v>94</v>
      </c>
      <c r="G1978">
        <v>0</v>
      </c>
      <c r="H1978">
        <v>1</v>
      </c>
      <c r="I1978">
        <v>0</v>
      </c>
      <c r="J1978">
        <v>1</v>
      </c>
      <c r="K1978">
        <v>0</v>
      </c>
      <c r="L1978">
        <v>1</v>
      </c>
    </row>
    <row r="1979" spans="4:12" x14ac:dyDescent="0.2">
      <c r="E1979" t="s">
        <v>5684</v>
      </c>
      <c r="F1979" t="s">
        <v>53</v>
      </c>
      <c r="G1979">
        <v>0</v>
      </c>
      <c r="H1979">
        <v>1</v>
      </c>
      <c r="I1979">
        <v>0</v>
      </c>
      <c r="J1979">
        <v>1</v>
      </c>
      <c r="K1979">
        <v>0</v>
      </c>
      <c r="L1979">
        <v>1</v>
      </c>
    </row>
    <row r="1980" spans="4:12" x14ac:dyDescent="0.2">
      <c r="E1980" t="s">
        <v>5744</v>
      </c>
      <c r="F1980" t="s">
        <v>53</v>
      </c>
      <c r="G1980">
        <v>0</v>
      </c>
      <c r="H1980">
        <v>1</v>
      </c>
      <c r="I1980">
        <v>0</v>
      </c>
      <c r="J1980">
        <v>1</v>
      </c>
      <c r="K1980">
        <v>0</v>
      </c>
      <c r="L1980">
        <v>1</v>
      </c>
    </row>
    <row r="1981" spans="4:12" x14ac:dyDescent="0.2">
      <c r="E1981" t="s">
        <v>4139</v>
      </c>
      <c r="F1981" t="s">
        <v>53</v>
      </c>
      <c r="G1981">
        <v>0</v>
      </c>
      <c r="H1981">
        <v>1</v>
      </c>
      <c r="I1981">
        <v>0</v>
      </c>
      <c r="J1981">
        <v>1</v>
      </c>
      <c r="K1981">
        <v>0</v>
      </c>
      <c r="L1981">
        <v>1</v>
      </c>
    </row>
    <row r="1982" spans="4:12" x14ac:dyDescent="0.2">
      <c r="E1982" t="s">
        <v>5539</v>
      </c>
      <c r="F1982" t="s">
        <v>53</v>
      </c>
      <c r="G1982">
        <v>0</v>
      </c>
      <c r="H1982">
        <v>1</v>
      </c>
      <c r="I1982">
        <v>0</v>
      </c>
      <c r="J1982">
        <v>1</v>
      </c>
      <c r="K1982">
        <v>0</v>
      </c>
      <c r="L1982">
        <v>1</v>
      </c>
    </row>
    <row r="1983" spans="4:12" x14ac:dyDescent="0.2">
      <c r="E1983" t="s">
        <v>4852</v>
      </c>
      <c r="F1983" t="s">
        <v>53</v>
      </c>
      <c r="G1983">
        <v>1</v>
      </c>
      <c r="H1983">
        <v>0</v>
      </c>
      <c r="I1983">
        <v>0</v>
      </c>
      <c r="J1983">
        <v>1</v>
      </c>
      <c r="K1983">
        <v>0</v>
      </c>
      <c r="L1983">
        <v>1</v>
      </c>
    </row>
    <row r="1984" spans="4:12" x14ac:dyDescent="0.2">
      <c r="E1984" t="s">
        <v>3983</v>
      </c>
      <c r="F1984" t="s">
        <v>69</v>
      </c>
      <c r="G1984">
        <v>1</v>
      </c>
      <c r="H1984">
        <v>0</v>
      </c>
      <c r="I1984">
        <v>0</v>
      </c>
      <c r="J1984">
        <v>1</v>
      </c>
      <c r="K1984">
        <v>0</v>
      </c>
      <c r="L1984">
        <v>1</v>
      </c>
    </row>
    <row r="1985" spans="5:12" x14ac:dyDescent="0.2">
      <c r="E1985" t="s">
        <v>3982</v>
      </c>
      <c r="F1985" t="s">
        <v>69</v>
      </c>
      <c r="G1985">
        <v>1</v>
      </c>
      <c r="H1985">
        <v>0</v>
      </c>
      <c r="I1985">
        <v>0</v>
      </c>
      <c r="J1985">
        <v>1</v>
      </c>
      <c r="K1985">
        <v>0</v>
      </c>
      <c r="L1985">
        <v>1</v>
      </c>
    </row>
    <row r="1986" spans="5:12" x14ac:dyDescent="0.2">
      <c r="E1986" t="s">
        <v>3981</v>
      </c>
      <c r="F1986" t="s">
        <v>69</v>
      </c>
      <c r="G1986">
        <v>1</v>
      </c>
      <c r="H1986">
        <v>0</v>
      </c>
      <c r="I1986">
        <v>0</v>
      </c>
      <c r="J1986">
        <v>1</v>
      </c>
      <c r="K1986">
        <v>0</v>
      </c>
      <c r="L1986">
        <v>1</v>
      </c>
    </row>
    <row r="1987" spans="5:12" x14ac:dyDescent="0.2">
      <c r="E1987" t="s">
        <v>6373</v>
      </c>
      <c r="F1987" t="s">
        <v>131</v>
      </c>
      <c r="G1987">
        <v>1</v>
      </c>
      <c r="H1987">
        <v>0</v>
      </c>
      <c r="I1987">
        <v>0</v>
      </c>
      <c r="J1987">
        <v>1</v>
      </c>
      <c r="K1987">
        <v>0</v>
      </c>
      <c r="L1987">
        <v>1</v>
      </c>
    </row>
    <row r="1988" spans="5:12" x14ac:dyDescent="0.2">
      <c r="E1988" t="s">
        <v>6374</v>
      </c>
      <c r="F1988" t="s">
        <v>131</v>
      </c>
      <c r="G1988">
        <v>1</v>
      </c>
      <c r="H1988">
        <v>0</v>
      </c>
      <c r="I1988">
        <v>0</v>
      </c>
      <c r="J1988">
        <v>1</v>
      </c>
      <c r="K1988">
        <v>0</v>
      </c>
      <c r="L1988">
        <v>1</v>
      </c>
    </row>
    <row r="1989" spans="5:12" x14ac:dyDescent="0.2">
      <c r="E1989" t="s">
        <v>6375</v>
      </c>
      <c r="F1989" t="s">
        <v>131</v>
      </c>
      <c r="G1989">
        <v>2</v>
      </c>
      <c r="H1989">
        <v>0</v>
      </c>
      <c r="I1989">
        <v>0</v>
      </c>
      <c r="J1989">
        <v>2</v>
      </c>
      <c r="K1989">
        <v>0</v>
      </c>
      <c r="L1989">
        <v>2</v>
      </c>
    </row>
    <row r="1990" spans="5:12" x14ac:dyDescent="0.2">
      <c r="E1990" t="s">
        <v>3123</v>
      </c>
      <c r="F1990" t="s">
        <v>39</v>
      </c>
      <c r="G1990">
        <v>0</v>
      </c>
      <c r="H1990">
        <v>1</v>
      </c>
      <c r="I1990">
        <v>0</v>
      </c>
      <c r="J1990">
        <v>1</v>
      </c>
      <c r="K1990">
        <v>0</v>
      </c>
      <c r="L1990">
        <v>1</v>
      </c>
    </row>
    <row r="1991" spans="5:12" x14ac:dyDescent="0.2">
      <c r="E1991" t="s">
        <v>4096</v>
      </c>
      <c r="F1991" t="s">
        <v>29</v>
      </c>
      <c r="G1991">
        <v>1</v>
      </c>
      <c r="H1991">
        <v>0</v>
      </c>
      <c r="I1991">
        <v>0</v>
      </c>
      <c r="J1991">
        <v>1</v>
      </c>
      <c r="K1991">
        <v>0</v>
      </c>
      <c r="L1991">
        <v>1</v>
      </c>
    </row>
    <row r="1992" spans="5:12" x14ac:dyDescent="0.2">
      <c r="E1992" t="s">
        <v>3553</v>
      </c>
      <c r="F1992" t="s">
        <v>125</v>
      </c>
      <c r="G1992">
        <v>1</v>
      </c>
      <c r="H1992">
        <v>0</v>
      </c>
      <c r="I1992">
        <v>0</v>
      </c>
      <c r="J1992">
        <v>1</v>
      </c>
      <c r="K1992">
        <v>0</v>
      </c>
      <c r="L1992">
        <v>1</v>
      </c>
    </row>
    <row r="1993" spans="5:12" x14ac:dyDescent="0.2">
      <c r="E1993" t="s">
        <v>2931</v>
      </c>
      <c r="F1993" t="s">
        <v>22</v>
      </c>
      <c r="G1993">
        <v>0</v>
      </c>
      <c r="H1993">
        <v>1</v>
      </c>
      <c r="I1993">
        <v>0</v>
      </c>
      <c r="J1993">
        <v>1</v>
      </c>
      <c r="K1993">
        <v>0</v>
      </c>
      <c r="L1993">
        <v>1</v>
      </c>
    </row>
    <row r="1994" spans="5:12" x14ac:dyDescent="0.2">
      <c r="E1994" t="s">
        <v>553</v>
      </c>
      <c r="F1994" t="s">
        <v>125</v>
      </c>
      <c r="G1994">
        <v>1</v>
      </c>
      <c r="H1994">
        <v>0</v>
      </c>
      <c r="I1994">
        <v>0</v>
      </c>
      <c r="J1994">
        <v>1</v>
      </c>
      <c r="K1994">
        <v>0</v>
      </c>
      <c r="L1994">
        <v>1</v>
      </c>
    </row>
    <row r="1995" spans="5:12" x14ac:dyDescent="0.2">
      <c r="E1995" t="s">
        <v>1892</v>
      </c>
      <c r="F1995" t="s">
        <v>125</v>
      </c>
      <c r="G1995">
        <v>1</v>
      </c>
      <c r="H1995">
        <v>0</v>
      </c>
      <c r="I1995">
        <v>0</v>
      </c>
      <c r="J1995">
        <v>1</v>
      </c>
      <c r="K1995">
        <v>0</v>
      </c>
      <c r="L1995">
        <v>1</v>
      </c>
    </row>
    <row r="1996" spans="5:12" x14ac:dyDescent="0.2">
      <c r="E1996" t="s">
        <v>2398</v>
      </c>
      <c r="F1996" t="s">
        <v>125</v>
      </c>
      <c r="G1996">
        <v>1</v>
      </c>
      <c r="H1996">
        <v>0</v>
      </c>
      <c r="I1996">
        <v>0</v>
      </c>
      <c r="J1996">
        <v>1</v>
      </c>
      <c r="K1996">
        <v>0</v>
      </c>
      <c r="L1996">
        <v>1</v>
      </c>
    </row>
    <row r="1997" spans="5:12" x14ac:dyDescent="0.2">
      <c r="E1997" t="s">
        <v>1358</v>
      </c>
      <c r="F1997" t="s">
        <v>35</v>
      </c>
      <c r="G1997">
        <v>1</v>
      </c>
      <c r="H1997">
        <v>0</v>
      </c>
      <c r="I1997">
        <v>0</v>
      </c>
      <c r="J1997">
        <v>0</v>
      </c>
      <c r="K1997">
        <v>1</v>
      </c>
      <c r="L1997">
        <v>1</v>
      </c>
    </row>
    <row r="1998" spans="5:12" x14ac:dyDescent="0.2">
      <c r="E1998" t="s">
        <v>864</v>
      </c>
      <c r="F1998" t="s">
        <v>35</v>
      </c>
      <c r="G1998">
        <v>1</v>
      </c>
      <c r="H1998">
        <v>0</v>
      </c>
      <c r="I1998">
        <v>0</v>
      </c>
      <c r="J1998">
        <v>0</v>
      </c>
      <c r="K1998">
        <v>1</v>
      </c>
      <c r="L1998">
        <v>1</v>
      </c>
    </row>
    <row r="1999" spans="5:12" x14ac:dyDescent="0.2">
      <c r="E1999" t="s">
        <v>6376</v>
      </c>
      <c r="F1999" t="s">
        <v>131</v>
      </c>
      <c r="G1999">
        <v>1</v>
      </c>
      <c r="H1999">
        <v>0</v>
      </c>
      <c r="I1999">
        <v>0</v>
      </c>
      <c r="J1999">
        <v>1</v>
      </c>
      <c r="K1999">
        <v>0</v>
      </c>
      <c r="L1999">
        <v>1</v>
      </c>
    </row>
    <row r="2000" spans="5:12" x14ac:dyDescent="0.2">
      <c r="E2000" t="s">
        <v>2992</v>
      </c>
      <c r="F2000" t="s">
        <v>58</v>
      </c>
      <c r="G2000">
        <v>0</v>
      </c>
      <c r="H2000">
        <v>1</v>
      </c>
      <c r="I2000">
        <v>0</v>
      </c>
      <c r="J2000">
        <v>1</v>
      </c>
      <c r="K2000">
        <v>0</v>
      </c>
      <c r="L2000">
        <v>1</v>
      </c>
    </row>
    <row r="2001" spans="5:12" x14ac:dyDescent="0.2">
      <c r="E2001" s="163">
        <v>44624</v>
      </c>
      <c r="F2001" t="s">
        <v>58</v>
      </c>
      <c r="G2001">
        <v>0</v>
      </c>
      <c r="H2001">
        <v>1</v>
      </c>
      <c r="I2001">
        <v>0</v>
      </c>
      <c r="J2001">
        <v>1</v>
      </c>
      <c r="K2001">
        <v>0</v>
      </c>
      <c r="L2001">
        <v>1</v>
      </c>
    </row>
    <row r="2002" spans="5:12" x14ac:dyDescent="0.2">
      <c r="E2002" t="s">
        <v>5042</v>
      </c>
      <c r="F2002" t="s">
        <v>58</v>
      </c>
      <c r="G2002">
        <v>0</v>
      </c>
      <c r="H2002">
        <v>1</v>
      </c>
      <c r="I2002">
        <v>0</v>
      </c>
      <c r="J2002">
        <v>1</v>
      </c>
      <c r="K2002">
        <v>0</v>
      </c>
      <c r="L2002">
        <v>1</v>
      </c>
    </row>
    <row r="2003" spans="5:12" x14ac:dyDescent="0.2">
      <c r="E2003" t="s">
        <v>4430</v>
      </c>
      <c r="F2003" t="s">
        <v>58</v>
      </c>
      <c r="G2003">
        <v>0</v>
      </c>
      <c r="H2003">
        <v>1</v>
      </c>
      <c r="I2003">
        <v>0</v>
      </c>
      <c r="J2003">
        <v>1</v>
      </c>
      <c r="K2003">
        <v>0</v>
      </c>
      <c r="L2003">
        <v>1</v>
      </c>
    </row>
    <row r="2004" spans="5:12" x14ac:dyDescent="0.2">
      <c r="E2004" t="s">
        <v>5043</v>
      </c>
      <c r="F2004" t="s">
        <v>58</v>
      </c>
      <c r="G2004">
        <v>0</v>
      </c>
      <c r="H2004">
        <v>1</v>
      </c>
      <c r="I2004">
        <v>0</v>
      </c>
      <c r="J2004">
        <v>1</v>
      </c>
      <c r="K2004">
        <v>0</v>
      </c>
      <c r="L2004">
        <v>1</v>
      </c>
    </row>
    <row r="2005" spans="5:12" x14ac:dyDescent="0.2">
      <c r="E2005" t="s">
        <v>2905</v>
      </c>
      <c r="F2005" t="s">
        <v>24</v>
      </c>
      <c r="G2005">
        <v>0</v>
      </c>
      <c r="H2005">
        <v>1</v>
      </c>
      <c r="I2005">
        <v>0</v>
      </c>
      <c r="J2005">
        <v>1</v>
      </c>
      <c r="K2005">
        <v>0</v>
      </c>
      <c r="L2005">
        <v>1</v>
      </c>
    </row>
    <row r="2006" spans="5:12" x14ac:dyDescent="0.2">
      <c r="E2006" t="s">
        <v>4765</v>
      </c>
      <c r="F2006" t="s">
        <v>24</v>
      </c>
      <c r="G2006">
        <v>0</v>
      </c>
      <c r="H2006">
        <v>1</v>
      </c>
      <c r="I2006">
        <v>0</v>
      </c>
      <c r="J2006">
        <v>1</v>
      </c>
      <c r="K2006">
        <v>0</v>
      </c>
      <c r="L2006">
        <v>1</v>
      </c>
    </row>
    <row r="2007" spans="5:12" x14ac:dyDescent="0.2">
      <c r="E2007" t="s">
        <v>5869</v>
      </c>
      <c r="F2007" t="s">
        <v>16</v>
      </c>
      <c r="G2007">
        <v>0</v>
      </c>
      <c r="H2007">
        <v>1</v>
      </c>
      <c r="I2007">
        <v>0</v>
      </c>
      <c r="J2007">
        <v>1</v>
      </c>
      <c r="K2007">
        <v>0</v>
      </c>
      <c r="L2007">
        <v>1</v>
      </c>
    </row>
    <row r="2008" spans="5:12" x14ac:dyDescent="0.2">
      <c r="E2008" t="s">
        <v>5871</v>
      </c>
      <c r="F2008" t="s">
        <v>16</v>
      </c>
      <c r="G2008">
        <v>0</v>
      </c>
      <c r="H2008">
        <v>1</v>
      </c>
      <c r="I2008">
        <v>0</v>
      </c>
      <c r="J2008">
        <v>1</v>
      </c>
      <c r="K2008">
        <v>0</v>
      </c>
      <c r="L2008">
        <v>1</v>
      </c>
    </row>
    <row r="2009" spans="5:12" x14ac:dyDescent="0.2">
      <c r="E2009" t="s">
        <v>5867</v>
      </c>
      <c r="F2009" t="s">
        <v>16</v>
      </c>
      <c r="G2009">
        <v>0</v>
      </c>
      <c r="H2009">
        <v>1</v>
      </c>
      <c r="I2009">
        <v>0</v>
      </c>
      <c r="J2009">
        <v>1</v>
      </c>
      <c r="K2009">
        <v>0</v>
      </c>
      <c r="L2009">
        <v>1</v>
      </c>
    </row>
    <row r="2010" spans="5:12" x14ac:dyDescent="0.2">
      <c r="E2010" t="s">
        <v>2797</v>
      </c>
      <c r="F2010" t="s">
        <v>48</v>
      </c>
      <c r="G2010">
        <v>1</v>
      </c>
      <c r="H2010">
        <v>0</v>
      </c>
      <c r="I2010">
        <v>1</v>
      </c>
      <c r="J2010">
        <v>0</v>
      </c>
      <c r="K2010">
        <v>0</v>
      </c>
      <c r="L2010">
        <v>1</v>
      </c>
    </row>
    <row r="2011" spans="5:12" x14ac:dyDescent="0.2">
      <c r="E2011" t="s">
        <v>6377</v>
      </c>
      <c r="F2011" t="s">
        <v>48</v>
      </c>
      <c r="G2011">
        <v>1</v>
      </c>
      <c r="H2011">
        <v>0</v>
      </c>
      <c r="I2011">
        <v>1</v>
      </c>
      <c r="J2011">
        <v>0</v>
      </c>
      <c r="K2011">
        <v>0</v>
      </c>
      <c r="L2011">
        <v>1</v>
      </c>
    </row>
    <row r="2012" spans="5:12" x14ac:dyDescent="0.2">
      <c r="E2012" t="s">
        <v>6378</v>
      </c>
      <c r="F2012" t="s">
        <v>48</v>
      </c>
      <c r="G2012">
        <v>1</v>
      </c>
      <c r="H2012">
        <v>0</v>
      </c>
      <c r="I2012">
        <v>1</v>
      </c>
      <c r="J2012">
        <v>0</v>
      </c>
      <c r="K2012">
        <v>0</v>
      </c>
      <c r="L2012">
        <v>1</v>
      </c>
    </row>
    <row r="2013" spans="5:12" x14ac:dyDescent="0.2">
      <c r="E2013" t="s">
        <v>6379</v>
      </c>
      <c r="F2013" t="s">
        <v>48</v>
      </c>
      <c r="G2013">
        <v>1</v>
      </c>
      <c r="H2013">
        <v>0</v>
      </c>
      <c r="I2013">
        <v>1</v>
      </c>
      <c r="J2013">
        <v>0</v>
      </c>
      <c r="K2013">
        <v>0</v>
      </c>
      <c r="L2013">
        <v>1</v>
      </c>
    </row>
    <row r="2014" spans="5:12" x14ac:dyDescent="0.2">
      <c r="E2014" t="s">
        <v>6380</v>
      </c>
      <c r="F2014" t="s">
        <v>48</v>
      </c>
      <c r="G2014">
        <v>2</v>
      </c>
      <c r="H2014">
        <v>0</v>
      </c>
      <c r="I2014">
        <v>2</v>
      </c>
      <c r="J2014">
        <v>0</v>
      </c>
      <c r="K2014">
        <v>0</v>
      </c>
      <c r="L2014">
        <v>2</v>
      </c>
    </row>
    <row r="2015" spans="5:12" x14ac:dyDescent="0.2">
      <c r="E2015" t="s">
        <v>6381</v>
      </c>
      <c r="F2015" t="s">
        <v>48</v>
      </c>
      <c r="G2015">
        <v>1</v>
      </c>
      <c r="H2015">
        <v>0</v>
      </c>
      <c r="I2015">
        <v>1</v>
      </c>
      <c r="J2015">
        <v>0</v>
      </c>
      <c r="K2015">
        <v>0</v>
      </c>
      <c r="L2015">
        <v>1</v>
      </c>
    </row>
    <row r="2016" spans="5:12" x14ac:dyDescent="0.2">
      <c r="E2016" t="s">
        <v>6382</v>
      </c>
      <c r="F2016" t="s">
        <v>48</v>
      </c>
      <c r="G2016">
        <v>1</v>
      </c>
      <c r="H2016">
        <v>0</v>
      </c>
      <c r="I2016">
        <v>1</v>
      </c>
      <c r="J2016">
        <v>0</v>
      </c>
      <c r="K2016">
        <v>0</v>
      </c>
      <c r="L2016">
        <v>1</v>
      </c>
    </row>
    <row r="2017" spans="5:12" x14ac:dyDescent="0.2">
      <c r="E2017" t="s">
        <v>6383</v>
      </c>
      <c r="F2017" t="s">
        <v>48</v>
      </c>
      <c r="G2017">
        <v>1</v>
      </c>
      <c r="H2017">
        <v>0</v>
      </c>
      <c r="I2017">
        <v>1</v>
      </c>
      <c r="J2017">
        <v>0</v>
      </c>
      <c r="K2017">
        <v>0</v>
      </c>
      <c r="L2017">
        <v>1</v>
      </c>
    </row>
    <row r="2018" spans="5:12" x14ac:dyDescent="0.2">
      <c r="E2018" t="s">
        <v>6384</v>
      </c>
      <c r="F2018" t="s">
        <v>48</v>
      </c>
      <c r="G2018">
        <v>1</v>
      </c>
      <c r="H2018">
        <v>0</v>
      </c>
      <c r="I2018">
        <v>1</v>
      </c>
      <c r="J2018">
        <v>0</v>
      </c>
      <c r="K2018">
        <v>0</v>
      </c>
      <c r="L2018">
        <v>1</v>
      </c>
    </row>
    <row r="2019" spans="5:12" x14ac:dyDescent="0.2">
      <c r="E2019" t="s">
        <v>894</v>
      </c>
      <c r="F2019" t="s">
        <v>48</v>
      </c>
      <c r="G2019">
        <v>1</v>
      </c>
      <c r="H2019">
        <v>0</v>
      </c>
      <c r="I2019">
        <v>1</v>
      </c>
      <c r="J2019">
        <v>0</v>
      </c>
      <c r="K2019">
        <v>0</v>
      </c>
      <c r="L2019">
        <v>1</v>
      </c>
    </row>
    <row r="2020" spans="5:12" x14ac:dyDescent="0.2">
      <c r="E2020" t="s">
        <v>6385</v>
      </c>
      <c r="F2020" t="s">
        <v>48</v>
      </c>
      <c r="G2020">
        <v>1</v>
      </c>
      <c r="H2020">
        <v>0</v>
      </c>
      <c r="I2020">
        <v>1</v>
      </c>
      <c r="J2020">
        <v>0</v>
      </c>
      <c r="K2020">
        <v>0</v>
      </c>
      <c r="L2020">
        <v>1</v>
      </c>
    </row>
    <row r="2021" spans="5:12" x14ac:dyDescent="0.2">
      <c r="E2021" t="s">
        <v>4541</v>
      </c>
      <c r="F2021" t="s">
        <v>48</v>
      </c>
      <c r="G2021">
        <v>1</v>
      </c>
      <c r="H2021">
        <v>0</v>
      </c>
      <c r="I2021">
        <v>1</v>
      </c>
      <c r="J2021">
        <v>0</v>
      </c>
      <c r="K2021">
        <v>0</v>
      </c>
      <c r="L2021">
        <v>1</v>
      </c>
    </row>
    <row r="2022" spans="5:12" x14ac:dyDescent="0.2">
      <c r="E2022" t="s">
        <v>6386</v>
      </c>
      <c r="F2022" t="s">
        <v>48</v>
      </c>
      <c r="G2022">
        <v>1</v>
      </c>
      <c r="H2022">
        <v>0</v>
      </c>
      <c r="I2022">
        <v>1</v>
      </c>
      <c r="J2022">
        <v>0</v>
      </c>
      <c r="K2022">
        <v>0</v>
      </c>
      <c r="L2022">
        <v>1</v>
      </c>
    </row>
    <row r="2023" spans="5:12" x14ac:dyDescent="0.2">
      <c r="E2023" t="s">
        <v>6387</v>
      </c>
      <c r="F2023" t="s">
        <v>48</v>
      </c>
      <c r="G2023">
        <v>1</v>
      </c>
      <c r="H2023">
        <v>0</v>
      </c>
      <c r="I2023">
        <v>1</v>
      </c>
      <c r="J2023">
        <v>0</v>
      </c>
      <c r="K2023">
        <v>0</v>
      </c>
      <c r="L2023">
        <v>1</v>
      </c>
    </row>
    <row r="2024" spans="5:12" x14ac:dyDescent="0.2">
      <c r="E2024" t="s">
        <v>5655</v>
      </c>
      <c r="F2024" t="s">
        <v>48</v>
      </c>
      <c r="G2024">
        <v>1</v>
      </c>
      <c r="H2024">
        <v>0</v>
      </c>
      <c r="I2024">
        <v>1</v>
      </c>
      <c r="J2024">
        <v>0</v>
      </c>
      <c r="K2024">
        <v>0</v>
      </c>
      <c r="L2024">
        <v>1</v>
      </c>
    </row>
    <row r="2025" spans="5:12" x14ac:dyDescent="0.2">
      <c r="E2025" t="s">
        <v>6388</v>
      </c>
      <c r="F2025" t="s">
        <v>48</v>
      </c>
      <c r="G2025">
        <v>1</v>
      </c>
      <c r="H2025">
        <v>0</v>
      </c>
      <c r="I2025">
        <v>1</v>
      </c>
      <c r="J2025">
        <v>0</v>
      </c>
      <c r="K2025">
        <v>0</v>
      </c>
      <c r="L2025">
        <v>1</v>
      </c>
    </row>
    <row r="2026" spans="5:12" x14ac:dyDescent="0.2">
      <c r="E2026" t="s">
        <v>6389</v>
      </c>
      <c r="F2026" t="s">
        <v>48</v>
      </c>
      <c r="G2026">
        <v>1</v>
      </c>
      <c r="H2026">
        <v>0</v>
      </c>
      <c r="I2026">
        <v>1</v>
      </c>
      <c r="J2026">
        <v>0</v>
      </c>
      <c r="K2026">
        <v>0</v>
      </c>
      <c r="L2026">
        <v>1</v>
      </c>
    </row>
    <row r="2027" spans="5:12" x14ac:dyDescent="0.2">
      <c r="E2027" t="s">
        <v>6390</v>
      </c>
      <c r="F2027" t="s">
        <v>67</v>
      </c>
      <c r="G2027">
        <v>0</v>
      </c>
      <c r="H2027">
        <v>1</v>
      </c>
      <c r="I2027">
        <v>0</v>
      </c>
      <c r="J2027">
        <v>1</v>
      </c>
      <c r="K2027">
        <v>0</v>
      </c>
      <c r="L2027">
        <v>1</v>
      </c>
    </row>
    <row r="2028" spans="5:12" x14ac:dyDescent="0.2">
      <c r="E2028" t="s">
        <v>6391</v>
      </c>
      <c r="F2028" t="s">
        <v>67</v>
      </c>
      <c r="G2028">
        <v>0</v>
      </c>
      <c r="H2028">
        <v>1</v>
      </c>
      <c r="I2028">
        <v>0</v>
      </c>
      <c r="J2028">
        <v>1</v>
      </c>
      <c r="K2028">
        <v>0</v>
      </c>
      <c r="L2028">
        <v>1</v>
      </c>
    </row>
    <row r="2029" spans="5:12" x14ac:dyDescent="0.2">
      <c r="E2029" t="s">
        <v>6392</v>
      </c>
      <c r="F2029" t="s">
        <v>67</v>
      </c>
      <c r="G2029">
        <v>0</v>
      </c>
      <c r="H2029">
        <v>1</v>
      </c>
      <c r="I2029">
        <v>0</v>
      </c>
      <c r="J2029">
        <v>1</v>
      </c>
      <c r="K2029">
        <v>0</v>
      </c>
      <c r="L2029">
        <v>1</v>
      </c>
    </row>
    <row r="2030" spans="5:12" x14ac:dyDescent="0.2">
      <c r="E2030" t="s">
        <v>6393</v>
      </c>
      <c r="F2030" t="s">
        <v>67</v>
      </c>
      <c r="G2030">
        <v>0</v>
      </c>
      <c r="H2030">
        <v>1</v>
      </c>
      <c r="I2030">
        <v>0</v>
      </c>
      <c r="J2030">
        <v>1</v>
      </c>
      <c r="K2030">
        <v>0</v>
      </c>
      <c r="L2030">
        <v>1</v>
      </c>
    </row>
    <row r="2031" spans="5:12" x14ac:dyDescent="0.2">
      <c r="E2031" t="s">
        <v>5158</v>
      </c>
      <c r="F2031" t="s">
        <v>58</v>
      </c>
      <c r="G2031">
        <v>1</v>
      </c>
      <c r="H2031">
        <v>0</v>
      </c>
      <c r="I2031">
        <v>1</v>
      </c>
      <c r="J2031">
        <v>0</v>
      </c>
      <c r="K2031">
        <v>0</v>
      </c>
      <c r="L2031">
        <v>1</v>
      </c>
    </row>
    <row r="2032" spans="5:12" x14ac:dyDescent="0.2">
      <c r="E2032" t="s">
        <v>6394</v>
      </c>
      <c r="F2032" t="s">
        <v>58</v>
      </c>
      <c r="G2032">
        <v>1</v>
      </c>
      <c r="H2032">
        <v>0</v>
      </c>
      <c r="I2032">
        <v>1</v>
      </c>
      <c r="J2032">
        <v>0</v>
      </c>
      <c r="K2032">
        <v>0</v>
      </c>
      <c r="L2032">
        <v>1</v>
      </c>
    </row>
    <row r="2033" spans="5:12" x14ac:dyDescent="0.2">
      <c r="E2033" t="s">
        <v>6395</v>
      </c>
      <c r="F2033" t="s">
        <v>58</v>
      </c>
      <c r="G2033">
        <v>0</v>
      </c>
      <c r="H2033">
        <v>1</v>
      </c>
      <c r="I2033">
        <v>0</v>
      </c>
      <c r="J2033">
        <v>1</v>
      </c>
      <c r="K2033">
        <v>0</v>
      </c>
      <c r="L2033">
        <v>1</v>
      </c>
    </row>
    <row r="2034" spans="5:12" x14ac:dyDescent="0.2">
      <c r="E2034" t="s">
        <v>5841</v>
      </c>
      <c r="F2034" t="s">
        <v>24</v>
      </c>
      <c r="G2034">
        <v>1</v>
      </c>
      <c r="H2034">
        <v>0</v>
      </c>
      <c r="I2034">
        <v>0</v>
      </c>
      <c r="J2034">
        <v>1</v>
      </c>
      <c r="K2034">
        <v>0</v>
      </c>
      <c r="L2034">
        <v>1</v>
      </c>
    </row>
    <row r="2035" spans="5:12" x14ac:dyDescent="0.2">
      <c r="E2035" t="s">
        <v>3564</v>
      </c>
      <c r="F2035" t="s">
        <v>14</v>
      </c>
      <c r="G2035">
        <v>0</v>
      </c>
      <c r="H2035">
        <v>1</v>
      </c>
      <c r="I2035">
        <v>0</v>
      </c>
      <c r="J2035">
        <v>1</v>
      </c>
      <c r="K2035">
        <v>0</v>
      </c>
      <c r="L2035">
        <v>1</v>
      </c>
    </row>
    <row r="2036" spans="5:12" x14ac:dyDescent="0.2">
      <c r="E2036" t="s">
        <v>3577</v>
      </c>
      <c r="F2036" t="s">
        <v>14</v>
      </c>
      <c r="G2036">
        <v>0</v>
      </c>
      <c r="H2036">
        <v>1</v>
      </c>
      <c r="I2036">
        <v>0</v>
      </c>
      <c r="J2036">
        <v>1</v>
      </c>
      <c r="K2036">
        <v>0</v>
      </c>
      <c r="L2036">
        <v>1</v>
      </c>
    </row>
    <row r="2037" spans="5:12" x14ac:dyDescent="0.2">
      <c r="E2037" t="s">
        <v>5136</v>
      </c>
      <c r="F2037" t="s">
        <v>94</v>
      </c>
      <c r="G2037">
        <v>1</v>
      </c>
      <c r="H2037">
        <v>0</v>
      </c>
      <c r="I2037">
        <v>1</v>
      </c>
      <c r="J2037">
        <v>0</v>
      </c>
      <c r="K2037">
        <v>0</v>
      </c>
      <c r="L2037">
        <v>1</v>
      </c>
    </row>
    <row r="2038" spans="5:12" x14ac:dyDescent="0.2">
      <c r="E2038" t="s">
        <v>5545</v>
      </c>
      <c r="F2038" t="s">
        <v>94</v>
      </c>
      <c r="G2038">
        <v>1</v>
      </c>
      <c r="H2038">
        <v>0</v>
      </c>
      <c r="I2038">
        <v>1</v>
      </c>
      <c r="J2038">
        <v>0</v>
      </c>
      <c r="K2038">
        <v>0</v>
      </c>
      <c r="L2038">
        <v>1</v>
      </c>
    </row>
    <row r="2039" spans="5:12" x14ac:dyDescent="0.2">
      <c r="E2039" t="s">
        <v>5634</v>
      </c>
      <c r="F2039" t="s">
        <v>94</v>
      </c>
      <c r="G2039">
        <v>1</v>
      </c>
      <c r="H2039">
        <v>0</v>
      </c>
      <c r="I2039">
        <v>1</v>
      </c>
      <c r="J2039">
        <v>0</v>
      </c>
      <c r="K2039">
        <v>0</v>
      </c>
      <c r="L2039">
        <v>1</v>
      </c>
    </row>
    <row r="2040" spans="5:12" x14ac:dyDescent="0.2">
      <c r="E2040" t="s">
        <v>6396</v>
      </c>
      <c r="F2040" t="s">
        <v>80</v>
      </c>
      <c r="G2040">
        <v>0</v>
      </c>
      <c r="H2040">
        <v>1</v>
      </c>
      <c r="I2040">
        <v>0</v>
      </c>
      <c r="J2040">
        <v>1</v>
      </c>
      <c r="K2040">
        <v>0</v>
      </c>
      <c r="L2040">
        <v>1</v>
      </c>
    </row>
    <row r="2041" spans="5:12" x14ac:dyDescent="0.2">
      <c r="E2041" t="s">
        <v>6397</v>
      </c>
      <c r="F2041" t="s">
        <v>80</v>
      </c>
      <c r="G2041">
        <v>0</v>
      </c>
      <c r="H2041">
        <v>1</v>
      </c>
      <c r="I2041">
        <v>0</v>
      </c>
      <c r="J2041">
        <v>1</v>
      </c>
      <c r="K2041">
        <v>0</v>
      </c>
      <c r="L2041">
        <v>1</v>
      </c>
    </row>
    <row r="2042" spans="5:12" x14ac:dyDescent="0.2">
      <c r="E2042" t="s">
        <v>519</v>
      </c>
      <c r="F2042" t="s">
        <v>22</v>
      </c>
      <c r="G2042">
        <v>0</v>
      </c>
      <c r="H2042">
        <v>1</v>
      </c>
      <c r="I2042">
        <v>0</v>
      </c>
      <c r="J2042">
        <v>1</v>
      </c>
      <c r="K2042">
        <v>0</v>
      </c>
      <c r="L2042">
        <v>1</v>
      </c>
    </row>
    <row r="2043" spans="5:12" x14ac:dyDescent="0.2">
      <c r="E2043" t="s">
        <v>2265</v>
      </c>
      <c r="F2043" t="s">
        <v>53</v>
      </c>
      <c r="G2043">
        <v>1</v>
      </c>
      <c r="H2043">
        <v>0</v>
      </c>
      <c r="I2043">
        <v>0</v>
      </c>
      <c r="J2043">
        <v>1</v>
      </c>
      <c r="K2043">
        <v>0</v>
      </c>
      <c r="L2043">
        <v>1</v>
      </c>
    </row>
    <row r="2044" spans="5:12" x14ac:dyDescent="0.2">
      <c r="E2044" t="s">
        <v>2261</v>
      </c>
      <c r="F2044" t="s">
        <v>53</v>
      </c>
      <c r="G2044">
        <v>1</v>
      </c>
      <c r="H2044">
        <v>0</v>
      </c>
      <c r="I2044">
        <v>0</v>
      </c>
      <c r="J2044">
        <v>1</v>
      </c>
      <c r="K2044">
        <v>0</v>
      </c>
      <c r="L2044">
        <v>1</v>
      </c>
    </row>
    <row r="2045" spans="5:12" x14ac:dyDescent="0.2">
      <c r="E2045" t="s">
        <v>4707</v>
      </c>
      <c r="F2045" t="s">
        <v>53</v>
      </c>
      <c r="G2045">
        <v>1</v>
      </c>
      <c r="H2045">
        <v>0</v>
      </c>
      <c r="I2045">
        <v>0</v>
      </c>
      <c r="J2045">
        <v>1</v>
      </c>
      <c r="K2045">
        <v>0</v>
      </c>
      <c r="L2045">
        <v>1</v>
      </c>
    </row>
    <row r="2046" spans="5:12" x14ac:dyDescent="0.2">
      <c r="E2046" t="s">
        <v>4708</v>
      </c>
      <c r="F2046" t="s">
        <v>53</v>
      </c>
      <c r="G2046">
        <v>1</v>
      </c>
      <c r="H2046">
        <v>0</v>
      </c>
      <c r="I2046">
        <v>0</v>
      </c>
      <c r="J2046">
        <v>1</v>
      </c>
      <c r="K2046">
        <v>0</v>
      </c>
      <c r="L2046">
        <v>1</v>
      </c>
    </row>
    <row r="2047" spans="5:12" x14ac:dyDescent="0.2">
      <c r="E2047" t="s">
        <v>4706</v>
      </c>
      <c r="F2047" t="s">
        <v>53</v>
      </c>
      <c r="G2047">
        <v>1</v>
      </c>
      <c r="H2047">
        <v>0</v>
      </c>
      <c r="I2047">
        <v>0</v>
      </c>
      <c r="J2047">
        <v>1</v>
      </c>
      <c r="K2047">
        <v>0</v>
      </c>
      <c r="L2047">
        <v>1</v>
      </c>
    </row>
    <row r="2048" spans="5:12" x14ac:dyDescent="0.2">
      <c r="E2048" t="s">
        <v>4709</v>
      </c>
      <c r="F2048" t="s">
        <v>53</v>
      </c>
      <c r="G2048">
        <v>1</v>
      </c>
      <c r="H2048">
        <v>0</v>
      </c>
      <c r="I2048">
        <v>0</v>
      </c>
      <c r="J2048">
        <v>1</v>
      </c>
      <c r="K2048">
        <v>0</v>
      </c>
      <c r="L2048">
        <v>1</v>
      </c>
    </row>
    <row r="2049" spans="4:12" x14ac:dyDescent="0.2">
      <c r="E2049" t="s">
        <v>2668</v>
      </c>
      <c r="F2049" t="s">
        <v>53</v>
      </c>
      <c r="G2049">
        <v>0</v>
      </c>
      <c r="H2049">
        <v>1</v>
      </c>
      <c r="I2049">
        <v>0</v>
      </c>
      <c r="J2049">
        <v>1</v>
      </c>
      <c r="K2049">
        <v>0</v>
      </c>
      <c r="L2049">
        <v>1</v>
      </c>
    </row>
    <row r="2050" spans="4:12" x14ac:dyDescent="0.2">
      <c r="E2050" t="s">
        <v>1105</v>
      </c>
      <c r="F2050" t="s">
        <v>94</v>
      </c>
      <c r="G2050">
        <v>0</v>
      </c>
      <c r="H2050">
        <v>2</v>
      </c>
      <c r="I2050">
        <v>0</v>
      </c>
      <c r="J2050">
        <v>2</v>
      </c>
      <c r="K2050">
        <v>0</v>
      </c>
      <c r="L2050">
        <v>2</v>
      </c>
    </row>
    <row r="2051" spans="4:12" x14ac:dyDescent="0.2">
      <c r="D2051" t="s">
        <v>117</v>
      </c>
      <c r="E2051" t="s">
        <v>117</v>
      </c>
      <c r="F2051" t="s">
        <v>53</v>
      </c>
      <c r="G2051">
        <v>1</v>
      </c>
      <c r="H2051">
        <v>0</v>
      </c>
      <c r="I2051">
        <v>0</v>
      </c>
      <c r="J2051">
        <v>1</v>
      </c>
      <c r="K2051">
        <v>0</v>
      </c>
      <c r="L2051">
        <v>1</v>
      </c>
    </row>
    <row r="2052" spans="4:12" x14ac:dyDescent="0.2">
      <c r="E2052" t="s">
        <v>5278</v>
      </c>
      <c r="F2052" t="s">
        <v>58</v>
      </c>
      <c r="G2052">
        <v>0</v>
      </c>
      <c r="H2052">
        <v>1</v>
      </c>
      <c r="I2052">
        <v>0</v>
      </c>
      <c r="J2052">
        <v>1</v>
      </c>
      <c r="K2052">
        <v>0</v>
      </c>
      <c r="L2052">
        <v>1</v>
      </c>
    </row>
    <row r="2053" spans="4:12" x14ac:dyDescent="0.2">
      <c r="E2053" t="s">
        <v>3545</v>
      </c>
      <c r="F2053" t="s">
        <v>58</v>
      </c>
      <c r="G2053">
        <v>0</v>
      </c>
      <c r="H2053">
        <v>1</v>
      </c>
      <c r="I2053">
        <v>0</v>
      </c>
      <c r="J2053">
        <v>1</v>
      </c>
      <c r="K2053">
        <v>0</v>
      </c>
      <c r="L2053">
        <v>1</v>
      </c>
    </row>
    <row r="2054" spans="4:12" x14ac:dyDescent="0.2">
      <c r="E2054" t="s">
        <v>3467</v>
      </c>
      <c r="F2054" t="s">
        <v>58</v>
      </c>
      <c r="G2054">
        <v>0</v>
      </c>
      <c r="H2054">
        <v>1</v>
      </c>
      <c r="I2054">
        <v>0</v>
      </c>
      <c r="J2054">
        <v>1</v>
      </c>
      <c r="K2054">
        <v>0</v>
      </c>
      <c r="L2054">
        <v>1</v>
      </c>
    </row>
    <row r="2055" spans="4:12" x14ac:dyDescent="0.2">
      <c r="E2055" t="s">
        <v>5548</v>
      </c>
      <c r="F2055" t="s">
        <v>58</v>
      </c>
      <c r="G2055">
        <v>0</v>
      </c>
      <c r="H2055">
        <v>1</v>
      </c>
      <c r="I2055">
        <v>0</v>
      </c>
      <c r="J2055">
        <v>1</v>
      </c>
      <c r="K2055">
        <v>0</v>
      </c>
      <c r="L2055">
        <v>1</v>
      </c>
    </row>
    <row r="2056" spans="4:12" x14ac:dyDescent="0.2">
      <c r="E2056" t="s">
        <v>6398</v>
      </c>
      <c r="F2056" t="s">
        <v>29</v>
      </c>
      <c r="G2056">
        <v>0</v>
      </c>
      <c r="H2056">
        <v>1</v>
      </c>
      <c r="I2056">
        <v>0</v>
      </c>
      <c r="J2056">
        <v>1</v>
      </c>
      <c r="K2056">
        <v>0</v>
      </c>
      <c r="L2056">
        <v>1</v>
      </c>
    </row>
    <row r="2057" spans="4:12" x14ac:dyDescent="0.2">
      <c r="E2057" t="s">
        <v>2674</v>
      </c>
      <c r="F2057" t="s">
        <v>20</v>
      </c>
      <c r="G2057">
        <v>3</v>
      </c>
      <c r="H2057">
        <v>0</v>
      </c>
      <c r="I2057">
        <v>0</v>
      </c>
      <c r="J2057">
        <v>3</v>
      </c>
      <c r="K2057">
        <v>0</v>
      </c>
      <c r="L2057">
        <v>3</v>
      </c>
    </row>
    <row r="2058" spans="4:12" x14ac:dyDescent="0.2">
      <c r="E2058" t="s">
        <v>6399</v>
      </c>
      <c r="F2058" t="s">
        <v>20</v>
      </c>
      <c r="G2058">
        <v>0</v>
      </c>
      <c r="H2058">
        <v>1</v>
      </c>
      <c r="I2058">
        <v>0</v>
      </c>
      <c r="J2058">
        <v>1</v>
      </c>
      <c r="K2058">
        <v>0</v>
      </c>
      <c r="L2058">
        <v>1</v>
      </c>
    </row>
    <row r="2059" spans="4:12" x14ac:dyDescent="0.2">
      <c r="E2059" t="s">
        <v>2971</v>
      </c>
      <c r="F2059" t="s">
        <v>58</v>
      </c>
      <c r="G2059">
        <v>0</v>
      </c>
      <c r="H2059">
        <v>1</v>
      </c>
      <c r="I2059">
        <v>0</v>
      </c>
      <c r="J2059">
        <v>1</v>
      </c>
      <c r="K2059">
        <v>0</v>
      </c>
      <c r="L2059">
        <v>1</v>
      </c>
    </row>
    <row r="2060" spans="4:12" x14ac:dyDescent="0.2">
      <c r="E2060" t="s">
        <v>2111</v>
      </c>
      <c r="F2060" t="s">
        <v>69</v>
      </c>
      <c r="G2060">
        <v>1</v>
      </c>
      <c r="H2060">
        <v>0</v>
      </c>
      <c r="I2060">
        <v>0</v>
      </c>
      <c r="J2060">
        <v>1</v>
      </c>
      <c r="K2060">
        <v>0</v>
      </c>
      <c r="L2060">
        <v>1</v>
      </c>
    </row>
    <row r="2061" spans="4:12" x14ac:dyDescent="0.2">
      <c r="E2061" t="s">
        <v>2108</v>
      </c>
      <c r="F2061" t="s">
        <v>69</v>
      </c>
      <c r="G2061">
        <v>1</v>
      </c>
      <c r="H2061">
        <v>0</v>
      </c>
      <c r="I2061">
        <v>0</v>
      </c>
      <c r="J2061">
        <v>1</v>
      </c>
      <c r="K2061">
        <v>0</v>
      </c>
      <c r="L2061">
        <v>1</v>
      </c>
    </row>
    <row r="2062" spans="4:12" x14ac:dyDescent="0.2">
      <c r="E2062" t="s">
        <v>4645</v>
      </c>
      <c r="F2062" t="s">
        <v>77</v>
      </c>
      <c r="G2062">
        <v>0</v>
      </c>
      <c r="H2062">
        <v>1</v>
      </c>
      <c r="I2062">
        <v>0</v>
      </c>
      <c r="J2062">
        <v>1</v>
      </c>
      <c r="K2062">
        <v>0</v>
      </c>
      <c r="L2062">
        <v>1</v>
      </c>
    </row>
    <row r="2063" spans="4:12" x14ac:dyDescent="0.2">
      <c r="E2063" t="s">
        <v>5131</v>
      </c>
      <c r="F2063" t="s">
        <v>77</v>
      </c>
      <c r="G2063">
        <v>0</v>
      </c>
      <c r="H2063">
        <v>1</v>
      </c>
      <c r="I2063">
        <v>0</v>
      </c>
      <c r="J2063">
        <v>1</v>
      </c>
      <c r="K2063">
        <v>0</v>
      </c>
      <c r="L2063">
        <v>1</v>
      </c>
    </row>
    <row r="2064" spans="4:12" x14ac:dyDescent="0.2">
      <c r="E2064" t="s">
        <v>6400</v>
      </c>
      <c r="F2064" t="s">
        <v>77</v>
      </c>
      <c r="G2064">
        <v>0</v>
      </c>
      <c r="H2064">
        <v>1</v>
      </c>
      <c r="I2064">
        <v>0</v>
      </c>
      <c r="J2064">
        <v>1</v>
      </c>
      <c r="K2064">
        <v>0</v>
      </c>
      <c r="L2064">
        <v>1</v>
      </c>
    </row>
    <row r="2065" spans="5:12" x14ac:dyDescent="0.2">
      <c r="E2065" t="s">
        <v>5531</v>
      </c>
      <c r="F2065" t="s">
        <v>77</v>
      </c>
      <c r="G2065">
        <v>0</v>
      </c>
      <c r="H2065">
        <v>1</v>
      </c>
      <c r="I2065">
        <v>0</v>
      </c>
      <c r="J2065">
        <v>1</v>
      </c>
      <c r="K2065">
        <v>0</v>
      </c>
      <c r="L2065">
        <v>1</v>
      </c>
    </row>
    <row r="2066" spans="5:12" x14ac:dyDescent="0.2">
      <c r="E2066" t="s">
        <v>4386</v>
      </c>
      <c r="F2066" t="s">
        <v>77</v>
      </c>
      <c r="G2066">
        <v>0</v>
      </c>
      <c r="H2066">
        <v>1</v>
      </c>
      <c r="I2066">
        <v>0</v>
      </c>
      <c r="J2066">
        <v>1</v>
      </c>
      <c r="K2066">
        <v>0</v>
      </c>
      <c r="L2066">
        <v>1</v>
      </c>
    </row>
    <row r="2067" spans="5:12" x14ac:dyDescent="0.2">
      <c r="E2067" t="s">
        <v>5206</v>
      </c>
      <c r="F2067" t="s">
        <v>77</v>
      </c>
      <c r="G2067">
        <v>0</v>
      </c>
      <c r="H2067">
        <v>1</v>
      </c>
      <c r="I2067">
        <v>0</v>
      </c>
      <c r="J2067">
        <v>1</v>
      </c>
      <c r="K2067">
        <v>0</v>
      </c>
      <c r="L2067">
        <v>1</v>
      </c>
    </row>
    <row r="2068" spans="5:12" x14ac:dyDescent="0.2">
      <c r="E2068" t="s">
        <v>5795</v>
      </c>
      <c r="F2068" t="s">
        <v>77</v>
      </c>
      <c r="G2068">
        <v>0</v>
      </c>
      <c r="H2068">
        <v>1</v>
      </c>
      <c r="I2068">
        <v>0</v>
      </c>
      <c r="J2068">
        <v>1</v>
      </c>
      <c r="K2068">
        <v>0</v>
      </c>
      <c r="L2068">
        <v>1</v>
      </c>
    </row>
    <row r="2069" spans="5:12" x14ac:dyDescent="0.2">
      <c r="E2069" t="s">
        <v>4153</v>
      </c>
      <c r="F2069" t="s">
        <v>77</v>
      </c>
      <c r="G2069">
        <v>0</v>
      </c>
      <c r="H2069">
        <v>1</v>
      </c>
      <c r="I2069">
        <v>0</v>
      </c>
      <c r="J2069">
        <v>1</v>
      </c>
      <c r="K2069">
        <v>0</v>
      </c>
      <c r="L2069">
        <v>1</v>
      </c>
    </row>
    <row r="2070" spans="5:12" x14ac:dyDescent="0.2">
      <c r="E2070" t="s">
        <v>4756</v>
      </c>
      <c r="F2070" t="s">
        <v>77</v>
      </c>
      <c r="G2070">
        <v>0</v>
      </c>
      <c r="H2070">
        <v>1</v>
      </c>
      <c r="I2070">
        <v>0</v>
      </c>
      <c r="J2070">
        <v>1</v>
      </c>
      <c r="K2070">
        <v>0</v>
      </c>
      <c r="L2070">
        <v>1</v>
      </c>
    </row>
    <row r="2071" spans="5:12" x14ac:dyDescent="0.2">
      <c r="E2071" t="s">
        <v>4948</v>
      </c>
      <c r="F2071" t="s">
        <v>77</v>
      </c>
      <c r="G2071">
        <v>0</v>
      </c>
      <c r="H2071">
        <v>1</v>
      </c>
      <c r="I2071">
        <v>0</v>
      </c>
      <c r="J2071">
        <v>1</v>
      </c>
      <c r="K2071">
        <v>0</v>
      </c>
      <c r="L2071">
        <v>1</v>
      </c>
    </row>
    <row r="2072" spans="5:12" x14ac:dyDescent="0.2">
      <c r="E2072" t="s">
        <v>5594</v>
      </c>
      <c r="F2072" t="s">
        <v>77</v>
      </c>
      <c r="G2072">
        <v>0</v>
      </c>
      <c r="H2072">
        <v>1</v>
      </c>
      <c r="I2072">
        <v>0</v>
      </c>
      <c r="J2072">
        <v>1</v>
      </c>
      <c r="K2072">
        <v>0</v>
      </c>
      <c r="L2072">
        <v>1</v>
      </c>
    </row>
    <row r="2073" spans="5:12" x14ac:dyDescent="0.2">
      <c r="E2073" t="s">
        <v>4946</v>
      </c>
      <c r="F2073" t="s">
        <v>77</v>
      </c>
      <c r="G2073">
        <v>0</v>
      </c>
      <c r="H2073">
        <v>1</v>
      </c>
      <c r="I2073">
        <v>0</v>
      </c>
      <c r="J2073">
        <v>1</v>
      </c>
      <c r="K2073">
        <v>0</v>
      </c>
      <c r="L2073">
        <v>1</v>
      </c>
    </row>
    <row r="2074" spans="5:12" x14ac:dyDescent="0.2">
      <c r="E2074" t="s">
        <v>6401</v>
      </c>
      <c r="F2074" t="s">
        <v>77</v>
      </c>
      <c r="G2074">
        <v>0</v>
      </c>
      <c r="H2074">
        <v>1</v>
      </c>
      <c r="I2074">
        <v>0</v>
      </c>
      <c r="J2074">
        <v>1</v>
      </c>
      <c r="K2074">
        <v>0</v>
      </c>
      <c r="L2074">
        <v>1</v>
      </c>
    </row>
    <row r="2075" spans="5:12" x14ac:dyDescent="0.2">
      <c r="E2075" t="s">
        <v>6402</v>
      </c>
      <c r="F2075" t="s">
        <v>77</v>
      </c>
      <c r="G2075">
        <v>0</v>
      </c>
      <c r="H2075">
        <v>1</v>
      </c>
      <c r="I2075">
        <v>0</v>
      </c>
      <c r="J2075">
        <v>1</v>
      </c>
      <c r="K2075">
        <v>0</v>
      </c>
      <c r="L2075">
        <v>1</v>
      </c>
    </row>
    <row r="2076" spans="5:12" x14ac:dyDescent="0.2">
      <c r="E2076" t="s">
        <v>4870</v>
      </c>
      <c r="F2076" t="s">
        <v>77</v>
      </c>
      <c r="G2076">
        <v>0</v>
      </c>
      <c r="H2076">
        <v>1</v>
      </c>
      <c r="I2076">
        <v>0</v>
      </c>
      <c r="J2076">
        <v>1</v>
      </c>
      <c r="K2076">
        <v>0</v>
      </c>
      <c r="L2076">
        <v>1</v>
      </c>
    </row>
    <row r="2077" spans="5:12" x14ac:dyDescent="0.2">
      <c r="E2077" t="s">
        <v>5321</v>
      </c>
      <c r="F2077" t="s">
        <v>77</v>
      </c>
      <c r="G2077">
        <v>0</v>
      </c>
      <c r="H2077">
        <v>1</v>
      </c>
      <c r="I2077">
        <v>0</v>
      </c>
      <c r="J2077">
        <v>1</v>
      </c>
      <c r="K2077">
        <v>0</v>
      </c>
      <c r="L2077">
        <v>1</v>
      </c>
    </row>
    <row r="2078" spans="5:12" x14ac:dyDescent="0.2">
      <c r="E2078" t="s">
        <v>5190</v>
      </c>
      <c r="F2078" t="s">
        <v>77</v>
      </c>
      <c r="G2078">
        <v>0</v>
      </c>
      <c r="H2078">
        <v>1</v>
      </c>
      <c r="I2078">
        <v>0</v>
      </c>
      <c r="J2078">
        <v>1</v>
      </c>
      <c r="K2078">
        <v>0</v>
      </c>
      <c r="L2078">
        <v>1</v>
      </c>
    </row>
    <row r="2079" spans="5:12" x14ac:dyDescent="0.2">
      <c r="E2079" t="s">
        <v>5201</v>
      </c>
      <c r="F2079" t="s">
        <v>77</v>
      </c>
      <c r="G2079">
        <v>0</v>
      </c>
      <c r="H2079">
        <v>1</v>
      </c>
      <c r="I2079">
        <v>0</v>
      </c>
      <c r="J2079">
        <v>1</v>
      </c>
      <c r="K2079">
        <v>0</v>
      </c>
      <c r="L2079">
        <v>1</v>
      </c>
    </row>
    <row r="2080" spans="5:12" x14ac:dyDescent="0.2">
      <c r="E2080" t="s">
        <v>6403</v>
      </c>
      <c r="F2080" t="s">
        <v>58</v>
      </c>
      <c r="G2080">
        <v>1</v>
      </c>
      <c r="H2080">
        <v>0</v>
      </c>
      <c r="I2080">
        <v>0</v>
      </c>
      <c r="J2080">
        <v>1</v>
      </c>
      <c r="K2080">
        <v>0</v>
      </c>
      <c r="L2080">
        <v>1</v>
      </c>
    </row>
    <row r="2081" spans="5:12" x14ac:dyDescent="0.2">
      <c r="E2081" t="s">
        <v>6404</v>
      </c>
      <c r="F2081" t="s">
        <v>58</v>
      </c>
      <c r="G2081">
        <v>1</v>
      </c>
      <c r="H2081">
        <v>0</v>
      </c>
      <c r="I2081">
        <v>0</v>
      </c>
      <c r="J2081">
        <v>1</v>
      </c>
      <c r="K2081">
        <v>0</v>
      </c>
      <c r="L2081">
        <v>1</v>
      </c>
    </row>
    <row r="2082" spans="5:12" x14ac:dyDescent="0.2">
      <c r="E2082" t="s">
        <v>6405</v>
      </c>
      <c r="F2082" t="s">
        <v>58</v>
      </c>
      <c r="G2082">
        <v>1</v>
      </c>
      <c r="H2082">
        <v>0</v>
      </c>
      <c r="I2082">
        <v>0</v>
      </c>
      <c r="J2082">
        <v>1</v>
      </c>
      <c r="K2082">
        <v>0</v>
      </c>
      <c r="L2082">
        <v>1</v>
      </c>
    </row>
    <row r="2083" spans="5:12" x14ac:dyDescent="0.2">
      <c r="E2083" t="s">
        <v>1410</v>
      </c>
      <c r="F2083" t="s">
        <v>35</v>
      </c>
      <c r="G2083">
        <v>0</v>
      </c>
      <c r="H2083">
        <v>1</v>
      </c>
      <c r="I2083">
        <v>0</v>
      </c>
      <c r="J2083">
        <v>1</v>
      </c>
      <c r="K2083">
        <v>0</v>
      </c>
      <c r="L2083">
        <v>1</v>
      </c>
    </row>
    <row r="2084" spans="5:12" x14ac:dyDescent="0.2">
      <c r="E2084" t="s">
        <v>6406</v>
      </c>
      <c r="F2084" t="s">
        <v>33</v>
      </c>
      <c r="G2084">
        <v>0</v>
      </c>
      <c r="H2084">
        <v>1</v>
      </c>
      <c r="I2084">
        <v>0</v>
      </c>
      <c r="J2084">
        <v>1</v>
      </c>
      <c r="K2084">
        <v>0</v>
      </c>
      <c r="L2084">
        <v>1</v>
      </c>
    </row>
    <row r="2085" spans="5:12" x14ac:dyDescent="0.2">
      <c r="E2085" t="s">
        <v>6407</v>
      </c>
      <c r="F2085" t="s">
        <v>33</v>
      </c>
      <c r="G2085">
        <v>0</v>
      </c>
      <c r="H2085">
        <v>1</v>
      </c>
      <c r="I2085">
        <v>0</v>
      </c>
      <c r="J2085">
        <v>1</v>
      </c>
      <c r="K2085">
        <v>0</v>
      </c>
      <c r="L2085">
        <v>1</v>
      </c>
    </row>
    <row r="2086" spans="5:12" x14ac:dyDescent="0.2">
      <c r="E2086" t="s">
        <v>5803</v>
      </c>
      <c r="F2086" t="s">
        <v>20</v>
      </c>
      <c r="G2086">
        <v>0</v>
      </c>
      <c r="H2086">
        <v>1</v>
      </c>
      <c r="I2086">
        <v>0</v>
      </c>
      <c r="J2086">
        <v>1</v>
      </c>
      <c r="K2086">
        <v>0</v>
      </c>
      <c r="L2086">
        <v>1</v>
      </c>
    </row>
    <row r="2087" spans="5:12" x14ac:dyDescent="0.2">
      <c r="E2087" t="s">
        <v>5600</v>
      </c>
      <c r="F2087" t="s">
        <v>20</v>
      </c>
      <c r="G2087">
        <v>0</v>
      </c>
      <c r="H2087">
        <v>1</v>
      </c>
      <c r="I2087">
        <v>0</v>
      </c>
      <c r="J2087">
        <v>1</v>
      </c>
      <c r="K2087">
        <v>0</v>
      </c>
      <c r="L2087">
        <v>1</v>
      </c>
    </row>
    <row r="2088" spans="5:12" x14ac:dyDescent="0.2">
      <c r="E2088" t="s">
        <v>262</v>
      </c>
      <c r="F2088" t="s">
        <v>14</v>
      </c>
      <c r="G2088">
        <v>0</v>
      </c>
      <c r="H2088">
        <v>2</v>
      </c>
      <c r="I2088">
        <v>0</v>
      </c>
      <c r="J2088">
        <v>2</v>
      </c>
      <c r="K2088">
        <v>0</v>
      </c>
      <c r="L2088">
        <v>2</v>
      </c>
    </row>
    <row r="2089" spans="5:12" x14ac:dyDescent="0.2">
      <c r="E2089" t="s">
        <v>5255</v>
      </c>
      <c r="F2089" t="s">
        <v>14</v>
      </c>
      <c r="G2089">
        <v>0</v>
      </c>
      <c r="H2089">
        <v>2</v>
      </c>
      <c r="I2089">
        <v>0</v>
      </c>
      <c r="J2089">
        <v>2</v>
      </c>
      <c r="K2089">
        <v>0</v>
      </c>
      <c r="L2089">
        <v>2</v>
      </c>
    </row>
    <row r="2090" spans="5:12" x14ac:dyDescent="0.2">
      <c r="E2090" t="s">
        <v>392</v>
      </c>
      <c r="F2090" t="s">
        <v>94</v>
      </c>
      <c r="G2090">
        <v>0</v>
      </c>
      <c r="H2090">
        <v>1</v>
      </c>
      <c r="I2090">
        <v>0</v>
      </c>
      <c r="J2090">
        <v>1</v>
      </c>
      <c r="K2090">
        <v>0</v>
      </c>
      <c r="L2090">
        <v>1</v>
      </c>
    </row>
    <row r="2091" spans="5:12" x14ac:dyDescent="0.2">
      <c r="E2091" t="s">
        <v>6408</v>
      </c>
      <c r="F2091" t="s">
        <v>94</v>
      </c>
      <c r="G2091">
        <v>0</v>
      </c>
      <c r="H2091">
        <v>1</v>
      </c>
      <c r="I2091">
        <v>0</v>
      </c>
      <c r="J2091">
        <v>1</v>
      </c>
      <c r="K2091">
        <v>0</v>
      </c>
      <c r="L2091">
        <v>1</v>
      </c>
    </row>
    <row r="2092" spans="5:12" x14ac:dyDescent="0.2">
      <c r="E2092" t="s">
        <v>6409</v>
      </c>
      <c r="F2092" t="s">
        <v>94</v>
      </c>
      <c r="G2092">
        <v>0</v>
      </c>
      <c r="H2092">
        <v>1</v>
      </c>
      <c r="I2092">
        <v>0</v>
      </c>
      <c r="J2092">
        <v>1</v>
      </c>
      <c r="K2092">
        <v>0</v>
      </c>
      <c r="L2092">
        <v>1</v>
      </c>
    </row>
    <row r="2093" spans="5:12" x14ac:dyDescent="0.2">
      <c r="E2093" t="s">
        <v>6410</v>
      </c>
      <c r="F2093" t="s">
        <v>94</v>
      </c>
      <c r="G2093">
        <v>0</v>
      </c>
      <c r="H2093">
        <v>1</v>
      </c>
      <c r="I2093">
        <v>0</v>
      </c>
      <c r="J2093">
        <v>1</v>
      </c>
      <c r="K2093">
        <v>0</v>
      </c>
      <c r="L2093">
        <v>1</v>
      </c>
    </row>
    <row r="2094" spans="5:12" x14ac:dyDescent="0.2">
      <c r="E2094" t="s">
        <v>6411</v>
      </c>
      <c r="F2094" t="s">
        <v>67</v>
      </c>
      <c r="G2094">
        <v>0</v>
      </c>
      <c r="H2094">
        <v>1</v>
      </c>
      <c r="I2094">
        <v>0</v>
      </c>
      <c r="J2094">
        <v>1</v>
      </c>
      <c r="K2094">
        <v>0</v>
      </c>
      <c r="L2094">
        <v>1</v>
      </c>
    </row>
    <row r="2095" spans="5:12" x14ac:dyDescent="0.2">
      <c r="E2095" t="s">
        <v>6412</v>
      </c>
      <c r="F2095" t="s">
        <v>67</v>
      </c>
      <c r="G2095">
        <v>0</v>
      </c>
      <c r="H2095">
        <v>1</v>
      </c>
      <c r="I2095">
        <v>0</v>
      </c>
      <c r="J2095">
        <v>1</v>
      </c>
      <c r="K2095">
        <v>0</v>
      </c>
      <c r="L2095">
        <v>1</v>
      </c>
    </row>
    <row r="2096" spans="5:12" x14ac:dyDescent="0.2">
      <c r="E2096" t="s">
        <v>329</v>
      </c>
      <c r="F2096" t="s">
        <v>14</v>
      </c>
      <c r="G2096">
        <v>0</v>
      </c>
      <c r="H2096">
        <v>1</v>
      </c>
      <c r="I2096">
        <v>0</v>
      </c>
      <c r="J2096">
        <v>1</v>
      </c>
      <c r="K2096">
        <v>0</v>
      </c>
      <c r="L2096">
        <v>1</v>
      </c>
    </row>
    <row r="2097" spans="5:12" x14ac:dyDescent="0.2">
      <c r="E2097" t="s">
        <v>1309</v>
      </c>
      <c r="F2097" t="s">
        <v>14</v>
      </c>
      <c r="G2097">
        <v>0</v>
      </c>
      <c r="H2097">
        <v>1</v>
      </c>
      <c r="I2097">
        <v>0</v>
      </c>
      <c r="J2097">
        <v>1</v>
      </c>
      <c r="K2097">
        <v>0</v>
      </c>
      <c r="L2097">
        <v>1</v>
      </c>
    </row>
    <row r="2098" spans="5:12" x14ac:dyDescent="0.2">
      <c r="E2098" t="s">
        <v>719</v>
      </c>
      <c r="F2098" t="s">
        <v>14</v>
      </c>
      <c r="G2098">
        <v>0</v>
      </c>
      <c r="H2098">
        <v>1</v>
      </c>
      <c r="I2098">
        <v>0</v>
      </c>
      <c r="J2098">
        <v>1</v>
      </c>
      <c r="K2098">
        <v>0</v>
      </c>
      <c r="L2098">
        <v>1</v>
      </c>
    </row>
    <row r="2099" spans="5:12" x14ac:dyDescent="0.2">
      <c r="E2099" t="s">
        <v>4404</v>
      </c>
      <c r="F2099" t="s">
        <v>18</v>
      </c>
      <c r="G2099">
        <v>0</v>
      </c>
      <c r="H2099">
        <v>1</v>
      </c>
      <c r="I2099">
        <v>0</v>
      </c>
      <c r="J2099">
        <v>1</v>
      </c>
      <c r="K2099">
        <v>0</v>
      </c>
      <c r="L2099">
        <v>1</v>
      </c>
    </row>
    <row r="2100" spans="5:12" x14ac:dyDescent="0.2">
      <c r="E2100" t="s">
        <v>4291</v>
      </c>
      <c r="F2100" t="s">
        <v>18</v>
      </c>
      <c r="G2100">
        <v>0</v>
      </c>
      <c r="H2100">
        <v>1</v>
      </c>
      <c r="I2100">
        <v>0</v>
      </c>
      <c r="J2100">
        <v>1</v>
      </c>
      <c r="K2100">
        <v>0</v>
      </c>
      <c r="L2100">
        <v>1</v>
      </c>
    </row>
    <row r="2101" spans="5:12" x14ac:dyDescent="0.2">
      <c r="E2101" t="s">
        <v>5017</v>
      </c>
      <c r="F2101" t="s">
        <v>18</v>
      </c>
      <c r="G2101">
        <v>0</v>
      </c>
      <c r="H2101">
        <v>1</v>
      </c>
      <c r="I2101">
        <v>0</v>
      </c>
      <c r="J2101">
        <v>1</v>
      </c>
      <c r="K2101">
        <v>0</v>
      </c>
      <c r="L2101">
        <v>1</v>
      </c>
    </row>
    <row r="2102" spans="5:12" x14ac:dyDescent="0.2">
      <c r="E2102" t="s">
        <v>5566</v>
      </c>
      <c r="F2102" t="s">
        <v>18</v>
      </c>
      <c r="G2102">
        <v>0</v>
      </c>
      <c r="H2102">
        <v>1</v>
      </c>
      <c r="I2102">
        <v>0</v>
      </c>
      <c r="J2102">
        <v>1</v>
      </c>
      <c r="K2102">
        <v>0</v>
      </c>
      <c r="L2102">
        <v>1</v>
      </c>
    </row>
    <row r="2103" spans="5:12" x14ac:dyDescent="0.2">
      <c r="E2103" t="s">
        <v>4113</v>
      </c>
      <c r="F2103" t="s">
        <v>18</v>
      </c>
      <c r="G2103">
        <v>0</v>
      </c>
      <c r="H2103">
        <v>1</v>
      </c>
      <c r="I2103">
        <v>0</v>
      </c>
      <c r="J2103">
        <v>1</v>
      </c>
      <c r="K2103">
        <v>0</v>
      </c>
      <c r="L2103">
        <v>1</v>
      </c>
    </row>
    <row r="2104" spans="5:12" x14ac:dyDescent="0.2">
      <c r="E2104" t="s">
        <v>5400</v>
      </c>
      <c r="F2104" t="s">
        <v>18</v>
      </c>
      <c r="G2104">
        <v>0</v>
      </c>
      <c r="H2104">
        <v>1</v>
      </c>
      <c r="I2104">
        <v>0</v>
      </c>
      <c r="J2104">
        <v>1</v>
      </c>
      <c r="K2104">
        <v>0</v>
      </c>
      <c r="L2104">
        <v>1</v>
      </c>
    </row>
    <row r="2105" spans="5:12" x14ac:dyDescent="0.2">
      <c r="E2105" t="s">
        <v>1522</v>
      </c>
      <c r="F2105" t="s">
        <v>87</v>
      </c>
      <c r="G2105">
        <v>0</v>
      </c>
      <c r="H2105">
        <v>1</v>
      </c>
      <c r="I2105">
        <v>0</v>
      </c>
      <c r="J2105">
        <v>1</v>
      </c>
      <c r="K2105">
        <v>0</v>
      </c>
      <c r="L2105">
        <v>1</v>
      </c>
    </row>
    <row r="2106" spans="5:12" x14ac:dyDescent="0.2">
      <c r="E2106" t="s">
        <v>6413</v>
      </c>
      <c r="F2106" t="s">
        <v>58</v>
      </c>
      <c r="G2106">
        <v>1</v>
      </c>
      <c r="H2106">
        <v>0</v>
      </c>
      <c r="I2106">
        <v>0</v>
      </c>
      <c r="J2106">
        <v>1</v>
      </c>
      <c r="K2106">
        <v>0</v>
      </c>
      <c r="L2106">
        <v>1</v>
      </c>
    </row>
    <row r="2107" spans="5:12" x14ac:dyDescent="0.2">
      <c r="E2107" t="s">
        <v>6414</v>
      </c>
      <c r="F2107" t="s">
        <v>58</v>
      </c>
      <c r="G2107">
        <v>1</v>
      </c>
      <c r="H2107">
        <v>0</v>
      </c>
      <c r="I2107">
        <v>0</v>
      </c>
      <c r="J2107">
        <v>1</v>
      </c>
      <c r="K2107">
        <v>0</v>
      </c>
      <c r="L2107">
        <v>1</v>
      </c>
    </row>
    <row r="2108" spans="5:12" x14ac:dyDescent="0.2">
      <c r="E2108" t="s">
        <v>993</v>
      </c>
      <c r="F2108" t="s">
        <v>33</v>
      </c>
      <c r="G2108">
        <v>0</v>
      </c>
      <c r="H2108">
        <v>1</v>
      </c>
      <c r="I2108">
        <v>1</v>
      </c>
      <c r="J2108">
        <v>0</v>
      </c>
      <c r="K2108">
        <v>0</v>
      </c>
      <c r="L2108">
        <v>1</v>
      </c>
    </row>
    <row r="2109" spans="5:12" x14ac:dyDescent="0.2">
      <c r="E2109" t="s">
        <v>991</v>
      </c>
      <c r="F2109" t="s">
        <v>33</v>
      </c>
      <c r="G2109">
        <v>0</v>
      </c>
      <c r="H2109">
        <v>1</v>
      </c>
      <c r="I2109">
        <v>1</v>
      </c>
      <c r="J2109">
        <v>0</v>
      </c>
      <c r="K2109">
        <v>0</v>
      </c>
      <c r="L2109">
        <v>1</v>
      </c>
    </row>
    <row r="2110" spans="5:12" x14ac:dyDescent="0.2">
      <c r="E2110" t="s">
        <v>4804</v>
      </c>
      <c r="F2110" t="s">
        <v>16</v>
      </c>
      <c r="G2110">
        <v>0</v>
      </c>
      <c r="H2110">
        <v>1</v>
      </c>
      <c r="I2110">
        <v>0</v>
      </c>
      <c r="J2110">
        <v>1</v>
      </c>
      <c r="K2110">
        <v>0</v>
      </c>
      <c r="L2110">
        <v>1</v>
      </c>
    </row>
    <row r="2111" spans="5:12" x14ac:dyDescent="0.2">
      <c r="E2111" t="s">
        <v>992</v>
      </c>
      <c r="F2111" t="s">
        <v>33</v>
      </c>
      <c r="G2111">
        <v>0</v>
      </c>
      <c r="H2111">
        <v>1</v>
      </c>
      <c r="I2111">
        <v>1</v>
      </c>
      <c r="J2111">
        <v>0</v>
      </c>
      <c r="K2111">
        <v>0</v>
      </c>
      <c r="L2111">
        <v>1</v>
      </c>
    </row>
    <row r="2112" spans="5:12" x14ac:dyDescent="0.2">
      <c r="E2112" t="s">
        <v>6415</v>
      </c>
      <c r="F2112" t="s">
        <v>131</v>
      </c>
      <c r="G2112">
        <v>0</v>
      </c>
      <c r="H2112">
        <v>1</v>
      </c>
      <c r="I2112">
        <v>1</v>
      </c>
      <c r="J2112">
        <v>0</v>
      </c>
      <c r="K2112">
        <v>0</v>
      </c>
      <c r="L2112">
        <v>1</v>
      </c>
    </row>
    <row r="2113" spans="5:12" x14ac:dyDescent="0.2">
      <c r="E2113" t="s">
        <v>6416</v>
      </c>
      <c r="F2113" t="s">
        <v>131</v>
      </c>
      <c r="G2113">
        <v>0</v>
      </c>
      <c r="H2113">
        <v>1</v>
      </c>
      <c r="I2113">
        <v>1</v>
      </c>
      <c r="J2113">
        <v>0</v>
      </c>
      <c r="K2113">
        <v>0</v>
      </c>
      <c r="L2113">
        <v>1</v>
      </c>
    </row>
    <row r="2114" spans="5:12" x14ac:dyDescent="0.2">
      <c r="E2114" t="s">
        <v>6417</v>
      </c>
      <c r="F2114" t="s">
        <v>131</v>
      </c>
      <c r="G2114">
        <v>0</v>
      </c>
      <c r="H2114">
        <v>1</v>
      </c>
      <c r="I2114">
        <v>1</v>
      </c>
      <c r="J2114">
        <v>0</v>
      </c>
      <c r="K2114">
        <v>0</v>
      </c>
      <c r="L2114">
        <v>1</v>
      </c>
    </row>
    <row r="2115" spans="5:12" x14ac:dyDescent="0.2">
      <c r="E2115" t="s">
        <v>6418</v>
      </c>
      <c r="F2115" t="s">
        <v>131</v>
      </c>
      <c r="G2115">
        <v>0</v>
      </c>
      <c r="H2115">
        <v>1</v>
      </c>
      <c r="I2115">
        <v>1</v>
      </c>
      <c r="J2115">
        <v>0</v>
      </c>
      <c r="K2115">
        <v>0</v>
      </c>
      <c r="L2115">
        <v>1</v>
      </c>
    </row>
    <row r="2116" spans="5:12" x14ac:dyDescent="0.2">
      <c r="E2116" t="s">
        <v>6419</v>
      </c>
      <c r="F2116" t="s">
        <v>131</v>
      </c>
      <c r="G2116">
        <v>0</v>
      </c>
      <c r="H2116">
        <v>1</v>
      </c>
      <c r="I2116">
        <v>1</v>
      </c>
      <c r="J2116">
        <v>0</v>
      </c>
      <c r="K2116">
        <v>0</v>
      </c>
      <c r="L2116">
        <v>1</v>
      </c>
    </row>
    <row r="2117" spans="5:12" x14ac:dyDescent="0.2">
      <c r="E2117" t="s">
        <v>6420</v>
      </c>
      <c r="F2117" t="s">
        <v>131</v>
      </c>
      <c r="G2117">
        <v>0</v>
      </c>
      <c r="H2117">
        <v>1</v>
      </c>
      <c r="I2117">
        <v>1</v>
      </c>
      <c r="J2117">
        <v>0</v>
      </c>
      <c r="K2117">
        <v>0</v>
      </c>
      <c r="L2117">
        <v>1</v>
      </c>
    </row>
    <row r="2118" spans="5:12" x14ac:dyDescent="0.2">
      <c r="E2118" t="s">
        <v>6421</v>
      </c>
      <c r="F2118" t="s">
        <v>131</v>
      </c>
      <c r="G2118">
        <v>0</v>
      </c>
      <c r="H2118">
        <v>1</v>
      </c>
      <c r="I2118">
        <v>1</v>
      </c>
      <c r="J2118">
        <v>0</v>
      </c>
      <c r="K2118">
        <v>0</v>
      </c>
      <c r="L2118">
        <v>1</v>
      </c>
    </row>
    <row r="2119" spans="5:12" x14ac:dyDescent="0.2">
      <c r="E2119" t="s">
        <v>4166</v>
      </c>
      <c r="F2119" t="s">
        <v>131</v>
      </c>
      <c r="G2119">
        <v>0</v>
      </c>
      <c r="H2119">
        <v>1</v>
      </c>
      <c r="I2119">
        <v>1</v>
      </c>
      <c r="J2119">
        <v>0</v>
      </c>
      <c r="K2119">
        <v>0</v>
      </c>
      <c r="L2119">
        <v>1</v>
      </c>
    </row>
    <row r="2120" spans="5:12" x14ac:dyDescent="0.2">
      <c r="E2120" t="s">
        <v>6422</v>
      </c>
      <c r="F2120" t="s">
        <v>131</v>
      </c>
      <c r="G2120">
        <v>0</v>
      </c>
      <c r="H2120">
        <v>1</v>
      </c>
      <c r="I2120">
        <v>1</v>
      </c>
      <c r="J2120">
        <v>0</v>
      </c>
      <c r="K2120">
        <v>0</v>
      </c>
      <c r="L2120">
        <v>1</v>
      </c>
    </row>
    <row r="2121" spans="5:12" x14ac:dyDescent="0.2">
      <c r="E2121" t="s">
        <v>1098</v>
      </c>
      <c r="F2121" t="s">
        <v>131</v>
      </c>
      <c r="G2121">
        <v>0</v>
      </c>
      <c r="H2121">
        <v>1</v>
      </c>
      <c r="I2121">
        <v>1</v>
      </c>
      <c r="J2121">
        <v>0</v>
      </c>
      <c r="K2121">
        <v>0</v>
      </c>
      <c r="L2121">
        <v>1</v>
      </c>
    </row>
    <row r="2122" spans="5:12" x14ac:dyDescent="0.2">
      <c r="E2122" t="s">
        <v>447</v>
      </c>
      <c r="F2122" t="s">
        <v>58</v>
      </c>
      <c r="G2122">
        <v>0</v>
      </c>
      <c r="H2122">
        <v>1</v>
      </c>
      <c r="I2122">
        <v>0</v>
      </c>
      <c r="J2122">
        <v>1</v>
      </c>
      <c r="K2122">
        <v>0</v>
      </c>
      <c r="L2122">
        <v>1</v>
      </c>
    </row>
    <row r="2123" spans="5:12" x14ac:dyDescent="0.2">
      <c r="E2123" t="s">
        <v>6423</v>
      </c>
      <c r="F2123" t="s">
        <v>24</v>
      </c>
      <c r="G2123">
        <v>1</v>
      </c>
      <c r="H2123">
        <v>0</v>
      </c>
      <c r="I2123">
        <v>0</v>
      </c>
      <c r="J2123">
        <v>1</v>
      </c>
      <c r="K2123">
        <v>0</v>
      </c>
      <c r="L2123">
        <v>1</v>
      </c>
    </row>
    <row r="2124" spans="5:12" x14ac:dyDescent="0.2">
      <c r="E2124" t="s">
        <v>6424</v>
      </c>
      <c r="F2124" t="s">
        <v>24</v>
      </c>
      <c r="G2124">
        <v>1</v>
      </c>
      <c r="H2124">
        <v>0</v>
      </c>
      <c r="I2124">
        <v>0</v>
      </c>
      <c r="J2124">
        <v>1</v>
      </c>
      <c r="K2124">
        <v>0</v>
      </c>
      <c r="L2124">
        <v>1</v>
      </c>
    </row>
    <row r="2125" spans="5:12" x14ac:dyDescent="0.2">
      <c r="E2125" t="s">
        <v>909</v>
      </c>
      <c r="F2125" t="s">
        <v>58</v>
      </c>
      <c r="G2125">
        <v>0</v>
      </c>
      <c r="H2125">
        <v>1</v>
      </c>
      <c r="I2125">
        <v>0</v>
      </c>
      <c r="J2125">
        <v>1</v>
      </c>
      <c r="K2125">
        <v>0</v>
      </c>
      <c r="L2125">
        <v>1</v>
      </c>
    </row>
    <row r="2126" spans="5:12" x14ac:dyDescent="0.2">
      <c r="E2126" t="s">
        <v>2842</v>
      </c>
      <c r="F2126" t="s">
        <v>14</v>
      </c>
      <c r="G2126">
        <v>0</v>
      </c>
      <c r="H2126">
        <v>1</v>
      </c>
      <c r="I2126">
        <v>0</v>
      </c>
      <c r="J2126">
        <v>1</v>
      </c>
      <c r="K2126">
        <v>0</v>
      </c>
      <c r="L2126">
        <v>1</v>
      </c>
    </row>
    <row r="2127" spans="5:12" x14ac:dyDescent="0.2">
      <c r="E2127" t="s">
        <v>2527</v>
      </c>
      <c r="F2127" t="s">
        <v>14</v>
      </c>
      <c r="G2127">
        <v>0</v>
      </c>
      <c r="H2127">
        <v>1</v>
      </c>
      <c r="I2127">
        <v>0</v>
      </c>
      <c r="J2127">
        <v>1</v>
      </c>
      <c r="K2127">
        <v>0</v>
      </c>
      <c r="L2127">
        <v>1</v>
      </c>
    </row>
    <row r="2128" spans="5:12" x14ac:dyDescent="0.2">
      <c r="E2128" t="s">
        <v>2038</v>
      </c>
      <c r="F2128" t="s">
        <v>14</v>
      </c>
      <c r="G2128">
        <v>0</v>
      </c>
      <c r="H2128">
        <v>1</v>
      </c>
      <c r="I2128">
        <v>0</v>
      </c>
      <c r="J2128">
        <v>1</v>
      </c>
      <c r="K2128">
        <v>0</v>
      </c>
      <c r="L2128">
        <v>1</v>
      </c>
    </row>
    <row r="2129" spans="5:12" x14ac:dyDescent="0.2">
      <c r="E2129" t="s">
        <v>502</v>
      </c>
      <c r="F2129" t="s">
        <v>14</v>
      </c>
      <c r="G2129">
        <v>0</v>
      </c>
      <c r="H2129">
        <v>1</v>
      </c>
      <c r="I2129">
        <v>0</v>
      </c>
      <c r="J2129">
        <v>1</v>
      </c>
      <c r="K2129">
        <v>0</v>
      </c>
      <c r="L2129">
        <v>1</v>
      </c>
    </row>
    <row r="2130" spans="5:12" x14ac:dyDescent="0.2">
      <c r="E2130" t="s">
        <v>476</v>
      </c>
      <c r="F2130" t="s">
        <v>29</v>
      </c>
      <c r="G2130">
        <v>0</v>
      </c>
      <c r="H2130">
        <v>1</v>
      </c>
      <c r="I2130">
        <v>0</v>
      </c>
      <c r="J2130">
        <v>1</v>
      </c>
      <c r="K2130">
        <v>0</v>
      </c>
      <c r="L2130">
        <v>1</v>
      </c>
    </row>
    <row r="2131" spans="5:12" x14ac:dyDescent="0.2">
      <c r="E2131" t="s">
        <v>1109</v>
      </c>
      <c r="F2131" t="s">
        <v>29</v>
      </c>
      <c r="G2131">
        <v>0</v>
      </c>
      <c r="H2131">
        <v>2</v>
      </c>
      <c r="I2131">
        <v>0</v>
      </c>
      <c r="J2131">
        <v>2</v>
      </c>
      <c r="K2131">
        <v>0</v>
      </c>
      <c r="L2131">
        <v>2</v>
      </c>
    </row>
    <row r="2132" spans="5:12" x14ac:dyDescent="0.2">
      <c r="E2132" t="s">
        <v>3208</v>
      </c>
      <c r="F2132" t="s">
        <v>29</v>
      </c>
      <c r="G2132">
        <v>0</v>
      </c>
      <c r="H2132">
        <v>2</v>
      </c>
      <c r="I2132">
        <v>0</v>
      </c>
      <c r="J2132">
        <v>2</v>
      </c>
      <c r="K2132">
        <v>0</v>
      </c>
      <c r="L2132">
        <v>2</v>
      </c>
    </row>
    <row r="2133" spans="5:12" x14ac:dyDescent="0.2">
      <c r="E2133" t="s">
        <v>467</v>
      </c>
      <c r="F2133" t="s">
        <v>29</v>
      </c>
      <c r="G2133">
        <v>0</v>
      </c>
      <c r="H2133">
        <v>2</v>
      </c>
      <c r="I2133">
        <v>0</v>
      </c>
      <c r="J2133">
        <v>2</v>
      </c>
      <c r="K2133">
        <v>0</v>
      </c>
      <c r="L2133">
        <v>2</v>
      </c>
    </row>
    <row r="2134" spans="5:12" x14ac:dyDescent="0.2">
      <c r="E2134" t="s">
        <v>3025</v>
      </c>
      <c r="F2134" t="s">
        <v>58</v>
      </c>
      <c r="G2134">
        <v>0</v>
      </c>
      <c r="H2134">
        <v>1</v>
      </c>
      <c r="I2134">
        <v>0</v>
      </c>
      <c r="J2134">
        <v>1</v>
      </c>
      <c r="K2134">
        <v>0</v>
      </c>
      <c r="L2134">
        <v>1</v>
      </c>
    </row>
    <row r="2135" spans="5:12" x14ac:dyDescent="0.2">
      <c r="E2135" t="s">
        <v>2605</v>
      </c>
      <c r="F2135" t="s">
        <v>58</v>
      </c>
      <c r="G2135">
        <v>0</v>
      </c>
      <c r="H2135">
        <v>1</v>
      </c>
      <c r="I2135">
        <v>0</v>
      </c>
      <c r="J2135">
        <v>1</v>
      </c>
      <c r="K2135">
        <v>0</v>
      </c>
      <c r="L2135">
        <v>1</v>
      </c>
    </row>
    <row r="2136" spans="5:12" x14ac:dyDescent="0.2">
      <c r="E2136" t="s">
        <v>2175</v>
      </c>
      <c r="F2136" t="s">
        <v>18</v>
      </c>
      <c r="G2136">
        <v>1</v>
      </c>
      <c r="H2136">
        <v>0</v>
      </c>
      <c r="I2136">
        <v>0</v>
      </c>
      <c r="J2136">
        <v>1</v>
      </c>
      <c r="K2136">
        <v>0</v>
      </c>
      <c r="L2136">
        <v>1</v>
      </c>
    </row>
    <row r="2137" spans="5:12" x14ac:dyDescent="0.2">
      <c r="E2137" t="s">
        <v>4384</v>
      </c>
      <c r="F2137" t="s">
        <v>58</v>
      </c>
      <c r="G2137">
        <v>0</v>
      </c>
      <c r="H2137">
        <v>2</v>
      </c>
      <c r="I2137">
        <v>0</v>
      </c>
      <c r="J2137">
        <v>2</v>
      </c>
      <c r="K2137">
        <v>0</v>
      </c>
      <c r="L2137">
        <v>2</v>
      </c>
    </row>
    <row r="2138" spans="5:12" x14ac:dyDescent="0.2">
      <c r="E2138" t="s">
        <v>6425</v>
      </c>
      <c r="F2138" t="s">
        <v>48</v>
      </c>
      <c r="G2138">
        <v>1</v>
      </c>
      <c r="H2138">
        <v>0</v>
      </c>
      <c r="I2138">
        <v>0</v>
      </c>
      <c r="J2138">
        <v>1</v>
      </c>
      <c r="K2138">
        <v>0</v>
      </c>
      <c r="L2138">
        <v>1</v>
      </c>
    </row>
    <row r="2139" spans="5:12" x14ac:dyDescent="0.2">
      <c r="E2139" t="s">
        <v>6426</v>
      </c>
      <c r="F2139" t="s">
        <v>48</v>
      </c>
      <c r="G2139">
        <v>1</v>
      </c>
      <c r="H2139">
        <v>0</v>
      </c>
      <c r="I2139">
        <v>0</v>
      </c>
      <c r="J2139">
        <v>1</v>
      </c>
      <c r="K2139">
        <v>0</v>
      </c>
      <c r="L2139">
        <v>1</v>
      </c>
    </row>
    <row r="2140" spans="5:12" x14ac:dyDescent="0.2">
      <c r="E2140" t="s">
        <v>5606</v>
      </c>
      <c r="F2140" t="s">
        <v>67</v>
      </c>
      <c r="G2140">
        <v>0</v>
      </c>
      <c r="H2140">
        <v>1</v>
      </c>
      <c r="I2140">
        <v>0</v>
      </c>
      <c r="J2140">
        <v>1</v>
      </c>
      <c r="K2140">
        <v>0</v>
      </c>
      <c r="L2140">
        <v>1</v>
      </c>
    </row>
    <row r="2141" spans="5:12" x14ac:dyDescent="0.2">
      <c r="E2141" t="s">
        <v>5630</v>
      </c>
      <c r="F2141" t="s">
        <v>94</v>
      </c>
      <c r="G2141">
        <v>0</v>
      </c>
      <c r="H2141">
        <v>1</v>
      </c>
      <c r="I2141">
        <v>0</v>
      </c>
      <c r="J2141">
        <v>1</v>
      </c>
      <c r="K2141">
        <v>0</v>
      </c>
      <c r="L2141">
        <v>1</v>
      </c>
    </row>
    <row r="2142" spans="5:12" x14ac:dyDescent="0.2">
      <c r="E2142" t="s">
        <v>4218</v>
      </c>
      <c r="F2142" t="s">
        <v>20</v>
      </c>
      <c r="G2142">
        <v>0</v>
      </c>
      <c r="H2142">
        <v>1</v>
      </c>
      <c r="I2142">
        <v>0</v>
      </c>
      <c r="J2142">
        <v>1</v>
      </c>
      <c r="K2142">
        <v>0</v>
      </c>
      <c r="L2142">
        <v>1</v>
      </c>
    </row>
    <row r="2143" spans="5:12" x14ac:dyDescent="0.2">
      <c r="E2143" t="s">
        <v>4600</v>
      </c>
      <c r="F2143" t="s">
        <v>94</v>
      </c>
      <c r="G2143">
        <v>0</v>
      </c>
      <c r="H2143">
        <v>1</v>
      </c>
      <c r="I2143">
        <v>0</v>
      </c>
      <c r="J2143">
        <v>1</v>
      </c>
      <c r="K2143">
        <v>0</v>
      </c>
      <c r="L2143">
        <v>1</v>
      </c>
    </row>
    <row r="2144" spans="5:12" x14ac:dyDescent="0.2">
      <c r="E2144" t="s">
        <v>4064</v>
      </c>
      <c r="F2144" t="s">
        <v>14</v>
      </c>
      <c r="G2144">
        <v>0</v>
      </c>
      <c r="H2144">
        <v>1</v>
      </c>
      <c r="I2144">
        <v>0</v>
      </c>
      <c r="J2144">
        <v>1</v>
      </c>
      <c r="K2144">
        <v>0</v>
      </c>
      <c r="L2144">
        <v>1</v>
      </c>
    </row>
    <row r="2145" spans="5:12" x14ac:dyDescent="0.2">
      <c r="E2145" t="s">
        <v>5291</v>
      </c>
      <c r="F2145" t="s">
        <v>14</v>
      </c>
      <c r="G2145">
        <v>0</v>
      </c>
      <c r="H2145">
        <v>1</v>
      </c>
      <c r="I2145">
        <v>0</v>
      </c>
      <c r="J2145">
        <v>1</v>
      </c>
      <c r="K2145">
        <v>0</v>
      </c>
      <c r="L2145">
        <v>1</v>
      </c>
    </row>
    <row r="2146" spans="5:12" x14ac:dyDescent="0.2">
      <c r="E2146" t="s">
        <v>4815</v>
      </c>
      <c r="F2146" t="s">
        <v>14</v>
      </c>
      <c r="G2146">
        <v>0</v>
      </c>
      <c r="H2146">
        <v>1</v>
      </c>
      <c r="I2146">
        <v>0</v>
      </c>
      <c r="J2146">
        <v>1</v>
      </c>
      <c r="K2146">
        <v>0</v>
      </c>
      <c r="L2146">
        <v>1</v>
      </c>
    </row>
    <row r="2147" spans="5:12" x14ac:dyDescent="0.2">
      <c r="E2147" t="s">
        <v>5382</v>
      </c>
      <c r="F2147" t="s">
        <v>14</v>
      </c>
      <c r="G2147">
        <v>0</v>
      </c>
      <c r="H2147">
        <v>1</v>
      </c>
      <c r="I2147">
        <v>0</v>
      </c>
      <c r="J2147">
        <v>1</v>
      </c>
      <c r="K2147">
        <v>0</v>
      </c>
      <c r="L2147">
        <v>1</v>
      </c>
    </row>
    <row r="2148" spans="5:12" x14ac:dyDescent="0.2">
      <c r="E2148" t="s">
        <v>5383</v>
      </c>
      <c r="F2148" t="s">
        <v>14</v>
      </c>
      <c r="G2148">
        <v>0</v>
      </c>
      <c r="H2148">
        <v>1</v>
      </c>
      <c r="I2148">
        <v>0</v>
      </c>
      <c r="J2148">
        <v>1</v>
      </c>
      <c r="K2148">
        <v>0</v>
      </c>
      <c r="L2148">
        <v>1</v>
      </c>
    </row>
    <row r="2149" spans="5:12" x14ac:dyDescent="0.2">
      <c r="E2149" t="s">
        <v>5483</v>
      </c>
      <c r="F2149" t="s">
        <v>14</v>
      </c>
      <c r="G2149">
        <v>0</v>
      </c>
      <c r="H2149">
        <v>1</v>
      </c>
      <c r="I2149">
        <v>0</v>
      </c>
      <c r="J2149">
        <v>1</v>
      </c>
      <c r="K2149">
        <v>0</v>
      </c>
      <c r="L2149">
        <v>1</v>
      </c>
    </row>
    <row r="2150" spans="5:12" x14ac:dyDescent="0.2">
      <c r="E2150" t="s">
        <v>4089</v>
      </c>
      <c r="F2150" t="s">
        <v>14</v>
      </c>
      <c r="G2150">
        <v>0</v>
      </c>
      <c r="H2150">
        <v>1</v>
      </c>
      <c r="I2150">
        <v>0</v>
      </c>
      <c r="J2150">
        <v>1</v>
      </c>
      <c r="K2150">
        <v>0</v>
      </c>
      <c r="L2150">
        <v>1</v>
      </c>
    </row>
    <row r="2151" spans="5:12" x14ac:dyDescent="0.2">
      <c r="E2151" t="s">
        <v>4391</v>
      </c>
      <c r="F2151" t="s">
        <v>14</v>
      </c>
      <c r="G2151">
        <v>0</v>
      </c>
      <c r="H2151">
        <v>1</v>
      </c>
      <c r="I2151">
        <v>0</v>
      </c>
      <c r="J2151">
        <v>1</v>
      </c>
      <c r="K2151">
        <v>0</v>
      </c>
      <c r="L2151">
        <v>1</v>
      </c>
    </row>
    <row r="2152" spans="5:12" x14ac:dyDescent="0.2">
      <c r="E2152" t="s">
        <v>4300</v>
      </c>
      <c r="F2152" t="s">
        <v>14</v>
      </c>
      <c r="G2152">
        <v>0</v>
      </c>
      <c r="H2152">
        <v>1</v>
      </c>
      <c r="I2152">
        <v>0</v>
      </c>
      <c r="J2152">
        <v>1</v>
      </c>
      <c r="K2152">
        <v>0</v>
      </c>
      <c r="L2152">
        <v>1</v>
      </c>
    </row>
    <row r="2153" spans="5:12" x14ac:dyDescent="0.2">
      <c r="E2153" t="s">
        <v>5214</v>
      </c>
      <c r="F2153" t="s">
        <v>14</v>
      </c>
      <c r="G2153">
        <v>0</v>
      </c>
      <c r="H2153">
        <v>1</v>
      </c>
      <c r="I2153">
        <v>0</v>
      </c>
      <c r="J2153">
        <v>1</v>
      </c>
      <c r="K2153">
        <v>0</v>
      </c>
      <c r="L2153">
        <v>1</v>
      </c>
    </row>
    <row r="2154" spans="5:12" x14ac:dyDescent="0.2">
      <c r="E2154" t="s">
        <v>5036</v>
      </c>
      <c r="F2154" t="s">
        <v>14</v>
      </c>
      <c r="G2154">
        <v>0</v>
      </c>
      <c r="H2154">
        <v>1</v>
      </c>
      <c r="I2154">
        <v>0</v>
      </c>
      <c r="J2154">
        <v>1</v>
      </c>
      <c r="K2154">
        <v>0</v>
      </c>
      <c r="L2154">
        <v>1</v>
      </c>
    </row>
    <row r="2155" spans="5:12" x14ac:dyDescent="0.2">
      <c r="E2155" t="s">
        <v>5873</v>
      </c>
      <c r="F2155" t="s">
        <v>14</v>
      </c>
      <c r="G2155">
        <v>0</v>
      </c>
      <c r="H2155">
        <v>1</v>
      </c>
      <c r="I2155">
        <v>0</v>
      </c>
      <c r="J2155">
        <v>1</v>
      </c>
      <c r="K2155">
        <v>0</v>
      </c>
      <c r="L2155">
        <v>1</v>
      </c>
    </row>
    <row r="2156" spans="5:12" x14ac:dyDescent="0.2">
      <c r="E2156" t="s">
        <v>5464</v>
      </c>
      <c r="F2156" t="s">
        <v>14</v>
      </c>
      <c r="G2156">
        <v>0</v>
      </c>
      <c r="H2156">
        <v>1</v>
      </c>
      <c r="I2156">
        <v>0</v>
      </c>
      <c r="J2156">
        <v>1</v>
      </c>
      <c r="K2156">
        <v>0</v>
      </c>
      <c r="L2156">
        <v>1</v>
      </c>
    </row>
    <row r="2157" spans="5:12" x14ac:dyDescent="0.2">
      <c r="E2157" t="s">
        <v>4648</v>
      </c>
      <c r="F2157" t="s">
        <v>14</v>
      </c>
      <c r="G2157">
        <v>0</v>
      </c>
      <c r="H2157">
        <v>1</v>
      </c>
      <c r="I2157">
        <v>0</v>
      </c>
      <c r="J2157">
        <v>1</v>
      </c>
      <c r="K2157">
        <v>0</v>
      </c>
      <c r="L2157">
        <v>1</v>
      </c>
    </row>
    <row r="2158" spans="5:12" x14ac:dyDescent="0.2">
      <c r="E2158" t="s">
        <v>5484</v>
      </c>
      <c r="F2158" t="s">
        <v>14</v>
      </c>
      <c r="G2158">
        <v>0</v>
      </c>
      <c r="H2158">
        <v>1</v>
      </c>
      <c r="I2158">
        <v>0</v>
      </c>
      <c r="J2158">
        <v>1</v>
      </c>
      <c r="K2158">
        <v>0</v>
      </c>
      <c r="L2158">
        <v>1</v>
      </c>
    </row>
    <row r="2159" spans="5:12" x14ac:dyDescent="0.2">
      <c r="E2159" t="s">
        <v>6427</v>
      </c>
      <c r="F2159" t="s">
        <v>58</v>
      </c>
      <c r="G2159">
        <v>0</v>
      </c>
      <c r="H2159">
        <v>1</v>
      </c>
      <c r="I2159">
        <v>0</v>
      </c>
      <c r="J2159">
        <v>1</v>
      </c>
      <c r="K2159">
        <v>0</v>
      </c>
      <c r="L2159">
        <v>1</v>
      </c>
    </row>
    <row r="2160" spans="5:12" x14ac:dyDescent="0.2">
      <c r="E2160" t="s">
        <v>6428</v>
      </c>
      <c r="F2160" t="s">
        <v>58</v>
      </c>
      <c r="G2160">
        <v>0</v>
      </c>
      <c r="H2160">
        <v>1</v>
      </c>
      <c r="I2160">
        <v>0</v>
      </c>
      <c r="J2160">
        <v>1</v>
      </c>
      <c r="K2160">
        <v>0</v>
      </c>
      <c r="L2160">
        <v>1</v>
      </c>
    </row>
    <row r="2161" spans="5:12" x14ac:dyDescent="0.2">
      <c r="E2161" t="s">
        <v>6429</v>
      </c>
      <c r="F2161" t="s">
        <v>58</v>
      </c>
      <c r="G2161">
        <v>0</v>
      </c>
      <c r="H2161">
        <v>1</v>
      </c>
      <c r="I2161">
        <v>0</v>
      </c>
      <c r="J2161">
        <v>1</v>
      </c>
      <c r="K2161">
        <v>0</v>
      </c>
      <c r="L2161">
        <v>1</v>
      </c>
    </row>
    <row r="2162" spans="5:12" x14ac:dyDescent="0.2">
      <c r="E2162" t="s">
        <v>2328</v>
      </c>
      <c r="F2162" t="s">
        <v>29</v>
      </c>
      <c r="G2162">
        <v>1</v>
      </c>
      <c r="H2162">
        <v>0</v>
      </c>
      <c r="I2162">
        <v>0</v>
      </c>
      <c r="J2162">
        <v>1</v>
      </c>
      <c r="K2162">
        <v>0</v>
      </c>
      <c r="L2162">
        <v>1</v>
      </c>
    </row>
    <row r="2163" spans="5:12" x14ac:dyDescent="0.2">
      <c r="E2163" t="s">
        <v>1948</v>
      </c>
      <c r="F2163" t="s">
        <v>29</v>
      </c>
      <c r="G2163">
        <v>1</v>
      </c>
      <c r="H2163">
        <v>0</v>
      </c>
      <c r="I2163">
        <v>0</v>
      </c>
      <c r="J2163">
        <v>1</v>
      </c>
      <c r="K2163">
        <v>0</v>
      </c>
      <c r="L2163">
        <v>1</v>
      </c>
    </row>
    <row r="2164" spans="5:12" x14ac:dyDescent="0.2">
      <c r="E2164" t="s">
        <v>6430</v>
      </c>
      <c r="F2164" t="s">
        <v>58</v>
      </c>
      <c r="G2164">
        <v>0</v>
      </c>
      <c r="H2164">
        <v>1</v>
      </c>
      <c r="I2164">
        <v>0</v>
      </c>
      <c r="J2164">
        <v>1</v>
      </c>
      <c r="K2164">
        <v>0</v>
      </c>
      <c r="L2164">
        <v>1</v>
      </c>
    </row>
    <row r="2165" spans="5:12" x14ac:dyDescent="0.2">
      <c r="E2165" t="s">
        <v>2330</v>
      </c>
      <c r="F2165" t="s">
        <v>29</v>
      </c>
      <c r="G2165">
        <v>1</v>
      </c>
      <c r="H2165">
        <v>0</v>
      </c>
      <c r="I2165">
        <v>0</v>
      </c>
      <c r="J2165">
        <v>1</v>
      </c>
      <c r="K2165">
        <v>0</v>
      </c>
      <c r="L2165">
        <v>1</v>
      </c>
    </row>
    <row r="2166" spans="5:12" x14ac:dyDescent="0.2">
      <c r="E2166" t="s">
        <v>6431</v>
      </c>
      <c r="F2166" t="s">
        <v>58</v>
      </c>
      <c r="G2166">
        <v>0</v>
      </c>
      <c r="H2166">
        <v>1</v>
      </c>
      <c r="I2166">
        <v>0</v>
      </c>
      <c r="J2166">
        <v>1</v>
      </c>
      <c r="K2166">
        <v>0</v>
      </c>
      <c r="L2166">
        <v>1</v>
      </c>
    </row>
    <row r="2167" spans="5:12" x14ac:dyDescent="0.2">
      <c r="E2167" t="s">
        <v>2329</v>
      </c>
      <c r="F2167" t="s">
        <v>29</v>
      </c>
      <c r="G2167">
        <v>1</v>
      </c>
      <c r="H2167">
        <v>0</v>
      </c>
      <c r="I2167">
        <v>0</v>
      </c>
      <c r="J2167">
        <v>1</v>
      </c>
      <c r="K2167">
        <v>0</v>
      </c>
      <c r="L2167">
        <v>1</v>
      </c>
    </row>
    <row r="2168" spans="5:12" x14ac:dyDescent="0.2">
      <c r="E2168" t="s">
        <v>2327</v>
      </c>
      <c r="F2168" t="s">
        <v>29</v>
      </c>
      <c r="G2168">
        <v>1</v>
      </c>
      <c r="H2168">
        <v>0</v>
      </c>
      <c r="I2168">
        <v>0</v>
      </c>
      <c r="J2168">
        <v>1</v>
      </c>
      <c r="K2168">
        <v>0</v>
      </c>
      <c r="L2168">
        <v>1</v>
      </c>
    </row>
    <row r="2169" spans="5:12" x14ac:dyDescent="0.2">
      <c r="E2169" t="s">
        <v>1767</v>
      </c>
      <c r="F2169" t="s">
        <v>20</v>
      </c>
      <c r="G2169">
        <v>1</v>
      </c>
      <c r="H2169">
        <v>0</v>
      </c>
      <c r="I2169">
        <v>0</v>
      </c>
      <c r="J2169">
        <v>1</v>
      </c>
      <c r="K2169">
        <v>0</v>
      </c>
      <c r="L2169">
        <v>1</v>
      </c>
    </row>
    <row r="2170" spans="5:12" x14ac:dyDescent="0.2">
      <c r="E2170" t="s">
        <v>5728</v>
      </c>
      <c r="F2170" t="s">
        <v>29</v>
      </c>
      <c r="G2170">
        <v>1</v>
      </c>
      <c r="H2170">
        <v>0</v>
      </c>
      <c r="I2170">
        <v>0</v>
      </c>
      <c r="J2170">
        <v>1</v>
      </c>
      <c r="K2170">
        <v>0</v>
      </c>
      <c r="L2170">
        <v>1</v>
      </c>
    </row>
    <row r="2171" spans="5:12" x14ac:dyDescent="0.2">
      <c r="E2171" t="s">
        <v>4633</v>
      </c>
      <c r="F2171" t="s">
        <v>29</v>
      </c>
      <c r="G2171">
        <v>1</v>
      </c>
      <c r="H2171">
        <v>0</v>
      </c>
      <c r="I2171">
        <v>0</v>
      </c>
      <c r="J2171">
        <v>1</v>
      </c>
      <c r="K2171">
        <v>0</v>
      </c>
      <c r="L2171">
        <v>1</v>
      </c>
    </row>
    <row r="2172" spans="5:12" x14ac:dyDescent="0.2">
      <c r="E2172" t="s">
        <v>4396</v>
      </c>
      <c r="F2172" t="s">
        <v>29</v>
      </c>
      <c r="G2172">
        <v>1</v>
      </c>
      <c r="H2172">
        <v>0</v>
      </c>
      <c r="I2172">
        <v>0</v>
      </c>
      <c r="J2172">
        <v>1</v>
      </c>
      <c r="K2172">
        <v>0</v>
      </c>
      <c r="L2172">
        <v>1</v>
      </c>
    </row>
    <row r="2173" spans="5:12" x14ac:dyDescent="0.2">
      <c r="E2173" t="s">
        <v>5358</v>
      </c>
      <c r="F2173" t="s">
        <v>29</v>
      </c>
      <c r="G2173">
        <v>1</v>
      </c>
      <c r="H2173">
        <v>0</v>
      </c>
      <c r="I2173">
        <v>0</v>
      </c>
      <c r="J2173">
        <v>1</v>
      </c>
      <c r="K2173">
        <v>0</v>
      </c>
      <c r="L2173">
        <v>1</v>
      </c>
    </row>
    <row r="2174" spans="5:12" x14ac:dyDescent="0.2">
      <c r="E2174" t="s">
        <v>4884</v>
      </c>
      <c r="F2174" t="s">
        <v>29</v>
      </c>
      <c r="G2174">
        <v>1</v>
      </c>
      <c r="H2174">
        <v>0</v>
      </c>
      <c r="I2174">
        <v>0</v>
      </c>
      <c r="J2174">
        <v>1</v>
      </c>
      <c r="K2174">
        <v>0</v>
      </c>
      <c r="L2174">
        <v>1</v>
      </c>
    </row>
    <row r="2175" spans="5:12" x14ac:dyDescent="0.2">
      <c r="E2175" t="s">
        <v>6432</v>
      </c>
      <c r="F2175" t="s">
        <v>53</v>
      </c>
      <c r="G2175">
        <v>0</v>
      </c>
      <c r="H2175">
        <v>1</v>
      </c>
      <c r="I2175">
        <v>0</v>
      </c>
      <c r="J2175">
        <v>1</v>
      </c>
      <c r="K2175">
        <v>0</v>
      </c>
      <c r="L2175">
        <v>1</v>
      </c>
    </row>
    <row r="2176" spans="5:12" x14ac:dyDescent="0.2">
      <c r="E2176" t="s">
        <v>6433</v>
      </c>
      <c r="F2176" t="s">
        <v>53</v>
      </c>
      <c r="G2176">
        <v>0</v>
      </c>
      <c r="H2176">
        <v>1</v>
      </c>
      <c r="I2176">
        <v>0</v>
      </c>
      <c r="J2176">
        <v>1</v>
      </c>
      <c r="K2176">
        <v>0</v>
      </c>
      <c r="L2176">
        <v>1</v>
      </c>
    </row>
    <row r="2177" spans="4:12" x14ac:dyDescent="0.2">
      <c r="E2177" t="s">
        <v>6434</v>
      </c>
      <c r="F2177" t="s">
        <v>53</v>
      </c>
      <c r="G2177">
        <v>0</v>
      </c>
      <c r="H2177">
        <v>1</v>
      </c>
      <c r="I2177">
        <v>0</v>
      </c>
      <c r="J2177">
        <v>1</v>
      </c>
      <c r="K2177">
        <v>0</v>
      </c>
      <c r="L2177">
        <v>1</v>
      </c>
    </row>
    <row r="2178" spans="4:12" x14ac:dyDescent="0.2">
      <c r="E2178" t="s">
        <v>6435</v>
      </c>
      <c r="F2178" t="s">
        <v>53</v>
      </c>
      <c r="G2178">
        <v>0</v>
      </c>
      <c r="H2178">
        <v>1</v>
      </c>
      <c r="I2178">
        <v>0</v>
      </c>
      <c r="J2178">
        <v>1</v>
      </c>
      <c r="K2178">
        <v>0</v>
      </c>
      <c r="L2178">
        <v>1</v>
      </c>
    </row>
    <row r="2179" spans="4:12" x14ac:dyDescent="0.2">
      <c r="E2179" t="s">
        <v>6436</v>
      </c>
      <c r="F2179" t="s">
        <v>53</v>
      </c>
      <c r="G2179">
        <v>0</v>
      </c>
      <c r="H2179">
        <v>1</v>
      </c>
      <c r="I2179">
        <v>0</v>
      </c>
      <c r="J2179">
        <v>1</v>
      </c>
      <c r="K2179">
        <v>0</v>
      </c>
      <c r="L2179">
        <v>1</v>
      </c>
    </row>
    <row r="2180" spans="4:12" x14ac:dyDescent="0.2">
      <c r="E2180" t="s">
        <v>6437</v>
      </c>
      <c r="F2180" t="s">
        <v>53</v>
      </c>
      <c r="G2180">
        <v>0</v>
      </c>
      <c r="H2180">
        <v>1</v>
      </c>
      <c r="I2180">
        <v>0</v>
      </c>
      <c r="J2180">
        <v>1</v>
      </c>
      <c r="K2180">
        <v>0</v>
      </c>
      <c r="L2180">
        <v>1</v>
      </c>
    </row>
    <row r="2181" spans="4:12" x14ac:dyDescent="0.2">
      <c r="E2181" t="s">
        <v>6438</v>
      </c>
      <c r="F2181" t="s">
        <v>53</v>
      </c>
      <c r="G2181">
        <v>0</v>
      </c>
      <c r="H2181">
        <v>1</v>
      </c>
      <c r="I2181">
        <v>0</v>
      </c>
      <c r="J2181">
        <v>1</v>
      </c>
      <c r="K2181">
        <v>0</v>
      </c>
      <c r="L2181">
        <v>1</v>
      </c>
    </row>
    <row r="2182" spans="4:12" x14ac:dyDescent="0.2">
      <c r="D2182" t="s">
        <v>6439</v>
      </c>
      <c r="E2182" t="s">
        <v>6439</v>
      </c>
      <c r="F2182" t="s">
        <v>53</v>
      </c>
      <c r="G2182">
        <v>0</v>
      </c>
      <c r="H2182">
        <v>1</v>
      </c>
      <c r="I2182">
        <v>0</v>
      </c>
      <c r="J2182">
        <v>1</v>
      </c>
      <c r="K2182">
        <v>0</v>
      </c>
      <c r="L2182">
        <v>1</v>
      </c>
    </row>
    <row r="2183" spans="4:12" x14ac:dyDescent="0.2">
      <c r="E2183" t="s">
        <v>6440</v>
      </c>
      <c r="F2183" t="s">
        <v>53</v>
      </c>
      <c r="G2183">
        <v>0</v>
      </c>
      <c r="H2183">
        <v>1</v>
      </c>
      <c r="I2183">
        <v>0</v>
      </c>
      <c r="J2183">
        <v>1</v>
      </c>
      <c r="K2183">
        <v>0</v>
      </c>
      <c r="L2183">
        <v>1</v>
      </c>
    </row>
    <row r="2184" spans="4:12" x14ac:dyDescent="0.2">
      <c r="E2184" t="s">
        <v>6441</v>
      </c>
      <c r="F2184" t="s">
        <v>53</v>
      </c>
      <c r="G2184">
        <v>0</v>
      </c>
      <c r="H2184">
        <v>1</v>
      </c>
      <c r="I2184">
        <v>0</v>
      </c>
      <c r="J2184">
        <v>1</v>
      </c>
      <c r="K2184">
        <v>0</v>
      </c>
      <c r="L2184">
        <v>1</v>
      </c>
    </row>
    <row r="2185" spans="4:12" x14ac:dyDescent="0.2">
      <c r="E2185" t="s">
        <v>4919</v>
      </c>
      <c r="F2185" t="s">
        <v>20</v>
      </c>
      <c r="G2185">
        <v>0</v>
      </c>
      <c r="H2185">
        <v>1</v>
      </c>
      <c r="I2185">
        <v>0</v>
      </c>
      <c r="J2185">
        <v>1</v>
      </c>
      <c r="K2185">
        <v>0</v>
      </c>
      <c r="L2185">
        <v>1</v>
      </c>
    </row>
    <row r="2186" spans="4:12" x14ac:dyDescent="0.2">
      <c r="E2186" t="s">
        <v>5544</v>
      </c>
      <c r="F2186" t="s">
        <v>20</v>
      </c>
      <c r="G2186">
        <v>0</v>
      </c>
      <c r="H2186">
        <v>1</v>
      </c>
      <c r="I2186">
        <v>0</v>
      </c>
      <c r="J2186">
        <v>1</v>
      </c>
      <c r="K2186">
        <v>0</v>
      </c>
      <c r="L2186">
        <v>1</v>
      </c>
    </row>
    <row r="2187" spans="4:12" x14ac:dyDescent="0.2">
      <c r="E2187" t="s">
        <v>6442</v>
      </c>
      <c r="F2187" t="s">
        <v>53</v>
      </c>
      <c r="G2187">
        <v>1</v>
      </c>
      <c r="H2187">
        <v>0</v>
      </c>
      <c r="I2187">
        <v>0</v>
      </c>
      <c r="J2187">
        <v>1</v>
      </c>
      <c r="K2187">
        <v>0</v>
      </c>
      <c r="L2187">
        <v>1</v>
      </c>
    </row>
    <row r="2188" spans="4:12" x14ac:dyDescent="0.2">
      <c r="E2188" t="s">
        <v>4270</v>
      </c>
      <c r="F2188" t="s">
        <v>20</v>
      </c>
      <c r="G2188">
        <v>0</v>
      </c>
      <c r="H2188">
        <v>1</v>
      </c>
      <c r="I2188">
        <v>0</v>
      </c>
      <c r="J2188">
        <v>1</v>
      </c>
      <c r="K2188">
        <v>0</v>
      </c>
      <c r="L2188">
        <v>1</v>
      </c>
    </row>
    <row r="2189" spans="4:12" x14ac:dyDescent="0.2">
      <c r="E2189" t="s">
        <v>760</v>
      </c>
      <c r="F2189" t="s">
        <v>24</v>
      </c>
      <c r="G2189">
        <v>0</v>
      </c>
      <c r="H2189">
        <v>1</v>
      </c>
      <c r="I2189">
        <v>0</v>
      </c>
      <c r="J2189">
        <v>1</v>
      </c>
      <c r="K2189">
        <v>0</v>
      </c>
      <c r="L2189">
        <v>1</v>
      </c>
    </row>
    <row r="2190" spans="4:12" x14ac:dyDescent="0.2">
      <c r="E2190" t="s">
        <v>3504</v>
      </c>
      <c r="F2190" t="s">
        <v>14</v>
      </c>
      <c r="G2190">
        <v>1</v>
      </c>
      <c r="H2190">
        <v>0</v>
      </c>
      <c r="I2190">
        <v>0</v>
      </c>
      <c r="J2190">
        <v>1</v>
      </c>
      <c r="K2190">
        <v>0</v>
      </c>
      <c r="L2190">
        <v>1</v>
      </c>
    </row>
    <row r="2191" spans="4:12" x14ac:dyDescent="0.2">
      <c r="E2191" t="s">
        <v>2425</v>
      </c>
      <c r="F2191" t="s">
        <v>14</v>
      </c>
      <c r="G2191">
        <v>1</v>
      </c>
      <c r="H2191">
        <v>0</v>
      </c>
      <c r="I2191">
        <v>0</v>
      </c>
      <c r="J2191">
        <v>1</v>
      </c>
      <c r="K2191">
        <v>0</v>
      </c>
      <c r="L2191">
        <v>1</v>
      </c>
    </row>
    <row r="2192" spans="4:12" x14ac:dyDescent="0.2">
      <c r="E2192" t="s">
        <v>716</v>
      </c>
      <c r="F2192" t="s">
        <v>14</v>
      </c>
      <c r="G2192">
        <v>1</v>
      </c>
      <c r="H2192">
        <v>0</v>
      </c>
      <c r="I2192">
        <v>0</v>
      </c>
      <c r="J2192">
        <v>1</v>
      </c>
      <c r="K2192">
        <v>0</v>
      </c>
      <c r="L2192">
        <v>1</v>
      </c>
    </row>
    <row r="2193" spans="5:12" x14ac:dyDescent="0.2">
      <c r="E2193" t="s">
        <v>1057</v>
      </c>
      <c r="F2193" t="s">
        <v>14</v>
      </c>
      <c r="G2193">
        <v>1</v>
      </c>
      <c r="H2193">
        <v>0</v>
      </c>
      <c r="I2193">
        <v>0</v>
      </c>
      <c r="J2193">
        <v>1</v>
      </c>
      <c r="K2193">
        <v>0</v>
      </c>
      <c r="L2193">
        <v>1</v>
      </c>
    </row>
    <row r="2194" spans="5:12" x14ac:dyDescent="0.2">
      <c r="E2194" t="s">
        <v>3459</v>
      </c>
      <c r="F2194" t="s">
        <v>14</v>
      </c>
      <c r="G2194">
        <v>1</v>
      </c>
      <c r="H2194">
        <v>0</v>
      </c>
      <c r="I2194">
        <v>0</v>
      </c>
      <c r="J2194">
        <v>1</v>
      </c>
      <c r="K2194">
        <v>0</v>
      </c>
      <c r="L2194">
        <v>1</v>
      </c>
    </row>
    <row r="2195" spans="5:12" x14ac:dyDescent="0.2">
      <c r="E2195" t="s">
        <v>497</v>
      </c>
      <c r="F2195" t="s">
        <v>14</v>
      </c>
      <c r="G2195">
        <v>1</v>
      </c>
      <c r="H2195">
        <v>0</v>
      </c>
      <c r="I2195">
        <v>0</v>
      </c>
      <c r="J2195">
        <v>1</v>
      </c>
      <c r="K2195">
        <v>0</v>
      </c>
      <c r="L2195">
        <v>1</v>
      </c>
    </row>
    <row r="2196" spans="5:12" x14ac:dyDescent="0.2">
      <c r="E2196" t="s">
        <v>2504</v>
      </c>
      <c r="F2196" t="s">
        <v>14</v>
      </c>
      <c r="G2196">
        <v>1</v>
      </c>
      <c r="H2196">
        <v>0</v>
      </c>
      <c r="I2196">
        <v>0</v>
      </c>
      <c r="J2196">
        <v>1</v>
      </c>
      <c r="K2196">
        <v>0</v>
      </c>
      <c r="L2196">
        <v>1</v>
      </c>
    </row>
    <row r="2197" spans="5:12" x14ac:dyDescent="0.2">
      <c r="E2197" t="s">
        <v>4903</v>
      </c>
      <c r="F2197" t="s">
        <v>94</v>
      </c>
      <c r="G2197">
        <v>1</v>
      </c>
      <c r="H2197">
        <v>0</v>
      </c>
      <c r="I2197">
        <v>0</v>
      </c>
      <c r="J2197">
        <v>1</v>
      </c>
      <c r="K2197">
        <v>0</v>
      </c>
      <c r="L2197">
        <v>1</v>
      </c>
    </row>
    <row r="2198" spans="5:12" x14ac:dyDescent="0.2">
      <c r="E2198" t="s">
        <v>4666</v>
      </c>
      <c r="F2198" t="s">
        <v>94</v>
      </c>
      <c r="G2198">
        <v>1</v>
      </c>
      <c r="H2198">
        <v>0</v>
      </c>
      <c r="I2198">
        <v>0</v>
      </c>
      <c r="J2198">
        <v>1</v>
      </c>
      <c r="K2198">
        <v>0</v>
      </c>
      <c r="L2198">
        <v>1</v>
      </c>
    </row>
    <row r="2199" spans="5:12" x14ac:dyDescent="0.2">
      <c r="E2199" t="s">
        <v>4058</v>
      </c>
      <c r="F2199" t="s">
        <v>94</v>
      </c>
      <c r="G2199">
        <v>1</v>
      </c>
      <c r="H2199">
        <v>0</v>
      </c>
      <c r="I2199">
        <v>0</v>
      </c>
      <c r="J2199">
        <v>1</v>
      </c>
      <c r="K2199">
        <v>0</v>
      </c>
      <c r="L2199">
        <v>1</v>
      </c>
    </row>
    <row r="2200" spans="5:12" x14ac:dyDescent="0.2">
      <c r="E2200" t="s">
        <v>1973</v>
      </c>
      <c r="F2200" t="s">
        <v>24</v>
      </c>
      <c r="G2200">
        <v>0</v>
      </c>
      <c r="H2200">
        <v>1</v>
      </c>
      <c r="I2200">
        <v>0</v>
      </c>
      <c r="J2200">
        <v>1</v>
      </c>
      <c r="K2200">
        <v>0</v>
      </c>
      <c r="L2200">
        <v>1</v>
      </c>
    </row>
    <row r="2201" spans="5:12" x14ac:dyDescent="0.2">
      <c r="E2201" t="s">
        <v>2073</v>
      </c>
      <c r="F2201" t="s">
        <v>24</v>
      </c>
      <c r="G2201">
        <v>0</v>
      </c>
      <c r="H2201">
        <v>1</v>
      </c>
      <c r="I2201">
        <v>0</v>
      </c>
      <c r="J2201">
        <v>1</v>
      </c>
      <c r="K2201">
        <v>0</v>
      </c>
      <c r="L2201">
        <v>1</v>
      </c>
    </row>
    <row r="2202" spans="5:12" x14ac:dyDescent="0.2">
      <c r="E2202" t="s">
        <v>2317</v>
      </c>
      <c r="F2202" t="s">
        <v>53</v>
      </c>
      <c r="G2202">
        <v>1</v>
      </c>
      <c r="H2202">
        <v>0</v>
      </c>
      <c r="I2202">
        <v>0</v>
      </c>
      <c r="J2202">
        <v>1</v>
      </c>
      <c r="K2202">
        <v>0</v>
      </c>
      <c r="L2202">
        <v>1</v>
      </c>
    </row>
    <row r="2203" spans="5:12" x14ac:dyDescent="0.2">
      <c r="E2203" t="s">
        <v>5756</v>
      </c>
      <c r="F2203" t="s">
        <v>58</v>
      </c>
      <c r="G2203">
        <v>0</v>
      </c>
      <c r="H2203">
        <v>1</v>
      </c>
      <c r="I2203">
        <v>0</v>
      </c>
      <c r="J2203">
        <v>1</v>
      </c>
      <c r="K2203">
        <v>0</v>
      </c>
      <c r="L2203">
        <v>1</v>
      </c>
    </row>
    <row r="2204" spans="5:12" x14ac:dyDescent="0.2">
      <c r="E2204" t="s">
        <v>5860</v>
      </c>
      <c r="F2204" t="s">
        <v>58</v>
      </c>
      <c r="G2204">
        <v>0</v>
      </c>
      <c r="H2204">
        <v>1</v>
      </c>
      <c r="I2204">
        <v>0</v>
      </c>
      <c r="J2204">
        <v>1</v>
      </c>
      <c r="K2204">
        <v>0</v>
      </c>
      <c r="L2204">
        <v>1</v>
      </c>
    </row>
    <row r="2205" spans="5:12" x14ac:dyDescent="0.2">
      <c r="E2205" t="s">
        <v>6443</v>
      </c>
      <c r="F2205" t="s">
        <v>20</v>
      </c>
      <c r="G2205">
        <v>0</v>
      </c>
      <c r="H2205">
        <v>1</v>
      </c>
      <c r="I2205">
        <v>0</v>
      </c>
      <c r="J2205">
        <v>1</v>
      </c>
      <c r="K2205">
        <v>0</v>
      </c>
      <c r="L2205">
        <v>1</v>
      </c>
    </row>
    <row r="2206" spans="5:12" x14ac:dyDescent="0.2">
      <c r="E2206" t="s">
        <v>386</v>
      </c>
      <c r="F2206" t="s">
        <v>53</v>
      </c>
      <c r="G2206">
        <v>0</v>
      </c>
      <c r="H2206">
        <v>1</v>
      </c>
      <c r="I2206">
        <v>0</v>
      </c>
      <c r="J2206">
        <v>1</v>
      </c>
      <c r="K2206">
        <v>0</v>
      </c>
      <c r="L2206">
        <v>1</v>
      </c>
    </row>
    <row r="2207" spans="5:12" x14ac:dyDescent="0.2">
      <c r="E2207" t="s">
        <v>5213</v>
      </c>
      <c r="F2207" t="s">
        <v>55</v>
      </c>
      <c r="G2207">
        <v>0</v>
      </c>
      <c r="H2207">
        <v>1</v>
      </c>
      <c r="I2207">
        <v>0</v>
      </c>
      <c r="J2207">
        <v>1</v>
      </c>
      <c r="K2207">
        <v>0</v>
      </c>
      <c r="L2207">
        <v>1</v>
      </c>
    </row>
    <row r="2208" spans="5:12" x14ac:dyDescent="0.2">
      <c r="E2208" t="s">
        <v>4999</v>
      </c>
      <c r="F2208" t="s">
        <v>55</v>
      </c>
      <c r="G2208">
        <v>0</v>
      </c>
      <c r="H2208">
        <v>1</v>
      </c>
      <c r="I2208">
        <v>0</v>
      </c>
      <c r="J2208">
        <v>1</v>
      </c>
      <c r="K2208">
        <v>0</v>
      </c>
      <c r="L2208">
        <v>1</v>
      </c>
    </row>
    <row r="2209" spans="5:12" x14ac:dyDescent="0.2">
      <c r="E2209" t="s">
        <v>4475</v>
      </c>
      <c r="F2209" t="s">
        <v>55</v>
      </c>
      <c r="G2209">
        <v>0</v>
      </c>
      <c r="H2209">
        <v>1</v>
      </c>
      <c r="I2209">
        <v>0</v>
      </c>
      <c r="J2209">
        <v>1</v>
      </c>
      <c r="K2209">
        <v>0</v>
      </c>
      <c r="L2209">
        <v>1</v>
      </c>
    </row>
    <row r="2210" spans="5:12" x14ac:dyDescent="0.2">
      <c r="E2210" t="s">
        <v>4455</v>
      </c>
      <c r="F2210" t="s">
        <v>35</v>
      </c>
      <c r="G2210">
        <v>0</v>
      </c>
      <c r="H2210">
        <v>1</v>
      </c>
      <c r="I2210">
        <v>0</v>
      </c>
      <c r="J2210">
        <v>1</v>
      </c>
      <c r="K2210">
        <v>0</v>
      </c>
      <c r="L2210">
        <v>1</v>
      </c>
    </row>
    <row r="2211" spans="5:12" x14ac:dyDescent="0.2">
      <c r="E2211" t="s">
        <v>5353</v>
      </c>
      <c r="F2211" t="s">
        <v>131</v>
      </c>
      <c r="G2211">
        <v>0</v>
      </c>
      <c r="H2211">
        <v>1</v>
      </c>
      <c r="I2211">
        <v>0</v>
      </c>
      <c r="J2211">
        <v>1</v>
      </c>
      <c r="K2211">
        <v>0</v>
      </c>
      <c r="L2211">
        <v>1</v>
      </c>
    </row>
    <row r="2212" spans="5:12" x14ac:dyDescent="0.2">
      <c r="E2212" t="s">
        <v>4940</v>
      </c>
      <c r="F2212" t="s">
        <v>131</v>
      </c>
      <c r="G2212">
        <v>0</v>
      </c>
      <c r="H2212">
        <v>1</v>
      </c>
      <c r="I2212">
        <v>0</v>
      </c>
      <c r="J2212">
        <v>1</v>
      </c>
      <c r="K2212">
        <v>0</v>
      </c>
      <c r="L2212">
        <v>1</v>
      </c>
    </row>
    <row r="2213" spans="5:12" x14ac:dyDescent="0.2">
      <c r="E2213" t="s">
        <v>6444</v>
      </c>
      <c r="F2213" t="s">
        <v>67</v>
      </c>
      <c r="G2213">
        <v>0</v>
      </c>
      <c r="H2213">
        <v>1</v>
      </c>
      <c r="I2213">
        <v>0</v>
      </c>
      <c r="J2213">
        <v>1</v>
      </c>
      <c r="K2213">
        <v>0</v>
      </c>
      <c r="L2213">
        <v>1</v>
      </c>
    </row>
    <row r="2214" spans="5:12" x14ac:dyDescent="0.2">
      <c r="E2214" t="s">
        <v>2687</v>
      </c>
      <c r="F2214" t="s">
        <v>131</v>
      </c>
      <c r="G2214">
        <v>0</v>
      </c>
      <c r="H2214">
        <v>1</v>
      </c>
      <c r="I2214">
        <v>0</v>
      </c>
      <c r="J2214">
        <v>1</v>
      </c>
      <c r="K2214">
        <v>0</v>
      </c>
      <c r="L2214">
        <v>1</v>
      </c>
    </row>
    <row r="2215" spans="5:12" x14ac:dyDescent="0.2">
      <c r="E2215" t="s">
        <v>4928</v>
      </c>
      <c r="F2215" t="s">
        <v>131</v>
      </c>
      <c r="G2215">
        <v>0</v>
      </c>
      <c r="H2215">
        <v>1</v>
      </c>
      <c r="I2215">
        <v>0</v>
      </c>
      <c r="J2215">
        <v>1</v>
      </c>
      <c r="K2215">
        <v>0</v>
      </c>
      <c r="L2215">
        <v>1</v>
      </c>
    </row>
    <row r="2216" spans="5:12" x14ac:dyDescent="0.2">
      <c r="E2216" t="s">
        <v>5830</v>
      </c>
      <c r="F2216" t="s">
        <v>131</v>
      </c>
      <c r="G2216">
        <v>0</v>
      </c>
      <c r="H2216">
        <v>1</v>
      </c>
      <c r="I2216">
        <v>0</v>
      </c>
      <c r="J2216">
        <v>1</v>
      </c>
      <c r="K2216">
        <v>0</v>
      </c>
      <c r="L2216">
        <v>1</v>
      </c>
    </row>
    <row r="2217" spans="5:12" x14ac:dyDescent="0.2">
      <c r="E2217" t="s">
        <v>6445</v>
      </c>
      <c r="F2217" t="s">
        <v>131</v>
      </c>
      <c r="G2217">
        <v>0</v>
      </c>
      <c r="H2217">
        <v>1</v>
      </c>
      <c r="I2217">
        <v>0</v>
      </c>
      <c r="J2217">
        <v>1</v>
      </c>
      <c r="K2217">
        <v>0</v>
      </c>
      <c r="L2217">
        <v>1</v>
      </c>
    </row>
    <row r="2218" spans="5:12" x14ac:dyDescent="0.2">
      <c r="E2218" t="s">
        <v>1978</v>
      </c>
      <c r="F2218" t="s">
        <v>131</v>
      </c>
      <c r="G2218">
        <v>0</v>
      </c>
      <c r="H2218">
        <v>1</v>
      </c>
      <c r="I2218">
        <v>0</v>
      </c>
      <c r="J2218">
        <v>1</v>
      </c>
      <c r="K2218">
        <v>0</v>
      </c>
      <c r="L2218">
        <v>1</v>
      </c>
    </row>
    <row r="2219" spans="5:12" x14ac:dyDescent="0.2">
      <c r="E2219" t="s">
        <v>5111</v>
      </c>
      <c r="F2219" t="s">
        <v>131</v>
      </c>
      <c r="G2219">
        <v>0</v>
      </c>
      <c r="H2219">
        <v>1</v>
      </c>
      <c r="I2219">
        <v>0</v>
      </c>
      <c r="J2219">
        <v>1</v>
      </c>
      <c r="K2219">
        <v>0</v>
      </c>
      <c r="L2219">
        <v>1</v>
      </c>
    </row>
    <row r="2220" spans="5:12" x14ac:dyDescent="0.2">
      <c r="E2220" t="s">
        <v>6446</v>
      </c>
      <c r="F2220" t="s">
        <v>80</v>
      </c>
      <c r="G2220">
        <v>0</v>
      </c>
      <c r="H2220">
        <v>1</v>
      </c>
      <c r="I2220">
        <v>0</v>
      </c>
      <c r="J2220">
        <v>1</v>
      </c>
      <c r="K2220">
        <v>0</v>
      </c>
      <c r="L2220">
        <v>1</v>
      </c>
    </row>
    <row r="2221" spans="5:12" x14ac:dyDescent="0.2">
      <c r="E2221" t="s">
        <v>4090</v>
      </c>
      <c r="F2221" t="s">
        <v>58</v>
      </c>
      <c r="G2221">
        <v>0</v>
      </c>
      <c r="H2221">
        <v>1</v>
      </c>
      <c r="I2221">
        <v>0</v>
      </c>
      <c r="J2221">
        <v>1</v>
      </c>
      <c r="K2221">
        <v>0</v>
      </c>
      <c r="L2221">
        <v>1</v>
      </c>
    </row>
    <row r="2222" spans="5:12" x14ac:dyDescent="0.2">
      <c r="E2222" t="s">
        <v>1034</v>
      </c>
      <c r="F2222" t="s">
        <v>24</v>
      </c>
      <c r="G2222">
        <v>0</v>
      </c>
      <c r="H2222">
        <v>1</v>
      </c>
      <c r="I2222">
        <v>0</v>
      </c>
      <c r="J2222">
        <v>1</v>
      </c>
      <c r="K2222">
        <v>0</v>
      </c>
      <c r="L2222">
        <v>1</v>
      </c>
    </row>
    <row r="2223" spans="5:12" x14ac:dyDescent="0.2">
      <c r="E2223" t="s">
        <v>712</v>
      </c>
      <c r="F2223" t="s">
        <v>67</v>
      </c>
      <c r="G2223">
        <v>0</v>
      </c>
      <c r="H2223">
        <v>1</v>
      </c>
      <c r="I2223">
        <v>0</v>
      </c>
      <c r="J2223">
        <v>1</v>
      </c>
      <c r="K2223">
        <v>0</v>
      </c>
      <c r="L2223">
        <v>1</v>
      </c>
    </row>
    <row r="2224" spans="5:12" x14ac:dyDescent="0.2">
      <c r="E2224" t="s">
        <v>301</v>
      </c>
      <c r="F2224" t="s">
        <v>87</v>
      </c>
      <c r="G2224">
        <v>0</v>
      </c>
      <c r="H2224">
        <v>1</v>
      </c>
      <c r="I2224">
        <v>0</v>
      </c>
      <c r="J2224">
        <v>1</v>
      </c>
      <c r="K2224">
        <v>0</v>
      </c>
      <c r="L2224">
        <v>1</v>
      </c>
    </row>
    <row r="2225" spans="5:12" x14ac:dyDescent="0.2">
      <c r="E2225" t="s">
        <v>6447</v>
      </c>
      <c r="F2225" t="s">
        <v>29</v>
      </c>
      <c r="G2225">
        <v>0</v>
      </c>
      <c r="H2225">
        <v>1</v>
      </c>
      <c r="I2225">
        <v>0</v>
      </c>
      <c r="J2225">
        <v>1</v>
      </c>
      <c r="K2225">
        <v>0</v>
      </c>
      <c r="L2225">
        <v>1</v>
      </c>
    </row>
    <row r="2226" spans="5:12" x14ac:dyDescent="0.2">
      <c r="E2226" t="s">
        <v>4959</v>
      </c>
      <c r="F2226" t="s">
        <v>48</v>
      </c>
      <c r="G2226">
        <v>0</v>
      </c>
      <c r="H2226">
        <v>1</v>
      </c>
      <c r="I2226">
        <v>1</v>
      </c>
      <c r="J2226">
        <v>0</v>
      </c>
      <c r="K2226">
        <v>0</v>
      </c>
      <c r="L2226">
        <v>1</v>
      </c>
    </row>
    <row r="2227" spans="5:12" x14ac:dyDescent="0.2">
      <c r="E2227" t="s">
        <v>1539</v>
      </c>
      <c r="F2227" t="s">
        <v>48</v>
      </c>
      <c r="G2227">
        <v>0</v>
      </c>
      <c r="H2227">
        <v>1</v>
      </c>
      <c r="I2227">
        <v>1</v>
      </c>
      <c r="J2227">
        <v>0</v>
      </c>
      <c r="K2227">
        <v>0</v>
      </c>
      <c r="L2227">
        <v>1</v>
      </c>
    </row>
    <row r="2228" spans="5:12" x14ac:dyDescent="0.2">
      <c r="E2228" t="s">
        <v>1454</v>
      </c>
      <c r="F2228" t="s">
        <v>48</v>
      </c>
      <c r="G2228">
        <v>0</v>
      </c>
      <c r="H2228">
        <v>1</v>
      </c>
      <c r="I2228">
        <v>1</v>
      </c>
      <c r="J2228">
        <v>0</v>
      </c>
      <c r="K2228">
        <v>0</v>
      </c>
      <c r="L2228">
        <v>1</v>
      </c>
    </row>
    <row r="2229" spans="5:12" x14ac:dyDescent="0.2">
      <c r="E2229" t="s">
        <v>3518</v>
      </c>
      <c r="F2229" t="s">
        <v>48</v>
      </c>
      <c r="G2229">
        <v>0</v>
      </c>
      <c r="H2229">
        <v>1</v>
      </c>
      <c r="I2229">
        <v>1</v>
      </c>
      <c r="J2229">
        <v>0</v>
      </c>
      <c r="K2229">
        <v>0</v>
      </c>
      <c r="L2229">
        <v>1</v>
      </c>
    </row>
    <row r="2230" spans="5:12" x14ac:dyDescent="0.2">
      <c r="E2230" t="s">
        <v>1538</v>
      </c>
      <c r="F2230" t="s">
        <v>48</v>
      </c>
      <c r="G2230">
        <v>0</v>
      </c>
      <c r="H2230">
        <v>1</v>
      </c>
      <c r="I2230">
        <v>1</v>
      </c>
      <c r="J2230">
        <v>0</v>
      </c>
      <c r="K2230">
        <v>0</v>
      </c>
      <c r="L2230">
        <v>1</v>
      </c>
    </row>
    <row r="2231" spans="5:12" x14ac:dyDescent="0.2">
      <c r="E2231" t="s">
        <v>211</v>
      </c>
      <c r="F2231" t="s">
        <v>48</v>
      </c>
      <c r="G2231">
        <v>0</v>
      </c>
      <c r="H2231">
        <v>1</v>
      </c>
      <c r="I2231">
        <v>1</v>
      </c>
      <c r="J2231">
        <v>0</v>
      </c>
      <c r="K2231">
        <v>0</v>
      </c>
      <c r="L2231">
        <v>1</v>
      </c>
    </row>
    <row r="2232" spans="5:12" x14ac:dyDescent="0.2">
      <c r="E2232" t="s">
        <v>2942</v>
      </c>
      <c r="F2232" t="s">
        <v>33</v>
      </c>
      <c r="G2232">
        <v>0</v>
      </c>
      <c r="H2232">
        <v>1</v>
      </c>
      <c r="I2232">
        <v>0</v>
      </c>
      <c r="J2232">
        <v>1</v>
      </c>
      <c r="K2232">
        <v>0</v>
      </c>
      <c r="L2232">
        <v>1</v>
      </c>
    </row>
    <row r="2233" spans="5:12" x14ac:dyDescent="0.2">
      <c r="E2233" t="s">
        <v>4436</v>
      </c>
      <c r="F2233" t="s">
        <v>22</v>
      </c>
      <c r="G2233">
        <v>0</v>
      </c>
      <c r="H2233">
        <v>1</v>
      </c>
      <c r="I2233">
        <v>0</v>
      </c>
      <c r="J2233">
        <v>1</v>
      </c>
      <c r="K2233">
        <v>0</v>
      </c>
      <c r="L2233">
        <v>1</v>
      </c>
    </row>
    <row r="2234" spans="5:12" x14ac:dyDescent="0.2">
      <c r="E2234" t="s">
        <v>6448</v>
      </c>
      <c r="F2234" t="s">
        <v>20</v>
      </c>
      <c r="G2234">
        <v>1</v>
      </c>
      <c r="H2234">
        <v>0</v>
      </c>
      <c r="I2234">
        <v>0</v>
      </c>
      <c r="J2234">
        <v>1</v>
      </c>
      <c r="K2234">
        <v>0</v>
      </c>
      <c r="L2234">
        <v>1</v>
      </c>
    </row>
    <row r="2235" spans="5:12" x14ac:dyDescent="0.2">
      <c r="E2235" t="s">
        <v>6449</v>
      </c>
      <c r="F2235" t="s">
        <v>20</v>
      </c>
      <c r="G2235">
        <v>1</v>
      </c>
      <c r="H2235">
        <v>0</v>
      </c>
      <c r="I2235">
        <v>0</v>
      </c>
      <c r="J2235">
        <v>1</v>
      </c>
      <c r="K2235">
        <v>0</v>
      </c>
      <c r="L2235">
        <v>1</v>
      </c>
    </row>
    <row r="2236" spans="5:12" x14ac:dyDescent="0.2">
      <c r="E2236" t="s">
        <v>6450</v>
      </c>
      <c r="F2236" t="s">
        <v>20</v>
      </c>
      <c r="G2236">
        <v>1</v>
      </c>
      <c r="H2236">
        <v>0</v>
      </c>
      <c r="I2236">
        <v>0</v>
      </c>
      <c r="J2236">
        <v>1</v>
      </c>
      <c r="K2236">
        <v>0</v>
      </c>
      <c r="L2236">
        <v>1</v>
      </c>
    </row>
    <row r="2237" spans="5:12" x14ac:dyDescent="0.2">
      <c r="E2237" t="s">
        <v>2787</v>
      </c>
      <c r="F2237" t="s">
        <v>69</v>
      </c>
      <c r="G2237">
        <v>1</v>
      </c>
      <c r="H2237">
        <v>0</v>
      </c>
      <c r="I2237">
        <v>0</v>
      </c>
      <c r="J2237">
        <v>1</v>
      </c>
      <c r="K2237">
        <v>0</v>
      </c>
      <c r="L2237">
        <v>1</v>
      </c>
    </row>
    <row r="2238" spans="5:12" x14ac:dyDescent="0.2">
      <c r="E2238" t="s">
        <v>3473</v>
      </c>
      <c r="F2238" t="s">
        <v>14</v>
      </c>
      <c r="G2238">
        <v>0</v>
      </c>
      <c r="H2238">
        <v>1</v>
      </c>
      <c r="I2238">
        <v>0</v>
      </c>
      <c r="J2238">
        <v>1</v>
      </c>
      <c r="K2238">
        <v>0</v>
      </c>
      <c r="L2238">
        <v>1</v>
      </c>
    </row>
    <row r="2239" spans="5:12" x14ac:dyDescent="0.2">
      <c r="E2239" t="s">
        <v>5727</v>
      </c>
      <c r="F2239" t="s">
        <v>87</v>
      </c>
      <c r="G2239">
        <v>1</v>
      </c>
      <c r="H2239">
        <v>0</v>
      </c>
      <c r="I2239">
        <v>0</v>
      </c>
      <c r="J2239">
        <v>1</v>
      </c>
      <c r="K2239">
        <v>0</v>
      </c>
      <c r="L2239">
        <v>1</v>
      </c>
    </row>
    <row r="2240" spans="5:12" x14ac:dyDescent="0.2">
      <c r="E2240" t="s">
        <v>6451</v>
      </c>
      <c r="F2240" t="s">
        <v>87</v>
      </c>
      <c r="G2240">
        <v>0</v>
      </c>
      <c r="H2240">
        <v>1</v>
      </c>
      <c r="I2240">
        <v>0</v>
      </c>
      <c r="J2240">
        <v>1</v>
      </c>
      <c r="K2240">
        <v>0</v>
      </c>
      <c r="L2240">
        <v>1</v>
      </c>
    </row>
    <row r="2241" spans="5:12" x14ac:dyDescent="0.2">
      <c r="E2241" t="s">
        <v>6452</v>
      </c>
      <c r="F2241" t="s">
        <v>87</v>
      </c>
      <c r="G2241">
        <v>0</v>
      </c>
      <c r="H2241">
        <v>1</v>
      </c>
      <c r="I2241">
        <v>0</v>
      </c>
      <c r="J2241">
        <v>1</v>
      </c>
      <c r="K2241">
        <v>0</v>
      </c>
      <c r="L2241">
        <v>1</v>
      </c>
    </row>
    <row r="2242" spans="5:12" x14ac:dyDescent="0.2">
      <c r="E2242" t="s">
        <v>6453</v>
      </c>
      <c r="F2242" t="s">
        <v>87</v>
      </c>
      <c r="G2242">
        <v>0</v>
      </c>
      <c r="H2242">
        <v>1</v>
      </c>
      <c r="I2242">
        <v>0</v>
      </c>
      <c r="J2242">
        <v>1</v>
      </c>
      <c r="K2242">
        <v>0</v>
      </c>
      <c r="L2242">
        <v>1</v>
      </c>
    </row>
    <row r="2243" spans="5:12" x14ac:dyDescent="0.2">
      <c r="E2243" t="s">
        <v>1427</v>
      </c>
      <c r="F2243" t="s">
        <v>24</v>
      </c>
      <c r="G2243">
        <v>1</v>
      </c>
      <c r="H2243">
        <v>0</v>
      </c>
      <c r="I2243">
        <v>0</v>
      </c>
      <c r="J2243">
        <v>1</v>
      </c>
      <c r="K2243">
        <v>0</v>
      </c>
      <c r="L2243">
        <v>1</v>
      </c>
    </row>
    <row r="2244" spans="5:12" x14ac:dyDescent="0.2">
      <c r="E2244" t="s">
        <v>3994</v>
      </c>
      <c r="F2244" t="s">
        <v>131</v>
      </c>
      <c r="G2244">
        <v>0</v>
      </c>
      <c r="H2244">
        <v>1</v>
      </c>
      <c r="I2244">
        <v>0</v>
      </c>
      <c r="J2244">
        <v>1</v>
      </c>
      <c r="K2244">
        <v>0</v>
      </c>
      <c r="L2244">
        <v>1</v>
      </c>
    </row>
    <row r="2245" spans="5:12" x14ac:dyDescent="0.2">
      <c r="E2245" t="s">
        <v>4076</v>
      </c>
      <c r="F2245" t="s">
        <v>131</v>
      </c>
      <c r="G2245">
        <v>0</v>
      </c>
      <c r="H2245">
        <v>1</v>
      </c>
      <c r="I2245">
        <v>0</v>
      </c>
      <c r="J2245">
        <v>1</v>
      </c>
      <c r="K2245">
        <v>0</v>
      </c>
      <c r="L2245">
        <v>1</v>
      </c>
    </row>
    <row r="2246" spans="5:12" x14ac:dyDescent="0.2">
      <c r="E2246" t="s">
        <v>4363</v>
      </c>
      <c r="F2246" t="s">
        <v>131</v>
      </c>
      <c r="G2246">
        <v>0</v>
      </c>
      <c r="H2246">
        <v>1</v>
      </c>
      <c r="I2246">
        <v>0</v>
      </c>
      <c r="J2246">
        <v>1</v>
      </c>
      <c r="K2246">
        <v>0</v>
      </c>
      <c r="L2246">
        <v>1</v>
      </c>
    </row>
    <row r="2247" spans="5:12" x14ac:dyDescent="0.2">
      <c r="E2247" t="s">
        <v>6454</v>
      </c>
      <c r="F2247" t="s">
        <v>29</v>
      </c>
      <c r="G2247">
        <v>0</v>
      </c>
      <c r="H2247">
        <v>1</v>
      </c>
      <c r="I2247">
        <v>0</v>
      </c>
      <c r="J2247">
        <v>1</v>
      </c>
      <c r="K2247">
        <v>0</v>
      </c>
      <c r="L2247">
        <v>1</v>
      </c>
    </row>
    <row r="2248" spans="5:12" x14ac:dyDescent="0.2">
      <c r="E2248" t="s">
        <v>5032</v>
      </c>
      <c r="F2248" t="s">
        <v>29</v>
      </c>
      <c r="G2248">
        <v>0</v>
      </c>
      <c r="H2248">
        <v>1</v>
      </c>
      <c r="I2248">
        <v>0</v>
      </c>
      <c r="J2248">
        <v>1</v>
      </c>
      <c r="K2248">
        <v>0</v>
      </c>
      <c r="L2248">
        <v>1</v>
      </c>
    </row>
    <row r="2249" spans="5:12" x14ac:dyDescent="0.2">
      <c r="E2249" t="s">
        <v>5494</v>
      </c>
      <c r="F2249" t="s">
        <v>29</v>
      </c>
      <c r="G2249">
        <v>0</v>
      </c>
      <c r="H2249">
        <v>1</v>
      </c>
      <c r="I2249">
        <v>0</v>
      </c>
      <c r="J2249">
        <v>1</v>
      </c>
      <c r="K2249">
        <v>0</v>
      </c>
      <c r="L2249">
        <v>1</v>
      </c>
    </row>
    <row r="2250" spans="5:12" x14ac:dyDescent="0.2">
      <c r="E2250" t="s">
        <v>4747</v>
      </c>
      <c r="F2250" t="s">
        <v>29</v>
      </c>
      <c r="G2250">
        <v>0</v>
      </c>
      <c r="H2250">
        <v>1</v>
      </c>
      <c r="I2250">
        <v>0</v>
      </c>
      <c r="J2250">
        <v>1</v>
      </c>
      <c r="K2250">
        <v>0</v>
      </c>
      <c r="L2250">
        <v>1</v>
      </c>
    </row>
    <row r="2251" spans="5:12" x14ac:dyDescent="0.2">
      <c r="E2251" t="s">
        <v>579</v>
      </c>
      <c r="F2251" t="s">
        <v>67</v>
      </c>
      <c r="G2251">
        <v>1</v>
      </c>
      <c r="H2251">
        <v>0</v>
      </c>
      <c r="I2251">
        <v>0</v>
      </c>
      <c r="J2251">
        <v>0</v>
      </c>
      <c r="K2251">
        <v>1</v>
      </c>
      <c r="L2251">
        <v>1</v>
      </c>
    </row>
    <row r="2252" spans="5:12" x14ac:dyDescent="0.2">
      <c r="E2252" t="s">
        <v>4337</v>
      </c>
      <c r="F2252" t="s">
        <v>29</v>
      </c>
      <c r="G2252">
        <v>0</v>
      </c>
      <c r="H2252">
        <v>1</v>
      </c>
      <c r="I2252">
        <v>0</v>
      </c>
      <c r="J2252">
        <v>1</v>
      </c>
      <c r="K2252">
        <v>0</v>
      </c>
      <c r="L2252">
        <v>1</v>
      </c>
    </row>
    <row r="2253" spans="5:12" x14ac:dyDescent="0.2">
      <c r="E2253" t="s">
        <v>5026</v>
      </c>
      <c r="F2253" t="s">
        <v>29</v>
      </c>
      <c r="G2253">
        <v>0</v>
      </c>
      <c r="H2253">
        <v>1</v>
      </c>
      <c r="I2253">
        <v>0</v>
      </c>
      <c r="J2253">
        <v>1</v>
      </c>
      <c r="K2253">
        <v>0</v>
      </c>
      <c r="L2253">
        <v>1</v>
      </c>
    </row>
    <row r="2254" spans="5:12" x14ac:dyDescent="0.2">
      <c r="E2254" t="s">
        <v>1657</v>
      </c>
      <c r="F2254" t="s">
        <v>33</v>
      </c>
      <c r="G2254">
        <v>0</v>
      </c>
      <c r="H2254">
        <v>1</v>
      </c>
      <c r="I2254">
        <v>0</v>
      </c>
      <c r="J2254">
        <v>1</v>
      </c>
      <c r="K2254">
        <v>0</v>
      </c>
      <c r="L2254">
        <v>1</v>
      </c>
    </row>
    <row r="2255" spans="5:12" x14ac:dyDescent="0.2">
      <c r="E2255" t="s">
        <v>2284</v>
      </c>
      <c r="F2255" t="s">
        <v>53</v>
      </c>
      <c r="G2255">
        <v>0</v>
      </c>
      <c r="H2255">
        <v>1</v>
      </c>
      <c r="I2255">
        <v>0</v>
      </c>
      <c r="J2255">
        <v>1</v>
      </c>
      <c r="K2255">
        <v>0</v>
      </c>
      <c r="L2255">
        <v>1</v>
      </c>
    </row>
    <row r="2256" spans="5:12" x14ac:dyDescent="0.2">
      <c r="E2256" t="s">
        <v>3347</v>
      </c>
      <c r="F2256" t="s">
        <v>53</v>
      </c>
      <c r="G2256">
        <v>0</v>
      </c>
      <c r="H2256">
        <v>1</v>
      </c>
      <c r="I2256">
        <v>0</v>
      </c>
      <c r="J2256">
        <v>1</v>
      </c>
      <c r="K2256">
        <v>0</v>
      </c>
      <c r="L2256">
        <v>1</v>
      </c>
    </row>
    <row r="2257" spans="5:12" x14ac:dyDescent="0.2">
      <c r="E2257" t="s">
        <v>984</v>
      </c>
      <c r="F2257" t="s">
        <v>58</v>
      </c>
      <c r="G2257">
        <v>0</v>
      </c>
      <c r="H2257">
        <v>1</v>
      </c>
      <c r="I2257">
        <v>0</v>
      </c>
      <c r="J2257">
        <v>1</v>
      </c>
      <c r="K2257">
        <v>0</v>
      </c>
      <c r="L225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1"/>
  <sheetViews>
    <sheetView workbookViewId="0">
      <selection activeCell="B9" sqref="B9"/>
    </sheetView>
  </sheetViews>
  <sheetFormatPr baseColWidth="10" defaultColWidth="11" defaultRowHeight="16" x14ac:dyDescent="0.2"/>
  <cols>
    <col min="1" max="1" width="20.33203125" style="15" customWidth="1"/>
    <col min="2" max="2" width="21.6640625" style="15" customWidth="1"/>
    <col min="3" max="4" width="25.83203125" style="15" customWidth="1"/>
    <col min="5" max="5" width="17.33203125" style="15" customWidth="1"/>
    <col min="6" max="9" width="11" style="15"/>
    <col min="10" max="10" width="21.6640625" style="15" customWidth="1"/>
    <col min="11" max="16384" width="11" style="15"/>
  </cols>
  <sheetData>
    <row r="1" spans="1:12" x14ac:dyDescent="0.2">
      <c r="A1" s="15" t="s">
        <v>6455</v>
      </c>
    </row>
    <row r="2" spans="1:12" ht="48" x14ac:dyDescent="0.2">
      <c r="A2" s="158" t="s">
        <v>1</v>
      </c>
      <c r="B2" s="158" t="s">
        <v>2</v>
      </c>
      <c r="C2" s="158" t="s">
        <v>3</v>
      </c>
      <c r="D2" s="158" t="s">
        <v>4</v>
      </c>
      <c r="E2" s="158" t="s">
        <v>5</v>
      </c>
      <c r="F2" s="158" t="s">
        <v>6</v>
      </c>
      <c r="G2" s="159" t="s">
        <v>7</v>
      </c>
      <c r="H2" s="160" t="s">
        <v>8</v>
      </c>
      <c r="I2" s="158" t="s">
        <v>9</v>
      </c>
      <c r="J2" s="158" t="s">
        <v>10</v>
      </c>
      <c r="K2" s="158" t="s">
        <v>11</v>
      </c>
      <c r="L2" s="158" t="s">
        <v>12</v>
      </c>
    </row>
    <row r="3" spans="1:12" x14ac:dyDescent="0.2">
      <c r="A3" t="s">
        <v>6456</v>
      </c>
      <c r="B3"/>
      <c r="C3"/>
      <c r="D3"/>
      <c r="E3"/>
      <c r="F3" t="s">
        <v>29</v>
      </c>
      <c r="G3">
        <v>0</v>
      </c>
      <c r="H3">
        <v>1</v>
      </c>
      <c r="I3">
        <v>0</v>
      </c>
      <c r="J3">
        <v>0</v>
      </c>
      <c r="K3">
        <v>1</v>
      </c>
      <c r="L3">
        <v>1</v>
      </c>
    </row>
    <row r="4" spans="1:12" x14ac:dyDescent="0.2">
      <c r="A4" t="s">
        <v>3882</v>
      </c>
      <c r="B4"/>
      <c r="C4"/>
      <c r="D4"/>
      <c r="E4"/>
      <c r="F4" t="s">
        <v>14</v>
      </c>
      <c r="G4">
        <v>1</v>
      </c>
      <c r="H4">
        <v>0</v>
      </c>
      <c r="I4">
        <v>0</v>
      </c>
      <c r="J4">
        <v>0</v>
      </c>
      <c r="K4">
        <v>1</v>
      </c>
      <c r="L4">
        <v>1</v>
      </c>
    </row>
    <row r="5" spans="1:12" x14ac:dyDescent="0.2">
      <c r="A5" t="s">
        <v>3879</v>
      </c>
      <c r="B5"/>
      <c r="C5"/>
      <c r="D5"/>
      <c r="E5"/>
      <c r="F5" t="s">
        <v>14</v>
      </c>
      <c r="G5">
        <v>1</v>
      </c>
      <c r="H5">
        <v>0</v>
      </c>
      <c r="I5">
        <v>0</v>
      </c>
      <c r="J5">
        <v>0</v>
      </c>
      <c r="K5">
        <v>1</v>
      </c>
      <c r="L5">
        <v>1</v>
      </c>
    </row>
    <row r="6" spans="1:12" x14ac:dyDescent="0.2">
      <c r="A6" t="s">
        <v>3878</v>
      </c>
      <c r="B6"/>
      <c r="C6"/>
      <c r="D6"/>
      <c r="E6"/>
      <c r="F6" t="s">
        <v>33</v>
      </c>
      <c r="G6">
        <v>3</v>
      </c>
      <c r="H6">
        <v>0</v>
      </c>
      <c r="I6">
        <v>0</v>
      </c>
      <c r="J6">
        <v>0</v>
      </c>
      <c r="K6">
        <v>3</v>
      </c>
      <c r="L6">
        <v>3</v>
      </c>
    </row>
    <row r="7" spans="1:12" x14ac:dyDescent="0.2">
      <c r="A7" t="s">
        <v>3870</v>
      </c>
      <c r="B7"/>
      <c r="C7"/>
      <c r="D7"/>
      <c r="E7"/>
      <c r="F7" t="s">
        <v>14</v>
      </c>
      <c r="G7">
        <v>0</v>
      </c>
      <c r="H7">
        <v>2</v>
      </c>
      <c r="I7">
        <v>0</v>
      </c>
      <c r="J7">
        <v>0</v>
      </c>
      <c r="K7">
        <v>2</v>
      </c>
      <c r="L7">
        <v>2</v>
      </c>
    </row>
    <row r="8" spans="1:12" x14ac:dyDescent="0.2">
      <c r="A8" t="s">
        <v>3866</v>
      </c>
      <c r="B8"/>
      <c r="C8"/>
      <c r="D8"/>
      <c r="E8"/>
      <c r="F8" t="s">
        <v>58</v>
      </c>
      <c r="G8">
        <v>1</v>
      </c>
      <c r="H8">
        <v>0</v>
      </c>
      <c r="I8">
        <v>0</v>
      </c>
      <c r="J8">
        <v>0</v>
      </c>
      <c r="K8">
        <v>1</v>
      </c>
      <c r="L8">
        <v>1</v>
      </c>
    </row>
    <row r="9" spans="1:12" x14ac:dyDescent="0.2">
      <c r="A9" t="s">
        <v>6457</v>
      </c>
      <c r="B9"/>
      <c r="C9"/>
      <c r="D9"/>
      <c r="E9"/>
      <c r="F9" t="s">
        <v>87</v>
      </c>
      <c r="G9">
        <v>0</v>
      </c>
      <c r="H9">
        <v>1</v>
      </c>
      <c r="I9">
        <v>0</v>
      </c>
      <c r="J9">
        <v>0</v>
      </c>
      <c r="K9">
        <v>1</v>
      </c>
      <c r="L9">
        <v>1</v>
      </c>
    </row>
    <row r="10" spans="1:12" x14ac:dyDescent="0.2">
      <c r="A10" t="s">
        <v>3863</v>
      </c>
      <c r="B10"/>
      <c r="C10"/>
      <c r="D10"/>
      <c r="E10"/>
      <c r="F10" t="s">
        <v>131</v>
      </c>
      <c r="G10">
        <v>1</v>
      </c>
      <c r="H10">
        <v>1</v>
      </c>
      <c r="I10">
        <v>0</v>
      </c>
      <c r="J10">
        <v>0</v>
      </c>
      <c r="K10">
        <v>2</v>
      </c>
      <c r="L10">
        <v>2</v>
      </c>
    </row>
    <row r="11" spans="1:12" x14ac:dyDescent="0.2">
      <c r="A11" t="s">
        <v>6458</v>
      </c>
      <c r="B11"/>
      <c r="C11"/>
      <c r="D11"/>
      <c r="E11"/>
      <c r="F11" t="s">
        <v>94</v>
      </c>
      <c r="G11">
        <v>1</v>
      </c>
      <c r="H11">
        <v>0</v>
      </c>
      <c r="I11">
        <v>0</v>
      </c>
      <c r="J11">
        <v>0</v>
      </c>
      <c r="K11">
        <v>1</v>
      </c>
      <c r="L11">
        <v>1</v>
      </c>
    </row>
    <row r="12" spans="1:12" x14ac:dyDescent="0.2">
      <c r="A12" t="s">
        <v>3862</v>
      </c>
      <c r="B12"/>
      <c r="C12"/>
      <c r="D12"/>
      <c r="E12"/>
      <c r="F12" t="s">
        <v>14</v>
      </c>
      <c r="G12">
        <v>0</v>
      </c>
      <c r="H12">
        <v>1</v>
      </c>
      <c r="I12">
        <v>0</v>
      </c>
      <c r="J12">
        <v>0</v>
      </c>
      <c r="K12">
        <v>1</v>
      </c>
      <c r="L12">
        <v>1</v>
      </c>
    </row>
    <row r="13" spans="1:12" x14ac:dyDescent="0.2">
      <c r="A13" t="s">
        <v>3861</v>
      </c>
      <c r="B13"/>
      <c r="C13"/>
      <c r="D13"/>
      <c r="E13"/>
      <c r="F13" t="s">
        <v>14</v>
      </c>
      <c r="G13">
        <v>1</v>
      </c>
      <c r="H13">
        <v>0</v>
      </c>
      <c r="I13">
        <v>0</v>
      </c>
      <c r="J13">
        <v>0</v>
      </c>
      <c r="K13">
        <v>1</v>
      </c>
      <c r="L13">
        <v>1</v>
      </c>
    </row>
    <row r="14" spans="1:12" x14ac:dyDescent="0.2">
      <c r="A14" t="s">
        <v>6459</v>
      </c>
      <c r="B14"/>
      <c r="C14"/>
      <c r="D14"/>
      <c r="E14"/>
      <c r="F14" t="s">
        <v>87</v>
      </c>
      <c r="G14">
        <v>0</v>
      </c>
      <c r="H14">
        <v>1</v>
      </c>
      <c r="I14">
        <v>0</v>
      </c>
      <c r="J14">
        <v>0</v>
      </c>
      <c r="K14">
        <v>1</v>
      </c>
      <c r="L14">
        <v>1</v>
      </c>
    </row>
    <row r="15" spans="1:12" x14ac:dyDescent="0.2">
      <c r="A15" t="s">
        <v>3859</v>
      </c>
      <c r="B15"/>
      <c r="C15"/>
      <c r="D15"/>
      <c r="E15"/>
      <c r="F15" t="s">
        <v>18</v>
      </c>
      <c r="G15">
        <v>0</v>
      </c>
      <c r="H15">
        <v>7</v>
      </c>
      <c r="I15">
        <v>0</v>
      </c>
      <c r="J15">
        <v>0</v>
      </c>
      <c r="K15">
        <v>7</v>
      </c>
      <c r="L15">
        <v>7</v>
      </c>
    </row>
    <row r="16" spans="1:12" x14ac:dyDescent="0.2">
      <c r="A16" t="s">
        <v>3851</v>
      </c>
      <c r="B16"/>
      <c r="C16"/>
      <c r="D16"/>
      <c r="E16"/>
      <c r="F16" t="s">
        <v>80</v>
      </c>
      <c r="G16">
        <v>0</v>
      </c>
      <c r="H16">
        <v>1</v>
      </c>
      <c r="I16">
        <v>0</v>
      </c>
      <c r="J16">
        <v>0</v>
      </c>
      <c r="K16">
        <v>1</v>
      </c>
      <c r="L16">
        <v>1</v>
      </c>
    </row>
    <row r="17" spans="1:12" x14ac:dyDescent="0.2">
      <c r="A17" t="s">
        <v>3850</v>
      </c>
      <c r="B17"/>
      <c r="C17"/>
      <c r="D17"/>
      <c r="E17"/>
      <c r="F17" t="s">
        <v>48</v>
      </c>
      <c r="G17">
        <v>5</v>
      </c>
      <c r="H17">
        <v>1</v>
      </c>
      <c r="I17">
        <v>0</v>
      </c>
      <c r="J17">
        <v>0</v>
      </c>
      <c r="K17">
        <v>6</v>
      </c>
      <c r="L17">
        <v>6</v>
      </c>
    </row>
    <row r="18" spans="1:12" x14ac:dyDescent="0.2">
      <c r="A18" t="s">
        <v>3847</v>
      </c>
      <c r="B18"/>
      <c r="C18"/>
      <c r="D18"/>
      <c r="E18"/>
      <c r="F18" t="s">
        <v>39</v>
      </c>
      <c r="G18">
        <v>0</v>
      </c>
      <c r="H18">
        <v>1</v>
      </c>
      <c r="I18">
        <v>0</v>
      </c>
      <c r="J18">
        <v>0</v>
      </c>
      <c r="K18">
        <v>1</v>
      </c>
      <c r="L18">
        <v>1</v>
      </c>
    </row>
    <row r="19" spans="1:12" x14ac:dyDescent="0.2">
      <c r="A19" t="s">
        <v>3846</v>
      </c>
      <c r="B19"/>
      <c r="C19"/>
      <c r="D19"/>
      <c r="E19"/>
      <c r="F19" t="s">
        <v>39</v>
      </c>
      <c r="G19">
        <v>0</v>
      </c>
      <c r="H19">
        <v>2</v>
      </c>
      <c r="I19">
        <v>0</v>
      </c>
      <c r="J19">
        <v>0</v>
      </c>
      <c r="K19">
        <v>2</v>
      </c>
      <c r="L19">
        <v>2</v>
      </c>
    </row>
    <row r="20" spans="1:12" x14ac:dyDescent="0.2">
      <c r="A20" t="s">
        <v>6460</v>
      </c>
      <c r="B20"/>
      <c r="C20"/>
      <c r="D20"/>
      <c r="E20"/>
      <c r="F20" t="s">
        <v>24</v>
      </c>
      <c r="G20">
        <v>0</v>
      </c>
      <c r="H20">
        <v>1</v>
      </c>
      <c r="I20">
        <v>0</v>
      </c>
      <c r="J20">
        <v>0</v>
      </c>
      <c r="K20">
        <v>1</v>
      </c>
      <c r="L20">
        <v>1</v>
      </c>
    </row>
    <row r="21" spans="1:12" x14ac:dyDescent="0.2">
      <c r="A21" t="s">
        <v>3839</v>
      </c>
      <c r="B21"/>
      <c r="C21"/>
      <c r="D21"/>
      <c r="E21"/>
      <c r="F21" t="s">
        <v>14</v>
      </c>
      <c r="G21">
        <v>1</v>
      </c>
      <c r="H21">
        <v>0</v>
      </c>
      <c r="I21">
        <v>0</v>
      </c>
      <c r="J21">
        <v>0</v>
      </c>
      <c r="K21">
        <v>1</v>
      </c>
      <c r="L21">
        <v>1</v>
      </c>
    </row>
    <row r="22" spans="1:12" x14ac:dyDescent="0.2">
      <c r="A22" t="s">
        <v>3830</v>
      </c>
      <c r="B22"/>
      <c r="C22"/>
      <c r="D22"/>
      <c r="E22"/>
      <c r="F22" t="s">
        <v>14</v>
      </c>
      <c r="G22">
        <v>1</v>
      </c>
      <c r="H22">
        <v>0</v>
      </c>
      <c r="I22">
        <v>0</v>
      </c>
      <c r="J22">
        <v>0</v>
      </c>
      <c r="K22">
        <v>1</v>
      </c>
      <c r="L22">
        <v>1</v>
      </c>
    </row>
    <row r="23" spans="1:12" x14ac:dyDescent="0.2">
      <c r="A23" t="s">
        <v>6461</v>
      </c>
      <c r="B23"/>
      <c r="C23"/>
      <c r="D23"/>
      <c r="E23"/>
      <c r="F23" t="s">
        <v>33</v>
      </c>
      <c r="G23">
        <v>0</v>
      </c>
      <c r="H23">
        <v>1</v>
      </c>
      <c r="I23">
        <v>0</v>
      </c>
      <c r="J23">
        <v>0</v>
      </c>
      <c r="K23">
        <v>1</v>
      </c>
      <c r="L23">
        <v>1</v>
      </c>
    </row>
    <row r="24" spans="1:12" x14ac:dyDescent="0.2">
      <c r="A24" t="s">
        <v>5953</v>
      </c>
      <c r="B24"/>
      <c r="C24"/>
      <c r="D24"/>
      <c r="E24"/>
      <c r="F24" t="s">
        <v>87</v>
      </c>
      <c r="G24">
        <v>0</v>
      </c>
      <c r="H24">
        <v>1</v>
      </c>
      <c r="I24">
        <v>0</v>
      </c>
      <c r="J24">
        <v>0</v>
      </c>
      <c r="K24">
        <v>1</v>
      </c>
      <c r="L24">
        <v>1</v>
      </c>
    </row>
    <row r="25" spans="1:12" x14ac:dyDescent="0.2">
      <c r="A25" t="s">
        <v>6462</v>
      </c>
      <c r="B25"/>
      <c r="C25"/>
      <c r="D25"/>
      <c r="E25"/>
      <c r="F25" t="s">
        <v>87</v>
      </c>
      <c r="G25">
        <v>0</v>
      </c>
      <c r="H25">
        <v>1</v>
      </c>
      <c r="I25">
        <v>0</v>
      </c>
      <c r="J25">
        <v>0</v>
      </c>
      <c r="K25">
        <v>1</v>
      </c>
      <c r="L25">
        <v>1</v>
      </c>
    </row>
    <row r="26" spans="1:12" x14ac:dyDescent="0.2">
      <c r="A26" t="s">
        <v>3823</v>
      </c>
      <c r="B26"/>
      <c r="C26"/>
      <c r="D26"/>
      <c r="E26"/>
      <c r="F26" t="s">
        <v>14</v>
      </c>
      <c r="G26">
        <v>1</v>
      </c>
      <c r="H26">
        <v>0</v>
      </c>
      <c r="I26">
        <v>0</v>
      </c>
      <c r="J26">
        <v>0</v>
      </c>
      <c r="K26">
        <v>1</v>
      </c>
      <c r="L26">
        <v>1</v>
      </c>
    </row>
    <row r="27" spans="1:12" x14ac:dyDescent="0.2">
      <c r="A27" t="s">
        <v>3822</v>
      </c>
      <c r="B27"/>
      <c r="C27"/>
      <c r="D27"/>
      <c r="E27"/>
      <c r="F27" t="s">
        <v>33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</row>
    <row r="28" spans="1:12" x14ac:dyDescent="0.2">
      <c r="A28" t="s">
        <v>3821</v>
      </c>
      <c r="B28"/>
      <c r="C28"/>
      <c r="D28"/>
      <c r="E28"/>
      <c r="F28" t="s">
        <v>87</v>
      </c>
      <c r="G28">
        <v>0</v>
      </c>
      <c r="H28">
        <v>1</v>
      </c>
      <c r="I28">
        <v>0</v>
      </c>
      <c r="J28">
        <v>0</v>
      </c>
      <c r="K28">
        <v>1</v>
      </c>
      <c r="L28">
        <v>1</v>
      </c>
    </row>
    <row r="29" spans="1:12" x14ac:dyDescent="0.2">
      <c r="A29" t="s">
        <v>6463</v>
      </c>
      <c r="B29"/>
      <c r="C29"/>
      <c r="D29"/>
      <c r="E29"/>
      <c r="F29" t="s">
        <v>87</v>
      </c>
      <c r="G29">
        <v>0</v>
      </c>
      <c r="H29">
        <v>1</v>
      </c>
      <c r="I29">
        <v>0</v>
      </c>
      <c r="J29">
        <v>0</v>
      </c>
      <c r="K29">
        <v>1</v>
      </c>
      <c r="L29">
        <v>1</v>
      </c>
    </row>
    <row r="30" spans="1:12" x14ac:dyDescent="0.2">
      <c r="A30" t="s">
        <v>6464</v>
      </c>
      <c r="B30"/>
      <c r="C30"/>
      <c r="D30"/>
      <c r="E30"/>
      <c r="F30" t="s">
        <v>87</v>
      </c>
      <c r="G30">
        <v>0</v>
      </c>
      <c r="H30">
        <v>1</v>
      </c>
      <c r="I30">
        <v>0</v>
      </c>
      <c r="J30">
        <v>0</v>
      </c>
      <c r="K30">
        <v>1</v>
      </c>
      <c r="L30">
        <v>1</v>
      </c>
    </row>
    <row r="31" spans="1:12" x14ac:dyDescent="0.2">
      <c r="A31" t="s">
        <v>5941</v>
      </c>
      <c r="B31"/>
      <c r="C31"/>
      <c r="D31"/>
      <c r="E31"/>
      <c r="F31" t="s">
        <v>87</v>
      </c>
      <c r="G31">
        <v>0</v>
      </c>
      <c r="H31">
        <v>1</v>
      </c>
      <c r="I31">
        <v>0</v>
      </c>
      <c r="J31">
        <v>0</v>
      </c>
      <c r="K31">
        <v>1</v>
      </c>
      <c r="L31">
        <v>1</v>
      </c>
    </row>
    <row r="32" spans="1:12" x14ac:dyDescent="0.2">
      <c r="A32" t="s">
        <v>6465</v>
      </c>
      <c r="B32"/>
      <c r="C32"/>
      <c r="D32"/>
      <c r="E32"/>
      <c r="F32" t="s">
        <v>94</v>
      </c>
      <c r="G32">
        <v>1</v>
      </c>
      <c r="H32">
        <v>0</v>
      </c>
      <c r="I32">
        <v>0</v>
      </c>
      <c r="J32">
        <v>0</v>
      </c>
      <c r="K32">
        <v>1</v>
      </c>
      <c r="L32">
        <v>1</v>
      </c>
    </row>
    <row r="33" spans="1:12" x14ac:dyDescent="0.2">
      <c r="A33" t="s">
        <v>3813</v>
      </c>
      <c r="B33"/>
      <c r="C33"/>
      <c r="D33"/>
      <c r="E33"/>
      <c r="F33" t="s">
        <v>14</v>
      </c>
      <c r="G33">
        <v>1</v>
      </c>
      <c r="H33">
        <v>0</v>
      </c>
      <c r="I33">
        <v>0</v>
      </c>
      <c r="J33">
        <v>0</v>
      </c>
      <c r="K33">
        <v>1</v>
      </c>
      <c r="L33">
        <v>1</v>
      </c>
    </row>
    <row r="34" spans="1:12" x14ac:dyDescent="0.2">
      <c r="A34" t="s">
        <v>3812</v>
      </c>
      <c r="B34"/>
      <c r="C34"/>
      <c r="D34"/>
      <c r="E34"/>
      <c r="F34" t="s">
        <v>24</v>
      </c>
      <c r="G34">
        <v>0</v>
      </c>
      <c r="H34">
        <v>1</v>
      </c>
      <c r="I34">
        <v>0</v>
      </c>
      <c r="J34">
        <v>0</v>
      </c>
      <c r="K34">
        <v>1</v>
      </c>
      <c r="L34">
        <v>1</v>
      </c>
    </row>
    <row r="35" spans="1:12" x14ac:dyDescent="0.2">
      <c r="A35" t="s">
        <v>6466</v>
      </c>
      <c r="B35"/>
      <c r="C35"/>
      <c r="D35"/>
      <c r="E35"/>
      <c r="F35" t="s">
        <v>24</v>
      </c>
      <c r="G35">
        <v>1</v>
      </c>
      <c r="H35">
        <v>1</v>
      </c>
      <c r="I35">
        <v>0</v>
      </c>
      <c r="J35">
        <v>0</v>
      </c>
      <c r="K35">
        <v>2</v>
      </c>
      <c r="L35">
        <v>2</v>
      </c>
    </row>
    <row r="36" spans="1:12" x14ac:dyDescent="0.2">
      <c r="A36" t="s">
        <v>3810</v>
      </c>
      <c r="B36"/>
      <c r="C36"/>
      <c r="D36"/>
      <c r="E36"/>
      <c r="F36" t="s">
        <v>14</v>
      </c>
      <c r="G36">
        <v>1</v>
      </c>
      <c r="H36">
        <v>0</v>
      </c>
      <c r="I36">
        <v>0</v>
      </c>
      <c r="J36">
        <v>0</v>
      </c>
      <c r="K36">
        <v>1</v>
      </c>
      <c r="L36">
        <v>1</v>
      </c>
    </row>
    <row r="37" spans="1:12" x14ac:dyDescent="0.2">
      <c r="A37" t="s">
        <v>6467</v>
      </c>
      <c r="B37"/>
      <c r="C37"/>
      <c r="D37"/>
      <c r="E37"/>
      <c r="F37" t="s">
        <v>69</v>
      </c>
      <c r="G37">
        <v>0</v>
      </c>
      <c r="H37">
        <v>1</v>
      </c>
      <c r="I37">
        <v>0</v>
      </c>
      <c r="J37">
        <v>0</v>
      </c>
      <c r="K37">
        <v>1</v>
      </c>
      <c r="L37">
        <v>1</v>
      </c>
    </row>
    <row r="38" spans="1:12" x14ac:dyDescent="0.2">
      <c r="A38" t="s">
        <v>56</v>
      </c>
      <c r="B38"/>
      <c r="C38" t="s">
        <v>56</v>
      </c>
      <c r="D38"/>
      <c r="E38"/>
      <c r="F38" t="s">
        <v>20</v>
      </c>
      <c r="G38">
        <v>0</v>
      </c>
      <c r="H38">
        <v>1</v>
      </c>
      <c r="I38">
        <v>0</v>
      </c>
      <c r="J38">
        <v>0</v>
      </c>
      <c r="K38">
        <v>1</v>
      </c>
      <c r="L38">
        <v>1</v>
      </c>
    </row>
    <row r="39" spans="1:12" x14ac:dyDescent="0.2">
      <c r="A39" t="s">
        <v>3804</v>
      </c>
      <c r="B39"/>
      <c r="C39"/>
      <c r="D39"/>
      <c r="E39"/>
      <c r="F39" t="s">
        <v>33</v>
      </c>
      <c r="G39">
        <v>10</v>
      </c>
      <c r="H39">
        <v>0</v>
      </c>
      <c r="I39">
        <v>0</v>
      </c>
      <c r="J39">
        <v>0</v>
      </c>
      <c r="K39">
        <v>10</v>
      </c>
      <c r="L39">
        <v>10</v>
      </c>
    </row>
    <row r="40" spans="1:12" x14ac:dyDescent="0.2">
      <c r="A40" t="s">
        <v>49</v>
      </c>
      <c r="B40"/>
      <c r="C40" t="s">
        <v>49</v>
      </c>
      <c r="D40"/>
      <c r="E40"/>
      <c r="F40" t="s">
        <v>14</v>
      </c>
      <c r="G40">
        <v>1</v>
      </c>
      <c r="H40">
        <v>0</v>
      </c>
      <c r="I40">
        <v>0</v>
      </c>
      <c r="J40">
        <v>0</v>
      </c>
      <c r="K40">
        <v>1</v>
      </c>
      <c r="L40">
        <v>1</v>
      </c>
    </row>
    <row r="41" spans="1:12" x14ac:dyDescent="0.2">
      <c r="A41" t="s">
        <v>3799</v>
      </c>
      <c r="B41"/>
      <c r="C41"/>
      <c r="D41"/>
      <c r="E41"/>
      <c r="F41" t="s">
        <v>87</v>
      </c>
      <c r="G41">
        <v>3</v>
      </c>
      <c r="H41">
        <v>6</v>
      </c>
      <c r="I41">
        <v>0</v>
      </c>
      <c r="J41">
        <v>0</v>
      </c>
      <c r="K41">
        <v>9</v>
      </c>
      <c r="L41">
        <v>9</v>
      </c>
    </row>
    <row r="42" spans="1:12" x14ac:dyDescent="0.2">
      <c r="A42" t="s">
        <v>3793</v>
      </c>
      <c r="B42"/>
      <c r="C42"/>
      <c r="D42"/>
      <c r="E42"/>
      <c r="F42" t="s">
        <v>14</v>
      </c>
      <c r="G42">
        <v>1</v>
      </c>
      <c r="H42">
        <v>0</v>
      </c>
      <c r="I42">
        <v>0</v>
      </c>
      <c r="J42">
        <v>0</v>
      </c>
      <c r="K42">
        <v>1</v>
      </c>
      <c r="L42">
        <v>1</v>
      </c>
    </row>
    <row r="43" spans="1:12" x14ac:dyDescent="0.2">
      <c r="A43" t="s">
        <v>5927</v>
      </c>
      <c r="B43"/>
      <c r="C43"/>
      <c r="D43"/>
      <c r="E43"/>
      <c r="F43" t="s">
        <v>80</v>
      </c>
      <c r="G43">
        <v>0</v>
      </c>
      <c r="H43">
        <v>1</v>
      </c>
      <c r="I43">
        <v>0</v>
      </c>
      <c r="J43">
        <v>0</v>
      </c>
      <c r="K43">
        <v>1</v>
      </c>
      <c r="L43">
        <v>1</v>
      </c>
    </row>
    <row r="44" spans="1:12" x14ac:dyDescent="0.2">
      <c r="A44" t="s">
        <v>6000</v>
      </c>
      <c r="B44"/>
      <c r="C44"/>
      <c r="D44"/>
      <c r="E44"/>
      <c r="F44" t="s">
        <v>87</v>
      </c>
      <c r="G44">
        <v>0</v>
      </c>
      <c r="H44">
        <v>2</v>
      </c>
      <c r="I44">
        <v>0</v>
      </c>
      <c r="J44">
        <v>0</v>
      </c>
      <c r="K44">
        <v>2</v>
      </c>
      <c r="L44">
        <v>2</v>
      </c>
    </row>
    <row r="45" spans="1:12" x14ac:dyDescent="0.2">
      <c r="A45" t="s">
        <v>3781</v>
      </c>
      <c r="B45"/>
      <c r="C45"/>
      <c r="D45"/>
      <c r="E45"/>
      <c r="F45" t="s">
        <v>87</v>
      </c>
      <c r="G45">
        <v>0</v>
      </c>
      <c r="H45">
        <v>2</v>
      </c>
      <c r="I45">
        <v>0</v>
      </c>
      <c r="J45">
        <v>0</v>
      </c>
      <c r="K45">
        <v>2</v>
      </c>
      <c r="L45">
        <v>2</v>
      </c>
    </row>
    <row r="46" spans="1:12" x14ac:dyDescent="0.2">
      <c r="A46" t="s">
        <v>3780</v>
      </c>
      <c r="B46"/>
      <c r="C46"/>
      <c r="D46"/>
      <c r="E46"/>
      <c r="F46" t="s">
        <v>87</v>
      </c>
      <c r="G46">
        <v>8</v>
      </c>
      <c r="H46">
        <v>5</v>
      </c>
      <c r="I46">
        <v>0</v>
      </c>
      <c r="J46">
        <v>0</v>
      </c>
      <c r="K46">
        <v>13</v>
      </c>
      <c r="L46">
        <v>13</v>
      </c>
    </row>
    <row r="47" spans="1:12" x14ac:dyDescent="0.2">
      <c r="A47" t="s">
        <v>6468</v>
      </c>
      <c r="B47"/>
      <c r="C47"/>
      <c r="D47"/>
      <c r="E47"/>
      <c r="F47" t="s">
        <v>87</v>
      </c>
      <c r="G47">
        <v>0</v>
      </c>
      <c r="H47">
        <v>1</v>
      </c>
      <c r="I47">
        <v>0</v>
      </c>
      <c r="J47">
        <v>0</v>
      </c>
      <c r="K47">
        <v>1</v>
      </c>
      <c r="L47">
        <v>1</v>
      </c>
    </row>
    <row r="48" spans="1:12" x14ac:dyDescent="0.2">
      <c r="A48" t="s">
        <v>3771</v>
      </c>
      <c r="B48"/>
      <c r="C48"/>
      <c r="D48"/>
      <c r="E48"/>
      <c r="F48" t="s">
        <v>14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</row>
    <row r="49" spans="1:12" x14ac:dyDescent="0.2">
      <c r="A49" t="s">
        <v>6469</v>
      </c>
      <c r="B49"/>
      <c r="C49"/>
      <c r="D49"/>
      <c r="E49"/>
      <c r="F49" t="s">
        <v>58</v>
      </c>
      <c r="G49">
        <v>1</v>
      </c>
      <c r="H49">
        <v>0</v>
      </c>
      <c r="I49">
        <v>0</v>
      </c>
      <c r="J49">
        <v>0</v>
      </c>
      <c r="K49">
        <v>1</v>
      </c>
      <c r="L49">
        <v>1</v>
      </c>
    </row>
    <row r="50" spans="1:12" x14ac:dyDescent="0.2">
      <c r="A50" t="s">
        <v>6470</v>
      </c>
      <c r="B50"/>
      <c r="C50"/>
      <c r="D50"/>
      <c r="E50"/>
      <c r="F50" t="s">
        <v>87</v>
      </c>
      <c r="G50">
        <v>0</v>
      </c>
      <c r="H50">
        <v>1</v>
      </c>
      <c r="I50">
        <v>0</v>
      </c>
      <c r="J50">
        <v>0</v>
      </c>
      <c r="K50">
        <v>1</v>
      </c>
      <c r="L50">
        <v>1</v>
      </c>
    </row>
    <row r="51" spans="1:12" x14ac:dyDescent="0.2">
      <c r="A51" t="s">
        <v>6471</v>
      </c>
      <c r="B51"/>
      <c r="C51"/>
      <c r="D51"/>
      <c r="E51"/>
      <c r="F51" t="s">
        <v>87</v>
      </c>
      <c r="G51">
        <v>0</v>
      </c>
      <c r="H51">
        <v>1</v>
      </c>
      <c r="I51">
        <v>0</v>
      </c>
      <c r="J51">
        <v>0</v>
      </c>
      <c r="K51">
        <v>1</v>
      </c>
      <c r="L51">
        <v>1</v>
      </c>
    </row>
    <row r="52" spans="1:12" x14ac:dyDescent="0.2">
      <c r="A52" t="s">
        <v>3768</v>
      </c>
      <c r="B52"/>
      <c r="C52"/>
      <c r="D52"/>
      <c r="E52"/>
      <c r="F52" t="s">
        <v>33</v>
      </c>
      <c r="G52">
        <v>1</v>
      </c>
      <c r="H52">
        <v>0</v>
      </c>
      <c r="I52">
        <v>0</v>
      </c>
      <c r="J52">
        <v>0</v>
      </c>
      <c r="K52">
        <v>1</v>
      </c>
      <c r="L52">
        <v>1</v>
      </c>
    </row>
    <row r="53" spans="1:12" x14ac:dyDescent="0.2">
      <c r="A53" t="s">
        <v>6472</v>
      </c>
      <c r="B53"/>
      <c r="C53"/>
      <c r="D53"/>
      <c r="E53"/>
      <c r="F53" t="s">
        <v>53</v>
      </c>
      <c r="G53">
        <v>0</v>
      </c>
      <c r="H53">
        <v>1</v>
      </c>
      <c r="I53">
        <v>0</v>
      </c>
      <c r="J53">
        <v>0</v>
      </c>
      <c r="K53">
        <v>1</v>
      </c>
      <c r="L53">
        <v>1</v>
      </c>
    </row>
    <row r="54" spans="1:12" x14ac:dyDescent="0.2">
      <c r="A54" t="s">
        <v>6473</v>
      </c>
      <c r="B54"/>
      <c r="C54"/>
      <c r="D54"/>
      <c r="E54"/>
      <c r="F54" t="s">
        <v>29</v>
      </c>
      <c r="G54">
        <v>1</v>
      </c>
      <c r="H54">
        <v>0</v>
      </c>
      <c r="I54">
        <v>0</v>
      </c>
      <c r="J54">
        <v>0</v>
      </c>
      <c r="K54">
        <v>1</v>
      </c>
      <c r="L54">
        <v>1</v>
      </c>
    </row>
    <row r="55" spans="1:12" x14ac:dyDescent="0.2">
      <c r="A55" t="s">
        <v>3763</v>
      </c>
      <c r="B55"/>
      <c r="C55"/>
      <c r="D55"/>
      <c r="E55"/>
      <c r="F55" t="s">
        <v>14</v>
      </c>
      <c r="G55">
        <v>7</v>
      </c>
      <c r="H55">
        <v>0</v>
      </c>
      <c r="I55">
        <v>0</v>
      </c>
      <c r="J55">
        <v>0</v>
      </c>
      <c r="K55">
        <v>7</v>
      </c>
      <c r="L55">
        <v>7</v>
      </c>
    </row>
    <row r="56" spans="1:12" x14ac:dyDescent="0.2">
      <c r="A56" t="s">
        <v>5904</v>
      </c>
      <c r="B56"/>
      <c r="C56"/>
      <c r="D56"/>
      <c r="E56"/>
      <c r="F56" t="s">
        <v>94</v>
      </c>
      <c r="G56">
        <v>1</v>
      </c>
      <c r="H56">
        <v>0</v>
      </c>
      <c r="I56">
        <v>0</v>
      </c>
      <c r="J56">
        <v>0</v>
      </c>
      <c r="K56">
        <v>1</v>
      </c>
      <c r="L56">
        <v>1</v>
      </c>
    </row>
    <row r="57" spans="1:12" x14ac:dyDescent="0.2">
      <c r="A57" t="s">
        <v>6474</v>
      </c>
      <c r="B57"/>
      <c r="C57"/>
      <c r="D57"/>
      <c r="E57"/>
      <c r="F57" t="s">
        <v>58</v>
      </c>
      <c r="G57">
        <v>0</v>
      </c>
      <c r="H57">
        <v>1</v>
      </c>
      <c r="I57">
        <v>0</v>
      </c>
      <c r="J57">
        <v>0</v>
      </c>
      <c r="K57">
        <v>1</v>
      </c>
      <c r="L57">
        <v>1</v>
      </c>
    </row>
    <row r="58" spans="1:12" x14ac:dyDescent="0.2">
      <c r="A58" t="s">
        <v>6475</v>
      </c>
      <c r="B58"/>
      <c r="C58"/>
      <c r="D58"/>
      <c r="E58"/>
      <c r="F58" t="s">
        <v>80</v>
      </c>
      <c r="G58">
        <v>0</v>
      </c>
      <c r="H58">
        <v>1</v>
      </c>
      <c r="I58">
        <v>0</v>
      </c>
      <c r="J58">
        <v>0</v>
      </c>
      <c r="K58">
        <v>1</v>
      </c>
      <c r="L58">
        <v>1</v>
      </c>
    </row>
    <row r="59" spans="1:12" x14ac:dyDescent="0.2">
      <c r="A59" t="s">
        <v>3755</v>
      </c>
      <c r="B59"/>
      <c r="C59"/>
      <c r="D59"/>
      <c r="E59"/>
      <c r="F59" t="s">
        <v>67</v>
      </c>
      <c r="G59">
        <v>0</v>
      </c>
      <c r="H59">
        <v>2</v>
      </c>
      <c r="I59">
        <v>0</v>
      </c>
      <c r="J59">
        <v>0</v>
      </c>
      <c r="K59">
        <v>2</v>
      </c>
      <c r="L59">
        <v>2</v>
      </c>
    </row>
    <row r="60" spans="1:12" x14ac:dyDescent="0.2">
      <c r="A60" t="s">
        <v>3750</v>
      </c>
      <c r="B60"/>
      <c r="C60"/>
      <c r="D60"/>
      <c r="E60"/>
      <c r="F60" t="s">
        <v>14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</row>
    <row r="61" spans="1:12" x14ac:dyDescent="0.2">
      <c r="A61" t="s">
        <v>3741</v>
      </c>
      <c r="B61"/>
      <c r="C61"/>
      <c r="D61"/>
      <c r="E61"/>
      <c r="F61" t="s">
        <v>14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</row>
    <row r="62" spans="1:12" x14ac:dyDescent="0.2">
      <c r="A62" t="s">
        <v>3738</v>
      </c>
      <c r="B62"/>
      <c r="C62"/>
      <c r="D62"/>
      <c r="E62"/>
      <c r="F62" t="s">
        <v>14</v>
      </c>
      <c r="G62">
        <v>1</v>
      </c>
      <c r="H62">
        <v>0</v>
      </c>
      <c r="I62">
        <v>0</v>
      </c>
      <c r="J62">
        <v>0</v>
      </c>
      <c r="K62">
        <v>1</v>
      </c>
      <c r="L62">
        <v>1</v>
      </c>
    </row>
    <row r="63" spans="1:12" x14ac:dyDescent="0.2">
      <c r="A63" t="s">
        <v>6476</v>
      </c>
      <c r="B63"/>
      <c r="C63"/>
      <c r="D63"/>
      <c r="E63"/>
      <c r="F63" t="s">
        <v>87</v>
      </c>
      <c r="G63">
        <v>0</v>
      </c>
      <c r="H63">
        <v>1</v>
      </c>
      <c r="I63">
        <v>0</v>
      </c>
      <c r="J63">
        <v>0</v>
      </c>
      <c r="K63">
        <v>1</v>
      </c>
      <c r="L63">
        <v>1</v>
      </c>
    </row>
    <row r="64" spans="1:12" x14ac:dyDescent="0.2">
      <c r="A64" t="s">
        <v>6477</v>
      </c>
      <c r="B64"/>
      <c r="C64"/>
      <c r="D64"/>
      <c r="E64"/>
      <c r="F64" t="s">
        <v>80</v>
      </c>
      <c r="G64">
        <v>0</v>
      </c>
      <c r="H64">
        <v>1</v>
      </c>
      <c r="I64">
        <v>0</v>
      </c>
      <c r="J64">
        <v>0</v>
      </c>
      <c r="K64">
        <v>1</v>
      </c>
      <c r="L64">
        <v>1</v>
      </c>
    </row>
    <row r="65" spans="1:12" x14ac:dyDescent="0.2">
      <c r="A65" t="s">
        <v>3736</v>
      </c>
      <c r="B65"/>
      <c r="C65"/>
      <c r="D65"/>
      <c r="E65"/>
      <c r="F65" t="s">
        <v>14</v>
      </c>
      <c r="G65">
        <v>1</v>
      </c>
      <c r="H65">
        <v>0</v>
      </c>
      <c r="I65">
        <v>0</v>
      </c>
      <c r="J65">
        <v>0</v>
      </c>
      <c r="K65">
        <v>1</v>
      </c>
      <c r="L65">
        <v>1</v>
      </c>
    </row>
    <row r="66" spans="1:12" x14ac:dyDescent="0.2">
      <c r="A66" t="s">
        <v>6007</v>
      </c>
      <c r="B66"/>
      <c r="C66"/>
      <c r="D66"/>
      <c r="E66"/>
      <c r="F66" t="s">
        <v>87</v>
      </c>
      <c r="G66">
        <v>0</v>
      </c>
      <c r="H66">
        <v>2</v>
      </c>
      <c r="I66">
        <v>0</v>
      </c>
      <c r="J66">
        <v>0</v>
      </c>
      <c r="K66">
        <v>2</v>
      </c>
      <c r="L66">
        <v>2</v>
      </c>
    </row>
    <row r="67" spans="1:12" x14ac:dyDescent="0.2">
      <c r="A67" t="s">
        <v>6478</v>
      </c>
      <c r="B67"/>
      <c r="C67"/>
      <c r="D67"/>
      <c r="E67"/>
      <c r="F67" t="s">
        <v>58</v>
      </c>
      <c r="G67">
        <v>0</v>
      </c>
      <c r="H67">
        <v>1</v>
      </c>
      <c r="I67">
        <v>0</v>
      </c>
      <c r="J67">
        <v>0</v>
      </c>
      <c r="K67">
        <v>1</v>
      </c>
      <c r="L67">
        <v>1</v>
      </c>
    </row>
    <row r="68" spans="1:12" x14ac:dyDescent="0.2">
      <c r="A68" t="s">
        <v>3716</v>
      </c>
      <c r="B68"/>
      <c r="C68"/>
      <c r="D68"/>
      <c r="E68"/>
      <c r="F68" t="s">
        <v>14</v>
      </c>
      <c r="G68">
        <v>1</v>
      </c>
      <c r="H68">
        <v>0</v>
      </c>
      <c r="I68">
        <v>0</v>
      </c>
      <c r="J68">
        <v>0</v>
      </c>
      <c r="K68">
        <v>1</v>
      </c>
      <c r="L68">
        <v>1</v>
      </c>
    </row>
    <row r="69" spans="1:12" x14ac:dyDescent="0.2">
      <c r="A69"/>
      <c r="B69"/>
      <c r="C69" t="s">
        <v>6479</v>
      </c>
      <c r="D69"/>
      <c r="E69"/>
      <c r="F69" t="s">
        <v>53</v>
      </c>
      <c r="G69">
        <v>0</v>
      </c>
      <c r="H69">
        <v>1</v>
      </c>
      <c r="I69">
        <v>0</v>
      </c>
      <c r="J69">
        <v>0</v>
      </c>
      <c r="K69">
        <v>1</v>
      </c>
      <c r="L69">
        <v>1</v>
      </c>
    </row>
    <row r="70" spans="1:12" x14ac:dyDescent="0.2">
      <c r="A70"/>
      <c r="B70"/>
      <c r="C70" t="s">
        <v>3890</v>
      </c>
      <c r="D70" t="s">
        <v>3890</v>
      </c>
      <c r="E70"/>
      <c r="F70" t="s">
        <v>94</v>
      </c>
      <c r="G70">
        <v>0</v>
      </c>
      <c r="H70">
        <v>1</v>
      </c>
      <c r="I70">
        <v>0</v>
      </c>
      <c r="J70">
        <v>0</v>
      </c>
      <c r="K70">
        <v>1</v>
      </c>
      <c r="L70">
        <v>1</v>
      </c>
    </row>
    <row r="71" spans="1:12" x14ac:dyDescent="0.2">
      <c r="A71"/>
      <c r="B71"/>
      <c r="C71" t="s">
        <v>23</v>
      </c>
      <c r="D71"/>
      <c r="E71"/>
      <c r="F71" t="s">
        <v>24</v>
      </c>
      <c r="G71">
        <v>0</v>
      </c>
      <c r="H71">
        <v>1</v>
      </c>
      <c r="I71">
        <v>0</v>
      </c>
      <c r="J71">
        <v>0</v>
      </c>
      <c r="K71">
        <v>1</v>
      </c>
      <c r="L71">
        <v>1</v>
      </c>
    </row>
    <row r="72" spans="1:12" x14ac:dyDescent="0.2">
      <c r="A72"/>
      <c r="B72"/>
      <c r="C72" t="s">
        <v>27</v>
      </c>
      <c r="D72"/>
      <c r="E72"/>
      <c r="F72" t="s">
        <v>18</v>
      </c>
      <c r="G72">
        <v>0</v>
      </c>
      <c r="H72">
        <v>1</v>
      </c>
      <c r="I72">
        <v>0</v>
      </c>
      <c r="J72">
        <v>0</v>
      </c>
      <c r="K72">
        <v>1</v>
      </c>
      <c r="L72">
        <v>1</v>
      </c>
    </row>
    <row r="73" spans="1:12" x14ac:dyDescent="0.2">
      <c r="A73"/>
      <c r="B73"/>
      <c r="C73" t="s">
        <v>34</v>
      </c>
      <c r="D73"/>
      <c r="E73"/>
      <c r="F73" t="s">
        <v>35</v>
      </c>
      <c r="G73">
        <v>0</v>
      </c>
      <c r="H73">
        <v>1</v>
      </c>
      <c r="I73">
        <v>0</v>
      </c>
      <c r="J73">
        <v>0</v>
      </c>
      <c r="K73">
        <v>1</v>
      </c>
      <c r="L73">
        <v>1</v>
      </c>
    </row>
    <row r="74" spans="1:12" x14ac:dyDescent="0.2">
      <c r="A74"/>
      <c r="B74"/>
      <c r="C74" t="s">
        <v>3898</v>
      </c>
      <c r="D74"/>
      <c r="E74"/>
      <c r="F74" t="s">
        <v>48</v>
      </c>
      <c r="G74">
        <v>1</v>
      </c>
      <c r="H74">
        <v>1</v>
      </c>
      <c r="I74">
        <v>0</v>
      </c>
      <c r="J74">
        <v>0</v>
      </c>
      <c r="K74">
        <v>2</v>
      </c>
      <c r="L74">
        <v>2</v>
      </c>
    </row>
    <row r="75" spans="1:12" x14ac:dyDescent="0.2">
      <c r="A75"/>
      <c r="B75"/>
      <c r="C75" t="s">
        <v>37</v>
      </c>
      <c r="D75"/>
      <c r="E75"/>
      <c r="F75" t="s">
        <v>29</v>
      </c>
      <c r="G75">
        <v>1</v>
      </c>
      <c r="H75">
        <v>0</v>
      </c>
      <c r="I75">
        <v>0</v>
      </c>
      <c r="J75">
        <v>0</v>
      </c>
      <c r="K75">
        <v>1</v>
      </c>
      <c r="L75">
        <v>1</v>
      </c>
    </row>
    <row r="76" spans="1:12" x14ac:dyDescent="0.2">
      <c r="A76"/>
      <c r="B76"/>
      <c r="C76" t="s">
        <v>38</v>
      </c>
      <c r="D76"/>
      <c r="E76"/>
      <c r="F76" t="s">
        <v>39</v>
      </c>
      <c r="G76">
        <v>0</v>
      </c>
      <c r="H76">
        <v>1</v>
      </c>
      <c r="I76">
        <v>0</v>
      </c>
      <c r="J76">
        <v>0</v>
      </c>
      <c r="K76">
        <v>1</v>
      </c>
      <c r="L76">
        <v>1</v>
      </c>
    </row>
    <row r="77" spans="1:12" x14ac:dyDescent="0.2">
      <c r="A77"/>
      <c r="B77" t="s">
        <v>6480</v>
      </c>
      <c r="C77" t="s">
        <v>6480</v>
      </c>
      <c r="D77"/>
      <c r="E77"/>
      <c r="F77" t="s">
        <v>58</v>
      </c>
      <c r="G77">
        <v>0</v>
      </c>
      <c r="H77">
        <v>1</v>
      </c>
      <c r="I77">
        <v>0</v>
      </c>
      <c r="J77">
        <v>0</v>
      </c>
      <c r="K77">
        <v>1</v>
      </c>
      <c r="L77">
        <v>1</v>
      </c>
    </row>
    <row r="78" spans="1:12" x14ac:dyDescent="0.2">
      <c r="A78"/>
      <c r="B78"/>
      <c r="C78" t="s">
        <v>6481</v>
      </c>
      <c r="D78"/>
      <c r="E78"/>
      <c r="F78" t="s">
        <v>55</v>
      </c>
      <c r="G78">
        <v>0</v>
      </c>
      <c r="H78">
        <v>1</v>
      </c>
      <c r="I78">
        <v>0</v>
      </c>
      <c r="J78">
        <v>0</v>
      </c>
      <c r="K78">
        <v>1</v>
      </c>
      <c r="L78">
        <v>1</v>
      </c>
    </row>
    <row r="79" spans="1:12" x14ac:dyDescent="0.2">
      <c r="A79"/>
      <c r="B79"/>
      <c r="C79" t="s">
        <v>3905</v>
      </c>
      <c r="D79"/>
      <c r="E79"/>
      <c r="F79" t="s">
        <v>16</v>
      </c>
      <c r="G79">
        <v>0</v>
      </c>
      <c r="H79">
        <v>1</v>
      </c>
      <c r="I79">
        <v>0</v>
      </c>
      <c r="J79">
        <v>0</v>
      </c>
      <c r="K79">
        <v>1</v>
      </c>
      <c r="L79">
        <v>1</v>
      </c>
    </row>
    <row r="80" spans="1:12" x14ac:dyDescent="0.2">
      <c r="A80"/>
      <c r="B80"/>
      <c r="C80" t="s">
        <v>3907</v>
      </c>
      <c r="D80"/>
      <c r="E80"/>
      <c r="F80" t="s">
        <v>131</v>
      </c>
      <c r="G80">
        <v>0</v>
      </c>
      <c r="H80">
        <v>3</v>
      </c>
      <c r="I80">
        <v>0</v>
      </c>
      <c r="J80">
        <v>0</v>
      </c>
      <c r="K80">
        <v>3</v>
      </c>
      <c r="L80">
        <v>3</v>
      </c>
    </row>
    <row r="81" spans="1:12" x14ac:dyDescent="0.2">
      <c r="A81"/>
      <c r="B81"/>
      <c r="C81" t="s">
        <v>47</v>
      </c>
      <c r="D81"/>
      <c r="E81"/>
      <c r="F81" t="s">
        <v>48</v>
      </c>
      <c r="G81">
        <v>0</v>
      </c>
      <c r="H81">
        <v>1</v>
      </c>
      <c r="I81">
        <v>0</v>
      </c>
      <c r="J81">
        <v>0</v>
      </c>
      <c r="K81">
        <v>1</v>
      </c>
      <c r="L81">
        <v>1</v>
      </c>
    </row>
    <row r="82" spans="1:12" x14ac:dyDescent="0.2">
      <c r="A82"/>
      <c r="B82"/>
      <c r="C82" t="s">
        <v>51</v>
      </c>
      <c r="D82"/>
      <c r="E82"/>
      <c r="F82" t="s">
        <v>18</v>
      </c>
      <c r="G82">
        <v>1</v>
      </c>
      <c r="H82">
        <v>0</v>
      </c>
      <c r="I82">
        <v>0</v>
      </c>
      <c r="J82">
        <v>0</v>
      </c>
      <c r="K82">
        <v>1</v>
      </c>
      <c r="L82">
        <v>1</v>
      </c>
    </row>
    <row r="83" spans="1:12" x14ac:dyDescent="0.2">
      <c r="A83"/>
      <c r="B83"/>
      <c r="C83" t="s">
        <v>59</v>
      </c>
      <c r="D83"/>
      <c r="E83"/>
      <c r="F83" t="s">
        <v>39</v>
      </c>
      <c r="G83">
        <v>0</v>
      </c>
      <c r="H83">
        <v>1</v>
      </c>
      <c r="I83">
        <v>0</v>
      </c>
      <c r="J83">
        <v>0</v>
      </c>
      <c r="K83">
        <v>1</v>
      </c>
      <c r="L83">
        <v>1</v>
      </c>
    </row>
    <row r="84" spans="1:12" x14ac:dyDescent="0.2">
      <c r="A84"/>
      <c r="B84"/>
      <c r="C84" t="s">
        <v>6482</v>
      </c>
      <c r="D84"/>
      <c r="E84"/>
      <c r="F84" t="s">
        <v>48</v>
      </c>
      <c r="G84">
        <v>0</v>
      </c>
      <c r="H84">
        <v>1</v>
      </c>
      <c r="I84">
        <v>0</v>
      </c>
      <c r="J84">
        <v>0</v>
      </c>
      <c r="K84">
        <v>1</v>
      </c>
      <c r="L84">
        <v>1</v>
      </c>
    </row>
    <row r="85" spans="1:12" x14ac:dyDescent="0.2">
      <c r="A85"/>
      <c r="B85"/>
      <c r="C85" t="s">
        <v>64</v>
      </c>
      <c r="D85"/>
      <c r="E85"/>
      <c r="F85" t="s">
        <v>14</v>
      </c>
      <c r="G85">
        <v>0</v>
      </c>
      <c r="H85">
        <v>1</v>
      </c>
      <c r="I85">
        <v>0</v>
      </c>
      <c r="J85">
        <v>0</v>
      </c>
      <c r="K85">
        <v>1</v>
      </c>
      <c r="L85">
        <v>1</v>
      </c>
    </row>
    <row r="86" spans="1:12" x14ac:dyDescent="0.2">
      <c r="A86"/>
      <c r="B86"/>
      <c r="C86" t="s">
        <v>3915</v>
      </c>
      <c r="D86"/>
      <c r="E86"/>
      <c r="F86" t="s">
        <v>94</v>
      </c>
      <c r="G86">
        <v>0</v>
      </c>
      <c r="H86">
        <v>1</v>
      </c>
      <c r="I86">
        <v>0</v>
      </c>
      <c r="J86">
        <v>0</v>
      </c>
      <c r="K86">
        <v>1</v>
      </c>
      <c r="L86">
        <v>1</v>
      </c>
    </row>
    <row r="87" spans="1:12" x14ac:dyDescent="0.2">
      <c r="A87"/>
      <c r="B87"/>
      <c r="C87" t="s">
        <v>82</v>
      </c>
      <c r="D87" t="s">
        <v>82</v>
      </c>
      <c r="E87"/>
      <c r="F87" t="s">
        <v>14</v>
      </c>
      <c r="G87">
        <v>0</v>
      </c>
      <c r="H87">
        <v>1</v>
      </c>
      <c r="I87">
        <v>0</v>
      </c>
      <c r="J87">
        <v>0</v>
      </c>
      <c r="K87">
        <v>1</v>
      </c>
      <c r="L87">
        <v>1</v>
      </c>
    </row>
    <row r="88" spans="1:12" x14ac:dyDescent="0.2">
      <c r="A88"/>
      <c r="B88"/>
      <c r="C88" t="s">
        <v>6483</v>
      </c>
      <c r="D88"/>
      <c r="E88"/>
      <c r="F88" t="s">
        <v>33</v>
      </c>
      <c r="G88">
        <v>0</v>
      </c>
      <c r="H88">
        <v>1</v>
      </c>
      <c r="I88">
        <v>0</v>
      </c>
      <c r="J88">
        <v>0</v>
      </c>
      <c r="K88">
        <v>1</v>
      </c>
      <c r="L88">
        <v>1</v>
      </c>
    </row>
    <row r="89" spans="1:12" x14ac:dyDescent="0.2">
      <c r="A89"/>
      <c r="B89" t="s">
        <v>88</v>
      </c>
      <c r="C89" t="s">
        <v>88</v>
      </c>
      <c r="D89"/>
      <c r="E89"/>
      <c r="F89" t="s">
        <v>20</v>
      </c>
      <c r="G89">
        <v>0</v>
      </c>
      <c r="H89">
        <v>1</v>
      </c>
      <c r="I89">
        <v>0</v>
      </c>
      <c r="J89">
        <v>0</v>
      </c>
      <c r="K89">
        <v>1</v>
      </c>
      <c r="L89">
        <v>1</v>
      </c>
    </row>
    <row r="90" spans="1:12" x14ac:dyDescent="0.2">
      <c r="A90"/>
      <c r="B90"/>
      <c r="C90" t="s">
        <v>89</v>
      </c>
      <c r="D90"/>
      <c r="E90"/>
      <c r="F90" t="s">
        <v>67</v>
      </c>
      <c r="G90">
        <v>0</v>
      </c>
      <c r="H90">
        <v>3</v>
      </c>
      <c r="I90">
        <v>0</v>
      </c>
      <c r="J90">
        <v>0</v>
      </c>
      <c r="K90">
        <v>3</v>
      </c>
      <c r="L90">
        <v>3</v>
      </c>
    </row>
    <row r="91" spans="1:12" x14ac:dyDescent="0.2">
      <c r="A91"/>
      <c r="B91"/>
      <c r="C91" t="s">
        <v>6484</v>
      </c>
      <c r="D91"/>
      <c r="E91"/>
      <c r="F91" t="s">
        <v>94</v>
      </c>
      <c r="G91">
        <v>0</v>
      </c>
      <c r="H91">
        <v>1</v>
      </c>
      <c r="I91">
        <v>0</v>
      </c>
      <c r="J91">
        <v>0</v>
      </c>
      <c r="K91">
        <v>1</v>
      </c>
      <c r="L91">
        <v>1</v>
      </c>
    </row>
    <row r="92" spans="1:12" x14ac:dyDescent="0.2">
      <c r="A92"/>
      <c r="B92"/>
      <c r="C92"/>
      <c r="D92" t="s">
        <v>6340</v>
      </c>
      <c r="E92" t="s">
        <v>6340</v>
      </c>
      <c r="F92" t="s">
        <v>33</v>
      </c>
      <c r="G92">
        <v>0</v>
      </c>
      <c r="H92">
        <v>1</v>
      </c>
      <c r="I92">
        <v>0</v>
      </c>
      <c r="J92">
        <v>0</v>
      </c>
      <c r="K92">
        <v>1</v>
      </c>
      <c r="L92">
        <v>1</v>
      </c>
    </row>
    <row r="93" spans="1:12" x14ac:dyDescent="0.2">
      <c r="A93"/>
      <c r="B93"/>
      <c r="C93"/>
      <c r="D93"/>
      <c r="E93" t="s">
        <v>6485</v>
      </c>
      <c r="F93" t="s">
        <v>33</v>
      </c>
      <c r="G93">
        <v>0</v>
      </c>
      <c r="H93">
        <v>1</v>
      </c>
      <c r="I93">
        <v>0</v>
      </c>
      <c r="J93">
        <v>0</v>
      </c>
      <c r="K93">
        <v>1</v>
      </c>
      <c r="L93">
        <v>1</v>
      </c>
    </row>
    <row r="94" spans="1:12" x14ac:dyDescent="0.2">
      <c r="A94"/>
      <c r="B94"/>
      <c r="C94"/>
      <c r="D94"/>
      <c r="E94" t="s">
        <v>2587</v>
      </c>
      <c r="F94" t="s">
        <v>48</v>
      </c>
      <c r="G94">
        <v>15</v>
      </c>
      <c r="H94">
        <v>0</v>
      </c>
      <c r="I94">
        <v>0</v>
      </c>
      <c r="J94">
        <v>0</v>
      </c>
      <c r="K94">
        <v>15</v>
      </c>
      <c r="L94">
        <v>15</v>
      </c>
    </row>
    <row r="95" spans="1:12" x14ac:dyDescent="0.2">
      <c r="A95"/>
      <c r="B95"/>
      <c r="C95"/>
      <c r="D95"/>
      <c r="E95" t="s">
        <v>6339</v>
      </c>
      <c r="F95" t="s">
        <v>33</v>
      </c>
      <c r="G95">
        <v>0</v>
      </c>
      <c r="H95">
        <v>1</v>
      </c>
      <c r="I95">
        <v>0</v>
      </c>
      <c r="J95">
        <v>0</v>
      </c>
      <c r="K95">
        <v>1</v>
      </c>
      <c r="L95">
        <v>1</v>
      </c>
    </row>
    <row r="96" spans="1:12" x14ac:dyDescent="0.2">
      <c r="A96"/>
      <c r="B96"/>
      <c r="C96"/>
      <c r="D96"/>
      <c r="E96" t="s">
        <v>245</v>
      </c>
      <c r="F96" t="s">
        <v>33</v>
      </c>
      <c r="G96">
        <v>0</v>
      </c>
      <c r="H96">
        <v>1</v>
      </c>
      <c r="I96">
        <v>0</v>
      </c>
      <c r="J96">
        <v>0</v>
      </c>
      <c r="K96">
        <v>1</v>
      </c>
      <c r="L96">
        <v>1</v>
      </c>
    </row>
    <row r="97" spans="1:12" x14ac:dyDescent="0.2">
      <c r="A97"/>
      <c r="B97"/>
      <c r="C97"/>
      <c r="D97"/>
      <c r="E97" t="s">
        <v>6486</v>
      </c>
      <c r="F97" t="s">
        <v>33</v>
      </c>
      <c r="G97">
        <v>0</v>
      </c>
      <c r="H97">
        <v>1</v>
      </c>
      <c r="I97">
        <v>0</v>
      </c>
      <c r="J97">
        <v>0</v>
      </c>
      <c r="K97">
        <v>1</v>
      </c>
      <c r="L97">
        <v>1</v>
      </c>
    </row>
    <row r="98" spans="1:12" x14ac:dyDescent="0.2">
      <c r="A98"/>
      <c r="B98"/>
      <c r="C98"/>
      <c r="D98"/>
      <c r="E98" t="s">
        <v>1285</v>
      </c>
      <c r="F98" t="s">
        <v>33</v>
      </c>
      <c r="G98">
        <v>0</v>
      </c>
      <c r="H98">
        <v>1</v>
      </c>
      <c r="I98">
        <v>0</v>
      </c>
      <c r="J98">
        <v>0</v>
      </c>
      <c r="K98">
        <v>1</v>
      </c>
      <c r="L98">
        <v>1</v>
      </c>
    </row>
    <row r="99" spans="1:12" x14ac:dyDescent="0.2">
      <c r="A99"/>
      <c r="B99"/>
      <c r="C99"/>
      <c r="D99"/>
      <c r="E99" t="s">
        <v>598</v>
      </c>
      <c r="F99" t="s">
        <v>33</v>
      </c>
      <c r="G99">
        <v>0</v>
      </c>
      <c r="H99">
        <v>24</v>
      </c>
      <c r="I99">
        <v>0</v>
      </c>
      <c r="J99">
        <v>0</v>
      </c>
      <c r="K99">
        <v>24</v>
      </c>
      <c r="L99">
        <v>24</v>
      </c>
    </row>
    <row r="100" spans="1:12" x14ac:dyDescent="0.2">
      <c r="A100"/>
      <c r="B100"/>
      <c r="C100"/>
      <c r="D100"/>
      <c r="E100" t="s">
        <v>2186</v>
      </c>
      <c r="F100" t="s">
        <v>33</v>
      </c>
      <c r="G100">
        <v>0</v>
      </c>
      <c r="H100">
        <v>1</v>
      </c>
      <c r="I100">
        <v>0</v>
      </c>
      <c r="J100">
        <v>0</v>
      </c>
      <c r="K100">
        <v>1</v>
      </c>
      <c r="L100">
        <v>1</v>
      </c>
    </row>
    <row r="101" spans="1:12" x14ac:dyDescent="0.2">
      <c r="A101"/>
      <c r="B101"/>
      <c r="C101"/>
      <c r="D101"/>
      <c r="E101" t="s">
        <v>912</v>
      </c>
      <c r="F101" t="s">
        <v>48</v>
      </c>
      <c r="G101">
        <v>2</v>
      </c>
      <c r="H101">
        <v>80</v>
      </c>
      <c r="I101">
        <v>0</v>
      </c>
      <c r="J101">
        <v>0</v>
      </c>
      <c r="K101">
        <v>82</v>
      </c>
      <c r="L101">
        <v>82</v>
      </c>
    </row>
    <row r="102" spans="1:12" x14ac:dyDescent="0.2">
      <c r="A102"/>
      <c r="B102"/>
      <c r="C102"/>
      <c r="D102"/>
      <c r="E102" t="s">
        <v>3137</v>
      </c>
      <c r="F102" t="s">
        <v>48</v>
      </c>
      <c r="G102">
        <v>1</v>
      </c>
      <c r="H102">
        <v>80</v>
      </c>
      <c r="I102">
        <v>0</v>
      </c>
      <c r="J102">
        <v>0</v>
      </c>
      <c r="K102">
        <v>81</v>
      </c>
      <c r="L102">
        <v>81</v>
      </c>
    </row>
    <row r="103" spans="1:12" x14ac:dyDescent="0.2">
      <c r="A103"/>
      <c r="B103"/>
      <c r="C103"/>
      <c r="D103"/>
      <c r="E103" t="s">
        <v>6487</v>
      </c>
      <c r="F103" t="s">
        <v>87</v>
      </c>
      <c r="G103">
        <v>0</v>
      </c>
      <c r="H103">
        <v>1</v>
      </c>
      <c r="I103">
        <v>0</v>
      </c>
      <c r="J103">
        <v>0</v>
      </c>
      <c r="K103">
        <v>1</v>
      </c>
      <c r="L103">
        <v>1</v>
      </c>
    </row>
    <row r="104" spans="1:12" x14ac:dyDescent="0.2">
      <c r="A104"/>
      <c r="B104"/>
      <c r="C104"/>
      <c r="D104"/>
      <c r="E104" t="s">
        <v>6488</v>
      </c>
      <c r="F104" t="s">
        <v>87</v>
      </c>
      <c r="G104">
        <v>0</v>
      </c>
      <c r="H104">
        <v>1</v>
      </c>
      <c r="I104">
        <v>0</v>
      </c>
      <c r="J104">
        <v>0</v>
      </c>
      <c r="K104">
        <v>1</v>
      </c>
      <c r="L104">
        <v>1</v>
      </c>
    </row>
    <row r="105" spans="1:12" x14ac:dyDescent="0.2">
      <c r="A105"/>
      <c r="B105"/>
      <c r="C105"/>
      <c r="D105"/>
      <c r="E105" t="s">
        <v>6489</v>
      </c>
      <c r="F105" t="s">
        <v>87</v>
      </c>
      <c r="G105">
        <v>0</v>
      </c>
      <c r="H105">
        <v>1</v>
      </c>
      <c r="I105">
        <v>0</v>
      </c>
      <c r="J105">
        <v>0</v>
      </c>
      <c r="K105">
        <v>1</v>
      </c>
      <c r="L105">
        <v>1</v>
      </c>
    </row>
    <row r="106" spans="1:12" x14ac:dyDescent="0.2">
      <c r="A106"/>
      <c r="B106"/>
      <c r="C106"/>
      <c r="D106"/>
      <c r="E106" t="s">
        <v>2938</v>
      </c>
      <c r="F106" t="s">
        <v>20</v>
      </c>
      <c r="G106">
        <v>8</v>
      </c>
      <c r="H106">
        <v>33</v>
      </c>
      <c r="I106">
        <v>0</v>
      </c>
      <c r="J106">
        <v>0</v>
      </c>
      <c r="K106">
        <v>41</v>
      </c>
      <c r="L106">
        <v>41</v>
      </c>
    </row>
    <row r="107" spans="1:12" x14ac:dyDescent="0.2">
      <c r="A107"/>
      <c r="B107"/>
      <c r="C107"/>
      <c r="D107"/>
      <c r="E107" t="s">
        <v>2939</v>
      </c>
      <c r="F107" t="s">
        <v>20</v>
      </c>
      <c r="G107">
        <v>8</v>
      </c>
      <c r="H107">
        <v>35</v>
      </c>
      <c r="I107">
        <v>0</v>
      </c>
      <c r="J107">
        <v>0</v>
      </c>
      <c r="K107">
        <v>43</v>
      </c>
      <c r="L107">
        <v>43</v>
      </c>
    </row>
    <row r="108" spans="1:12" x14ac:dyDescent="0.2">
      <c r="A108"/>
      <c r="B108"/>
      <c r="C108"/>
      <c r="D108"/>
      <c r="E108" t="s">
        <v>2824</v>
      </c>
      <c r="F108" t="s">
        <v>131</v>
      </c>
      <c r="G108">
        <v>0</v>
      </c>
      <c r="H108">
        <v>1</v>
      </c>
      <c r="I108">
        <v>0</v>
      </c>
      <c r="J108">
        <v>0</v>
      </c>
      <c r="K108">
        <v>1</v>
      </c>
      <c r="L108">
        <v>1</v>
      </c>
    </row>
    <row r="109" spans="1:12" x14ac:dyDescent="0.2">
      <c r="A109"/>
      <c r="B109"/>
      <c r="C109"/>
      <c r="D109"/>
      <c r="E109" t="s">
        <v>2442</v>
      </c>
      <c r="F109" t="s">
        <v>131</v>
      </c>
      <c r="G109">
        <v>0</v>
      </c>
      <c r="H109">
        <v>1</v>
      </c>
      <c r="I109">
        <v>0</v>
      </c>
      <c r="J109">
        <v>0</v>
      </c>
      <c r="K109">
        <v>1</v>
      </c>
      <c r="L109">
        <v>1</v>
      </c>
    </row>
    <row r="110" spans="1:12" x14ac:dyDescent="0.2">
      <c r="A110"/>
      <c r="B110"/>
      <c r="C110"/>
      <c r="D110"/>
      <c r="E110" t="s">
        <v>437</v>
      </c>
      <c r="F110" t="s">
        <v>94</v>
      </c>
      <c r="G110">
        <v>0</v>
      </c>
      <c r="H110">
        <v>1</v>
      </c>
      <c r="I110">
        <v>0</v>
      </c>
      <c r="J110">
        <v>0</v>
      </c>
      <c r="K110">
        <v>1</v>
      </c>
      <c r="L110">
        <v>1</v>
      </c>
    </row>
    <row r="111" spans="1:12" x14ac:dyDescent="0.2">
      <c r="A111"/>
      <c r="B111"/>
      <c r="C111"/>
      <c r="D111"/>
      <c r="E111" t="s">
        <v>1092</v>
      </c>
      <c r="F111" t="s">
        <v>69</v>
      </c>
      <c r="G111">
        <v>0</v>
      </c>
      <c r="H111">
        <v>10</v>
      </c>
      <c r="I111">
        <v>0</v>
      </c>
      <c r="J111">
        <v>0</v>
      </c>
      <c r="K111">
        <v>10</v>
      </c>
      <c r="L111">
        <v>10</v>
      </c>
    </row>
    <row r="112" spans="1:12" x14ac:dyDescent="0.2">
      <c r="A112"/>
      <c r="B112"/>
      <c r="C112"/>
      <c r="D112"/>
      <c r="E112" t="s">
        <v>4076</v>
      </c>
      <c r="F112" t="s">
        <v>131</v>
      </c>
      <c r="G112">
        <v>0</v>
      </c>
      <c r="H112">
        <v>1</v>
      </c>
      <c r="I112">
        <v>0</v>
      </c>
      <c r="J112">
        <v>0</v>
      </c>
      <c r="K112">
        <v>1</v>
      </c>
      <c r="L112">
        <v>1</v>
      </c>
    </row>
    <row r="113" spans="1:12" x14ac:dyDescent="0.2">
      <c r="A113"/>
      <c r="B113"/>
      <c r="C113"/>
      <c r="D113"/>
      <c r="E113" t="s">
        <v>3994</v>
      </c>
      <c r="F113" t="s">
        <v>131</v>
      </c>
      <c r="G113">
        <v>0</v>
      </c>
      <c r="H113">
        <v>2</v>
      </c>
      <c r="I113">
        <v>0</v>
      </c>
      <c r="J113">
        <v>0</v>
      </c>
      <c r="K113">
        <v>2</v>
      </c>
      <c r="L113">
        <v>2</v>
      </c>
    </row>
    <row r="114" spans="1:12" x14ac:dyDescent="0.2">
      <c r="A114"/>
      <c r="B114"/>
      <c r="C114"/>
      <c r="D114"/>
      <c r="E114" t="s">
        <v>4363</v>
      </c>
      <c r="F114" t="s">
        <v>131</v>
      </c>
      <c r="G114">
        <v>0</v>
      </c>
      <c r="H114">
        <v>2</v>
      </c>
      <c r="I114">
        <v>0</v>
      </c>
      <c r="J114">
        <v>0</v>
      </c>
      <c r="K114">
        <v>2</v>
      </c>
      <c r="L114">
        <v>2</v>
      </c>
    </row>
    <row r="115" spans="1:12" x14ac:dyDescent="0.2">
      <c r="A115"/>
      <c r="B115"/>
      <c r="C115"/>
      <c r="D115"/>
      <c r="E115" t="s">
        <v>6490</v>
      </c>
      <c r="F115" t="s">
        <v>131</v>
      </c>
      <c r="G115">
        <v>0</v>
      </c>
      <c r="H115">
        <v>2</v>
      </c>
      <c r="I115">
        <v>0</v>
      </c>
      <c r="J115">
        <v>0</v>
      </c>
      <c r="K115">
        <v>2</v>
      </c>
      <c r="L115">
        <v>2</v>
      </c>
    </row>
    <row r="116" spans="1:12" x14ac:dyDescent="0.2">
      <c r="A116"/>
      <c r="B116"/>
      <c r="C116"/>
      <c r="D116"/>
      <c r="E116" t="s">
        <v>1678</v>
      </c>
      <c r="F116" t="s">
        <v>58</v>
      </c>
      <c r="G116">
        <v>0</v>
      </c>
      <c r="H116">
        <v>1</v>
      </c>
      <c r="I116">
        <v>0</v>
      </c>
      <c r="J116">
        <v>0</v>
      </c>
      <c r="K116">
        <v>1</v>
      </c>
      <c r="L116">
        <v>1</v>
      </c>
    </row>
    <row r="117" spans="1:12" x14ac:dyDescent="0.2">
      <c r="A117"/>
      <c r="B117"/>
      <c r="C117"/>
      <c r="D117"/>
      <c r="E117" t="s">
        <v>330</v>
      </c>
      <c r="F117" t="s">
        <v>58</v>
      </c>
      <c r="G117">
        <v>0</v>
      </c>
      <c r="H117">
        <v>1</v>
      </c>
      <c r="I117">
        <v>0</v>
      </c>
      <c r="J117">
        <v>0</v>
      </c>
      <c r="K117">
        <v>1</v>
      </c>
      <c r="L117">
        <v>1</v>
      </c>
    </row>
    <row r="118" spans="1:12" x14ac:dyDescent="0.2">
      <c r="A118"/>
      <c r="B118"/>
      <c r="C118"/>
      <c r="D118"/>
      <c r="E118" t="s">
        <v>1365</v>
      </c>
      <c r="F118" t="s">
        <v>33</v>
      </c>
      <c r="G118">
        <v>3</v>
      </c>
      <c r="H118">
        <v>0</v>
      </c>
      <c r="I118">
        <v>0</v>
      </c>
      <c r="J118">
        <v>0</v>
      </c>
      <c r="K118">
        <v>3</v>
      </c>
      <c r="L118">
        <v>3</v>
      </c>
    </row>
    <row r="119" spans="1:12" x14ac:dyDescent="0.2">
      <c r="A119"/>
      <c r="B119"/>
      <c r="C119"/>
      <c r="D119"/>
      <c r="E119" t="s">
        <v>1273</v>
      </c>
      <c r="F119" t="s">
        <v>87</v>
      </c>
      <c r="G119">
        <v>0</v>
      </c>
      <c r="H119">
        <v>36</v>
      </c>
      <c r="I119">
        <v>0</v>
      </c>
      <c r="J119">
        <v>0</v>
      </c>
      <c r="K119">
        <v>36</v>
      </c>
      <c r="L119">
        <v>36</v>
      </c>
    </row>
    <row r="120" spans="1:12" x14ac:dyDescent="0.2">
      <c r="A120"/>
      <c r="B120"/>
      <c r="C120"/>
      <c r="D120"/>
      <c r="E120" t="s">
        <v>1680</v>
      </c>
      <c r="F120" t="s">
        <v>87</v>
      </c>
      <c r="G120">
        <v>0</v>
      </c>
      <c r="H120">
        <v>36</v>
      </c>
      <c r="I120">
        <v>0</v>
      </c>
      <c r="J120">
        <v>0</v>
      </c>
      <c r="K120">
        <v>36</v>
      </c>
      <c r="L120">
        <v>36</v>
      </c>
    </row>
    <row r="121" spans="1:12" x14ac:dyDescent="0.2">
      <c r="A121"/>
      <c r="B121"/>
      <c r="C121"/>
      <c r="D121"/>
      <c r="E121" t="s">
        <v>1939</v>
      </c>
      <c r="F121" t="s">
        <v>87</v>
      </c>
      <c r="G121">
        <v>0</v>
      </c>
      <c r="H121">
        <v>36</v>
      </c>
      <c r="I121">
        <v>0</v>
      </c>
      <c r="J121">
        <v>0</v>
      </c>
      <c r="K121">
        <v>36</v>
      </c>
      <c r="L121">
        <v>36</v>
      </c>
    </row>
    <row r="122" spans="1:12" x14ac:dyDescent="0.2">
      <c r="A122"/>
      <c r="B122"/>
      <c r="C122"/>
      <c r="D122"/>
      <c r="E122" t="s">
        <v>2136</v>
      </c>
      <c r="F122" t="s">
        <v>58</v>
      </c>
      <c r="G122">
        <v>9</v>
      </c>
      <c r="H122">
        <v>5</v>
      </c>
      <c r="I122">
        <v>0</v>
      </c>
      <c r="J122">
        <v>0</v>
      </c>
      <c r="K122">
        <v>14</v>
      </c>
      <c r="L122">
        <v>14</v>
      </c>
    </row>
    <row r="123" spans="1:12" x14ac:dyDescent="0.2">
      <c r="A123"/>
      <c r="B123"/>
      <c r="C123"/>
      <c r="D123"/>
      <c r="E123" t="s">
        <v>1858</v>
      </c>
      <c r="F123" t="s">
        <v>58</v>
      </c>
      <c r="G123">
        <v>9</v>
      </c>
      <c r="H123">
        <v>3</v>
      </c>
      <c r="I123">
        <v>0</v>
      </c>
      <c r="J123">
        <v>0</v>
      </c>
      <c r="K123">
        <v>12</v>
      </c>
      <c r="L123">
        <v>12</v>
      </c>
    </row>
    <row r="124" spans="1:12" x14ac:dyDescent="0.2">
      <c r="A124"/>
      <c r="B124"/>
      <c r="C124"/>
      <c r="D124"/>
      <c r="E124" t="s">
        <v>1631</v>
      </c>
      <c r="F124" t="s">
        <v>33</v>
      </c>
      <c r="G124">
        <v>1</v>
      </c>
      <c r="H124">
        <v>4</v>
      </c>
      <c r="I124">
        <v>0</v>
      </c>
      <c r="J124">
        <v>0</v>
      </c>
      <c r="K124">
        <v>5</v>
      </c>
      <c r="L124">
        <v>5</v>
      </c>
    </row>
    <row r="125" spans="1:12" x14ac:dyDescent="0.2">
      <c r="A125"/>
      <c r="B125"/>
      <c r="C125"/>
      <c r="D125"/>
      <c r="E125" t="s">
        <v>1590</v>
      </c>
      <c r="F125" t="s">
        <v>67</v>
      </c>
      <c r="G125">
        <v>10</v>
      </c>
      <c r="H125">
        <v>1</v>
      </c>
      <c r="I125">
        <v>0</v>
      </c>
      <c r="J125">
        <v>0</v>
      </c>
      <c r="K125">
        <v>11</v>
      </c>
      <c r="L125">
        <v>11</v>
      </c>
    </row>
    <row r="126" spans="1:12" x14ac:dyDescent="0.2">
      <c r="A126"/>
      <c r="B126"/>
      <c r="C126"/>
      <c r="D126"/>
      <c r="E126" t="s">
        <v>6491</v>
      </c>
      <c r="F126" t="s">
        <v>33</v>
      </c>
      <c r="G126">
        <v>1</v>
      </c>
      <c r="H126">
        <v>0</v>
      </c>
      <c r="I126">
        <v>0</v>
      </c>
      <c r="J126">
        <v>0</v>
      </c>
      <c r="K126">
        <v>1</v>
      </c>
      <c r="L126">
        <v>1</v>
      </c>
    </row>
    <row r="127" spans="1:12" x14ac:dyDescent="0.2">
      <c r="A127"/>
      <c r="B127"/>
      <c r="C127"/>
      <c r="D127"/>
      <c r="E127" t="s">
        <v>4338</v>
      </c>
      <c r="F127" t="s">
        <v>69</v>
      </c>
      <c r="G127">
        <v>0</v>
      </c>
      <c r="H127">
        <v>1</v>
      </c>
      <c r="I127">
        <v>0</v>
      </c>
      <c r="J127">
        <v>0</v>
      </c>
      <c r="K127">
        <v>1</v>
      </c>
      <c r="L127">
        <v>1</v>
      </c>
    </row>
    <row r="128" spans="1:12" x14ac:dyDescent="0.2">
      <c r="A128"/>
      <c r="B128"/>
      <c r="C128"/>
      <c r="D128"/>
      <c r="E128" t="s">
        <v>4000</v>
      </c>
      <c r="F128" t="s">
        <v>69</v>
      </c>
      <c r="G128">
        <v>0</v>
      </c>
      <c r="H128">
        <v>1</v>
      </c>
      <c r="I128">
        <v>0</v>
      </c>
      <c r="J128">
        <v>0</v>
      </c>
      <c r="K128">
        <v>1</v>
      </c>
      <c r="L128">
        <v>1</v>
      </c>
    </row>
    <row r="129" spans="1:12" x14ac:dyDescent="0.2">
      <c r="A129"/>
      <c r="B129"/>
      <c r="C129"/>
      <c r="D129"/>
      <c r="E129" t="s">
        <v>4040</v>
      </c>
      <c r="F129" t="s">
        <v>69</v>
      </c>
      <c r="G129">
        <v>0</v>
      </c>
      <c r="H129">
        <v>1</v>
      </c>
      <c r="I129">
        <v>0</v>
      </c>
      <c r="J129">
        <v>0</v>
      </c>
      <c r="K129">
        <v>1</v>
      </c>
      <c r="L129">
        <v>1</v>
      </c>
    </row>
    <row r="130" spans="1:12" x14ac:dyDescent="0.2">
      <c r="A130"/>
      <c r="B130"/>
      <c r="C130"/>
      <c r="D130"/>
      <c r="E130" t="s">
        <v>5864</v>
      </c>
      <c r="F130" t="s">
        <v>69</v>
      </c>
      <c r="G130">
        <v>0</v>
      </c>
      <c r="H130">
        <v>1</v>
      </c>
      <c r="I130">
        <v>0</v>
      </c>
      <c r="J130">
        <v>0</v>
      </c>
      <c r="K130">
        <v>1</v>
      </c>
      <c r="L130">
        <v>1</v>
      </c>
    </row>
    <row r="131" spans="1:12" x14ac:dyDescent="0.2">
      <c r="A131"/>
      <c r="B131"/>
      <c r="C131"/>
      <c r="D131"/>
      <c r="E131" t="s">
        <v>3953</v>
      </c>
      <c r="F131" t="s">
        <v>69</v>
      </c>
      <c r="G131">
        <v>0</v>
      </c>
      <c r="H131">
        <v>1</v>
      </c>
      <c r="I131">
        <v>0</v>
      </c>
      <c r="J131">
        <v>0</v>
      </c>
      <c r="K131">
        <v>1</v>
      </c>
      <c r="L131">
        <v>1</v>
      </c>
    </row>
    <row r="132" spans="1:12" x14ac:dyDescent="0.2">
      <c r="A132"/>
      <c r="B132"/>
      <c r="C132"/>
      <c r="D132"/>
      <c r="E132" t="s">
        <v>3971</v>
      </c>
      <c r="F132" t="s">
        <v>69</v>
      </c>
      <c r="G132">
        <v>0</v>
      </c>
      <c r="H132">
        <v>1</v>
      </c>
      <c r="I132">
        <v>0</v>
      </c>
      <c r="J132">
        <v>0</v>
      </c>
      <c r="K132">
        <v>1</v>
      </c>
      <c r="L132">
        <v>1</v>
      </c>
    </row>
    <row r="133" spans="1:12" x14ac:dyDescent="0.2">
      <c r="A133"/>
      <c r="B133"/>
      <c r="C133"/>
      <c r="D133"/>
      <c r="E133" t="s">
        <v>3979</v>
      </c>
      <c r="F133" t="s">
        <v>69</v>
      </c>
      <c r="G133">
        <v>0</v>
      </c>
      <c r="H133">
        <v>1</v>
      </c>
      <c r="I133">
        <v>0</v>
      </c>
      <c r="J133">
        <v>0</v>
      </c>
      <c r="K133">
        <v>1</v>
      </c>
      <c r="L133">
        <v>1</v>
      </c>
    </row>
    <row r="134" spans="1:12" x14ac:dyDescent="0.2">
      <c r="A134"/>
      <c r="B134"/>
      <c r="C134"/>
      <c r="D134"/>
      <c r="E134" t="s">
        <v>3978</v>
      </c>
      <c r="F134" t="s">
        <v>69</v>
      </c>
      <c r="G134">
        <v>0</v>
      </c>
      <c r="H134">
        <v>1</v>
      </c>
      <c r="I134">
        <v>0</v>
      </c>
      <c r="J134">
        <v>0</v>
      </c>
      <c r="K134">
        <v>1</v>
      </c>
      <c r="L134">
        <v>1</v>
      </c>
    </row>
    <row r="135" spans="1:12" x14ac:dyDescent="0.2">
      <c r="A135"/>
      <c r="B135"/>
      <c r="C135"/>
      <c r="D135"/>
      <c r="E135" t="s">
        <v>3965</v>
      </c>
      <c r="F135" t="s">
        <v>69</v>
      </c>
      <c r="G135">
        <v>0</v>
      </c>
      <c r="H135">
        <v>1</v>
      </c>
      <c r="I135">
        <v>0</v>
      </c>
      <c r="J135">
        <v>0</v>
      </c>
      <c r="K135">
        <v>1</v>
      </c>
      <c r="L135">
        <v>1</v>
      </c>
    </row>
    <row r="136" spans="1:12" x14ac:dyDescent="0.2">
      <c r="A136"/>
      <c r="B136"/>
      <c r="C136"/>
      <c r="D136"/>
      <c r="E136" t="s">
        <v>3999</v>
      </c>
      <c r="F136" t="s">
        <v>69</v>
      </c>
      <c r="G136">
        <v>0</v>
      </c>
      <c r="H136">
        <v>1</v>
      </c>
      <c r="I136">
        <v>0</v>
      </c>
      <c r="J136">
        <v>0</v>
      </c>
      <c r="K136">
        <v>1</v>
      </c>
      <c r="L136">
        <v>1</v>
      </c>
    </row>
    <row r="137" spans="1:12" x14ac:dyDescent="0.2">
      <c r="A137"/>
      <c r="B137"/>
      <c r="C137"/>
      <c r="D137"/>
      <c r="E137" t="s">
        <v>370</v>
      </c>
      <c r="F137" t="s">
        <v>77</v>
      </c>
      <c r="G137">
        <v>0</v>
      </c>
      <c r="H137">
        <v>2</v>
      </c>
      <c r="I137">
        <v>0</v>
      </c>
      <c r="J137">
        <v>0</v>
      </c>
      <c r="K137">
        <v>2</v>
      </c>
      <c r="L137">
        <v>2</v>
      </c>
    </row>
    <row r="138" spans="1:12" x14ac:dyDescent="0.2">
      <c r="A138"/>
      <c r="B138"/>
      <c r="C138"/>
      <c r="D138"/>
      <c r="E138" t="s">
        <v>2801</v>
      </c>
      <c r="F138" t="s">
        <v>77</v>
      </c>
      <c r="G138">
        <v>0</v>
      </c>
      <c r="H138">
        <v>2</v>
      </c>
      <c r="I138">
        <v>0</v>
      </c>
      <c r="J138">
        <v>0</v>
      </c>
      <c r="K138">
        <v>2</v>
      </c>
      <c r="L138">
        <v>2</v>
      </c>
    </row>
    <row r="139" spans="1:12" x14ac:dyDescent="0.2">
      <c r="A139"/>
      <c r="B139"/>
      <c r="C139"/>
      <c r="D139"/>
      <c r="E139" t="s">
        <v>2923</v>
      </c>
      <c r="F139" t="s">
        <v>77</v>
      </c>
      <c r="G139">
        <v>0</v>
      </c>
      <c r="H139">
        <v>3</v>
      </c>
      <c r="I139">
        <v>0</v>
      </c>
      <c r="J139">
        <v>0</v>
      </c>
      <c r="K139">
        <v>3</v>
      </c>
      <c r="L139">
        <v>3</v>
      </c>
    </row>
    <row r="140" spans="1:12" x14ac:dyDescent="0.2">
      <c r="A140"/>
      <c r="B140"/>
      <c r="C140"/>
      <c r="D140"/>
      <c r="E140" s="163">
        <v>44809</v>
      </c>
      <c r="F140" t="s">
        <v>77</v>
      </c>
      <c r="G140">
        <v>0</v>
      </c>
      <c r="H140">
        <v>2</v>
      </c>
      <c r="I140">
        <v>0</v>
      </c>
      <c r="J140">
        <v>0</v>
      </c>
      <c r="K140">
        <v>2</v>
      </c>
      <c r="L140">
        <v>2</v>
      </c>
    </row>
    <row r="141" spans="1:12" x14ac:dyDescent="0.2">
      <c r="A141"/>
      <c r="B141"/>
      <c r="C141"/>
      <c r="D141"/>
      <c r="E141" t="s">
        <v>2364</v>
      </c>
      <c r="F141" t="s">
        <v>77</v>
      </c>
      <c r="G141">
        <v>1</v>
      </c>
      <c r="H141">
        <v>2</v>
      </c>
      <c r="I141">
        <v>0</v>
      </c>
      <c r="J141">
        <v>0</v>
      </c>
      <c r="K141">
        <v>3</v>
      </c>
      <c r="L141">
        <v>3</v>
      </c>
    </row>
    <row r="142" spans="1:12" x14ac:dyDescent="0.2">
      <c r="A142"/>
      <c r="B142"/>
      <c r="C142"/>
      <c r="D142"/>
      <c r="E142" t="s">
        <v>1380</v>
      </c>
      <c r="F142" t="s">
        <v>77</v>
      </c>
      <c r="G142">
        <v>0</v>
      </c>
      <c r="H142">
        <v>2</v>
      </c>
      <c r="I142">
        <v>0</v>
      </c>
      <c r="J142">
        <v>0</v>
      </c>
      <c r="K142">
        <v>2</v>
      </c>
      <c r="L142">
        <v>2</v>
      </c>
    </row>
    <row r="143" spans="1:12" x14ac:dyDescent="0.2">
      <c r="A143"/>
      <c r="B143"/>
      <c r="C143"/>
      <c r="D143"/>
      <c r="E143" t="s">
        <v>1343</v>
      </c>
      <c r="F143" t="s">
        <v>77</v>
      </c>
      <c r="G143">
        <v>0</v>
      </c>
      <c r="H143">
        <v>2</v>
      </c>
      <c r="I143">
        <v>0</v>
      </c>
      <c r="J143">
        <v>0</v>
      </c>
      <c r="K143">
        <v>2</v>
      </c>
      <c r="L143">
        <v>2</v>
      </c>
    </row>
    <row r="144" spans="1:12" x14ac:dyDescent="0.2">
      <c r="A144"/>
      <c r="B144"/>
      <c r="C144"/>
      <c r="D144"/>
      <c r="E144" t="s">
        <v>554</v>
      </c>
      <c r="F144" t="s">
        <v>77</v>
      </c>
      <c r="G144">
        <v>0</v>
      </c>
      <c r="H144">
        <v>2</v>
      </c>
      <c r="I144">
        <v>0</v>
      </c>
      <c r="J144">
        <v>0</v>
      </c>
      <c r="K144">
        <v>2</v>
      </c>
      <c r="L144">
        <v>2</v>
      </c>
    </row>
    <row r="145" spans="1:12" x14ac:dyDescent="0.2">
      <c r="A145"/>
      <c r="B145"/>
      <c r="C145"/>
      <c r="D145" t="s">
        <v>116</v>
      </c>
      <c r="E145" t="s">
        <v>116</v>
      </c>
      <c r="F145" t="s">
        <v>77</v>
      </c>
      <c r="G145">
        <v>1</v>
      </c>
      <c r="H145">
        <v>2</v>
      </c>
      <c r="I145">
        <v>0</v>
      </c>
      <c r="J145">
        <v>0</v>
      </c>
      <c r="K145">
        <v>3</v>
      </c>
      <c r="L145">
        <v>3</v>
      </c>
    </row>
    <row r="146" spans="1:12" x14ac:dyDescent="0.2">
      <c r="A146"/>
      <c r="B146"/>
      <c r="C146"/>
      <c r="D146"/>
      <c r="E146" t="s">
        <v>556</v>
      </c>
      <c r="F146" t="s">
        <v>77</v>
      </c>
      <c r="G146">
        <v>0</v>
      </c>
      <c r="H146">
        <v>2</v>
      </c>
      <c r="I146">
        <v>0</v>
      </c>
      <c r="J146">
        <v>0</v>
      </c>
      <c r="K146">
        <v>2</v>
      </c>
      <c r="L146">
        <v>2</v>
      </c>
    </row>
    <row r="147" spans="1:12" x14ac:dyDescent="0.2">
      <c r="A147"/>
      <c r="B147"/>
      <c r="C147"/>
      <c r="D147"/>
      <c r="E147" t="s">
        <v>694</v>
      </c>
      <c r="F147" t="s">
        <v>77</v>
      </c>
      <c r="G147">
        <v>0</v>
      </c>
      <c r="H147">
        <v>2</v>
      </c>
      <c r="I147">
        <v>0</v>
      </c>
      <c r="J147">
        <v>0</v>
      </c>
      <c r="K147">
        <v>2</v>
      </c>
      <c r="L147">
        <v>2</v>
      </c>
    </row>
    <row r="148" spans="1:12" x14ac:dyDescent="0.2">
      <c r="A148"/>
      <c r="B148"/>
      <c r="C148"/>
      <c r="D148"/>
      <c r="E148" t="s">
        <v>3683</v>
      </c>
      <c r="F148" t="s">
        <v>77</v>
      </c>
      <c r="G148">
        <v>1</v>
      </c>
      <c r="H148">
        <v>2</v>
      </c>
      <c r="I148">
        <v>0</v>
      </c>
      <c r="J148">
        <v>0</v>
      </c>
      <c r="K148">
        <v>3</v>
      </c>
      <c r="L148">
        <v>3</v>
      </c>
    </row>
    <row r="149" spans="1:12" x14ac:dyDescent="0.2">
      <c r="A149"/>
      <c r="B149"/>
      <c r="C149"/>
      <c r="D149"/>
      <c r="E149" t="s">
        <v>3154</v>
      </c>
      <c r="F149" t="s">
        <v>77</v>
      </c>
      <c r="G149">
        <v>0</v>
      </c>
      <c r="H149">
        <v>2</v>
      </c>
      <c r="I149">
        <v>0</v>
      </c>
      <c r="J149">
        <v>0</v>
      </c>
      <c r="K149">
        <v>2</v>
      </c>
      <c r="L149">
        <v>2</v>
      </c>
    </row>
    <row r="150" spans="1:12" x14ac:dyDescent="0.2">
      <c r="A150"/>
      <c r="B150"/>
      <c r="C150"/>
      <c r="D150"/>
      <c r="E150" t="s">
        <v>2560</v>
      </c>
      <c r="F150" t="s">
        <v>77</v>
      </c>
      <c r="G150">
        <v>0</v>
      </c>
      <c r="H150">
        <v>2</v>
      </c>
      <c r="I150">
        <v>0</v>
      </c>
      <c r="J150">
        <v>0</v>
      </c>
      <c r="K150">
        <v>2</v>
      </c>
      <c r="L150">
        <v>2</v>
      </c>
    </row>
    <row r="151" spans="1:12" x14ac:dyDescent="0.2">
      <c r="A151"/>
      <c r="B151"/>
      <c r="C151"/>
      <c r="D151"/>
      <c r="E151" t="s">
        <v>830</v>
      </c>
      <c r="F151" t="s">
        <v>77</v>
      </c>
      <c r="G151">
        <v>0</v>
      </c>
      <c r="H151">
        <v>2</v>
      </c>
      <c r="I151">
        <v>0</v>
      </c>
      <c r="J151">
        <v>0</v>
      </c>
      <c r="K151">
        <v>2</v>
      </c>
      <c r="L151">
        <v>2</v>
      </c>
    </row>
    <row r="152" spans="1:12" x14ac:dyDescent="0.2">
      <c r="A152"/>
      <c r="B152"/>
      <c r="C152"/>
      <c r="D152"/>
      <c r="E152" t="s">
        <v>1192</v>
      </c>
      <c r="F152" t="s">
        <v>77</v>
      </c>
      <c r="G152">
        <v>0</v>
      </c>
      <c r="H152">
        <v>2</v>
      </c>
      <c r="I152">
        <v>0</v>
      </c>
      <c r="J152">
        <v>0</v>
      </c>
      <c r="K152">
        <v>2</v>
      </c>
      <c r="L152">
        <v>2</v>
      </c>
    </row>
    <row r="153" spans="1:12" x14ac:dyDescent="0.2">
      <c r="A153"/>
      <c r="B153"/>
      <c r="C153"/>
      <c r="D153"/>
      <c r="E153" t="s">
        <v>3356</v>
      </c>
      <c r="F153" t="s">
        <v>77</v>
      </c>
      <c r="G153">
        <v>0</v>
      </c>
      <c r="H153">
        <v>2</v>
      </c>
      <c r="I153">
        <v>0</v>
      </c>
      <c r="J153">
        <v>0</v>
      </c>
      <c r="K153">
        <v>2</v>
      </c>
      <c r="L153">
        <v>2</v>
      </c>
    </row>
    <row r="154" spans="1:12" x14ac:dyDescent="0.2">
      <c r="A154"/>
      <c r="B154"/>
      <c r="C154"/>
      <c r="D154"/>
      <c r="E154" t="s">
        <v>2968</v>
      </c>
      <c r="F154" t="s">
        <v>77</v>
      </c>
      <c r="G154">
        <v>1</v>
      </c>
      <c r="H154">
        <v>2</v>
      </c>
      <c r="I154">
        <v>0</v>
      </c>
      <c r="J154">
        <v>0</v>
      </c>
      <c r="K154">
        <v>3</v>
      </c>
      <c r="L154">
        <v>3</v>
      </c>
    </row>
    <row r="155" spans="1:12" x14ac:dyDescent="0.2">
      <c r="A155"/>
      <c r="B155"/>
      <c r="C155"/>
      <c r="D155"/>
      <c r="E155" t="s">
        <v>971</v>
      </c>
      <c r="F155" t="s">
        <v>77</v>
      </c>
      <c r="G155">
        <v>0</v>
      </c>
      <c r="H155">
        <v>2</v>
      </c>
      <c r="I155">
        <v>0</v>
      </c>
      <c r="J155">
        <v>0</v>
      </c>
      <c r="K155">
        <v>2</v>
      </c>
      <c r="L155">
        <v>2</v>
      </c>
    </row>
    <row r="156" spans="1:12" x14ac:dyDescent="0.2">
      <c r="A156"/>
      <c r="B156"/>
      <c r="C156"/>
      <c r="D156"/>
      <c r="E156" t="s">
        <v>1897</v>
      </c>
      <c r="F156" t="s">
        <v>77</v>
      </c>
      <c r="G156">
        <v>1</v>
      </c>
      <c r="H156">
        <v>2</v>
      </c>
      <c r="I156">
        <v>0</v>
      </c>
      <c r="J156">
        <v>0</v>
      </c>
      <c r="K156">
        <v>3</v>
      </c>
      <c r="L156">
        <v>3</v>
      </c>
    </row>
    <row r="157" spans="1:12" x14ac:dyDescent="0.2">
      <c r="A157"/>
      <c r="B157"/>
      <c r="C157"/>
      <c r="D157"/>
      <c r="E157" t="s">
        <v>1408</v>
      </c>
      <c r="F157" t="s">
        <v>77</v>
      </c>
      <c r="G157">
        <v>0</v>
      </c>
      <c r="H157">
        <v>2</v>
      </c>
      <c r="I157">
        <v>0</v>
      </c>
      <c r="J157">
        <v>0</v>
      </c>
      <c r="K157">
        <v>2</v>
      </c>
      <c r="L157">
        <v>2</v>
      </c>
    </row>
    <row r="158" spans="1:12" x14ac:dyDescent="0.2">
      <c r="A158"/>
      <c r="B158"/>
      <c r="C158"/>
      <c r="D158"/>
      <c r="E158" t="s">
        <v>789</v>
      </c>
      <c r="F158" t="s">
        <v>77</v>
      </c>
      <c r="G158">
        <v>0</v>
      </c>
      <c r="H158">
        <v>3</v>
      </c>
      <c r="I158">
        <v>0</v>
      </c>
      <c r="J158">
        <v>0</v>
      </c>
      <c r="K158">
        <v>3</v>
      </c>
      <c r="L158">
        <v>3</v>
      </c>
    </row>
    <row r="159" spans="1:12" x14ac:dyDescent="0.2">
      <c r="A159"/>
      <c r="B159"/>
      <c r="C159"/>
      <c r="D159"/>
      <c r="E159" t="s">
        <v>2819</v>
      </c>
      <c r="F159" t="s">
        <v>77</v>
      </c>
      <c r="G159">
        <v>1</v>
      </c>
      <c r="H159">
        <v>2</v>
      </c>
      <c r="I159">
        <v>0</v>
      </c>
      <c r="J159">
        <v>0</v>
      </c>
      <c r="K159">
        <v>3</v>
      </c>
      <c r="L159">
        <v>3</v>
      </c>
    </row>
    <row r="160" spans="1:12" x14ac:dyDescent="0.2">
      <c r="A160"/>
      <c r="B160"/>
      <c r="C160"/>
      <c r="D160"/>
      <c r="E160" t="s">
        <v>3178</v>
      </c>
      <c r="F160" t="s">
        <v>77</v>
      </c>
      <c r="G160">
        <v>0</v>
      </c>
      <c r="H160">
        <v>2</v>
      </c>
      <c r="I160">
        <v>0</v>
      </c>
      <c r="J160">
        <v>0</v>
      </c>
      <c r="K160">
        <v>2</v>
      </c>
      <c r="L160">
        <v>2</v>
      </c>
    </row>
    <row r="161" spans="1:12" x14ac:dyDescent="0.2">
      <c r="A161"/>
      <c r="B161"/>
      <c r="C161"/>
      <c r="D161"/>
      <c r="E161" t="s">
        <v>2445</v>
      </c>
      <c r="F161" t="s">
        <v>77</v>
      </c>
      <c r="G161">
        <v>1</v>
      </c>
      <c r="H161">
        <v>2</v>
      </c>
      <c r="I161">
        <v>0</v>
      </c>
      <c r="J161">
        <v>0</v>
      </c>
      <c r="K161">
        <v>3</v>
      </c>
      <c r="L161">
        <v>3</v>
      </c>
    </row>
    <row r="162" spans="1:12" x14ac:dyDescent="0.2">
      <c r="A162"/>
      <c r="B162"/>
      <c r="C162"/>
      <c r="D162"/>
      <c r="E162" t="s">
        <v>859</v>
      </c>
      <c r="F162" t="s">
        <v>77</v>
      </c>
      <c r="G162">
        <v>1</v>
      </c>
      <c r="H162">
        <v>2</v>
      </c>
      <c r="I162">
        <v>0</v>
      </c>
      <c r="J162">
        <v>0</v>
      </c>
      <c r="K162">
        <v>3</v>
      </c>
      <c r="L162">
        <v>3</v>
      </c>
    </row>
    <row r="163" spans="1:12" x14ac:dyDescent="0.2">
      <c r="A163"/>
      <c r="B163"/>
      <c r="C163"/>
      <c r="D163"/>
      <c r="E163" t="s">
        <v>972</v>
      </c>
      <c r="F163" t="s">
        <v>77</v>
      </c>
      <c r="G163">
        <v>0</v>
      </c>
      <c r="H163">
        <v>2</v>
      </c>
      <c r="I163">
        <v>0</v>
      </c>
      <c r="J163">
        <v>0</v>
      </c>
      <c r="K163">
        <v>2</v>
      </c>
      <c r="L163">
        <v>2</v>
      </c>
    </row>
    <row r="164" spans="1:12" x14ac:dyDescent="0.2">
      <c r="A164"/>
      <c r="B164"/>
      <c r="C164"/>
      <c r="D164"/>
      <c r="E164" t="s">
        <v>970</v>
      </c>
      <c r="F164" t="s">
        <v>77</v>
      </c>
      <c r="G164">
        <v>0</v>
      </c>
      <c r="H164">
        <v>4</v>
      </c>
      <c r="I164">
        <v>0</v>
      </c>
      <c r="J164">
        <v>0</v>
      </c>
      <c r="K164">
        <v>4</v>
      </c>
      <c r="L164">
        <v>4</v>
      </c>
    </row>
    <row r="165" spans="1:12" x14ac:dyDescent="0.2">
      <c r="A165"/>
      <c r="B165"/>
      <c r="C165"/>
      <c r="D165"/>
      <c r="E165" t="s">
        <v>3410</v>
      </c>
      <c r="F165" t="s">
        <v>77</v>
      </c>
      <c r="G165">
        <v>0</v>
      </c>
      <c r="H165">
        <v>2</v>
      </c>
      <c r="I165">
        <v>0</v>
      </c>
      <c r="J165">
        <v>0</v>
      </c>
      <c r="K165">
        <v>2</v>
      </c>
      <c r="L165">
        <v>2</v>
      </c>
    </row>
    <row r="166" spans="1:12" x14ac:dyDescent="0.2">
      <c r="A166"/>
      <c r="B166"/>
      <c r="C166"/>
      <c r="D166"/>
      <c r="E166" t="s">
        <v>3573</v>
      </c>
      <c r="F166" t="s">
        <v>77</v>
      </c>
      <c r="G166">
        <v>0</v>
      </c>
      <c r="H166">
        <v>2</v>
      </c>
      <c r="I166">
        <v>0</v>
      </c>
      <c r="J166">
        <v>0</v>
      </c>
      <c r="K166">
        <v>2</v>
      </c>
      <c r="L166">
        <v>2</v>
      </c>
    </row>
    <row r="167" spans="1:12" x14ac:dyDescent="0.2">
      <c r="A167"/>
      <c r="B167"/>
      <c r="C167"/>
      <c r="D167"/>
      <c r="E167" t="s">
        <v>973</v>
      </c>
      <c r="F167" t="s">
        <v>77</v>
      </c>
      <c r="G167">
        <v>0</v>
      </c>
      <c r="H167">
        <v>2</v>
      </c>
      <c r="I167">
        <v>0</v>
      </c>
      <c r="J167">
        <v>0</v>
      </c>
      <c r="K167">
        <v>2</v>
      </c>
      <c r="L167">
        <v>2</v>
      </c>
    </row>
    <row r="168" spans="1:12" x14ac:dyDescent="0.2">
      <c r="A168"/>
      <c r="B168"/>
      <c r="C168"/>
      <c r="D168"/>
      <c r="E168" t="s">
        <v>775</v>
      </c>
      <c r="F168" t="s">
        <v>77</v>
      </c>
      <c r="G168">
        <v>0</v>
      </c>
      <c r="H168">
        <v>2</v>
      </c>
      <c r="I168">
        <v>0</v>
      </c>
      <c r="J168">
        <v>0</v>
      </c>
      <c r="K168">
        <v>2</v>
      </c>
      <c r="L168">
        <v>2</v>
      </c>
    </row>
    <row r="169" spans="1:12" x14ac:dyDescent="0.2">
      <c r="A169"/>
      <c r="B169"/>
      <c r="C169"/>
      <c r="D169"/>
      <c r="E169" t="s">
        <v>969</v>
      </c>
      <c r="F169" t="s">
        <v>77</v>
      </c>
      <c r="G169">
        <v>0</v>
      </c>
      <c r="H169">
        <v>4</v>
      </c>
      <c r="I169">
        <v>0</v>
      </c>
      <c r="J169">
        <v>0</v>
      </c>
      <c r="K169">
        <v>4</v>
      </c>
      <c r="L169">
        <v>4</v>
      </c>
    </row>
    <row r="170" spans="1:12" x14ac:dyDescent="0.2">
      <c r="A170"/>
      <c r="B170"/>
      <c r="C170"/>
      <c r="D170"/>
      <c r="E170" t="s">
        <v>1446</v>
      </c>
      <c r="F170" t="s">
        <v>77</v>
      </c>
      <c r="G170">
        <v>0</v>
      </c>
      <c r="H170">
        <v>3</v>
      </c>
      <c r="I170">
        <v>0</v>
      </c>
      <c r="J170">
        <v>0</v>
      </c>
      <c r="K170">
        <v>3</v>
      </c>
      <c r="L170">
        <v>3</v>
      </c>
    </row>
    <row r="171" spans="1:12" x14ac:dyDescent="0.2">
      <c r="A171"/>
      <c r="B171"/>
      <c r="C171"/>
      <c r="D171"/>
      <c r="E171" t="s">
        <v>1696</v>
      </c>
      <c r="F171" t="s">
        <v>77</v>
      </c>
      <c r="G171">
        <v>1</v>
      </c>
      <c r="H171">
        <v>2</v>
      </c>
      <c r="I171">
        <v>0</v>
      </c>
      <c r="J171">
        <v>0</v>
      </c>
      <c r="K171">
        <v>3</v>
      </c>
      <c r="L171">
        <v>3</v>
      </c>
    </row>
    <row r="172" spans="1:12" x14ac:dyDescent="0.2">
      <c r="A172"/>
      <c r="B172"/>
      <c r="C172"/>
      <c r="D172"/>
      <c r="E172" t="s">
        <v>3374</v>
      </c>
      <c r="F172" t="s">
        <v>77</v>
      </c>
      <c r="G172">
        <v>0</v>
      </c>
      <c r="H172">
        <v>4</v>
      </c>
      <c r="I172">
        <v>0</v>
      </c>
      <c r="J172">
        <v>0</v>
      </c>
      <c r="K172">
        <v>4</v>
      </c>
      <c r="L172">
        <v>4</v>
      </c>
    </row>
    <row r="173" spans="1:12" x14ac:dyDescent="0.2">
      <c r="A173"/>
      <c r="B173"/>
      <c r="C173"/>
      <c r="D173"/>
      <c r="E173" t="s">
        <v>241</v>
      </c>
      <c r="F173" t="s">
        <v>77</v>
      </c>
      <c r="G173">
        <v>1</v>
      </c>
      <c r="H173">
        <v>2</v>
      </c>
      <c r="I173">
        <v>0</v>
      </c>
      <c r="J173">
        <v>0</v>
      </c>
      <c r="K173">
        <v>3</v>
      </c>
      <c r="L173">
        <v>3</v>
      </c>
    </row>
    <row r="174" spans="1:12" x14ac:dyDescent="0.2">
      <c r="A174"/>
      <c r="B174"/>
      <c r="C174"/>
      <c r="D174"/>
      <c r="E174" t="s">
        <v>3431</v>
      </c>
      <c r="F174" t="s">
        <v>77</v>
      </c>
      <c r="G174">
        <v>0</v>
      </c>
      <c r="H174">
        <v>2</v>
      </c>
      <c r="I174">
        <v>0</v>
      </c>
      <c r="J174">
        <v>0</v>
      </c>
      <c r="K174">
        <v>2</v>
      </c>
      <c r="L174">
        <v>2</v>
      </c>
    </row>
    <row r="175" spans="1:12" x14ac:dyDescent="0.2">
      <c r="A175"/>
      <c r="B175"/>
      <c r="C175"/>
      <c r="D175"/>
      <c r="E175" t="s">
        <v>3015</v>
      </c>
      <c r="F175" t="s">
        <v>77</v>
      </c>
      <c r="G175">
        <v>1</v>
      </c>
      <c r="H175">
        <v>2</v>
      </c>
      <c r="I175">
        <v>0</v>
      </c>
      <c r="J175">
        <v>0</v>
      </c>
      <c r="K175">
        <v>3</v>
      </c>
      <c r="L175">
        <v>3</v>
      </c>
    </row>
    <row r="176" spans="1:12" x14ac:dyDescent="0.2">
      <c r="A176"/>
      <c r="B176"/>
      <c r="C176"/>
      <c r="D176"/>
      <c r="E176" t="s">
        <v>1480</v>
      </c>
      <c r="F176" t="s">
        <v>77</v>
      </c>
      <c r="G176">
        <v>0</v>
      </c>
      <c r="H176">
        <v>2</v>
      </c>
      <c r="I176">
        <v>0</v>
      </c>
      <c r="J176">
        <v>0</v>
      </c>
      <c r="K176">
        <v>2</v>
      </c>
      <c r="L176">
        <v>2</v>
      </c>
    </row>
    <row r="177" spans="1:12" x14ac:dyDescent="0.2">
      <c r="A177"/>
      <c r="B177"/>
      <c r="C177"/>
      <c r="D177"/>
      <c r="E177" t="s">
        <v>3213</v>
      </c>
      <c r="F177" t="s">
        <v>77</v>
      </c>
      <c r="G177">
        <v>1</v>
      </c>
      <c r="H177">
        <v>2</v>
      </c>
      <c r="I177">
        <v>0</v>
      </c>
      <c r="J177">
        <v>0</v>
      </c>
      <c r="K177">
        <v>3</v>
      </c>
      <c r="L177">
        <v>3</v>
      </c>
    </row>
    <row r="178" spans="1:12" x14ac:dyDescent="0.2">
      <c r="A178"/>
      <c r="B178"/>
      <c r="C178"/>
      <c r="D178"/>
      <c r="E178" t="s">
        <v>2700</v>
      </c>
      <c r="F178" t="s">
        <v>77</v>
      </c>
      <c r="G178">
        <v>0</v>
      </c>
      <c r="H178">
        <v>2</v>
      </c>
      <c r="I178">
        <v>0</v>
      </c>
      <c r="J178">
        <v>0</v>
      </c>
      <c r="K178">
        <v>2</v>
      </c>
      <c r="L178">
        <v>2</v>
      </c>
    </row>
    <row r="179" spans="1:12" x14ac:dyDescent="0.2">
      <c r="A179"/>
      <c r="B179"/>
      <c r="C179"/>
      <c r="D179"/>
      <c r="E179" t="s">
        <v>2639</v>
      </c>
      <c r="F179" t="s">
        <v>77</v>
      </c>
      <c r="G179">
        <v>0</v>
      </c>
      <c r="H179">
        <v>2</v>
      </c>
      <c r="I179">
        <v>0</v>
      </c>
      <c r="J179">
        <v>0</v>
      </c>
      <c r="K179">
        <v>2</v>
      </c>
      <c r="L179">
        <v>2</v>
      </c>
    </row>
    <row r="180" spans="1:12" x14ac:dyDescent="0.2">
      <c r="A180"/>
      <c r="B180"/>
      <c r="C180"/>
      <c r="D180"/>
      <c r="E180" t="s">
        <v>2870</v>
      </c>
      <c r="F180" t="s">
        <v>77</v>
      </c>
      <c r="G180">
        <v>1</v>
      </c>
      <c r="H180">
        <v>2</v>
      </c>
      <c r="I180">
        <v>0</v>
      </c>
      <c r="J180">
        <v>0</v>
      </c>
      <c r="K180">
        <v>3</v>
      </c>
      <c r="L180">
        <v>3</v>
      </c>
    </row>
    <row r="181" spans="1:12" x14ac:dyDescent="0.2">
      <c r="A181"/>
      <c r="B181"/>
      <c r="C181"/>
      <c r="D181"/>
      <c r="E181" t="s">
        <v>1974</v>
      </c>
      <c r="F181" t="s">
        <v>77</v>
      </c>
      <c r="G181">
        <v>0</v>
      </c>
      <c r="H181">
        <v>2</v>
      </c>
      <c r="I181">
        <v>0</v>
      </c>
      <c r="J181">
        <v>0</v>
      </c>
      <c r="K181">
        <v>2</v>
      </c>
      <c r="L181">
        <v>2</v>
      </c>
    </row>
    <row r="182" spans="1:12" x14ac:dyDescent="0.2">
      <c r="A182"/>
      <c r="B182"/>
      <c r="C182"/>
      <c r="D182"/>
      <c r="E182" t="s">
        <v>5294</v>
      </c>
      <c r="F182" t="s">
        <v>67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1</v>
      </c>
    </row>
    <row r="183" spans="1:12" x14ac:dyDescent="0.2">
      <c r="A183"/>
      <c r="B183"/>
      <c r="C183"/>
      <c r="D183"/>
      <c r="E183" t="s">
        <v>313</v>
      </c>
      <c r="F183" t="s">
        <v>125</v>
      </c>
      <c r="G183">
        <v>0</v>
      </c>
      <c r="H183">
        <v>3</v>
      </c>
      <c r="I183">
        <v>0</v>
      </c>
      <c r="J183">
        <v>0</v>
      </c>
      <c r="K183">
        <v>3</v>
      </c>
      <c r="L183">
        <v>3</v>
      </c>
    </row>
    <row r="184" spans="1:12" x14ac:dyDescent="0.2">
      <c r="A184"/>
      <c r="B184"/>
      <c r="C184"/>
      <c r="D184"/>
      <c r="E184" t="s">
        <v>1641</v>
      </c>
      <c r="F184" t="s">
        <v>125</v>
      </c>
      <c r="G184">
        <v>0</v>
      </c>
      <c r="H184">
        <v>3</v>
      </c>
      <c r="I184">
        <v>0</v>
      </c>
      <c r="J184">
        <v>0</v>
      </c>
      <c r="K184">
        <v>3</v>
      </c>
      <c r="L184">
        <v>3</v>
      </c>
    </row>
    <row r="185" spans="1:12" x14ac:dyDescent="0.2">
      <c r="A185"/>
      <c r="B185"/>
      <c r="C185"/>
      <c r="D185"/>
      <c r="E185" t="s">
        <v>2661</v>
      </c>
      <c r="F185" t="s">
        <v>125</v>
      </c>
      <c r="G185">
        <v>0</v>
      </c>
      <c r="H185">
        <v>3</v>
      </c>
      <c r="I185">
        <v>0</v>
      </c>
      <c r="J185">
        <v>0</v>
      </c>
      <c r="K185">
        <v>3</v>
      </c>
      <c r="L185">
        <v>3</v>
      </c>
    </row>
    <row r="186" spans="1:12" x14ac:dyDescent="0.2">
      <c r="A186"/>
      <c r="B186"/>
      <c r="C186"/>
      <c r="D186"/>
      <c r="E186" t="s">
        <v>3001</v>
      </c>
      <c r="F186" t="s">
        <v>125</v>
      </c>
      <c r="G186">
        <v>0</v>
      </c>
      <c r="H186">
        <v>3</v>
      </c>
      <c r="I186">
        <v>0</v>
      </c>
      <c r="J186">
        <v>0</v>
      </c>
      <c r="K186">
        <v>3</v>
      </c>
      <c r="L186">
        <v>3</v>
      </c>
    </row>
    <row r="187" spans="1:12" x14ac:dyDescent="0.2">
      <c r="A187"/>
      <c r="B187"/>
      <c r="C187"/>
      <c r="D187"/>
      <c r="E187" t="s">
        <v>3549</v>
      </c>
      <c r="F187" t="s">
        <v>14</v>
      </c>
      <c r="G187">
        <v>1</v>
      </c>
      <c r="H187">
        <v>1</v>
      </c>
      <c r="I187">
        <v>0</v>
      </c>
      <c r="J187">
        <v>0</v>
      </c>
      <c r="K187">
        <v>2</v>
      </c>
      <c r="L187">
        <v>2</v>
      </c>
    </row>
    <row r="188" spans="1:12" x14ac:dyDescent="0.2">
      <c r="A188"/>
      <c r="B188"/>
      <c r="C188"/>
      <c r="D188"/>
      <c r="E188" t="s">
        <v>176</v>
      </c>
      <c r="F188" t="s">
        <v>14</v>
      </c>
      <c r="G188">
        <v>1</v>
      </c>
      <c r="H188">
        <v>1</v>
      </c>
      <c r="I188">
        <v>0</v>
      </c>
      <c r="J188">
        <v>0</v>
      </c>
      <c r="K188">
        <v>2</v>
      </c>
      <c r="L188">
        <v>2</v>
      </c>
    </row>
    <row r="189" spans="1:12" x14ac:dyDescent="0.2">
      <c r="A189"/>
      <c r="B189"/>
      <c r="C189"/>
      <c r="D189"/>
      <c r="E189" t="s">
        <v>146</v>
      </c>
      <c r="F189" t="s">
        <v>14</v>
      </c>
      <c r="G189">
        <v>2</v>
      </c>
      <c r="H189">
        <v>3</v>
      </c>
      <c r="I189">
        <v>0</v>
      </c>
      <c r="J189">
        <v>0</v>
      </c>
      <c r="K189">
        <v>5</v>
      </c>
      <c r="L189">
        <v>5</v>
      </c>
    </row>
    <row r="190" spans="1:12" x14ac:dyDescent="0.2">
      <c r="A190"/>
      <c r="B190"/>
      <c r="C190"/>
      <c r="D190"/>
      <c r="E190" t="s">
        <v>1663</v>
      </c>
      <c r="F190" t="s">
        <v>14</v>
      </c>
      <c r="G190">
        <v>2</v>
      </c>
      <c r="H190">
        <v>3</v>
      </c>
      <c r="I190">
        <v>0</v>
      </c>
      <c r="J190">
        <v>0</v>
      </c>
      <c r="K190">
        <v>5</v>
      </c>
      <c r="L190">
        <v>5</v>
      </c>
    </row>
    <row r="191" spans="1:12" x14ac:dyDescent="0.2">
      <c r="A191"/>
      <c r="B191"/>
      <c r="C191"/>
      <c r="D191"/>
      <c r="E191" t="s">
        <v>1255</v>
      </c>
      <c r="F191" t="s">
        <v>14</v>
      </c>
      <c r="G191">
        <v>2</v>
      </c>
      <c r="H191">
        <v>3</v>
      </c>
      <c r="I191">
        <v>0</v>
      </c>
      <c r="J191">
        <v>0</v>
      </c>
      <c r="K191">
        <v>5</v>
      </c>
      <c r="L191">
        <v>5</v>
      </c>
    </row>
    <row r="192" spans="1:12" x14ac:dyDescent="0.2">
      <c r="A192"/>
      <c r="B192"/>
      <c r="C192"/>
      <c r="D192"/>
      <c r="E192" t="s">
        <v>2140</v>
      </c>
      <c r="F192" t="s">
        <v>14</v>
      </c>
      <c r="G192">
        <v>1</v>
      </c>
      <c r="H192">
        <v>1</v>
      </c>
      <c r="I192">
        <v>0</v>
      </c>
      <c r="J192">
        <v>0</v>
      </c>
      <c r="K192">
        <v>2</v>
      </c>
      <c r="L192">
        <v>2</v>
      </c>
    </row>
    <row r="193" spans="1:12" x14ac:dyDescent="0.2">
      <c r="A193"/>
      <c r="B193"/>
      <c r="C193"/>
      <c r="D193"/>
      <c r="E193" t="s">
        <v>495</v>
      </c>
      <c r="F193" t="s">
        <v>14</v>
      </c>
      <c r="G193">
        <v>2</v>
      </c>
      <c r="H193">
        <v>3</v>
      </c>
      <c r="I193">
        <v>0</v>
      </c>
      <c r="J193">
        <v>0</v>
      </c>
      <c r="K193">
        <v>5</v>
      </c>
      <c r="L193">
        <v>5</v>
      </c>
    </row>
    <row r="194" spans="1:12" x14ac:dyDescent="0.2">
      <c r="A194"/>
      <c r="B194"/>
      <c r="C194"/>
      <c r="D194"/>
      <c r="E194" t="s">
        <v>2008</v>
      </c>
      <c r="F194" t="s">
        <v>14</v>
      </c>
      <c r="G194">
        <v>2</v>
      </c>
      <c r="H194">
        <v>3</v>
      </c>
      <c r="I194">
        <v>0</v>
      </c>
      <c r="J194">
        <v>0</v>
      </c>
      <c r="K194">
        <v>5</v>
      </c>
      <c r="L194">
        <v>5</v>
      </c>
    </row>
    <row r="195" spans="1:12" x14ac:dyDescent="0.2">
      <c r="A195"/>
      <c r="B195"/>
      <c r="C195"/>
      <c r="D195"/>
      <c r="E195" t="s">
        <v>144</v>
      </c>
      <c r="F195" t="s">
        <v>14</v>
      </c>
      <c r="G195">
        <v>2</v>
      </c>
      <c r="H195">
        <v>3</v>
      </c>
      <c r="I195">
        <v>0</v>
      </c>
      <c r="J195">
        <v>0</v>
      </c>
      <c r="K195">
        <v>5</v>
      </c>
      <c r="L195">
        <v>5</v>
      </c>
    </row>
    <row r="196" spans="1:12" x14ac:dyDescent="0.2">
      <c r="A196"/>
      <c r="B196"/>
      <c r="C196"/>
      <c r="D196"/>
      <c r="E196" t="s">
        <v>2057</v>
      </c>
      <c r="F196" t="s">
        <v>14</v>
      </c>
      <c r="G196">
        <v>2</v>
      </c>
      <c r="H196">
        <v>3</v>
      </c>
      <c r="I196">
        <v>0</v>
      </c>
      <c r="J196">
        <v>0</v>
      </c>
      <c r="K196">
        <v>5</v>
      </c>
      <c r="L196">
        <v>5</v>
      </c>
    </row>
    <row r="197" spans="1:12" x14ac:dyDescent="0.2">
      <c r="A197"/>
      <c r="B197"/>
      <c r="C197"/>
      <c r="D197"/>
      <c r="E197" t="s">
        <v>1964</v>
      </c>
      <c r="F197" t="s">
        <v>14</v>
      </c>
      <c r="G197">
        <v>2</v>
      </c>
      <c r="H197">
        <v>2</v>
      </c>
      <c r="I197">
        <v>0</v>
      </c>
      <c r="J197">
        <v>0</v>
      </c>
      <c r="K197">
        <v>4</v>
      </c>
      <c r="L197">
        <v>4</v>
      </c>
    </row>
    <row r="198" spans="1:12" x14ac:dyDescent="0.2">
      <c r="A198"/>
      <c r="B198"/>
      <c r="C198"/>
      <c r="D198"/>
      <c r="E198" t="s">
        <v>2122</v>
      </c>
      <c r="F198" t="s">
        <v>14</v>
      </c>
      <c r="G198">
        <v>1</v>
      </c>
      <c r="H198">
        <v>1</v>
      </c>
      <c r="I198">
        <v>0</v>
      </c>
      <c r="J198">
        <v>0</v>
      </c>
      <c r="K198">
        <v>2</v>
      </c>
      <c r="L198">
        <v>2</v>
      </c>
    </row>
    <row r="199" spans="1:12" x14ac:dyDescent="0.2">
      <c r="A199"/>
      <c r="B199"/>
      <c r="C199"/>
      <c r="D199"/>
      <c r="E199" t="s">
        <v>746</v>
      </c>
      <c r="F199" t="s">
        <v>94</v>
      </c>
      <c r="G199">
        <v>0</v>
      </c>
      <c r="H199">
        <v>1</v>
      </c>
      <c r="I199">
        <v>0</v>
      </c>
      <c r="J199">
        <v>0</v>
      </c>
      <c r="K199">
        <v>1</v>
      </c>
      <c r="L199">
        <v>1</v>
      </c>
    </row>
    <row r="200" spans="1:12" x14ac:dyDescent="0.2">
      <c r="A200"/>
      <c r="B200"/>
      <c r="C200"/>
      <c r="D200"/>
      <c r="E200" t="s">
        <v>4025</v>
      </c>
      <c r="F200" t="s">
        <v>67</v>
      </c>
      <c r="G200">
        <v>0</v>
      </c>
      <c r="H200">
        <v>1</v>
      </c>
      <c r="I200">
        <v>0</v>
      </c>
      <c r="J200">
        <v>0</v>
      </c>
      <c r="K200">
        <v>1</v>
      </c>
      <c r="L200">
        <v>1</v>
      </c>
    </row>
    <row r="201" spans="1:12" x14ac:dyDescent="0.2">
      <c r="A201"/>
      <c r="B201"/>
      <c r="C201"/>
      <c r="D201"/>
      <c r="E201" t="s">
        <v>2713</v>
      </c>
      <c r="F201" t="s">
        <v>18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1</v>
      </c>
    </row>
    <row r="202" spans="1:12" x14ac:dyDescent="0.2">
      <c r="A202"/>
      <c r="B202"/>
      <c r="C202"/>
      <c r="D202"/>
      <c r="E202" t="s">
        <v>2988</v>
      </c>
      <c r="F202" t="s">
        <v>18</v>
      </c>
      <c r="G202">
        <v>1</v>
      </c>
      <c r="H202">
        <v>0</v>
      </c>
      <c r="I202">
        <v>0</v>
      </c>
      <c r="J202">
        <v>0</v>
      </c>
      <c r="K202">
        <v>1</v>
      </c>
      <c r="L202">
        <v>1</v>
      </c>
    </row>
    <row r="203" spans="1:12" x14ac:dyDescent="0.2">
      <c r="A203"/>
      <c r="B203"/>
      <c r="C203"/>
      <c r="D203"/>
      <c r="E203" t="s">
        <v>5299</v>
      </c>
      <c r="F203" t="s">
        <v>67</v>
      </c>
      <c r="G203">
        <v>0</v>
      </c>
      <c r="H203">
        <v>1</v>
      </c>
      <c r="I203">
        <v>0</v>
      </c>
      <c r="J203">
        <v>0</v>
      </c>
      <c r="K203">
        <v>1</v>
      </c>
      <c r="L203">
        <v>1</v>
      </c>
    </row>
    <row r="204" spans="1:12" x14ac:dyDescent="0.2">
      <c r="A204"/>
      <c r="B204"/>
      <c r="C204"/>
      <c r="D204"/>
      <c r="E204" t="s">
        <v>6492</v>
      </c>
      <c r="F204" t="s">
        <v>67</v>
      </c>
      <c r="G204">
        <v>0</v>
      </c>
      <c r="H204">
        <v>1</v>
      </c>
      <c r="I204">
        <v>0</v>
      </c>
      <c r="J204">
        <v>0</v>
      </c>
      <c r="K204">
        <v>1</v>
      </c>
      <c r="L204">
        <v>1</v>
      </c>
    </row>
    <row r="205" spans="1:12" x14ac:dyDescent="0.2">
      <c r="A205"/>
      <c r="B205"/>
      <c r="C205"/>
      <c r="D205"/>
      <c r="E205" t="s">
        <v>3668</v>
      </c>
      <c r="F205" t="s">
        <v>67</v>
      </c>
      <c r="G205">
        <v>0</v>
      </c>
      <c r="H205">
        <v>1</v>
      </c>
      <c r="I205">
        <v>0</v>
      </c>
      <c r="J205">
        <v>0</v>
      </c>
      <c r="K205">
        <v>1</v>
      </c>
      <c r="L205">
        <v>1</v>
      </c>
    </row>
    <row r="206" spans="1:12" x14ac:dyDescent="0.2">
      <c r="A206"/>
      <c r="B206"/>
      <c r="C206"/>
      <c r="D206"/>
      <c r="E206" t="s">
        <v>6493</v>
      </c>
      <c r="F206" t="s">
        <v>67</v>
      </c>
      <c r="G206">
        <v>0</v>
      </c>
      <c r="H206">
        <v>1</v>
      </c>
      <c r="I206">
        <v>0</v>
      </c>
      <c r="J206">
        <v>0</v>
      </c>
      <c r="K206">
        <v>1</v>
      </c>
      <c r="L206">
        <v>1</v>
      </c>
    </row>
    <row r="207" spans="1:12" x14ac:dyDescent="0.2">
      <c r="A207"/>
      <c r="B207"/>
      <c r="C207"/>
      <c r="D207"/>
      <c r="E207" t="s">
        <v>6494</v>
      </c>
      <c r="F207" t="s">
        <v>67</v>
      </c>
      <c r="G207">
        <v>0</v>
      </c>
      <c r="H207">
        <v>1</v>
      </c>
      <c r="I207">
        <v>0</v>
      </c>
      <c r="J207">
        <v>0</v>
      </c>
      <c r="K207">
        <v>1</v>
      </c>
      <c r="L207">
        <v>1</v>
      </c>
    </row>
    <row r="208" spans="1:12" x14ac:dyDescent="0.2">
      <c r="A208"/>
      <c r="B208"/>
      <c r="C208"/>
      <c r="D208"/>
      <c r="E208" t="s">
        <v>3586</v>
      </c>
      <c r="F208" t="s">
        <v>67</v>
      </c>
      <c r="G208">
        <v>0</v>
      </c>
      <c r="H208">
        <v>1</v>
      </c>
      <c r="I208">
        <v>0</v>
      </c>
      <c r="J208">
        <v>0</v>
      </c>
      <c r="K208">
        <v>1</v>
      </c>
      <c r="L208">
        <v>1</v>
      </c>
    </row>
    <row r="209" spans="1:12" x14ac:dyDescent="0.2">
      <c r="A209"/>
      <c r="B209"/>
      <c r="C209"/>
      <c r="D209"/>
      <c r="E209" t="s">
        <v>4012</v>
      </c>
      <c r="F209" t="s">
        <v>67</v>
      </c>
      <c r="G209">
        <v>0</v>
      </c>
      <c r="H209">
        <v>1</v>
      </c>
      <c r="I209">
        <v>0</v>
      </c>
      <c r="J209">
        <v>0</v>
      </c>
      <c r="K209">
        <v>1</v>
      </c>
      <c r="L209">
        <v>1</v>
      </c>
    </row>
    <row r="210" spans="1:12" x14ac:dyDescent="0.2">
      <c r="A210"/>
      <c r="B210"/>
      <c r="C210"/>
      <c r="D210"/>
      <c r="E210" t="s">
        <v>6495</v>
      </c>
      <c r="F210" t="s">
        <v>94</v>
      </c>
      <c r="G210">
        <v>1</v>
      </c>
      <c r="H210">
        <v>0</v>
      </c>
      <c r="I210">
        <v>0</v>
      </c>
      <c r="J210">
        <v>0</v>
      </c>
      <c r="K210">
        <v>1</v>
      </c>
      <c r="L210">
        <v>1</v>
      </c>
    </row>
    <row r="211" spans="1:12" x14ac:dyDescent="0.2">
      <c r="A211"/>
      <c r="B211"/>
      <c r="C211"/>
      <c r="D211"/>
      <c r="E211" t="s">
        <v>1004</v>
      </c>
      <c r="F211" t="s">
        <v>35</v>
      </c>
      <c r="G211">
        <v>0</v>
      </c>
      <c r="H211">
        <v>3</v>
      </c>
      <c r="I211">
        <v>0</v>
      </c>
      <c r="J211">
        <v>0</v>
      </c>
      <c r="K211">
        <v>3</v>
      </c>
      <c r="L211">
        <v>3</v>
      </c>
    </row>
    <row r="212" spans="1:12" x14ac:dyDescent="0.2">
      <c r="A212"/>
      <c r="B212"/>
      <c r="C212"/>
      <c r="D212"/>
      <c r="E212" t="s">
        <v>1111</v>
      </c>
      <c r="F212" t="s">
        <v>35</v>
      </c>
      <c r="G212">
        <v>0</v>
      </c>
      <c r="H212">
        <v>5</v>
      </c>
      <c r="I212">
        <v>0</v>
      </c>
      <c r="J212">
        <v>0</v>
      </c>
      <c r="K212">
        <v>5</v>
      </c>
      <c r="L212">
        <v>5</v>
      </c>
    </row>
    <row r="213" spans="1:12" x14ac:dyDescent="0.2">
      <c r="A213"/>
      <c r="B213"/>
      <c r="C213"/>
      <c r="D213"/>
      <c r="E213" t="s">
        <v>4787</v>
      </c>
      <c r="F213" t="s">
        <v>58</v>
      </c>
      <c r="G213">
        <v>2</v>
      </c>
      <c r="H213">
        <v>1</v>
      </c>
      <c r="I213">
        <v>0</v>
      </c>
      <c r="J213">
        <v>0</v>
      </c>
      <c r="K213">
        <v>3</v>
      </c>
      <c r="L213">
        <v>3</v>
      </c>
    </row>
    <row r="214" spans="1:12" x14ac:dyDescent="0.2">
      <c r="A214"/>
      <c r="B214"/>
      <c r="C214"/>
      <c r="D214"/>
      <c r="E214" t="s">
        <v>6183</v>
      </c>
      <c r="F214" t="s">
        <v>87</v>
      </c>
      <c r="G214">
        <v>0</v>
      </c>
      <c r="H214">
        <v>1</v>
      </c>
      <c r="I214">
        <v>0</v>
      </c>
      <c r="J214">
        <v>0</v>
      </c>
      <c r="K214">
        <v>1</v>
      </c>
      <c r="L214">
        <v>1</v>
      </c>
    </row>
    <row r="215" spans="1:12" x14ac:dyDescent="0.2">
      <c r="A215"/>
      <c r="B215"/>
      <c r="C215"/>
      <c r="D215"/>
      <c r="E215" t="s">
        <v>3700</v>
      </c>
      <c r="F215" t="s">
        <v>67</v>
      </c>
      <c r="G215">
        <v>13</v>
      </c>
      <c r="H215">
        <v>2</v>
      </c>
      <c r="I215">
        <v>0</v>
      </c>
      <c r="J215">
        <v>0</v>
      </c>
      <c r="K215">
        <v>15</v>
      </c>
      <c r="L215">
        <v>15</v>
      </c>
    </row>
    <row r="216" spans="1:12" x14ac:dyDescent="0.2">
      <c r="A216"/>
      <c r="B216"/>
      <c r="C216"/>
      <c r="D216"/>
      <c r="E216" t="s">
        <v>3067</v>
      </c>
      <c r="F216" t="s">
        <v>131</v>
      </c>
      <c r="G216">
        <v>0</v>
      </c>
      <c r="H216">
        <v>1</v>
      </c>
      <c r="I216">
        <v>0</v>
      </c>
      <c r="J216">
        <v>0</v>
      </c>
      <c r="K216">
        <v>1</v>
      </c>
      <c r="L216">
        <v>1</v>
      </c>
    </row>
    <row r="217" spans="1:12" x14ac:dyDescent="0.2">
      <c r="A217"/>
      <c r="B217"/>
      <c r="C217"/>
      <c r="D217"/>
      <c r="E217" t="s">
        <v>3312</v>
      </c>
      <c r="F217" t="s">
        <v>77</v>
      </c>
      <c r="G217">
        <v>1</v>
      </c>
      <c r="H217">
        <v>15</v>
      </c>
      <c r="I217">
        <v>0</v>
      </c>
      <c r="J217">
        <v>0</v>
      </c>
      <c r="K217">
        <v>16</v>
      </c>
      <c r="L217">
        <v>16</v>
      </c>
    </row>
    <row r="218" spans="1:12" x14ac:dyDescent="0.2">
      <c r="A218"/>
      <c r="B218"/>
      <c r="C218"/>
      <c r="D218"/>
      <c r="E218" t="s">
        <v>4717</v>
      </c>
      <c r="F218" t="s">
        <v>53</v>
      </c>
      <c r="G218">
        <v>0</v>
      </c>
      <c r="H218">
        <v>4</v>
      </c>
      <c r="I218">
        <v>0</v>
      </c>
      <c r="J218">
        <v>0</v>
      </c>
      <c r="K218">
        <v>4</v>
      </c>
      <c r="L218">
        <v>4</v>
      </c>
    </row>
    <row r="219" spans="1:12" x14ac:dyDescent="0.2">
      <c r="A219"/>
      <c r="B219"/>
      <c r="C219"/>
      <c r="D219"/>
      <c r="E219" t="s">
        <v>4716</v>
      </c>
      <c r="F219" t="s">
        <v>53</v>
      </c>
      <c r="G219">
        <v>0</v>
      </c>
      <c r="H219">
        <v>4</v>
      </c>
      <c r="I219">
        <v>0</v>
      </c>
      <c r="J219">
        <v>0</v>
      </c>
      <c r="K219">
        <v>4</v>
      </c>
      <c r="L219">
        <v>4</v>
      </c>
    </row>
    <row r="220" spans="1:12" x14ac:dyDescent="0.2">
      <c r="A220"/>
      <c r="B220"/>
      <c r="C220"/>
      <c r="D220"/>
      <c r="E220" t="s">
        <v>2213</v>
      </c>
      <c r="F220" t="s">
        <v>16</v>
      </c>
      <c r="G220">
        <v>1</v>
      </c>
      <c r="H220">
        <v>2</v>
      </c>
      <c r="I220">
        <v>0</v>
      </c>
      <c r="J220">
        <v>0</v>
      </c>
      <c r="K220">
        <v>3</v>
      </c>
      <c r="L220">
        <v>3</v>
      </c>
    </row>
    <row r="221" spans="1:12" x14ac:dyDescent="0.2">
      <c r="A221"/>
      <c r="B221"/>
      <c r="C221"/>
      <c r="D221"/>
      <c r="E221" t="s">
        <v>6496</v>
      </c>
      <c r="F221" t="s">
        <v>67</v>
      </c>
      <c r="G221">
        <v>0</v>
      </c>
      <c r="H221">
        <v>1</v>
      </c>
      <c r="I221">
        <v>0</v>
      </c>
      <c r="J221">
        <v>0</v>
      </c>
      <c r="K221">
        <v>1</v>
      </c>
      <c r="L221">
        <v>1</v>
      </c>
    </row>
    <row r="222" spans="1:12" x14ac:dyDescent="0.2">
      <c r="A222"/>
      <c r="B222"/>
      <c r="C222"/>
      <c r="D222"/>
      <c r="E222" t="s">
        <v>2752</v>
      </c>
      <c r="F222" t="s">
        <v>131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1</v>
      </c>
    </row>
    <row r="223" spans="1:12" x14ac:dyDescent="0.2">
      <c r="A223"/>
      <c r="B223"/>
      <c r="C223"/>
      <c r="D223"/>
      <c r="E223" t="s">
        <v>4326</v>
      </c>
      <c r="F223" t="s">
        <v>58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</row>
    <row r="224" spans="1:12" x14ac:dyDescent="0.2">
      <c r="A224"/>
      <c r="B224"/>
      <c r="C224"/>
      <c r="D224"/>
      <c r="E224" t="s">
        <v>6497</v>
      </c>
      <c r="F224" t="s">
        <v>20</v>
      </c>
      <c r="G224">
        <v>1</v>
      </c>
      <c r="H224">
        <v>0</v>
      </c>
      <c r="I224">
        <v>0</v>
      </c>
      <c r="J224">
        <v>0</v>
      </c>
      <c r="K224">
        <v>1</v>
      </c>
      <c r="L224">
        <v>1</v>
      </c>
    </row>
    <row r="225" spans="1:12" x14ac:dyDescent="0.2">
      <c r="A225"/>
      <c r="B225"/>
      <c r="C225"/>
      <c r="D225"/>
      <c r="E225" t="s">
        <v>787</v>
      </c>
      <c r="F225" t="s">
        <v>80</v>
      </c>
      <c r="G225">
        <v>0</v>
      </c>
      <c r="H225">
        <v>1</v>
      </c>
      <c r="I225">
        <v>0</v>
      </c>
      <c r="J225">
        <v>0</v>
      </c>
      <c r="K225">
        <v>1</v>
      </c>
      <c r="L225">
        <v>1</v>
      </c>
    </row>
    <row r="226" spans="1:12" x14ac:dyDescent="0.2">
      <c r="A226"/>
      <c r="B226"/>
      <c r="C226"/>
      <c r="D226"/>
      <c r="E226" t="s">
        <v>990</v>
      </c>
      <c r="F226" t="s">
        <v>80</v>
      </c>
      <c r="G226">
        <v>0</v>
      </c>
      <c r="H226">
        <v>1</v>
      </c>
      <c r="I226">
        <v>0</v>
      </c>
      <c r="J226">
        <v>0</v>
      </c>
      <c r="K226">
        <v>1</v>
      </c>
      <c r="L226">
        <v>1</v>
      </c>
    </row>
    <row r="227" spans="1:12" x14ac:dyDescent="0.2">
      <c r="A227"/>
      <c r="B227"/>
      <c r="C227"/>
      <c r="D227"/>
      <c r="E227" t="s">
        <v>1637</v>
      </c>
      <c r="F227" t="s">
        <v>80</v>
      </c>
      <c r="G227">
        <v>1</v>
      </c>
      <c r="H227">
        <v>2</v>
      </c>
      <c r="I227">
        <v>0</v>
      </c>
      <c r="J227">
        <v>0</v>
      </c>
      <c r="K227">
        <v>3</v>
      </c>
      <c r="L227">
        <v>3</v>
      </c>
    </row>
    <row r="228" spans="1:12" x14ac:dyDescent="0.2">
      <c r="A228"/>
      <c r="B228"/>
      <c r="C228"/>
      <c r="D228"/>
      <c r="E228" t="s">
        <v>2027</v>
      </c>
      <c r="F228" t="s">
        <v>80</v>
      </c>
      <c r="G228">
        <v>1</v>
      </c>
      <c r="H228">
        <v>2</v>
      </c>
      <c r="I228">
        <v>0</v>
      </c>
      <c r="J228">
        <v>0</v>
      </c>
      <c r="K228">
        <v>3</v>
      </c>
      <c r="L228">
        <v>3</v>
      </c>
    </row>
    <row r="229" spans="1:12" x14ac:dyDescent="0.2">
      <c r="A229"/>
      <c r="B229"/>
      <c r="C229"/>
      <c r="D229"/>
      <c r="E229" t="s">
        <v>353</v>
      </c>
      <c r="F229" t="s">
        <v>80</v>
      </c>
      <c r="G229">
        <v>1</v>
      </c>
      <c r="H229">
        <v>2</v>
      </c>
      <c r="I229">
        <v>0</v>
      </c>
      <c r="J229">
        <v>0</v>
      </c>
      <c r="K229">
        <v>3</v>
      </c>
      <c r="L229">
        <v>3</v>
      </c>
    </row>
    <row r="230" spans="1:12" x14ac:dyDescent="0.2">
      <c r="A230"/>
      <c r="B230"/>
      <c r="C230"/>
      <c r="D230"/>
      <c r="E230" t="s">
        <v>1978</v>
      </c>
      <c r="F230" t="s">
        <v>131</v>
      </c>
      <c r="G230">
        <v>0</v>
      </c>
      <c r="H230">
        <v>1</v>
      </c>
      <c r="I230">
        <v>0</v>
      </c>
      <c r="J230">
        <v>0</v>
      </c>
      <c r="K230">
        <v>1</v>
      </c>
      <c r="L230">
        <v>1</v>
      </c>
    </row>
    <row r="231" spans="1:12" x14ac:dyDescent="0.2">
      <c r="A231"/>
      <c r="B231"/>
      <c r="C231"/>
      <c r="D231"/>
      <c r="E231" t="s">
        <v>2687</v>
      </c>
      <c r="F231" t="s">
        <v>131</v>
      </c>
      <c r="G231">
        <v>0</v>
      </c>
      <c r="H231">
        <v>1</v>
      </c>
      <c r="I231">
        <v>0</v>
      </c>
      <c r="J231">
        <v>0</v>
      </c>
      <c r="K231">
        <v>1</v>
      </c>
      <c r="L231">
        <v>1</v>
      </c>
    </row>
    <row r="232" spans="1:12" x14ac:dyDescent="0.2">
      <c r="A232"/>
      <c r="B232"/>
      <c r="C232"/>
      <c r="D232"/>
      <c r="E232" t="s">
        <v>1532</v>
      </c>
      <c r="F232" t="s">
        <v>131</v>
      </c>
      <c r="G232">
        <v>0</v>
      </c>
      <c r="H232">
        <v>1</v>
      </c>
      <c r="I232">
        <v>0</v>
      </c>
      <c r="J232">
        <v>0</v>
      </c>
      <c r="K232">
        <v>1</v>
      </c>
      <c r="L232">
        <v>1</v>
      </c>
    </row>
    <row r="233" spans="1:12" x14ac:dyDescent="0.2">
      <c r="A233"/>
      <c r="B233"/>
      <c r="C233"/>
      <c r="D233"/>
      <c r="E233" t="s">
        <v>5837</v>
      </c>
      <c r="F233" t="s">
        <v>131</v>
      </c>
      <c r="G233">
        <v>0</v>
      </c>
      <c r="H233">
        <v>1</v>
      </c>
      <c r="I233">
        <v>0</v>
      </c>
      <c r="J233">
        <v>0</v>
      </c>
      <c r="K233">
        <v>1</v>
      </c>
      <c r="L233">
        <v>1</v>
      </c>
    </row>
    <row r="234" spans="1:12" x14ac:dyDescent="0.2">
      <c r="A234"/>
      <c r="B234"/>
      <c r="C234"/>
      <c r="D234"/>
      <c r="E234" t="s">
        <v>4385</v>
      </c>
      <c r="F234" t="s">
        <v>131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1</v>
      </c>
    </row>
    <row r="235" spans="1:12" x14ac:dyDescent="0.2">
      <c r="A235"/>
      <c r="B235"/>
      <c r="C235"/>
      <c r="D235"/>
      <c r="E235" t="s">
        <v>4875</v>
      </c>
      <c r="F235" t="s">
        <v>131</v>
      </c>
      <c r="G235">
        <v>0</v>
      </c>
      <c r="H235">
        <v>1</v>
      </c>
      <c r="I235">
        <v>0</v>
      </c>
      <c r="J235">
        <v>0</v>
      </c>
      <c r="K235">
        <v>1</v>
      </c>
      <c r="L235">
        <v>1</v>
      </c>
    </row>
    <row r="236" spans="1:12" x14ac:dyDescent="0.2">
      <c r="A236"/>
      <c r="B236"/>
      <c r="C236"/>
      <c r="D236"/>
      <c r="E236" t="s">
        <v>5111</v>
      </c>
      <c r="F236" t="s">
        <v>131</v>
      </c>
      <c r="G236">
        <v>0</v>
      </c>
      <c r="H236">
        <v>1</v>
      </c>
      <c r="I236">
        <v>0</v>
      </c>
      <c r="J236">
        <v>0</v>
      </c>
      <c r="K236">
        <v>1</v>
      </c>
      <c r="L236">
        <v>1</v>
      </c>
    </row>
    <row r="237" spans="1:12" x14ac:dyDescent="0.2">
      <c r="A237"/>
      <c r="B237"/>
      <c r="C237"/>
      <c r="D237"/>
      <c r="E237" t="s">
        <v>5353</v>
      </c>
      <c r="F237" t="s">
        <v>131</v>
      </c>
      <c r="G237">
        <v>0</v>
      </c>
      <c r="H237">
        <v>1</v>
      </c>
      <c r="I237">
        <v>0</v>
      </c>
      <c r="J237">
        <v>0</v>
      </c>
      <c r="K237">
        <v>1</v>
      </c>
      <c r="L237">
        <v>1</v>
      </c>
    </row>
    <row r="238" spans="1:12" x14ac:dyDescent="0.2">
      <c r="A238"/>
      <c r="B238"/>
      <c r="C238"/>
      <c r="D238"/>
      <c r="E238" t="s">
        <v>4754</v>
      </c>
      <c r="F238" t="s">
        <v>131</v>
      </c>
      <c r="G238">
        <v>0</v>
      </c>
      <c r="H238">
        <v>1</v>
      </c>
      <c r="I238">
        <v>0</v>
      </c>
      <c r="J238">
        <v>0</v>
      </c>
      <c r="K238">
        <v>1</v>
      </c>
      <c r="L238">
        <v>1</v>
      </c>
    </row>
    <row r="239" spans="1:12" x14ac:dyDescent="0.2">
      <c r="A239"/>
      <c r="B239"/>
      <c r="C239"/>
      <c r="D239"/>
      <c r="E239" t="s">
        <v>5146</v>
      </c>
      <c r="F239" t="s">
        <v>131</v>
      </c>
      <c r="G239">
        <v>0</v>
      </c>
      <c r="H239">
        <v>1</v>
      </c>
      <c r="I239">
        <v>0</v>
      </c>
      <c r="J239">
        <v>0</v>
      </c>
      <c r="K239">
        <v>1</v>
      </c>
      <c r="L239">
        <v>1</v>
      </c>
    </row>
    <row r="240" spans="1:12" x14ac:dyDescent="0.2">
      <c r="A240"/>
      <c r="B240"/>
      <c r="C240"/>
      <c r="D240"/>
      <c r="E240" t="s">
        <v>6498</v>
      </c>
      <c r="F240" t="s">
        <v>77</v>
      </c>
      <c r="G240">
        <v>0</v>
      </c>
      <c r="H240">
        <v>1</v>
      </c>
      <c r="I240">
        <v>0</v>
      </c>
      <c r="J240">
        <v>0</v>
      </c>
      <c r="K240">
        <v>1</v>
      </c>
      <c r="L240">
        <v>1</v>
      </c>
    </row>
    <row r="241" spans="1:12" x14ac:dyDescent="0.2">
      <c r="A241"/>
      <c r="B241"/>
      <c r="C241"/>
      <c r="D241"/>
      <c r="E241" t="s">
        <v>3626</v>
      </c>
      <c r="F241" t="s">
        <v>69</v>
      </c>
      <c r="G241">
        <v>0</v>
      </c>
      <c r="H241">
        <v>5</v>
      </c>
      <c r="I241">
        <v>0</v>
      </c>
      <c r="J241">
        <v>0</v>
      </c>
      <c r="K241">
        <v>5</v>
      </c>
      <c r="L241">
        <v>5</v>
      </c>
    </row>
    <row r="242" spans="1:12" x14ac:dyDescent="0.2">
      <c r="A242"/>
      <c r="B242"/>
      <c r="C242"/>
      <c r="D242"/>
      <c r="E242" t="s">
        <v>3621</v>
      </c>
      <c r="F242" t="s">
        <v>69</v>
      </c>
      <c r="G242">
        <v>0</v>
      </c>
      <c r="H242">
        <v>5</v>
      </c>
      <c r="I242">
        <v>0</v>
      </c>
      <c r="J242">
        <v>0</v>
      </c>
      <c r="K242">
        <v>5</v>
      </c>
      <c r="L242">
        <v>5</v>
      </c>
    </row>
    <row r="243" spans="1:12" x14ac:dyDescent="0.2">
      <c r="A243"/>
      <c r="B243"/>
      <c r="C243"/>
      <c r="D243"/>
      <c r="E243" t="s">
        <v>3655</v>
      </c>
      <c r="F243" t="s">
        <v>69</v>
      </c>
      <c r="G243">
        <v>0</v>
      </c>
      <c r="H243">
        <v>5</v>
      </c>
      <c r="I243">
        <v>0</v>
      </c>
      <c r="J243">
        <v>0</v>
      </c>
      <c r="K243">
        <v>5</v>
      </c>
      <c r="L243">
        <v>5</v>
      </c>
    </row>
    <row r="244" spans="1:12" x14ac:dyDescent="0.2">
      <c r="A244"/>
      <c r="B244"/>
      <c r="C244"/>
      <c r="D244"/>
      <c r="E244" t="s">
        <v>3654</v>
      </c>
      <c r="F244" t="s">
        <v>69</v>
      </c>
      <c r="G244">
        <v>0</v>
      </c>
      <c r="H244">
        <v>5</v>
      </c>
      <c r="I244">
        <v>0</v>
      </c>
      <c r="J244">
        <v>0</v>
      </c>
      <c r="K244">
        <v>5</v>
      </c>
      <c r="L244">
        <v>5</v>
      </c>
    </row>
    <row r="245" spans="1:12" x14ac:dyDescent="0.2">
      <c r="A245"/>
      <c r="B245"/>
      <c r="C245"/>
      <c r="D245"/>
      <c r="E245" t="s">
        <v>3642</v>
      </c>
      <c r="F245" t="s">
        <v>69</v>
      </c>
      <c r="G245">
        <v>0</v>
      </c>
      <c r="H245">
        <v>5</v>
      </c>
      <c r="I245">
        <v>0</v>
      </c>
      <c r="J245">
        <v>0</v>
      </c>
      <c r="K245">
        <v>5</v>
      </c>
      <c r="L245">
        <v>5</v>
      </c>
    </row>
    <row r="246" spans="1:12" x14ac:dyDescent="0.2">
      <c r="A246"/>
      <c r="B246"/>
      <c r="C246"/>
      <c r="D246"/>
      <c r="E246" t="s">
        <v>3697</v>
      </c>
      <c r="F246" t="s">
        <v>69</v>
      </c>
      <c r="G246">
        <v>0</v>
      </c>
      <c r="H246">
        <v>5</v>
      </c>
      <c r="I246">
        <v>0</v>
      </c>
      <c r="J246">
        <v>0</v>
      </c>
      <c r="K246">
        <v>5</v>
      </c>
      <c r="L246">
        <v>5</v>
      </c>
    </row>
    <row r="247" spans="1:12" x14ac:dyDescent="0.2">
      <c r="A247"/>
      <c r="B247"/>
      <c r="C247"/>
      <c r="D247"/>
      <c r="E247" t="s">
        <v>3653</v>
      </c>
      <c r="F247" t="s">
        <v>69</v>
      </c>
      <c r="G247">
        <v>0</v>
      </c>
      <c r="H247">
        <v>5</v>
      </c>
      <c r="I247">
        <v>0</v>
      </c>
      <c r="J247">
        <v>0</v>
      </c>
      <c r="K247">
        <v>5</v>
      </c>
      <c r="L247">
        <v>5</v>
      </c>
    </row>
    <row r="248" spans="1:12" x14ac:dyDescent="0.2">
      <c r="A248"/>
      <c r="B248"/>
      <c r="C248"/>
      <c r="D248"/>
      <c r="E248" t="s">
        <v>1270</v>
      </c>
      <c r="F248" t="s">
        <v>69</v>
      </c>
      <c r="G248">
        <v>0</v>
      </c>
      <c r="H248">
        <v>5</v>
      </c>
      <c r="I248">
        <v>0</v>
      </c>
      <c r="J248">
        <v>0</v>
      </c>
      <c r="K248">
        <v>5</v>
      </c>
      <c r="L248">
        <v>5</v>
      </c>
    </row>
    <row r="249" spans="1:12" x14ac:dyDescent="0.2">
      <c r="A249"/>
      <c r="B249"/>
      <c r="C249"/>
      <c r="D249"/>
      <c r="E249" t="s">
        <v>3660</v>
      </c>
      <c r="F249" t="s">
        <v>69</v>
      </c>
      <c r="G249">
        <v>0</v>
      </c>
      <c r="H249">
        <v>5</v>
      </c>
      <c r="I249">
        <v>0</v>
      </c>
      <c r="J249">
        <v>0</v>
      </c>
      <c r="K249">
        <v>5</v>
      </c>
      <c r="L249">
        <v>5</v>
      </c>
    </row>
    <row r="250" spans="1:12" x14ac:dyDescent="0.2">
      <c r="A250"/>
      <c r="B250"/>
      <c r="C250"/>
      <c r="D250"/>
      <c r="E250" t="s">
        <v>879</v>
      </c>
      <c r="F250" t="s">
        <v>18</v>
      </c>
      <c r="G250">
        <v>1</v>
      </c>
      <c r="H250">
        <v>0</v>
      </c>
      <c r="I250">
        <v>0</v>
      </c>
      <c r="J250">
        <v>0</v>
      </c>
      <c r="K250">
        <v>1</v>
      </c>
      <c r="L250">
        <v>1</v>
      </c>
    </row>
    <row r="251" spans="1:12" x14ac:dyDescent="0.2">
      <c r="A251"/>
      <c r="B251"/>
      <c r="C251"/>
      <c r="D251"/>
      <c r="E251" t="s">
        <v>6499</v>
      </c>
      <c r="F251" t="s">
        <v>58</v>
      </c>
      <c r="G251">
        <v>0</v>
      </c>
      <c r="H251">
        <v>1</v>
      </c>
      <c r="I251">
        <v>0</v>
      </c>
      <c r="J251">
        <v>0</v>
      </c>
      <c r="K251">
        <v>1</v>
      </c>
      <c r="L251">
        <v>1</v>
      </c>
    </row>
    <row r="252" spans="1:12" x14ac:dyDescent="0.2">
      <c r="A252"/>
      <c r="B252"/>
      <c r="C252"/>
      <c r="D252"/>
      <c r="E252" t="s">
        <v>685</v>
      </c>
      <c r="F252" t="s">
        <v>16</v>
      </c>
      <c r="G252">
        <v>0</v>
      </c>
      <c r="H252">
        <v>8</v>
      </c>
      <c r="I252">
        <v>0</v>
      </c>
      <c r="J252">
        <v>0</v>
      </c>
      <c r="K252">
        <v>8</v>
      </c>
      <c r="L252">
        <v>8</v>
      </c>
    </row>
    <row r="253" spans="1:12" x14ac:dyDescent="0.2">
      <c r="A253"/>
      <c r="B253"/>
      <c r="C253"/>
      <c r="D253"/>
      <c r="E253" t="s">
        <v>473</v>
      </c>
      <c r="F253" t="s">
        <v>16</v>
      </c>
      <c r="G253">
        <v>0</v>
      </c>
      <c r="H253">
        <v>8</v>
      </c>
      <c r="I253">
        <v>0</v>
      </c>
      <c r="J253">
        <v>0</v>
      </c>
      <c r="K253">
        <v>8</v>
      </c>
      <c r="L253">
        <v>8</v>
      </c>
    </row>
    <row r="254" spans="1:12" x14ac:dyDescent="0.2">
      <c r="A254"/>
      <c r="B254"/>
      <c r="C254"/>
      <c r="D254"/>
      <c r="E254" t="s">
        <v>682</v>
      </c>
      <c r="F254" t="s">
        <v>16</v>
      </c>
      <c r="G254">
        <v>0</v>
      </c>
      <c r="H254">
        <v>8</v>
      </c>
      <c r="I254">
        <v>0</v>
      </c>
      <c r="J254">
        <v>0</v>
      </c>
      <c r="K254">
        <v>8</v>
      </c>
      <c r="L254">
        <v>8</v>
      </c>
    </row>
    <row r="255" spans="1:12" x14ac:dyDescent="0.2">
      <c r="A255"/>
      <c r="B255"/>
      <c r="C255"/>
      <c r="D255"/>
      <c r="E255" t="s">
        <v>3386</v>
      </c>
      <c r="F255" t="s">
        <v>16</v>
      </c>
      <c r="G255">
        <v>0</v>
      </c>
      <c r="H255">
        <v>8</v>
      </c>
      <c r="I255">
        <v>0</v>
      </c>
      <c r="J255">
        <v>0</v>
      </c>
      <c r="K255">
        <v>8</v>
      </c>
      <c r="L255">
        <v>8</v>
      </c>
    </row>
    <row r="256" spans="1:12" x14ac:dyDescent="0.2">
      <c r="A256"/>
      <c r="B256"/>
      <c r="C256"/>
      <c r="D256"/>
      <c r="E256" t="s">
        <v>1415</v>
      </c>
      <c r="F256" t="s">
        <v>16</v>
      </c>
      <c r="G256">
        <v>0</v>
      </c>
      <c r="H256">
        <v>8</v>
      </c>
      <c r="I256">
        <v>0</v>
      </c>
      <c r="J256">
        <v>0</v>
      </c>
      <c r="K256">
        <v>8</v>
      </c>
      <c r="L256">
        <v>8</v>
      </c>
    </row>
    <row r="257" spans="1:12" x14ac:dyDescent="0.2">
      <c r="A257"/>
      <c r="B257"/>
      <c r="C257"/>
      <c r="D257"/>
      <c r="E257" t="s">
        <v>681</v>
      </c>
      <c r="F257" t="s">
        <v>16</v>
      </c>
      <c r="G257">
        <v>0</v>
      </c>
      <c r="H257">
        <v>8</v>
      </c>
      <c r="I257">
        <v>0</v>
      </c>
      <c r="J257">
        <v>0</v>
      </c>
      <c r="K257">
        <v>8</v>
      </c>
      <c r="L257">
        <v>8</v>
      </c>
    </row>
    <row r="258" spans="1:12" x14ac:dyDescent="0.2">
      <c r="A258"/>
      <c r="B258"/>
      <c r="C258"/>
      <c r="D258"/>
      <c r="E258" t="s">
        <v>1001</v>
      </c>
      <c r="F258" t="s">
        <v>16</v>
      </c>
      <c r="G258">
        <v>0</v>
      </c>
      <c r="H258">
        <v>8</v>
      </c>
      <c r="I258">
        <v>0</v>
      </c>
      <c r="J258">
        <v>0</v>
      </c>
      <c r="K258">
        <v>8</v>
      </c>
      <c r="L258">
        <v>8</v>
      </c>
    </row>
    <row r="259" spans="1:12" x14ac:dyDescent="0.2">
      <c r="A259"/>
      <c r="B259"/>
      <c r="C259"/>
      <c r="D259"/>
      <c r="E259" t="s">
        <v>515</v>
      </c>
      <c r="F259" t="s">
        <v>16</v>
      </c>
      <c r="G259">
        <v>0</v>
      </c>
      <c r="H259">
        <v>8</v>
      </c>
      <c r="I259">
        <v>0</v>
      </c>
      <c r="J259">
        <v>0</v>
      </c>
      <c r="K259">
        <v>8</v>
      </c>
      <c r="L259">
        <v>8</v>
      </c>
    </row>
    <row r="260" spans="1:12" x14ac:dyDescent="0.2">
      <c r="A260"/>
      <c r="B260"/>
      <c r="C260"/>
      <c r="D260"/>
      <c r="E260" t="s">
        <v>2779</v>
      </c>
      <c r="F260" t="s">
        <v>16</v>
      </c>
      <c r="G260">
        <v>0</v>
      </c>
      <c r="H260">
        <v>8</v>
      </c>
      <c r="I260">
        <v>0</v>
      </c>
      <c r="J260">
        <v>0</v>
      </c>
      <c r="K260">
        <v>8</v>
      </c>
      <c r="L260">
        <v>8</v>
      </c>
    </row>
    <row r="261" spans="1:12" x14ac:dyDescent="0.2">
      <c r="A261"/>
      <c r="B261"/>
      <c r="C261"/>
      <c r="D261"/>
      <c r="E261" t="s">
        <v>1677</v>
      </c>
      <c r="F261" t="s">
        <v>16</v>
      </c>
      <c r="G261">
        <v>0</v>
      </c>
      <c r="H261">
        <v>8</v>
      </c>
      <c r="I261">
        <v>0</v>
      </c>
      <c r="J261">
        <v>0</v>
      </c>
      <c r="K261">
        <v>8</v>
      </c>
      <c r="L261">
        <v>8</v>
      </c>
    </row>
    <row r="262" spans="1:12" x14ac:dyDescent="0.2">
      <c r="A262"/>
      <c r="B262"/>
      <c r="C262"/>
      <c r="D262"/>
      <c r="E262" t="s">
        <v>683</v>
      </c>
      <c r="F262" t="s">
        <v>16</v>
      </c>
      <c r="G262">
        <v>0</v>
      </c>
      <c r="H262">
        <v>8</v>
      </c>
      <c r="I262">
        <v>0</v>
      </c>
      <c r="J262">
        <v>0</v>
      </c>
      <c r="K262">
        <v>8</v>
      </c>
      <c r="L262">
        <v>8</v>
      </c>
    </row>
    <row r="263" spans="1:12" x14ac:dyDescent="0.2">
      <c r="A263"/>
      <c r="B263"/>
      <c r="C263"/>
      <c r="D263"/>
      <c r="E263" t="s">
        <v>1428</v>
      </c>
      <c r="F263" t="s">
        <v>16</v>
      </c>
      <c r="G263">
        <v>0</v>
      </c>
      <c r="H263">
        <v>8</v>
      </c>
      <c r="I263">
        <v>0</v>
      </c>
      <c r="J263">
        <v>0</v>
      </c>
      <c r="K263">
        <v>8</v>
      </c>
      <c r="L263">
        <v>8</v>
      </c>
    </row>
    <row r="264" spans="1:12" x14ac:dyDescent="0.2">
      <c r="A264"/>
      <c r="B264"/>
      <c r="C264"/>
      <c r="D264"/>
      <c r="E264" t="s">
        <v>684</v>
      </c>
      <c r="F264" t="s">
        <v>16</v>
      </c>
      <c r="G264">
        <v>0</v>
      </c>
      <c r="H264">
        <v>8</v>
      </c>
      <c r="I264">
        <v>0</v>
      </c>
      <c r="J264">
        <v>0</v>
      </c>
      <c r="K264">
        <v>8</v>
      </c>
      <c r="L264">
        <v>8</v>
      </c>
    </row>
    <row r="265" spans="1:12" x14ac:dyDescent="0.2">
      <c r="A265"/>
      <c r="B265"/>
      <c r="C265"/>
      <c r="D265"/>
      <c r="E265" t="s">
        <v>145</v>
      </c>
      <c r="F265" t="s">
        <v>35</v>
      </c>
      <c r="G265">
        <v>0</v>
      </c>
      <c r="H265">
        <v>2</v>
      </c>
      <c r="I265">
        <v>0</v>
      </c>
      <c r="J265">
        <v>0</v>
      </c>
      <c r="K265">
        <v>2</v>
      </c>
      <c r="L265">
        <v>2</v>
      </c>
    </row>
    <row r="266" spans="1:12" x14ac:dyDescent="0.2">
      <c r="A266"/>
      <c r="B266"/>
      <c r="C266"/>
      <c r="D266"/>
      <c r="E266" t="s">
        <v>6500</v>
      </c>
      <c r="F266" t="s">
        <v>24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1</v>
      </c>
    </row>
    <row r="267" spans="1:12" x14ac:dyDescent="0.2">
      <c r="A267"/>
      <c r="B267"/>
      <c r="C267"/>
      <c r="D267"/>
      <c r="E267" t="s">
        <v>395</v>
      </c>
      <c r="F267" t="s">
        <v>14</v>
      </c>
      <c r="G267">
        <v>2</v>
      </c>
      <c r="H267">
        <v>0</v>
      </c>
      <c r="I267">
        <v>0</v>
      </c>
      <c r="J267">
        <v>0</v>
      </c>
      <c r="K267">
        <v>2</v>
      </c>
      <c r="L267">
        <v>2</v>
      </c>
    </row>
    <row r="268" spans="1:12" x14ac:dyDescent="0.2">
      <c r="A268"/>
      <c r="B268"/>
      <c r="C268"/>
      <c r="D268"/>
      <c r="E268" t="s">
        <v>6501</v>
      </c>
      <c r="F268" t="s">
        <v>24</v>
      </c>
      <c r="G268">
        <v>1</v>
      </c>
      <c r="H268">
        <v>1</v>
      </c>
      <c r="I268">
        <v>0</v>
      </c>
      <c r="J268">
        <v>0</v>
      </c>
      <c r="K268">
        <v>2</v>
      </c>
      <c r="L268">
        <v>2</v>
      </c>
    </row>
    <row r="269" spans="1:12" x14ac:dyDescent="0.2">
      <c r="A269"/>
      <c r="B269"/>
      <c r="C269"/>
      <c r="D269"/>
      <c r="E269" t="s">
        <v>6502</v>
      </c>
      <c r="F269" t="s">
        <v>24</v>
      </c>
      <c r="G269">
        <v>1</v>
      </c>
      <c r="H269">
        <v>1</v>
      </c>
      <c r="I269">
        <v>0</v>
      </c>
      <c r="J269">
        <v>0</v>
      </c>
      <c r="K269">
        <v>2</v>
      </c>
      <c r="L269">
        <v>2</v>
      </c>
    </row>
    <row r="270" spans="1:12" x14ac:dyDescent="0.2">
      <c r="A270"/>
      <c r="B270"/>
      <c r="C270"/>
      <c r="D270"/>
      <c r="E270" t="s">
        <v>4670</v>
      </c>
      <c r="F270" t="s">
        <v>24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1</v>
      </c>
    </row>
    <row r="271" spans="1:12" x14ac:dyDescent="0.2">
      <c r="A271"/>
      <c r="B271"/>
      <c r="C271"/>
      <c r="D271"/>
      <c r="E271" t="s">
        <v>6503</v>
      </c>
      <c r="F271" t="s">
        <v>24</v>
      </c>
      <c r="G271">
        <v>1</v>
      </c>
      <c r="H271">
        <v>1</v>
      </c>
      <c r="I271">
        <v>0</v>
      </c>
      <c r="J271">
        <v>0</v>
      </c>
      <c r="K271">
        <v>2</v>
      </c>
      <c r="L271">
        <v>2</v>
      </c>
    </row>
    <row r="272" spans="1:12" x14ac:dyDescent="0.2">
      <c r="A272"/>
      <c r="B272"/>
      <c r="C272"/>
      <c r="D272"/>
      <c r="E272" t="s">
        <v>6504</v>
      </c>
      <c r="F272" t="s">
        <v>24</v>
      </c>
      <c r="G272">
        <v>0</v>
      </c>
      <c r="H272">
        <v>1</v>
      </c>
      <c r="I272">
        <v>0</v>
      </c>
      <c r="J272">
        <v>0</v>
      </c>
      <c r="K272">
        <v>1</v>
      </c>
      <c r="L272">
        <v>1</v>
      </c>
    </row>
    <row r="273" spans="1:12" x14ac:dyDescent="0.2">
      <c r="A273"/>
      <c r="B273"/>
      <c r="C273"/>
      <c r="D273"/>
      <c r="E273" t="s">
        <v>5752</v>
      </c>
      <c r="F273" t="s">
        <v>24</v>
      </c>
      <c r="G273">
        <v>1</v>
      </c>
      <c r="H273">
        <v>1</v>
      </c>
      <c r="I273">
        <v>0</v>
      </c>
      <c r="J273">
        <v>0</v>
      </c>
      <c r="K273">
        <v>2</v>
      </c>
      <c r="L273">
        <v>2</v>
      </c>
    </row>
    <row r="274" spans="1:12" x14ac:dyDescent="0.2">
      <c r="A274"/>
      <c r="B274"/>
      <c r="C274"/>
      <c r="D274"/>
      <c r="E274" t="s">
        <v>5070</v>
      </c>
      <c r="F274" t="s">
        <v>24</v>
      </c>
      <c r="G274">
        <v>0</v>
      </c>
      <c r="H274">
        <v>1</v>
      </c>
      <c r="I274">
        <v>0</v>
      </c>
      <c r="J274">
        <v>0</v>
      </c>
      <c r="K274">
        <v>1</v>
      </c>
      <c r="L274">
        <v>1</v>
      </c>
    </row>
    <row r="275" spans="1:12" x14ac:dyDescent="0.2">
      <c r="A275"/>
      <c r="B275"/>
      <c r="C275"/>
      <c r="D275"/>
      <c r="E275" t="s">
        <v>3231</v>
      </c>
      <c r="F275" t="s">
        <v>14</v>
      </c>
      <c r="G275">
        <v>1</v>
      </c>
      <c r="H275">
        <v>0</v>
      </c>
      <c r="I275">
        <v>0</v>
      </c>
      <c r="J275">
        <v>0</v>
      </c>
      <c r="K275">
        <v>1</v>
      </c>
      <c r="L275">
        <v>1</v>
      </c>
    </row>
    <row r="276" spans="1:12" x14ac:dyDescent="0.2">
      <c r="A276"/>
      <c r="B276"/>
      <c r="C276"/>
      <c r="D276"/>
      <c r="E276" t="s">
        <v>2089</v>
      </c>
      <c r="F276" t="s">
        <v>14</v>
      </c>
      <c r="G276">
        <v>0</v>
      </c>
      <c r="H276">
        <v>1</v>
      </c>
      <c r="I276">
        <v>0</v>
      </c>
      <c r="J276">
        <v>0</v>
      </c>
      <c r="K276">
        <v>1</v>
      </c>
      <c r="L276">
        <v>1</v>
      </c>
    </row>
    <row r="277" spans="1:12" x14ac:dyDescent="0.2">
      <c r="A277"/>
      <c r="B277"/>
      <c r="C277"/>
      <c r="D277"/>
      <c r="E277" t="s">
        <v>3064</v>
      </c>
      <c r="F277" t="s">
        <v>14</v>
      </c>
      <c r="G277">
        <v>0</v>
      </c>
      <c r="H277">
        <v>1</v>
      </c>
      <c r="I277">
        <v>0</v>
      </c>
      <c r="J277">
        <v>0</v>
      </c>
      <c r="K277">
        <v>1</v>
      </c>
      <c r="L277">
        <v>1</v>
      </c>
    </row>
    <row r="278" spans="1:12" x14ac:dyDescent="0.2">
      <c r="A278"/>
      <c r="B278"/>
      <c r="C278"/>
      <c r="D278"/>
      <c r="E278" t="s">
        <v>678</v>
      </c>
      <c r="F278" t="s">
        <v>14</v>
      </c>
      <c r="G278">
        <v>0</v>
      </c>
      <c r="H278">
        <v>1</v>
      </c>
      <c r="I278">
        <v>0</v>
      </c>
      <c r="J278">
        <v>0</v>
      </c>
      <c r="K278">
        <v>1</v>
      </c>
      <c r="L278">
        <v>1</v>
      </c>
    </row>
    <row r="279" spans="1:12" x14ac:dyDescent="0.2">
      <c r="A279"/>
      <c r="B279"/>
      <c r="C279"/>
      <c r="D279"/>
      <c r="E279" t="s">
        <v>3398</v>
      </c>
      <c r="F279" t="s">
        <v>14</v>
      </c>
      <c r="G279">
        <v>0</v>
      </c>
      <c r="H279">
        <v>1</v>
      </c>
      <c r="I279">
        <v>0</v>
      </c>
      <c r="J279">
        <v>0</v>
      </c>
      <c r="K279">
        <v>1</v>
      </c>
      <c r="L279">
        <v>1</v>
      </c>
    </row>
    <row r="280" spans="1:12" x14ac:dyDescent="0.2">
      <c r="A280"/>
      <c r="B280"/>
      <c r="C280"/>
      <c r="D280"/>
      <c r="E280" t="s">
        <v>393</v>
      </c>
      <c r="F280" t="s">
        <v>14</v>
      </c>
      <c r="G280">
        <v>0</v>
      </c>
      <c r="H280">
        <v>1</v>
      </c>
      <c r="I280">
        <v>0</v>
      </c>
      <c r="J280">
        <v>0</v>
      </c>
      <c r="K280">
        <v>1</v>
      </c>
      <c r="L280">
        <v>1</v>
      </c>
    </row>
    <row r="281" spans="1:12" x14ac:dyDescent="0.2">
      <c r="A281"/>
      <c r="B281"/>
      <c r="C281"/>
      <c r="D281"/>
      <c r="E281" t="s">
        <v>1740</v>
      </c>
      <c r="F281" t="s">
        <v>14</v>
      </c>
      <c r="G281">
        <v>0</v>
      </c>
      <c r="H281">
        <v>1</v>
      </c>
      <c r="I281">
        <v>0</v>
      </c>
      <c r="J281">
        <v>0</v>
      </c>
      <c r="K281">
        <v>1</v>
      </c>
      <c r="L281">
        <v>1</v>
      </c>
    </row>
    <row r="282" spans="1:12" x14ac:dyDescent="0.2">
      <c r="A282"/>
      <c r="B282"/>
      <c r="C282"/>
      <c r="D282"/>
      <c r="E282" t="s">
        <v>2624</v>
      </c>
      <c r="F282" t="s">
        <v>14</v>
      </c>
      <c r="G282">
        <v>0</v>
      </c>
      <c r="H282">
        <v>1</v>
      </c>
      <c r="I282">
        <v>0</v>
      </c>
      <c r="J282">
        <v>0</v>
      </c>
      <c r="K282">
        <v>1</v>
      </c>
      <c r="L282">
        <v>1</v>
      </c>
    </row>
    <row r="283" spans="1:12" x14ac:dyDescent="0.2">
      <c r="A283"/>
      <c r="B283"/>
      <c r="C283"/>
      <c r="D283"/>
      <c r="E283" t="s">
        <v>1363</v>
      </c>
      <c r="F283" t="s">
        <v>53</v>
      </c>
      <c r="G283">
        <v>0</v>
      </c>
      <c r="H283">
        <v>2</v>
      </c>
      <c r="I283">
        <v>0</v>
      </c>
      <c r="J283">
        <v>0</v>
      </c>
      <c r="K283">
        <v>2</v>
      </c>
      <c r="L283">
        <v>2</v>
      </c>
    </row>
    <row r="284" spans="1:12" x14ac:dyDescent="0.2">
      <c r="A284"/>
      <c r="B284"/>
      <c r="C284"/>
      <c r="D284"/>
      <c r="E284" t="s">
        <v>406</v>
      </c>
      <c r="F284" t="s">
        <v>14</v>
      </c>
      <c r="G284">
        <v>0</v>
      </c>
      <c r="H284">
        <v>1</v>
      </c>
      <c r="I284">
        <v>0</v>
      </c>
      <c r="J284">
        <v>0</v>
      </c>
      <c r="K284">
        <v>1</v>
      </c>
      <c r="L284">
        <v>1</v>
      </c>
    </row>
    <row r="285" spans="1:12" x14ac:dyDescent="0.2">
      <c r="A285"/>
      <c r="B285"/>
      <c r="C285"/>
      <c r="D285"/>
      <c r="E285" t="s">
        <v>1362</v>
      </c>
      <c r="F285" t="s">
        <v>53</v>
      </c>
      <c r="G285">
        <v>0</v>
      </c>
      <c r="H285">
        <v>2</v>
      </c>
      <c r="I285">
        <v>0</v>
      </c>
      <c r="J285">
        <v>0</v>
      </c>
      <c r="K285">
        <v>2</v>
      </c>
      <c r="L285">
        <v>2</v>
      </c>
    </row>
    <row r="286" spans="1:12" x14ac:dyDescent="0.2">
      <c r="A286"/>
      <c r="B286"/>
      <c r="C286"/>
      <c r="D286"/>
      <c r="E286" t="s">
        <v>2884</v>
      </c>
      <c r="F286" t="s">
        <v>14</v>
      </c>
      <c r="G286">
        <v>0</v>
      </c>
      <c r="H286">
        <v>1</v>
      </c>
      <c r="I286">
        <v>0</v>
      </c>
      <c r="J286">
        <v>0</v>
      </c>
      <c r="K286">
        <v>1</v>
      </c>
      <c r="L286">
        <v>1</v>
      </c>
    </row>
    <row r="287" spans="1:12" x14ac:dyDescent="0.2">
      <c r="A287"/>
      <c r="B287"/>
      <c r="C287"/>
      <c r="D287"/>
      <c r="E287" t="s">
        <v>756</v>
      </c>
      <c r="F287" t="s">
        <v>18</v>
      </c>
      <c r="G287">
        <v>1</v>
      </c>
      <c r="H287">
        <v>14</v>
      </c>
      <c r="I287">
        <v>0</v>
      </c>
      <c r="J287">
        <v>0</v>
      </c>
      <c r="K287">
        <v>15</v>
      </c>
      <c r="L287">
        <v>15</v>
      </c>
    </row>
    <row r="288" spans="1:12" x14ac:dyDescent="0.2">
      <c r="A288"/>
      <c r="B288"/>
      <c r="C288"/>
      <c r="D288"/>
      <c r="E288" t="s">
        <v>6505</v>
      </c>
      <c r="F288" t="s">
        <v>80</v>
      </c>
      <c r="G288">
        <v>0</v>
      </c>
      <c r="H288">
        <v>1</v>
      </c>
      <c r="I288">
        <v>0</v>
      </c>
      <c r="J288">
        <v>0</v>
      </c>
      <c r="K288">
        <v>1</v>
      </c>
      <c r="L288">
        <v>1</v>
      </c>
    </row>
    <row r="289" spans="1:12" x14ac:dyDescent="0.2">
      <c r="A289"/>
      <c r="B289"/>
      <c r="C289"/>
      <c r="D289"/>
      <c r="E289" t="s">
        <v>6506</v>
      </c>
      <c r="F289" t="s">
        <v>80</v>
      </c>
      <c r="G289">
        <v>0</v>
      </c>
      <c r="H289">
        <v>1</v>
      </c>
      <c r="I289">
        <v>0</v>
      </c>
      <c r="J289">
        <v>0</v>
      </c>
      <c r="K289">
        <v>1</v>
      </c>
      <c r="L289">
        <v>1</v>
      </c>
    </row>
    <row r="290" spans="1:12" x14ac:dyDescent="0.2">
      <c r="A290"/>
      <c r="B290"/>
      <c r="C290"/>
      <c r="D290"/>
      <c r="E290" t="s">
        <v>6507</v>
      </c>
      <c r="F290" t="s">
        <v>80</v>
      </c>
      <c r="G290">
        <v>0</v>
      </c>
      <c r="H290">
        <v>1</v>
      </c>
      <c r="I290">
        <v>0</v>
      </c>
      <c r="J290">
        <v>0</v>
      </c>
      <c r="K290">
        <v>1</v>
      </c>
      <c r="L290">
        <v>1</v>
      </c>
    </row>
    <row r="291" spans="1:12" x14ac:dyDescent="0.2">
      <c r="A291"/>
      <c r="B291"/>
      <c r="C291"/>
      <c r="D291"/>
      <c r="E291" t="s">
        <v>6508</v>
      </c>
      <c r="F291" t="s">
        <v>80</v>
      </c>
      <c r="G291">
        <v>0</v>
      </c>
      <c r="H291">
        <v>1</v>
      </c>
      <c r="I291">
        <v>0</v>
      </c>
      <c r="J291">
        <v>0</v>
      </c>
      <c r="K291">
        <v>1</v>
      </c>
      <c r="L291">
        <v>1</v>
      </c>
    </row>
    <row r="292" spans="1:12" x14ac:dyDescent="0.2">
      <c r="A292"/>
      <c r="B292"/>
      <c r="C292"/>
      <c r="D292"/>
      <c r="E292" t="s">
        <v>6509</v>
      </c>
      <c r="F292" t="s">
        <v>80</v>
      </c>
      <c r="G292">
        <v>0</v>
      </c>
      <c r="H292">
        <v>1</v>
      </c>
      <c r="I292">
        <v>0</v>
      </c>
      <c r="J292">
        <v>0</v>
      </c>
      <c r="K292">
        <v>1</v>
      </c>
      <c r="L292">
        <v>1</v>
      </c>
    </row>
    <row r="293" spans="1:12" x14ac:dyDescent="0.2">
      <c r="A293"/>
      <c r="B293"/>
      <c r="C293"/>
      <c r="D293"/>
      <c r="E293" t="s">
        <v>6510</v>
      </c>
      <c r="F293" t="s">
        <v>80</v>
      </c>
      <c r="G293">
        <v>0</v>
      </c>
      <c r="H293">
        <v>1</v>
      </c>
      <c r="I293">
        <v>0</v>
      </c>
      <c r="J293">
        <v>0</v>
      </c>
      <c r="K293">
        <v>1</v>
      </c>
      <c r="L293">
        <v>1</v>
      </c>
    </row>
    <row r="294" spans="1:12" x14ac:dyDescent="0.2">
      <c r="A294"/>
      <c r="B294"/>
      <c r="C294"/>
      <c r="D294"/>
      <c r="E294" t="s">
        <v>6511</v>
      </c>
      <c r="F294" t="s">
        <v>80</v>
      </c>
      <c r="G294">
        <v>0</v>
      </c>
      <c r="H294">
        <v>1</v>
      </c>
      <c r="I294">
        <v>0</v>
      </c>
      <c r="J294">
        <v>0</v>
      </c>
      <c r="K294">
        <v>1</v>
      </c>
      <c r="L294">
        <v>1</v>
      </c>
    </row>
    <row r="295" spans="1:12" x14ac:dyDescent="0.2">
      <c r="A295"/>
      <c r="B295"/>
      <c r="C295"/>
      <c r="D295"/>
      <c r="E295" t="s">
        <v>357</v>
      </c>
      <c r="F295" t="s">
        <v>24</v>
      </c>
      <c r="G295">
        <v>0</v>
      </c>
      <c r="H295">
        <v>1</v>
      </c>
      <c r="I295">
        <v>0</v>
      </c>
      <c r="J295">
        <v>0</v>
      </c>
      <c r="K295">
        <v>1</v>
      </c>
      <c r="L295">
        <v>1</v>
      </c>
    </row>
    <row r="296" spans="1:12" x14ac:dyDescent="0.2">
      <c r="A296"/>
      <c r="B296"/>
      <c r="C296"/>
      <c r="D296"/>
      <c r="E296" t="s">
        <v>1017</v>
      </c>
      <c r="F296" t="s">
        <v>125</v>
      </c>
      <c r="G296">
        <v>0</v>
      </c>
      <c r="H296">
        <v>1</v>
      </c>
      <c r="I296">
        <v>0</v>
      </c>
      <c r="J296">
        <v>0</v>
      </c>
      <c r="K296">
        <v>1</v>
      </c>
      <c r="L296">
        <v>1</v>
      </c>
    </row>
    <row r="297" spans="1:12" x14ac:dyDescent="0.2">
      <c r="A297"/>
      <c r="B297"/>
      <c r="C297"/>
      <c r="D297"/>
      <c r="E297" t="s">
        <v>633</v>
      </c>
      <c r="F297" t="s">
        <v>125</v>
      </c>
      <c r="G297">
        <v>0</v>
      </c>
      <c r="H297">
        <v>1</v>
      </c>
      <c r="I297">
        <v>0</v>
      </c>
      <c r="J297">
        <v>0</v>
      </c>
      <c r="K297">
        <v>1</v>
      </c>
      <c r="L297">
        <v>1</v>
      </c>
    </row>
    <row r="298" spans="1:12" x14ac:dyDescent="0.2">
      <c r="A298"/>
      <c r="B298"/>
      <c r="C298"/>
      <c r="D298"/>
      <c r="E298" t="s">
        <v>1016</v>
      </c>
      <c r="F298" t="s">
        <v>33</v>
      </c>
      <c r="G298">
        <v>0</v>
      </c>
      <c r="H298">
        <v>7</v>
      </c>
      <c r="I298">
        <v>0</v>
      </c>
      <c r="J298">
        <v>0</v>
      </c>
      <c r="K298">
        <v>7</v>
      </c>
      <c r="L298">
        <v>7</v>
      </c>
    </row>
    <row r="299" spans="1:12" x14ac:dyDescent="0.2">
      <c r="A299"/>
      <c r="B299"/>
      <c r="C299"/>
      <c r="D299"/>
      <c r="E299" t="s">
        <v>599</v>
      </c>
      <c r="F299" t="s">
        <v>33</v>
      </c>
      <c r="G299">
        <v>0</v>
      </c>
      <c r="H299">
        <v>4</v>
      </c>
      <c r="I299">
        <v>0</v>
      </c>
      <c r="J299">
        <v>0</v>
      </c>
      <c r="K299">
        <v>4</v>
      </c>
      <c r="L299">
        <v>4</v>
      </c>
    </row>
    <row r="300" spans="1:12" x14ac:dyDescent="0.2">
      <c r="A300"/>
      <c r="B300"/>
      <c r="C300"/>
      <c r="D300"/>
      <c r="E300" t="s">
        <v>2139</v>
      </c>
      <c r="F300" t="s">
        <v>14</v>
      </c>
      <c r="G300">
        <v>2</v>
      </c>
      <c r="H300">
        <v>1</v>
      </c>
      <c r="I300">
        <v>0</v>
      </c>
      <c r="J300">
        <v>0</v>
      </c>
      <c r="K300">
        <v>3</v>
      </c>
      <c r="L300">
        <v>3</v>
      </c>
    </row>
    <row r="301" spans="1:12" x14ac:dyDescent="0.2">
      <c r="A301"/>
      <c r="B301"/>
      <c r="C301"/>
      <c r="D301"/>
      <c r="E301" t="s">
        <v>366</v>
      </c>
      <c r="F301" t="s">
        <v>94</v>
      </c>
      <c r="G301">
        <v>0</v>
      </c>
      <c r="H301">
        <v>6</v>
      </c>
      <c r="I301">
        <v>0</v>
      </c>
      <c r="J301">
        <v>0</v>
      </c>
      <c r="K301">
        <v>6</v>
      </c>
      <c r="L301">
        <v>6</v>
      </c>
    </row>
    <row r="302" spans="1:12" x14ac:dyDescent="0.2">
      <c r="A302"/>
      <c r="B302"/>
      <c r="C302"/>
      <c r="D302"/>
      <c r="E302" t="s">
        <v>4796</v>
      </c>
      <c r="F302" t="s">
        <v>80</v>
      </c>
      <c r="G302">
        <v>0</v>
      </c>
      <c r="H302">
        <v>1</v>
      </c>
      <c r="I302">
        <v>0</v>
      </c>
      <c r="J302">
        <v>0</v>
      </c>
      <c r="K302">
        <v>1</v>
      </c>
      <c r="L302">
        <v>1</v>
      </c>
    </row>
    <row r="303" spans="1:12" x14ac:dyDescent="0.2">
      <c r="A303"/>
      <c r="B303"/>
      <c r="C303"/>
      <c r="D303"/>
      <c r="E303" t="s">
        <v>1883</v>
      </c>
      <c r="F303" t="s">
        <v>69</v>
      </c>
      <c r="G303">
        <v>0</v>
      </c>
      <c r="H303">
        <v>10</v>
      </c>
      <c r="I303">
        <v>0</v>
      </c>
      <c r="J303">
        <v>0</v>
      </c>
      <c r="K303">
        <v>10</v>
      </c>
      <c r="L303">
        <v>10</v>
      </c>
    </row>
    <row r="304" spans="1:12" x14ac:dyDescent="0.2">
      <c r="A304"/>
      <c r="B304"/>
      <c r="C304"/>
      <c r="D304"/>
      <c r="E304" t="s">
        <v>3639</v>
      </c>
      <c r="F304" t="s">
        <v>69</v>
      </c>
      <c r="G304">
        <v>0</v>
      </c>
      <c r="H304">
        <v>10</v>
      </c>
      <c r="I304">
        <v>0</v>
      </c>
      <c r="J304">
        <v>0</v>
      </c>
      <c r="K304">
        <v>10</v>
      </c>
      <c r="L304">
        <v>10</v>
      </c>
    </row>
    <row r="305" spans="1:12" x14ac:dyDescent="0.2">
      <c r="A305"/>
      <c r="B305"/>
      <c r="C305"/>
      <c r="D305"/>
      <c r="E305" t="s">
        <v>1884</v>
      </c>
      <c r="F305" t="s">
        <v>69</v>
      </c>
      <c r="G305">
        <v>0</v>
      </c>
      <c r="H305">
        <v>10</v>
      </c>
      <c r="I305">
        <v>0</v>
      </c>
      <c r="J305">
        <v>0</v>
      </c>
      <c r="K305">
        <v>10</v>
      </c>
      <c r="L305">
        <v>10</v>
      </c>
    </row>
    <row r="306" spans="1:12" x14ac:dyDescent="0.2">
      <c r="A306"/>
      <c r="B306"/>
      <c r="C306"/>
      <c r="D306"/>
      <c r="E306" t="s">
        <v>1882</v>
      </c>
      <c r="F306" t="s">
        <v>69</v>
      </c>
      <c r="G306">
        <v>0</v>
      </c>
      <c r="H306">
        <v>10</v>
      </c>
      <c r="I306">
        <v>0</v>
      </c>
      <c r="J306">
        <v>0</v>
      </c>
      <c r="K306">
        <v>10</v>
      </c>
      <c r="L306">
        <v>10</v>
      </c>
    </row>
    <row r="307" spans="1:12" x14ac:dyDescent="0.2">
      <c r="A307"/>
      <c r="B307"/>
      <c r="C307"/>
      <c r="D307"/>
      <c r="E307" t="s">
        <v>1881</v>
      </c>
      <c r="F307" t="s">
        <v>69</v>
      </c>
      <c r="G307">
        <v>0</v>
      </c>
      <c r="H307">
        <v>10</v>
      </c>
      <c r="I307">
        <v>0</v>
      </c>
      <c r="J307">
        <v>0</v>
      </c>
      <c r="K307">
        <v>10</v>
      </c>
      <c r="L307">
        <v>10</v>
      </c>
    </row>
    <row r="308" spans="1:12" x14ac:dyDescent="0.2">
      <c r="A308"/>
      <c r="B308"/>
      <c r="C308"/>
      <c r="D308"/>
      <c r="E308" t="s">
        <v>1414</v>
      </c>
      <c r="F308" t="s">
        <v>94</v>
      </c>
      <c r="G308">
        <v>0</v>
      </c>
      <c r="H308">
        <v>6</v>
      </c>
      <c r="I308">
        <v>0</v>
      </c>
      <c r="J308">
        <v>0</v>
      </c>
      <c r="K308">
        <v>6</v>
      </c>
      <c r="L308">
        <v>6</v>
      </c>
    </row>
    <row r="309" spans="1:12" x14ac:dyDescent="0.2">
      <c r="A309"/>
      <c r="B309"/>
      <c r="C309"/>
      <c r="D309"/>
      <c r="E309" t="s">
        <v>3205</v>
      </c>
      <c r="F309" t="s">
        <v>94</v>
      </c>
      <c r="G309">
        <v>0</v>
      </c>
      <c r="H309">
        <v>6</v>
      </c>
      <c r="I309">
        <v>0</v>
      </c>
      <c r="J309">
        <v>0</v>
      </c>
      <c r="K309">
        <v>6</v>
      </c>
      <c r="L309">
        <v>6</v>
      </c>
    </row>
    <row r="310" spans="1:12" x14ac:dyDescent="0.2">
      <c r="A310"/>
      <c r="B310"/>
      <c r="C310"/>
      <c r="D310"/>
      <c r="E310" t="s">
        <v>5522</v>
      </c>
      <c r="F310" t="s">
        <v>29</v>
      </c>
      <c r="G310">
        <v>0</v>
      </c>
      <c r="H310">
        <v>1</v>
      </c>
      <c r="I310">
        <v>0</v>
      </c>
      <c r="J310">
        <v>0</v>
      </c>
      <c r="K310">
        <v>1</v>
      </c>
      <c r="L310">
        <v>1</v>
      </c>
    </row>
    <row r="311" spans="1:12" x14ac:dyDescent="0.2">
      <c r="A311"/>
      <c r="B311"/>
      <c r="C311"/>
      <c r="D311"/>
      <c r="E311" t="s">
        <v>5523</v>
      </c>
      <c r="F311" t="s">
        <v>29</v>
      </c>
      <c r="G311">
        <v>0</v>
      </c>
      <c r="H311">
        <v>1</v>
      </c>
      <c r="I311">
        <v>0</v>
      </c>
      <c r="J311">
        <v>0</v>
      </c>
      <c r="K311">
        <v>1</v>
      </c>
      <c r="L311">
        <v>1</v>
      </c>
    </row>
    <row r="312" spans="1:12" x14ac:dyDescent="0.2">
      <c r="A312"/>
      <c r="B312"/>
      <c r="C312"/>
      <c r="D312"/>
      <c r="E312" t="s">
        <v>5532</v>
      </c>
      <c r="F312" t="s">
        <v>29</v>
      </c>
      <c r="G312">
        <v>0</v>
      </c>
      <c r="H312">
        <v>1</v>
      </c>
      <c r="I312">
        <v>0</v>
      </c>
      <c r="J312">
        <v>0</v>
      </c>
      <c r="K312">
        <v>1</v>
      </c>
      <c r="L312">
        <v>1</v>
      </c>
    </row>
    <row r="313" spans="1:12" x14ac:dyDescent="0.2">
      <c r="A313"/>
      <c r="B313"/>
      <c r="C313"/>
      <c r="D313"/>
      <c r="E313" t="s">
        <v>818</v>
      </c>
      <c r="F313" t="s">
        <v>87</v>
      </c>
      <c r="G313">
        <v>1</v>
      </c>
      <c r="H313">
        <v>0</v>
      </c>
      <c r="I313">
        <v>0</v>
      </c>
      <c r="J313">
        <v>0</v>
      </c>
      <c r="K313">
        <v>1</v>
      </c>
      <c r="L313">
        <v>1</v>
      </c>
    </row>
    <row r="314" spans="1:12" x14ac:dyDescent="0.2">
      <c r="A314"/>
      <c r="B314"/>
      <c r="C314"/>
      <c r="D314"/>
      <c r="E314" t="s">
        <v>200</v>
      </c>
      <c r="F314" t="s">
        <v>58</v>
      </c>
      <c r="G314">
        <v>3</v>
      </c>
      <c r="H314">
        <v>0</v>
      </c>
      <c r="I314">
        <v>0</v>
      </c>
      <c r="J314">
        <v>0</v>
      </c>
      <c r="K314">
        <v>3</v>
      </c>
      <c r="L314">
        <v>3</v>
      </c>
    </row>
    <row r="315" spans="1:12" x14ac:dyDescent="0.2">
      <c r="A315"/>
      <c r="B315"/>
      <c r="C315"/>
      <c r="D315"/>
      <c r="E315" t="s">
        <v>2156</v>
      </c>
      <c r="F315" t="s">
        <v>131</v>
      </c>
      <c r="G315">
        <v>0</v>
      </c>
      <c r="H315">
        <v>1</v>
      </c>
      <c r="I315">
        <v>0</v>
      </c>
      <c r="J315">
        <v>0</v>
      </c>
      <c r="K315">
        <v>1</v>
      </c>
      <c r="L315">
        <v>1</v>
      </c>
    </row>
    <row r="316" spans="1:12" x14ac:dyDescent="0.2">
      <c r="A316"/>
      <c r="B316"/>
      <c r="C316"/>
      <c r="D316"/>
      <c r="E316" t="s">
        <v>1581</v>
      </c>
      <c r="F316" t="s">
        <v>14</v>
      </c>
      <c r="G316">
        <v>5</v>
      </c>
      <c r="H316">
        <v>0</v>
      </c>
      <c r="I316">
        <v>0</v>
      </c>
      <c r="J316">
        <v>0</v>
      </c>
      <c r="K316">
        <v>5</v>
      </c>
      <c r="L316">
        <v>5</v>
      </c>
    </row>
    <row r="317" spans="1:12" x14ac:dyDescent="0.2">
      <c r="A317"/>
      <c r="B317"/>
      <c r="C317"/>
      <c r="D317"/>
      <c r="E317" t="s">
        <v>1912</v>
      </c>
      <c r="F317" t="s">
        <v>14</v>
      </c>
      <c r="G317">
        <v>5</v>
      </c>
      <c r="H317">
        <v>0</v>
      </c>
      <c r="I317">
        <v>0</v>
      </c>
      <c r="J317">
        <v>0</v>
      </c>
      <c r="K317">
        <v>5</v>
      </c>
      <c r="L317">
        <v>5</v>
      </c>
    </row>
    <row r="318" spans="1:12" x14ac:dyDescent="0.2">
      <c r="A318"/>
      <c r="B318"/>
      <c r="C318"/>
      <c r="D318"/>
      <c r="E318" t="s">
        <v>2352</v>
      </c>
      <c r="F318" t="s">
        <v>14</v>
      </c>
      <c r="G318">
        <v>5</v>
      </c>
      <c r="H318">
        <v>0</v>
      </c>
      <c r="I318">
        <v>0</v>
      </c>
      <c r="J318">
        <v>0</v>
      </c>
      <c r="K318">
        <v>5</v>
      </c>
      <c r="L318">
        <v>5</v>
      </c>
    </row>
    <row r="319" spans="1:12" x14ac:dyDescent="0.2">
      <c r="A319"/>
      <c r="B319"/>
      <c r="C319"/>
      <c r="D319"/>
      <c r="E319" t="s">
        <v>373</v>
      </c>
      <c r="F319" t="s">
        <v>48</v>
      </c>
      <c r="G319">
        <v>0</v>
      </c>
      <c r="H319">
        <v>1</v>
      </c>
      <c r="I319">
        <v>0</v>
      </c>
      <c r="J319">
        <v>0</v>
      </c>
      <c r="K319">
        <v>1</v>
      </c>
      <c r="L319">
        <v>1</v>
      </c>
    </row>
    <row r="320" spans="1:12" x14ac:dyDescent="0.2">
      <c r="A320"/>
      <c r="B320"/>
      <c r="C320"/>
      <c r="D320"/>
      <c r="E320" t="s">
        <v>6512</v>
      </c>
      <c r="F320" t="s">
        <v>125</v>
      </c>
      <c r="G320">
        <v>0</v>
      </c>
      <c r="H320">
        <v>1</v>
      </c>
      <c r="I320">
        <v>0</v>
      </c>
      <c r="J320">
        <v>0</v>
      </c>
      <c r="K320">
        <v>1</v>
      </c>
      <c r="L320">
        <v>1</v>
      </c>
    </row>
    <row r="321" spans="1:12" x14ac:dyDescent="0.2">
      <c r="A321"/>
      <c r="B321"/>
      <c r="C321"/>
      <c r="D321"/>
      <c r="E321" t="s">
        <v>6513</v>
      </c>
      <c r="F321" t="s">
        <v>125</v>
      </c>
      <c r="G321">
        <v>0</v>
      </c>
      <c r="H321">
        <v>1</v>
      </c>
      <c r="I321">
        <v>0</v>
      </c>
      <c r="J321">
        <v>0</v>
      </c>
      <c r="K321">
        <v>1</v>
      </c>
      <c r="L321">
        <v>1</v>
      </c>
    </row>
    <row r="322" spans="1:12" x14ac:dyDescent="0.2">
      <c r="A322"/>
      <c r="B322"/>
      <c r="C322"/>
      <c r="D322"/>
      <c r="E322" t="s">
        <v>6514</v>
      </c>
      <c r="F322" t="s">
        <v>125</v>
      </c>
      <c r="G322">
        <v>0</v>
      </c>
      <c r="H322">
        <v>1</v>
      </c>
      <c r="I322">
        <v>0</v>
      </c>
      <c r="J322">
        <v>0</v>
      </c>
      <c r="K322">
        <v>1</v>
      </c>
      <c r="L322">
        <v>1</v>
      </c>
    </row>
    <row r="323" spans="1:12" x14ac:dyDescent="0.2">
      <c r="A323"/>
      <c r="B323"/>
      <c r="C323"/>
      <c r="D323"/>
      <c r="E323" t="s">
        <v>6515</v>
      </c>
      <c r="F323" t="s">
        <v>125</v>
      </c>
      <c r="G323">
        <v>0</v>
      </c>
      <c r="H323">
        <v>1</v>
      </c>
      <c r="I323">
        <v>0</v>
      </c>
      <c r="J323">
        <v>0</v>
      </c>
      <c r="K323">
        <v>1</v>
      </c>
      <c r="L323">
        <v>1</v>
      </c>
    </row>
    <row r="324" spans="1:12" x14ac:dyDescent="0.2">
      <c r="A324"/>
      <c r="B324"/>
      <c r="C324"/>
      <c r="D324"/>
      <c r="E324" t="s">
        <v>6516</v>
      </c>
      <c r="F324" t="s">
        <v>53</v>
      </c>
      <c r="G324">
        <v>0</v>
      </c>
      <c r="H324">
        <v>1</v>
      </c>
      <c r="I324">
        <v>0</v>
      </c>
      <c r="J324">
        <v>0</v>
      </c>
      <c r="K324">
        <v>1</v>
      </c>
      <c r="L324">
        <v>1</v>
      </c>
    </row>
    <row r="325" spans="1:12" x14ac:dyDescent="0.2">
      <c r="A325"/>
      <c r="B325"/>
      <c r="C325"/>
      <c r="D325"/>
      <c r="E325" t="s">
        <v>2083</v>
      </c>
      <c r="F325" t="s">
        <v>53</v>
      </c>
      <c r="G325">
        <v>0</v>
      </c>
      <c r="H325">
        <v>2</v>
      </c>
      <c r="I325">
        <v>0</v>
      </c>
      <c r="J325">
        <v>0</v>
      </c>
      <c r="K325">
        <v>2</v>
      </c>
      <c r="L325">
        <v>2</v>
      </c>
    </row>
    <row r="326" spans="1:12" x14ac:dyDescent="0.2">
      <c r="A326"/>
      <c r="B326"/>
      <c r="C326"/>
      <c r="D326"/>
      <c r="E326" t="s">
        <v>5720</v>
      </c>
      <c r="F326" t="s">
        <v>33</v>
      </c>
      <c r="G326">
        <v>0</v>
      </c>
      <c r="H326">
        <v>1</v>
      </c>
      <c r="I326">
        <v>0</v>
      </c>
      <c r="J326">
        <v>0</v>
      </c>
      <c r="K326">
        <v>1</v>
      </c>
      <c r="L326">
        <v>1</v>
      </c>
    </row>
    <row r="327" spans="1:12" x14ac:dyDescent="0.2">
      <c r="A327"/>
      <c r="B327"/>
      <c r="C327"/>
      <c r="D327"/>
      <c r="E327" t="s">
        <v>3061</v>
      </c>
      <c r="F327" t="s">
        <v>33</v>
      </c>
      <c r="G327">
        <v>0</v>
      </c>
      <c r="H327">
        <v>1</v>
      </c>
      <c r="I327">
        <v>0</v>
      </c>
      <c r="J327">
        <v>0</v>
      </c>
      <c r="K327">
        <v>1</v>
      </c>
      <c r="L327">
        <v>1</v>
      </c>
    </row>
    <row r="328" spans="1:12" x14ac:dyDescent="0.2">
      <c r="A328"/>
      <c r="B328"/>
      <c r="C328"/>
      <c r="D328"/>
      <c r="E328" t="s">
        <v>6517</v>
      </c>
      <c r="F328" t="s">
        <v>94</v>
      </c>
      <c r="G328">
        <v>1</v>
      </c>
      <c r="H328">
        <v>0</v>
      </c>
      <c r="I328">
        <v>0</v>
      </c>
      <c r="J328">
        <v>0</v>
      </c>
      <c r="K328">
        <v>1</v>
      </c>
      <c r="L328">
        <v>1</v>
      </c>
    </row>
    <row r="329" spans="1:12" x14ac:dyDescent="0.2">
      <c r="A329"/>
      <c r="B329"/>
      <c r="C329"/>
      <c r="D329"/>
      <c r="E329" t="s">
        <v>6518</v>
      </c>
      <c r="F329" t="s">
        <v>94</v>
      </c>
      <c r="G329">
        <v>1</v>
      </c>
      <c r="H329">
        <v>0</v>
      </c>
      <c r="I329">
        <v>0</v>
      </c>
      <c r="J329">
        <v>0</v>
      </c>
      <c r="K329">
        <v>1</v>
      </c>
      <c r="L329">
        <v>1</v>
      </c>
    </row>
    <row r="330" spans="1:12" x14ac:dyDescent="0.2">
      <c r="A330"/>
      <c r="B330"/>
      <c r="C330"/>
      <c r="D330"/>
      <c r="E330" t="s">
        <v>6519</v>
      </c>
      <c r="F330" t="s">
        <v>94</v>
      </c>
      <c r="G330">
        <v>1</v>
      </c>
      <c r="H330">
        <v>0</v>
      </c>
      <c r="I330">
        <v>0</v>
      </c>
      <c r="J330">
        <v>0</v>
      </c>
      <c r="K330">
        <v>1</v>
      </c>
      <c r="L330">
        <v>1</v>
      </c>
    </row>
    <row r="331" spans="1:12" x14ac:dyDescent="0.2">
      <c r="A331"/>
      <c r="B331"/>
      <c r="C331"/>
      <c r="D331"/>
      <c r="E331" t="s">
        <v>6520</v>
      </c>
      <c r="F331" t="s">
        <v>94</v>
      </c>
      <c r="G331">
        <v>1</v>
      </c>
      <c r="H331">
        <v>0</v>
      </c>
      <c r="I331">
        <v>0</v>
      </c>
      <c r="J331">
        <v>0</v>
      </c>
      <c r="K331">
        <v>1</v>
      </c>
      <c r="L331">
        <v>1</v>
      </c>
    </row>
    <row r="332" spans="1:12" x14ac:dyDescent="0.2">
      <c r="A332"/>
      <c r="B332"/>
      <c r="C332"/>
      <c r="D332"/>
      <c r="E332" t="s">
        <v>3072</v>
      </c>
      <c r="F332" t="s">
        <v>29</v>
      </c>
      <c r="G332">
        <v>0</v>
      </c>
      <c r="H332">
        <v>9</v>
      </c>
      <c r="I332">
        <v>0</v>
      </c>
      <c r="J332">
        <v>0</v>
      </c>
      <c r="K332">
        <v>9</v>
      </c>
      <c r="L332">
        <v>9</v>
      </c>
    </row>
    <row r="333" spans="1:12" x14ac:dyDescent="0.2">
      <c r="A333"/>
      <c r="B333"/>
      <c r="C333"/>
      <c r="D333"/>
      <c r="E333" t="s">
        <v>6521</v>
      </c>
      <c r="F333" t="s">
        <v>94</v>
      </c>
      <c r="G333">
        <v>1</v>
      </c>
      <c r="H333">
        <v>0</v>
      </c>
      <c r="I333">
        <v>0</v>
      </c>
      <c r="J333">
        <v>0</v>
      </c>
      <c r="K333">
        <v>1</v>
      </c>
      <c r="L333">
        <v>1</v>
      </c>
    </row>
    <row r="334" spans="1:12" x14ac:dyDescent="0.2">
      <c r="A334"/>
      <c r="B334"/>
      <c r="C334"/>
      <c r="D334"/>
      <c r="E334" t="s">
        <v>1459</v>
      </c>
      <c r="F334" t="s">
        <v>29</v>
      </c>
      <c r="G334">
        <v>0</v>
      </c>
      <c r="H334">
        <v>9</v>
      </c>
      <c r="I334">
        <v>0</v>
      </c>
      <c r="J334">
        <v>0</v>
      </c>
      <c r="K334">
        <v>9</v>
      </c>
      <c r="L334">
        <v>9</v>
      </c>
    </row>
    <row r="335" spans="1:12" x14ac:dyDescent="0.2">
      <c r="A335"/>
      <c r="B335"/>
      <c r="C335"/>
      <c r="D335"/>
      <c r="E335" t="s">
        <v>2598</v>
      </c>
      <c r="F335" t="s">
        <v>87</v>
      </c>
      <c r="G335">
        <v>0</v>
      </c>
      <c r="H335">
        <v>1</v>
      </c>
      <c r="I335">
        <v>0</v>
      </c>
      <c r="J335">
        <v>0</v>
      </c>
      <c r="K335">
        <v>1</v>
      </c>
      <c r="L335">
        <v>1</v>
      </c>
    </row>
    <row r="336" spans="1:12" x14ac:dyDescent="0.2">
      <c r="A336"/>
      <c r="B336"/>
      <c r="C336"/>
      <c r="D336"/>
      <c r="E336" t="s">
        <v>6522</v>
      </c>
      <c r="F336" t="s">
        <v>24</v>
      </c>
      <c r="G336">
        <v>0</v>
      </c>
      <c r="H336">
        <v>3</v>
      </c>
      <c r="I336">
        <v>0</v>
      </c>
      <c r="J336">
        <v>0</v>
      </c>
      <c r="K336">
        <v>3</v>
      </c>
      <c r="L336">
        <v>3</v>
      </c>
    </row>
    <row r="337" spans="1:12" x14ac:dyDescent="0.2">
      <c r="A337"/>
      <c r="B337"/>
      <c r="C337"/>
      <c r="D337"/>
      <c r="E337" t="s">
        <v>6523</v>
      </c>
      <c r="F337" t="s">
        <v>24</v>
      </c>
      <c r="G337">
        <v>0</v>
      </c>
      <c r="H337">
        <v>2</v>
      </c>
      <c r="I337">
        <v>0</v>
      </c>
      <c r="J337">
        <v>0</v>
      </c>
      <c r="K337">
        <v>2</v>
      </c>
      <c r="L337">
        <v>2</v>
      </c>
    </row>
    <row r="338" spans="1:12" x14ac:dyDescent="0.2">
      <c r="A338"/>
      <c r="B338"/>
      <c r="C338"/>
      <c r="D338"/>
      <c r="E338" t="s">
        <v>6524</v>
      </c>
      <c r="F338" t="s">
        <v>24</v>
      </c>
      <c r="G338">
        <v>0</v>
      </c>
      <c r="H338">
        <v>2</v>
      </c>
      <c r="I338">
        <v>0</v>
      </c>
      <c r="J338">
        <v>0</v>
      </c>
      <c r="K338">
        <v>2</v>
      </c>
      <c r="L338">
        <v>2</v>
      </c>
    </row>
    <row r="339" spans="1:12" x14ac:dyDescent="0.2">
      <c r="A339"/>
      <c r="B339"/>
      <c r="C339"/>
      <c r="D339"/>
      <c r="E339" t="s">
        <v>6525</v>
      </c>
      <c r="F339" t="s">
        <v>24</v>
      </c>
      <c r="G339">
        <v>0</v>
      </c>
      <c r="H339">
        <v>2</v>
      </c>
      <c r="I339">
        <v>0</v>
      </c>
      <c r="J339">
        <v>0</v>
      </c>
      <c r="K339">
        <v>2</v>
      </c>
      <c r="L339">
        <v>2</v>
      </c>
    </row>
    <row r="340" spans="1:12" x14ac:dyDescent="0.2">
      <c r="A340"/>
      <c r="B340"/>
      <c r="C340"/>
      <c r="D340"/>
      <c r="E340" t="s">
        <v>6526</v>
      </c>
      <c r="F340" t="s">
        <v>24</v>
      </c>
      <c r="G340">
        <v>0</v>
      </c>
      <c r="H340">
        <v>2</v>
      </c>
      <c r="I340">
        <v>0</v>
      </c>
      <c r="J340">
        <v>0</v>
      </c>
      <c r="K340">
        <v>2</v>
      </c>
      <c r="L340">
        <v>2</v>
      </c>
    </row>
    <row r="341" spans="1:12" x14ac:dyDescent="0.2">
      <c r="A341"/>
      <c r="B341"/>
      <c r="C341"/>
      <c r="D341"/>
      <c r="E341" t="s">
        <v>6066</v>
      </c>
      <c r="F341" t="s">
        <v>87</v>
      </c>
      <c r="G341">
        <v>2</v>
      </c>
      <c r="H341">
        <v>0</v>
      </c>
      <c r="I341">
        <v>0</v>
      </c>
      <c r="J341">
        <v>0</v>
      </c>
      <c r="K341">
        <v>2</v>
      </c>
      <c r="L341">
        <v>2</v>
      </c>
    </row>
    <row r="342" spans="1:12" x14ac:dyDescent="0.2">
      <c r="A342"/>
      <c r="B342"/>
      <c r="C342"/>
      <c r="D342"/>
      <c r="E342" t="s">
        <v>6527</v>
      </c>
      <c r="F342" t="s">
        <v>67</v>
      </c>
      <c r="G342">
        <v>1</v>
      </c>
      <c r="H342">
        <v>0</v>
      </c>
      <c r="I342">
        <v>0</v>
      </c>
      <c r="J342">
        <v>0</v>
      </c>
      <c r="K342">
        <v>1</v>
      </c>
      <c r="L342">
        <v>1</v>
      </c>
    </row>
    <row r="343" spans="1:12" x14ac:dyDescent="0.2">
      <c r="A343"/>
      <c r="B343"/>
      <c r="C343"/>
      <c r="D343"/>
      <c r="E343" t="s">
        <v>2878</v>
      </c>
      <c r="F343" t="s">
        <v>80</v>
      </c>
      <c r="G343">
        <v>0</v>
      </c>
      <c r="H343">
        <v>1</v>
      </c>
      <c r="I343">
        <v>0</v>
      </c>
      <c r="J343">
        <v>0</v>
      </c>
      <c r="K343">
        <v>1</v>
      </c>
      <c r="L343">
        <v>1</v>
      </c>
    </row>
    <row r="344" spans="1:12" x14ac:dyDescent="0.2">
      <c r="A344"/>
      <c r="B344"/>
      <c r="C344"/>
      <c r="D344"/>
      <c r="E344" t="s">
        <v>4543</v>
      </c>
      <c r="F344" t="s">
        <v>14</v>
      </c>
      <c r="G344">
        <v>0</v>
      </c>
      <c r="H344">
        <v>1</v>
      </c>
      <c r="I344">
        <v>0</v>
      </c>
      <c r="J344">
        <v>0</v>
      </c>
      <c r="K344">
        <v>1</v>
      </c>
      <c r="L344">
        <v>1</v>
      </c>
    </row>
    <row r="345" spans="1:12" x14ac:dyDescent="0.2">
      <c r="A345"/>
      <c r="B345"/>
      <c r="C345"/>
      <c r="D345"/>
      <c r="E345" t="s">
        <v>6528</v>
      </c>
      <c r="F345" t="s">
        <v>87</v>
      </c>
      <c r="G345">
        <v>0</v>
      </c>
      <c r="H345">
        <v>1</v>
      </c>
      <c r="I345">
        <v>0</v>
      </c>
      <c r="J345">
        <v>0</v>
      </c>
      <c r="K345">
        <v>1</v>
      </c>
      <c r="L345">
        <v>1</v>
      </c>
    </row>
    <row r="346" spans="1:12" x14ac:dyDescent="0.2">
      <c r="A346"/>
      <c r="B346"/>
      <c r="C346"/>
      <c r="D346"/>
      <c r="E346" t="s">
        <v>6529</v>
      </c>
      <c r="F346" t="s">
        <v>58</v>
      </c>
      <c r="G346">
        <v>0</v>
      </c>
      <c r="H346">
        <v>1</v>
      </c>
      <c r="I346">
        <v>0</v>
      </c>
      <c r="J346">
        <v>0</v>
      </c>
      <c r="K346">
        <v>1</v>
      </c>
      <c r="L346">
        <v>1</v>
      </c>
    </row>
    <row r="347" spans="1:12" x14ac:dyDescent="0.2">
      <c r="A347"/>
      <c r="B347"/>
      <c r="C347"/>
      <c r="D347"/>
      <c r="E347" t="s">
        <v>3334</v>
      </c>
      <c r="F347" t="s">
        <v>131</v>
      </c>
      <c r="G347">
        <v>1</v>
      </c>
      <c r="H347">
        <v>0</v>
      </c>
      <c r="I347">
        <v>0</v>
      </c>
      <c r="J347">
        <v>0</v>
      </c>
      <c r="K347">
        <v>1</v>
      </c>
      <c r="L347">
        <v>1</v>
      </c>
    </row>
    <row r="348" spans="1:12" x14ac:dyDescent="0.2">
      <c r="A348"/>
      <c r="B348"/>
      <c r="C348"/>
      <c r="D348"/>
      <c r="E348" t="s">
        <v>1992</v>
      </c>
      <c r="F348" t="s">
        <v>131</v>
      </c>
      <c r="G348">
        <v>1</v>
      </c>
      <c r="H348">
        <v>0</v>
      </c>
      <c r="I348">
        <v>0</v>
      </c>
      <c r="J348">
        <v>0</v>
      </c>
      <c r="K348">
        <v>1</v>
      </c>
      <c r="L348">
        <v>1</v>
      </c>
    </row>
    <row r="349" spans="1:12" x14ac:dyDescent="0.2">
      <c r="A349"/>
      <c r="B349"/>
      <c r="C349"/>
      <c r="D349"/>
      <c r="E349" t="s">
        <v>1722</v>
      </c>
      <c r="F349" t="s">
        <v>20</v>
      </c>
      <c r="G349">
        <v>0</v>
      </c>
      <c r="H349">
        <v>4</v>
      </c>
      <c r="I349">
        <v>0</v>
      </c>
      <c r="J349">
        <v>0</v>
      </c>
      <c r="K349">
        <v>4</v>
      </c>
      <c r="L349">
        <v>4</v>
      </c>
    </row>
    <row r="350" spans="1:12" x14ac:dyDescent="0.2">
      <c r="A350"/>
      <c r="B350"/>
      <c r="C350"/>
      <c r="D350"/>
      <c r="E350" t="s">
        <v>2981</v>
      </c>
      <c r="F350" t="s">
        <v>16</v>
      </c>
      <c r="G350">
        <v>6</v>
      </c>
      <c r="H350">
        <v>0</v>
      </c>
      <c r="I350">
        <v>0</v>
      </c>
      <c r="J350">
        <v>0</v>
      </c>
      <c r="K350">
        <v>6</v>
      </c>
      <c r="L350">
        <v>6</v>
      </c>
    </row>
    <row r="351" spans="1:12" x14ac:dyDescent="0.2">
      <c r="A351"/>
      <c r="B351"/>
      <c r="C351"/>
      <c r="D351"/>
      <c r="E351" t="s">
        <v>2982</v>
      </c>
      <c r="F351" t="s">
        <v>16</v>
      </c>
      <c r="G351">
        <v>6</v>
      </c>
      <c r="H351">
        <v>0</v>
      </c>
      <c r="I351">
        <v>0</v>
      </c>
      <c r="J351">
        <v>0</v>
      </c>
      <c r="K351">
        <v>6</v>
      </c>
      <c r="L351">
        <v>6</v>
      </c>
    </row>
    <row r="352" spans="1:12" x14ac:dyDescent="0.2">
      <c r="A352"/>
      <c r="B352"/>
      <c r="C352"/>
      <c r="D352"/>
      <c r="E352" t="s">
        <v>2983</v>
      </c>
      <c r="F352" t="s">
        <v>16</v>
      </c>
      <c r="G352">
        <v>6</v>
      </c>
      <c r="H352">
        <v>0</v>
      </c>
      <c r="I352">
        <v>0</v>
      </c>
      <c r="J352">
        <v>0</v>
      </c>
      <c r="K352">
        <v>6</v>
      </c>
      <c r="L352">
        <v>6</v>
      </c>
    </row>
    <row r="353" spans="1:12" x14ac:dyDescent="0.2">
      <c r="A353"/>
      <c r="B353"/>
      <c r="C353"/>
      <c r="D353"/>
      <c r="E353" t="s">
        <v>1723</v>
      </c>
      <c r="F353" t="s">
        <v>20</v>
      </c>
      <c r="G353">
        <v>0</v>
      </c>
      <c r="H353">
        <v>7</v>
      </c>
      <c r="I353">
        <v>0</v>
      </c>
      <c r="J353">
        <v>0</v>
      </c>
      <c r="K353">
        <v>7</v>
      </c>
      <c r="L353">
        <v>7</v>
      </c>
    </row>
    <row r="354" spans="1:12" x14ac:dyDescent="0.2">
      <c r="A354"/>
      <c r="B354"/>
      <c r="C354"/>
      <c r="D354"/>
      <c r="E354" t="s">
        <v>1721</v>
      </c>
      <c r="F354" t="s">
        <v>20</v>
      </c>
      <c r="G354">
        <v>0</v>
      </c>
      <c r="H354">
        <v>6</v>
      </c>
      <c r="I354">
        <v>0</v>
      </c>
      <c r="J354">
        <v>0</v>
      </c>
      <c r="K354">
        <v>6</v>
      </c>
      <c r="L354">
        <v>6</v>
      </c>
    </row>
    <row r="355" spans="1:12" x14ac:dyDescent="0.2">
      <c r="A355"/>
      <c r="B355"/>
      <c r="C355"/>
      <c r="D355"/>
      <c r="E355" t="s">
        <v>1724</v>
      </c>
      <c r="F355" t="s">
        <v>20</v>
      </c>
      <c r="G355">
        <v>0</v>
      </c>
      <c r="H355">
        <v>6</v>
      </c>
      <c r="I355">
        <v>0</v>
      </c>
      <c r="J355">
        <v>0</v>
      </c>
      <c r="K355">
        <v>6</v>
      </c>
      <c r="L355">
        <v>6</v>
      </c>
    </row>
    <row r="356" spans="1:12" x14ac:dyDescent="0.2">
      <c r="A356"/>
      <c r="B356"/>
      <c r="C356"/>
      <c r="D356"/>
      <c r="E356" t="s">
        <v>2971</v>
      </c>
      <c r="F356" t="s">
        <v>58</v>
      </c>
      <c r="G356">
        <v>1</v>
      </c>
      <c r="H356">
        <v>0</v>
      </c>
      <c r="I356">
        <v>0</v>
      </c>
      <c r="J356">
        <v>0</v>
      </c>
      <c r="K356">
        <v>1</v>
      </c>
      <c r="L356">
        <v>1</v>
      </c>
    </row>
    <row r="357" spans="1:12" x14ac:dyDescent="0.2">
      <c r="A357"/>
      <c r="B357"/>
      <c r="C357"/>
      <c r="D357"/>
      <c r="E357" t="s">
        <v>1378</v>
      </c>
      <c r="F357" t="s">
        <v>67</v>
      </c>
      <c r="G357">
        <v>1</v>
      </c>
      <c r="H357">
        <v>0</v>
      </c>
      <c r="I357">
        <v>0</v>
      </c>
      <c r="J357">
        <v>0</v>
      </c>
      <c r="K357">
        <v>1</v>
      </c>
      <c r="L357">
        <v>1</v>
      </c>
    </row>
    <row r="358" spans="1:12" x14ac:dyDescent="0.2">
      <c r="A358"/>
      <c r="B358"/>
      <c r="C358"/>
      <c r="D358"/>
      <c r="E358" t="s">
        <v>1599</v>
      </c>
      <c r="F358" t="s">
        <v>33</v>
      </c>
      <c r="G358">
        <v>2</v>
      </c>
      <c r="H358">
        <v>2</v>
      </c>
      <c r="I358">
        <v>0</v>
      </c>
      <c r="J358">
        <v>0</v>
      </c>
      <c r="K358">
        <v>4</v>
      </c>
      <c r="L358">
        <v>4</v>
      </c>
    </row>
    <row r="359" spans="1:12" x14ac:dyDescent="0.2">
      <c r="A359"/>
      <c r="B359"/>
      <c r="C359"/>
      <c r="D359"/>
      <c r="E359" t="s">
        <v>688</v>
      </c>
      <c r="F359" t="s">
        <v>67</v>
      </c>
      <c r="G359">
        <v>1</v>
      </c>
      <c r="H359">
        <v>0</v>
      </c>
      <c r="I359">
        <v>0</v>
      </c>
      <c r="J359">
        <v>0</v>
      </c>
      <c r="K359">
        <v>1</v>
      </c>
      <c r="L359">
        <v>1</v>
      </c>
    </row>
    <row r="360" spans="1:12" x14ac:dyDescent="0.2">
      <c r="A360"/>
      <c r="B360"/>
      <c r="C360"/>
      <c r="D360"/>
      <c r="E360" t="s">
        <v>3585</v>
      </c>
      <c r="F360" t="s">
        <v>35</v>
      </c>
      <c r="G360">
        <v>0</v>
      </c>
      <c r="H360">
        <v>2</v>
      </c>
      <c r="I360">
        <v>0</v>
      </c>
      <c r="J360">
        <v>0</v>
      </c>
      <c r="K360">
        <v>2</v>
      </c>
      <c r="L360">
        <v>2</v>
      </c>
    </row>
    <row r="361" spans="1:12" x14ac:dyDescent="0.2">
      <c r="A361"/>
      <c r="B361"/>
      <c r="C361"/>
      <c r="D361"/>
      <c r="E361" t="s">
        <v>3584</v>
      </c>
      <c r="F361" t="s">
        <v>35</v>
      </c>
      <c r="G361">
        <v>0</v>
      </c>
      <c r="H361">
        <v>1</v>
      </c>
      <c r="I361">
        <v>0</v>
      </c>
      <c r="J361">
        <v>0</v>
      </c>
      <c r="K361">
        <v>1</v>
      </c>
      <c r="L361">
        <v>1</v>
      </c>
    </row>
    <row r="362" spans="1:12" x14ac:dyDescent="0.2">
      <c r="A362"/>
      <c r="B362"/>
      <c r="C362"/>
      <c r="D362"/>
      <c r="E362" t="s">
        <v>3226</v>
      </c>
      <c r="F362" t="s">
        <v>87</v>
      </c>
      <c r="G362">
        <v>1</v>
      </c>
      <c r="H362">
        <v>0</v>
      </c>
      <c r="I362">
        <v>0</v>
      </c>
      <c r="J362">
        <v>0</v>
      </c>
      <c r="K362">
        <v>1</v>
      </c>
      <c r="L362">
        <v>1</v>
      </c>
    </row>
    <row r="363" spans="1:12" x14ac:dyDescent="0.2">
      <c r="A363"/>
      <c r="B363"/>
      <c r="C363"/>
      <c r="D363"/>
      <c r="E363" t="s">
        <v>6530</v>
      </c>
      <c r="F363" t="s">
        <v>87</v>
      </c>
      <c r="G363">
        <v>1</v>
      </c>
      <c r="H363">
        <v>0</v>
      </c>
      <c r="I363">
        <v>0</v>
      </c>
      <c r="J363">
        <v>0</v>
      </c>
      <c r="K363">
        <v>1</v>
      </c>
      <c r="L363">
        <v>1</v>
      </c>
    </row>
    <row r="364" spans="1:12" x14ac:dyDescent="0.2">
      <c r="A364"/>
      <c r="B364"/>
      <c r="C364"/>
      <c r="D364"/>
      <c r="E364" t="s">
        <v>1157</v>
      </c>
      <c r="F364" t="s">
        <v>58</v>
      </c>
      <c r="G364">
        <v>1</v>
      </c>
      <c r="H364">
        <v>1</v>
      </c>
      <c r="I364">
        <v>0</v>
      </c>
      <c r="J364">
        <v>0</v>
      </c>
      <c r="K364">
        <v>2</v>
      </c>
      <c r="L364">
        <v>2</v>
      </c>
    </row>
    <row r="365" spans="1:12" x14ac:dyDescent="0.2">
      <c r="A365"/>
      <c r="B365"/>
      <c r="C365"/>
      <c r="D365"/>
      <c r="E365" t="s">
        <v>237</v>
      </c>
      <c r="F365" t="s">
        <v>67</v>
      </c>
      <c r="G365">
        <v>0</v>
      </c>
      <c r="H365">
        <v>3</v>
      </c>
      <c r="I365">
        <v>0</v>
      </c>
      <c r="J365">
        <v>0</v>
      </c>
      <c r="K365">
        <v>3</v>
      </c>
      <c r="L365">
        <v>3</v>
      </c>
    </row>
    <row r="366" spans="1:12" x14ac:dyDescent="0.2">
      <c r="A366"/>
      <c r="B366"/>
      <c r="C366"/>
      <c r="D366"/>
      <c r="E366" t="s">
        <v>1580</v>
      </c>
      <c r="F366" t="s">
        <v>94</v>
      </c>
      <c r="G366">
        <v>0</v>
      </c>
      <c r="H366">
        <v>4</v>
      </c>
      <c r="I366">
        <v>0</v>
      </c>
      <c r="J366">
        <v>0</v>
      </c>
      <c r="K366">
        <v>4</v>
      </c>
      <c r="L366">
        <v>4</v>
      </c>
    </row>
    <row r="367" spans="1:12" x14ac:dyDescent="0.2">
      <c r="A367"/>
      <c r="B367"/>
      <c r="C367"/>
      <c r="D367"/>
      <c r="E367" t="s">
        <v>3473</v>
      </c>
      <c r="F367" t="s">
        <v>14</v>
      </c>
      <c r="G367">
        <v>0</v>
      </c>
      <c r="H367">
        <v>1</v>
      </c>
      <c r="I367">
        <v>0</v>
      </c>
      <c r="J367">
        <v>0</v>
      </c>
      <c r="K367">
        <v>1</v>
      </c>
      <c r="L367">
        <v>1</v>
      </c>
    </row>
    <row r="368" spans="1:12" x14ac:dyDescent="0.2">
      <c r="A368"/>
      <c r="B368"/>
      <c r="C368"/>
      <c r="D368"/>
      <c r="E368" t="s">
        <v>2423</v>
      </c>
      <c r="F368" t="s">
        <v>14</v>
      </c>
      <c r="G368">
        <v>1</v>
      </c>
      <c r="H368">
        <v>1</v>
      </c>
      <c r="I368">
        <v>0</v>
      </c>
      <c r="J368">
        <v>0</v>
      </c>
      <c r="K368">
        <v>2</v>
      </c>
      <c r="L368">
        <v>2</v>
      </c>
    </row>
    <row r="369" spans="1:12" x14ac:dyDescent="0.2">
      <c r="A369"/>
      <c r="B369"/>
      <c r="C369"/>
      <c r="D369"/>
      <c r="E369" t="s">
        <v>2790</v>
      </c>
      <c r="F369" t="s">
        <v>14</v>
      </c>
      <c r="G369">
        <v>1</v>
      </c>
      <c r="H369">
        <v>1</v>
      </c>
      <c r="I369">
        <v>0</v>
      </c>
      <c r="J369">
        <v>0</v>
      </c>
      <c r="K369">
        <v>2</v>
      </c>
      <c r="L369">
        <v>2</v>
      </c>
    </row>
    <row r="370" spans="1:12" x14ac:dyDescent="0.2">
      <c r="A370"/>
      <c r="B370"/>
      <c r="C370"/>
      <c r="D370"/>
      <c r="E370" t="s">
        <v>2158</v>
      </c>
      <c r="F370" t="s">
        <v>14</v>
      </c>
      <c r="G370">
        <v>1</v>
      </c>
      <c r="H370">
        <v>1</v>
      </c>
      <c r="I370">
        <v>0</v>
      </c>
      <c r="J370">
        <v>0</v>
      </c>
      <c r="K370">
        <v>2</v>
      </c>
      <c r="L370">
        <v>2</v>
      </c>
    </row>
    <row r="371" spans="1:12" x14ac:dyDescent="0.2">
      <c r="A371"/>
      <c r="B371"/>
      <c r="C371"/>
      <c r="D371"/>
      <c r="E371" t="s">
        <v>3384</v>
      </c>
      <c r="F371" t="s">
        <v>87</v>
      </c>
      <c r="G371">
        <v>0</v>
      </c>
      <c r="H371">
        <v>1</v>
      </c>
      <c r="I371">
        <v>0</v>
      </c>
      <c r="J371">
        <v>0</v>
      </c>
      <c r="K371">
        <v>1</v>
      </c>
      <c r="L371">
        <v>1</v>
      </c>
    </row>
    <row r="372" spans="1:12" x14ac:dyDescent="0.2">
      <c r="A372"/>
      <c r="B372"/>
      <c r="C372"/>
      <c r="D372"/>
      <c r="E372" t="s">
        <v>3454</v>
      </c>
      <c r="F372" t="s">
        <v>87</v>
      </c>
      <c r="G372">
        <v>0</v>
      </c>
      <c r="H372">
        <v>1</v>
      </c>
      <c r="I372">
        <v>0</v>
      </c>
      <c r="J372">
        <v>0</v>
      </c>
      <c r="K372">
        <v>1</v>
      </c>
      <c r="L372">
        <v>1</v>
      </c>
    </row>
    <row r="373" spans="1:12" x14ac:dyDescent="0.2">
      <c r="A373"/>
      <c r="B373"/>
      <c r="C373"/>
      <c r="D373"/>
      <c r="E373" t="s">
        <v>4924</v>
      </c>
      <c r="F373" t="s">
        <v>18</v>
      </c>
      <c r="G373">
        <v>0</v>
      </c>
      <c r="H373">
        <v>1</v>
      </c>
      <c r="I373">
        <v>0</v>
      </c>
      <c r="J373">
        <v>0</v>
      </c>
      <c r="K373">
        <v>1</v>
      </c>
      <c r="L373">
        <v>1</v>
      </c>
    </row>
    <row r="374" spans="1:12" x14ac:dyDescent="0.2">
      <c r="A374"/>
      <c r="B374"/>
      <c r="C374"/>
      <c r="D374"/>
      <c r="E374" t="s">
        <v>4234</v>
      </c>
      <c r="F374" t="s">
        <v>18</v>
      </c>
      <c r="G374">
        <v>0</v>
      </c>
      <c r="H374">
        <v>1</v>
      </c>
      <c r="I374">
        <v>0</v>
      </c>
      <c r="J374">
        <v>0</v>
      </c>
      <c r="K374">
        <v>1</v>
      </c>
      <c r="L374">
        <v>1</v>
      </c>
    </row>
    <row r="375" spans="1:12" x14ac:dyDescent="0.2">
      <c r="A375"/>
      <c r="B375"/>
      <c r="C375"/>
      <c r="D375"/>
      <c r="E375" t="s">
        <v>5414</v>
      </c>
      <c r="F375" t="s">
        <v>18</v>
      </c>
      <c r="G375">
        <v>0</v>
      </c>
      <c r="H375">
        <v>1</v>
      </c>
      <c r="I375">
        <v>0</v>
      </c>
      <c r="J375">
        <v>0</v>
      </c>
      <c r="K375">
        <v>1</v>
      </c>
      <c r="L375">
        <v>1</v>
      </c>
    </row>
    <row r="376" spans="1:12" x14ac:dyDescent="0.2">
      <c r="A376"/>
      <c r="B376"/>
      <c r="C376"/>
      <c r="D376"/>
      <c r="E376" t="s">
        <v>6531</v>
      </c>
      <c r="F376" t="s">
        <v>58</v>
      </c>
      <c r="G376">
        <v>0</v>
      </c>
      <c r="H376">
        <v>1</v>
      </c>
      <c r="I376">
        <v>0</v>
      </c>
      <c r="J376">
        <v>0</v>
      </c>
      <c r="K376">
        <v>1</v>
      </c>
      <c r="L376">
        <v>1</v>
      </c>
    </row>
    <row r="377" spans="1:12" x14ac:dyDescent="0.2">
      <c r="A377"/>
      <c r="B377"/>
      <c r="C377"/>
      <c r="D377"/>
      <c r="E377" t="s">
        <v>732</v>
      </c>
      <c r="F377" t="s">
        <v>87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1</v>
      </c>
    </row>
    <row r="378" spans="1:12" x14ac:dyDescent="0.2">
      <c r="A378"/>
      <c r="B378"/>
      <c r="C378"/>
      <c r="D378"/>
      <c r="E378" t="s">
        <v>2483</v>
      </c>
      <c r="F378" t="s">
        <v>87</v>
      </c>
      <c r="G378">
        <v>0</v>
      </c>
      <c r="H378">
        <v>1</v>
      </c>
      <c r="I378">
        <v>0</v>
      </c>
      <c r="J378">
        <v>0</v>
      </c>
      <c r="K378">
        <v>1</v>
      </c>
      <c r="L378">
        <v>1</v>
      </c>
    </row>
    <row r="379" spans="1:12" x14ac:dyDescent="0.2">
      <c r="A379"/>
      <c r="B379"/>
      <c r="C379"/>
      <c r="D379"/>
      <c r="E379" t="s">
        <v>2088</v>
      </c>
      <c r="F379" t="s">
        <v>22</v>
      </c>
      <c r="G379">
        <v>0</v>
      </c>
      <c r="H379">
        <v>1</v>
      </c>
      <c r="I379">
        <v>0</v>
      </c>
      <c r="J379">
        <v>0</v>
      </c>
      <c r="K379">
        <v>1</v>
      </c>
      <c r="L379">
        <v>1</v>
      </c>
    </row>
    <row r="380" spans="1:12" x14ac:dyDescent="0.2">
      <c r="A380"/>
      <c r="B380"/>
      <c r="C380"/>
      <c r="D380"/>
      <c r="E380" t="s">
        <v>5730</v>
      </c>
      <c r="F380" t="s">
        <v>22</v>
      </c>
      <c r="G380">
        <v>0</v>
      </c>
      <c r="H380">
        <v>1</v>
      </c>
      <c r="I380">
        <v>0</v>
      </c>
      <c r="J380">
        <v>0</v>
      </c>
      <c r="K380">
        <v>1</v>
      </c>
      <c r="L380">
        <v>1</v>
      </c>
    </row>
    <row r="381" spans="1:12" x14ac:dyDescent="0.2">
      <c r="A381"/>
      <c r="B381"/>
      <c r="C381"/>
      <c r="D381"/>
      <c r="E381" t="s">
        <v>6532</v>
      </c>
      <c r="F381" t="s">
        <v>87</v>
      </c>
      <c r="G381">
        <v>1</v>
      </c>
      <c r="H381">
        <v>0</v>
      </c>
      <c r="I381">
        <v>0</v>
      </c>
      <c r="J381">
        <v>0</v>
      </c>
      <c r="K381">
        <v>1</v>
      </c>
      <c r="L381">
        <v>1</v>
      </c>
    </row>
    <row r="382" spans="1:12" x14ac:dyDescent="0.2">
      <c r="A382"/>
      <c r="B382"/>
      <c r="C382"/>
      <c r="D382"/>
      <c r="E382" t="s">
        <v>2978</v>
      </c>
      <c r="F382" t="s">
        <v>20</v>
      </c>
      <c r="G382">
        <v>0</v>
      </c>
      <c r="H382">
        <v>1</v>
      </c>
      <c r="I382">
        <v>0</v>
      </c>
      <c r="J382">
        <v>0</v>
      </c>
      <c r="K382">
        <v>1</v>
      </c>
      <c r="L382">
        <v>1</v>
      </c>
    </row>
    <row r="383" spans="1:12" x14ac:dyDescent="0.2">
      <c r="A383"/>
      <c r="B383"/>
      <c r="C383"/>
      <c r="D383"/>
      <c r="E383" t="s">
        <v>2966</v>
      </c>
      <c r="F383" t="s">
        <v>80</v>
      </c>
      <c r="G383">
        <v>0</v>
      </c>
      <c r="H383">
        <v>3</v>
      </c>
      <c r="I383">
        <v>0</v>
      </c>
      <c r="J383">
        <v>0</v>
      </c>
      <c r="K383">
        <v>3</v>
      </c>
      <c r="L383">
        <v>3</v>
      </c>
    </row>
    <row r="384" spans="1:12" x14ac:dyDescent="0.2">
      <c r="A384"/>
      <c r="B384"/>
      <c r="C384"/>
      <c r="D384"/>
      <c r="E384" t="s">
        <v>6533</v>
      </c>
      <c r="F384" t="s">
        <v>69</v>
      </c>
      <c r="G384">
        <v>0</v>
      </c>
      <c r="H384">
        <v>1</v>
      </c>
      <c r="I384">
        <v>0</v>
      </c>
      <c r="J384">
        <v>0</v>
      </c>
      <c r="K384">
        <v>1</v>
      </c>
      <c r="L384">
        <v>1</v>
      </c>
    </row>
    <row r="385" spans="1:12" x14ac:dyDescent="0.2">
      <c r="A385"/>
      <c r="B385"/>
      <c r="C385"/>
      <c r="D385"/>
      <c r="E385" t="s">
        <v>6534</v>
      </c>
      <c r="F385" t="s">
        <v>69</v>
      </c>
      <c r="G385">
        <v>0</v>
      </c>
      <c r="H385">
        <v>1</v>
      </c>
      <c r="I385">
        <v>0</v>
      </c>
      <c r="J385">
        <v>0</v>
      </c>
      <c r="K385">
        <v>1</v>
      </c>
      <c r="L385">
        <v>1</v>
      </c>
    </row>
    <row r="386" spans="1:12" x14ac:dyDescent="0.2">
      <c r="A386"/>
      <c r="B386"/>
      <c r="C386"/>
      <c r="D386"/>
      <c r="E386" t="s">
        <v>6535</v>
      </c>
      <c r="F386" t="s">
        <v>69</v>
      </c>
      <c r="G386">
        <v>0</v>
      </c>
      <c r="H386">
        <v>1</v>
      </c>
      <c r="I386">
        <v>0</v>
      </c>
      <c r="J386">
        <v>0</v>
      </c>
      <c r="K386">
        <v>1</v>
      </c>
      <c r="L386">
        <v>1</v>
      </c>
    </row>
    <row r="387" spans="1:12" x14ac:dyDescent="0.2">
      <c r="A387"/>
      <c r="B387"/>
      <c r="C387"/>
      <c r="D387"/>
      <c r="E387" t="s">
        <v>6536</v>
      </c>
      <c r="F387" t="s">
        <v>69</v>
      </c>
      <c r="G387">
        <v>0</v>
      </c>
      <c r="H387">
        <v>1</v>
      </c>
      <c r="I387">
        <v>0</v>
      </c>
      <c r="J387">
        <v>0</v>
      </c>
      <c r="K387">
        <v>1</v>
      </c>
      <c r="L387">
        <v>1</v>
      </c>
    </row>
    <row r="388" spans="1:12" x14ac:dyDescent="0.2">
      <c r="A388"/>
      <c r="B388"/>
      <c r="C388"/>
      <c r="D388"/>
      <c r="E388" t="s">
        <v>6537</v>
      </c>
      <c r="F388" t="s">
        <v>69</v>
      </c>
      <c r="G388">
        <v>0</v>
      </c>
      <c r="H388">
        <v>1</v>
      </c>
      <c r="I388">
        <v>0</v>
      </c>
      <c r="J388">
        <v>0</v>
      </c>
      <c r="K388">
        <v>1</v>
      </c>
      <c r="L388">
        <v>1</v>
      </c>
    </row>
    <row r="389" spans="1:12" x14ac:dyDescent="0.2">
      <c r="A389"/>
      <c r="B389"/>
      <c r="C389"/>
      <c r="D389"/>
      <c r="E389" t="s">
        <v>6538</v>
      </c>
      <c r="F389" t="s">
        <v>69</v>
      </c>
      <c r="G389">
        <v>0</v>
      </c>
      <c r="H389">
        <v>1</v>
      </c>
      <c r="I389">
        <v>0</v>
      </c>
      <c r="J389">
        <v>0</v>
      </c>
      <c r="K389">
        <v>1</v>
      </c>
      <c r="L389">
        <v>1</v>
      </c>
    </row>
    <row r="390" spans="1:12" x14ac:dyDescent="0.2">
      <c r="A390"/>
      <c r="B390"/>
      <c r="C390"/>
      <c r="D390"/>
      <c r="E390" t="s">
        <v>6539</v>
      </c>
      <c r="F390" t="s">
        <v>69</v>
      </c>
      <c r="G390">
        <v>0</v>
      </c>
      <c r="H390">
        <v>1</v>
      </c>
      <c r="I390">
        <v>0</v>
      </c>
      <c r="J390">
        <v>0</v>
      </c>
      <c r="K390">
        <v>1</v>
      </c>
      <c r="L390">
        <v>1</v>
      </c>
    </row>
    <row r="391" spans="1:12" x14ac:dyDescent="0.2">
      <c r="A391"/>
      <c r="B391"/>
      <c r="C391"/>
      <c r="D391"/>
      <c r="E391" t="s">
        <v>6540</v>
      </c>
      <c r="F391" t="s">
        <v>69</v>
      </c>
      <c r="G391">
        <v>0</v>
      </c>
      <c r="H391">
        <v>1</v>
      </c>
      <c r="I391">
        <v>0</v>
      </c>
      <c r="J391">
        <v>0</v>
      </c>
      <c r="K391">
        <v>1</v>
      </c>
      <c r="L391">
        <v>1</v>
      </c>
    </row>
    <row r="392" spans="1:12" x14ac:dyDescent="0.2">
      <c r="A392"/>
      <c r="B392"/>
      <c r="C392"/>
      <c r="D392"/>
      <c r="E392" t="s">
        <v>5794</v>
      </c>
      <c r="F392" t="s">
        <v>53</v>
      </c>
      <c r="G392">
        <v>1</v>
      </c>
      <c r="H392">
        <v>0</v>
      </c>
      <c r="I392">
        <v>0</v>
      </c>
      <c r="J392">
        <v>0</v>
      </c>
      <c r="K392">
        <v>1</v>
      </c>
      <c r="L392">
        <v>1</v>
      </c>
    </row>
    <row r="393" spans="1:12" x14ac:dyDescent="0.2">
      <c r="A393"/>
      <c r="B393"/>
      <c r="C393"/>
      <c r="D393"/>
      <c r="E393" t="s">
        <v>4814</v>
      </c>
      <c r="F393" t="s">
        <v>53</v>
      </c>
      <c r="G393">
        <v>1</v>
      </c>
      <c r="H393">
        <v>0</v>
      </c>
      <c r="I393">
        <v>0</v>
      </c>
      <c r="J393">
        <v>0</v>
      </c>
      <c r="K393">
        <v>1</v>
      </c>
      <c r="L393">
        <v>1</v>
      </c>
    </row>
    <row r="394" spans="1:12" x14ac:dyDescent="0.2">
      <c r="A394"/>
      <c r="B394"/>
      <c r="C394"/>
      <c r="D394"/>
      <c r="E394" t="s">
        <v>2854</v>
      </c>
      <c r="F394" t="s">
        <v>33</v>
      </c>
      <c r="G394">
        <v>1</v>
      </c>
      <c r="H394">
        <v>0</v>
      </c>
      <c r="I394">
        <v>0</v>
      </c>
      <c r="J394">
        <v>0</v>
      </c>
      <c r="K394">
        <v>1</v>
      </c>
      <c r="L394">
        <v>1</v>
      </c>
    </row>
    <row r="395" spans="1:12" x14ac:dyDescent="0.2">
      <c r="A395"/>
      <c r="B395"/>
      <c r="C395"/>
      <c r="D395"/>
      <c r="E395" t="s">
        <v>6541</v>
      </c>
      <c r="F395" t="s">
        <v>33</v>
      </c>
      <c r="G395">
        <v>1</v>
      </c>
      <c r="H395">
        <v>0</v>
      </c>
      <c r="I395">
        <v>0</v>
      </c>
      <c r="J395">
        <v>0</v>
      </c>
      <c r="K395">
        <v>1</v>
      </c>
      <c r="L395">
        <v>1</v>
      </c>
    </row>
    <row r="396" spans="1:12" x14ac:dyDescent="0.2">
      <c r="A396"/>
      <c r="B396"/>
      <c r="C396"/>
      <c r="D396"/>
      <c r="E396" t="s">
        <v>983</v>
      </c>
      <c r="F396" t="s">
        <v>35</v>
      </c>
      <c r="G396">
        <v>1</v>
      </c>
      <c r="H396">
        <v>0</v>
      </c>
      <c r="I396">
        <v>0</v>
      </c>
      <c r="J396">
        <v>0</v>
      </c>
      <c r="K396">
        <v>1</v>
      </c>
      <c r="L396">
        <v>1</v>
      </c>
    </row>
    <row r="397" spans="1:12" x14ac:dyDescent="0.2">
      <c r="A397"/>
      <c r="B397"/>
      <c r="C397"/>
      <c r="D397"/>
      <c r="E397" t="s">
        <v>2448</v>
      </c>
      <c r="F397" t="s">
        <v>35</v>
      </c>
      <c r="G397">
        <v>1</v>
      </c>
      <c r="H397">
        <v>0</v>
      </c>
      <c r="I397">
        <v>0</v>
      </c>
      <c r="J397">
        <v>0</v>
      </c>
      <c r="K397">
        <v>1</v>
      </c>
      <c r="L397">
        <v>1</v>
      </c>
    </row>
    <row r="398" spans="1:12" x14ac:dyDescent="0.2">
      <c r="A398"/>
      <c r="B398"/>
      <c r="C398"/>
      <c r="D398"/>
      <c r="E398" t="s">
        <v>960</v>
      </c>
      <c r="F398" t="s">
        <v>80</v>
      </c>
      <c r="G398">
        <v>0</v>
      </c>
      <c r="H398">
        <v>1</v>
      </c>
      <c r="I398">
        <v>0</v>
      </c>
      <c r="J398">
        <v>0</v>
      </c>
      <c r="K398">
        <v>1</v>
      </c>
      <c r="L398">
        <v>1</v>
      </c>
    </row>
    <row r="399" spans="1:12" x14ac:dyDescent="0.2">
      <c r="A399"/>
      <c r="B399"/>
      <c r="C399"/>
      <c r="D399"/>
      <c r="E399" t="s">
        <v>959</v>
      </c>
      <c r="F399" t="s">
        <v>80</v>
      </c>
      <c r="G399">
        <v>0</v>
      </c>
      <c r="H399">
        <v>1</v>
      </c>
      <c r="I399">
        <v>0</v>
      </c>
      <c r="J399">
        <v>0</v>
      </c>
      <c r="K399">
        <v>1</v>
      </c>
      <c r="L399">
        <v>1</v>
      </c>
    </row>
    <row r="400" spans="1:12" x14ac:dyDescent="0.2">
      <c r="A400"/>
      <c r="B400"/>
      <c r="C400"/>
      <c r="D400"/>
      <c r="E400" t="s">
        <v>2754</v>
      </c>
      <c r="F400" t="s">
        <v>80</v>
      </c>
      <c r="G400">
        <v>0</v>
      </c>
      <c r="H400">
        <v>1</v>
      </c>
      <c r="I400">
        <v>0</v>
      </c>
      <c r="J400">
        <v>0</v>
      </c>
      <c r="K400">
        <v>1</v>
      </c>
      <c r="L400">
        <v>1</v>
      </c>
    </row>
    <row r="401" spans="1:12" x14ac:dyDescent="0.2">
      <c r="A401"/>
      <c r="B401"/>
      <c r="C401"/>
      <c r="D401"/>
      <c r="E401" t="s">
        <v>958</v>
      </c>
      <c r="F401" t="s">
        <v>80</v>
      </c>
      <c r="G401">
        <v>0</v>
      </c>
      <c r="H401">
        <v>1</v>
      </c>
      <c r="I401">
        <v>0</v>
      </c>
      <c r="J401">
        <v>0</v>
      </c>
      <c r="K401">
        <v>1</v>
      </c>
      <c r="L401">
        <v>1</v>
      </c>
    </row>
    <row r="402" spans="1:12" x14ac:dyDescent="0.2">
      <c r="A402"/>
      <c r="B402"/>
      <c r="C402"/>
      <c r="D402"/>
      <c r="E402" t="s">
        <v>6542</v>
      </c>
      <c r="F402" t="s">
        <v>80</v>
      </c>
      <c r="G402">
        <v>0</v>
      </c>
      <c r="H402">
        <v>1</v>
      </c>
      <c r="I402">
        <v>0</v>
      </c>
      <c r="J402">
        <v>0</v>
      </c>
      <c r="K402">
        <v>1</v>
      </c>
      <c r="L402">
        <v>1</v>
      </c>
    </row>
    <row r="403" spans="1:12" x14ac:dyDescent="0.2">
      <c r="A403"/>
      <c r="B403"/>
      <c r="C403"/>
      <c r="D403"/>
      <c r="E403" t="s">
        <v>890</v>
      </c>
      <c r="F403" t="s">
        <v>80</v>
      </c>
      <c r="G403">
        <v>0</v>
      </c>
      <c r="H403">
        <v>1</v>
      </c>
      <c r="I403">
        <v>0</v>
      </c>
      <c r="J403">
        <v>0</v>
      </c>
      <c r="K403">
        <v>1</v>
      </c>
      <c r="L403">
        <v>1</v>
      </c>
    </row>
    <row r="404" spans="1:12" x14ac:dyDescent="0.2">
      <c r="A404"/>
      <c r="B404"/>
      <c r="C404"/>
      <c r="D404"/>
      <c r="E404" t="s">
        <v>6543</v>
      </c>
      <c r="F404" t="s">
        <v>33</v>
      </c>
      <c r="G404">
        <v>1</v>
      </c>
      <c r="H404">
        <v>1</v>
      </c>
      <c r="I404">
        <v>0</v>
      </c>
      <c r="J404">
        <v>0</v>
      </c>
      <c r="K404">
        <v>2</v>
      </c>
      <c r="L404">
        <v>2</v>
      </c>
    </row>
    <row r="405" spans="1:12" x14ac:dyDescent="0.2">
      <c r="A405"/>
      <c r="B405"/>
      <c r="C405"/>
      <c r="D405"/>
      <c r="E405" t="s">
        <v>2482</v>
      </c>
      <c r="F405" t="s">
        <v>33</v>
      </c>
      <c r="G405">
        <v>2</v>
      </c>
      <c r="H405">
        <v>1</v>
      </c>
      <c r="I405">
        <v>0</v>
      </c>
      <c r="J405">
        <v>0</v>
      </c>
      <c r="K405">
        <v>3</v>
      </c>
      <c r="L405">
        <v>3</v>
      </c>
    </row>
    <row r="406" spans="1:12" x14ac:dyDescent="0.2">
      <c r="A406"/>
      <c r="B406"/>
      <c r="C406"/>
      <c r="D406"/>
      <c r="E406" t="s">
        <v>6544</v>
      </c>
      <c r="F406" t="s">
        <v>33</v>
      </c>
      <c r="G406">
        <v>2</v>
      </c>
      <c r="H406">
        <v>1</v>
      </c>
      <c r="I406">
        <v>0</v>
      </c>
      <c r="J406">
        <v>0</v>
      </c>
      <c r="K406">
        <v>3</v>
      </c>
      <c r="L406">
        <v>3</v>
      </c>
    </row>
    <row r="407" spans="1:12" x14ac:dyDescent="0.2">
      <c r="A407"/>
      <c r="B407"/>
      <c r="C407"/>
      <c r="D407"/>
      <c r="E407" t="s">
        <v>6398</v>
      </c>
      <c r="F407" t="s">
        <v>29</v>
      </c>
      <c r="G407">
        <v>0</v>
      </c>
      <c r="H407">
        <v>1</v>
      </c>
      <c r="I407">
        <v>0</v>
      </c>
      <c r="J407">
        <v>0</v>
      </c>
      <c r="K407">
        <v>1</v>
      </c>
      <c r="L407">
        <v>1</v>
      </c>
    </row>
    <row r="408" spans="1:12" x14ac:dyDescent="0.2">
      <c r="A408"/>
      <c r="B408"/>
      <c r="C408"/>
      <c r="D408"/>
      <c r="E408" t="s">
        <v>1879</v>
      </c>
      <c r="F408" t="s">
        <v>29</v>
      </c>
      <c r="G408">
        <v>0</v>
      </c>
      <c r="H408">
        <v>1</v>
      </c>
      <c r="I408">
        <v>0</v>
      </c>
      <c r="J408">
        <v>0</v>
      </c>
      <c r="K408">
        <v>1</v>
      </c>
      <c r="L408">
        <v>1</v>
      </c>
    </row>
    <row r="409" spans="1:12" x14ac:dyDescent="0.2">
      <c r="A409"/>
      <c r="B409"/>
      <c r="C409"/>
      <c r="D409"/>
      <c r="E409" t="s">
        <v>4785</v>
      </c>
      <c r="F409" t="s">
        <v>20</v>
      </c>
      <c r="G409">
        <v>0</v>
      </c>
      <c r="H409">
        <v>1</v>
      </c>
      <c r="I409">
        <v>0</v>
      </c>
      <c r="J409">
        <v>0</v>
      </c>
      <c r="K409">
        <v>1</v>
      </c>
      <c r="L409">
        <v>1</v>
      </c>
    </row>
    <row r="410" spans="1:12" x14ac:dyDescent="0.2">
      <c r="A410"/>
      <c r="B410"/>
      <c r="C410"/>
      <c r="D410"/>
      <c r="E410" t="s">
        <v>2409</v>
      </c>
      <c r="F410" t="s">
        <v>67</v>
      </c>
      <c r="G410">
        <v>0</v>
      </c>
      <c r="H410">
        <v>3</v>
      </c>
      <c r="I410">
        <v>0</v>
      </c>
      <c r="J410">
        <v>0</v>
      </c>
      <c r="K410">
        <v>3</v>
      </c>
      <c r="L410">
        <v>3</v>
      </c>
    </row>
    <row r="411" spans="1:12" x14ac:dyDescent="0.2">
      <c r="A411"/>
      <c r="B411"/>
      <c r="C411"/>
      <c r="D411"/>
      <c r="E411" t="s">
        <v>5335</v>
      </c>
      <c r="F411" t="s">
        <v>33</v>
      </c>
      <c r="G411">
        <v>1</v>
      </c>
      <c r="H411">
        <v>0</v>
      </c>
      <c r="I411">
        <v>0</v>
      </c>
      <c r="J411">
        <v>0</v>
      </c>
      <c r="K411">
        <v>1</v>
      </c>
      <c r="L411">
        <v>1</v>
      </c>
    </row>
    <row r="412" spans="1:12" x14ac:dyDescent="0.2">
      <c r="A412"/>
      <c r="B412"/>
      <c r="C412"/>
      <c r="D412"/>
      <c r="E412" t="s">
        <v>4733</v>
      </c>
      <c r="F412" t="s">
        <v>33</v>
      </c>
      <c r="G412">
        <v>1</v>
      </c>
      <c r="H412">
        <v>0</v>
      </c>
      <c r="I412">
        <v>0</v>
      </c>
      <c r="J412">
        <v>0</v>
      </c>
      <c r="K412">
        <v>1</v>
      </c>
      <c r="L412">
        <v>1</v>
      </c>
    </row>
    <row r="413" spans="1:12" x14ac:dyDescent="0.2">
      <c r="A413"/>
      <c r="B413"/>
      <c r="C413"/>
      <c r="D413"/>
      <c r="E413" t="s">
        <v>4755</v>
      </c>
      <c r="F413" t="s">
        <v>33</v>
      </c>
      <c r="G413">
        <v>1</v>
      </c>
      <c r="H413">
        <v>0</v>
      </c>
      <c r="I413">
        <v>0</v>
      </c>
      <c r="J413">
        <v>0</v>
      </c>
      <c r="K413">
        <v>1</v>
      </c>
      <c r="L413">
        <v>1</v>
      </c>
    </row>
    <row r="414" spans="1:12" x14ac:dyDescent="0.2">
      <c r="A414"/>
      <c r="B414"/>
      <c r="C414"/>
      <c r="D414"/>
      <c r="E414" t="s">
        <v>4731</v>
      </c>
      <c r="F414" t="s">
        <v>33</v>
      </c>
      <c r="G414">
        <v>1</v>
      </c>
      <c r="H414">
        <v>0</v>
      </c>
      <c r="I414">
        <v>0</v>
      </c>
      <c r="J414">
        <v>0</v>
      </c>
      <c r="K414">
        <v>1</v>
      </c>
      <c r="L414">
        <v>1</v>
      </c>
    </row>
    <row r="415" spans="1:12" x14ac:dyDescent="0.2">
      <c r="A415"/>
      <c r="B415"/>
      <c r="C415"/>
      <c r="D415"/>
      <c r="E415" t="s">
        <v>5738</v>
      </c>
      <c r="F415" t="s">
        <v>33</v>
      </c>
      <c r="G415">
        <v>1</v>
      </c>
      <c r="H415">
        <v>0</v>
      </c>
      <c r="I415">
        <v>0</v>
      </c>
      <c r="J415">
        <v>0</v>
      </c>
      <c r="K415">
        <v>1</v>
      </c>
      <c r="L415">
        <v>1</v>
      </c>
    </row>
    <row r="416" spans="1:12" x14ac:dyDescent="0.2">
      <c r="A416"/>
      <c r="B416"/>
      <c r="C416"/>
      <c r="D416"/>
      <c r="E416" t="s">
        <v>5519</v>
      </c>
      <c r="F416" t="s">
        <v>33</v>
      </c>
      <c r="G416">
        <v>1</v>
      </c>
      <c r="H416">
        <v>0</v>
      </c>
      <c r="I416">
        <v>0</v>
      </c>
      <c r="J416">
        <v>0</v>
      </c>
      <c r="K416">
        <v>1</v>
      </c>
      <c r="L416">
        <v>1</v>
      </c>
    </row>
    <row r="417" spans="1:12" x14ac:dyDescent="0.2">
      <c r="A417"/>
      <c r="B417"/>
      <c r="C417"/>
      <c r="D417"/>
      <c r="E417" t="s">
        <v>4876</v>
      </c>
      <c r="F417" t="s">
        <v>94</v>
      </c>
      <c r="G417">
        <v>0</v>
      </c>
      <c r="H417">
        <v>1</v>
      </c>
      <c r="I417">
        <v>0</v>
      </c>
      <c r="J417">
        <v>0</v>
      </c>
      <c r="K417">
        <v>1</v>
      </c>
      <c r="L417">
        <v>1</v>
      </c>
    </row>
    <row r="418" spans="1:12" x14ac:dyDescent="0.2">
      <c r="A418"/>
      <c r="B418"/>
      <c r="C418"/>
      <c r="D418"/>
      <c r="E418" t="s">
        <v>3973</v>
      </c>
      <c r="F418" t="s">
        <v>94</v>
      </c>
      <c r="G418">
        <v>0</v>
      </c>
      <c r="H418">
        <v>1</v>
      </c>
      <c r="I418">
        <v>0</v>
      </c>
      <c r="J418">
        <v>0</v>
      </c>
      <c r="K418">
        <v>1</v>
      </c>
      <c r="L418">
        <v>1</v>
      </c>
    </row>
    <row r="419" spans="1:12" x14ac:dyDescent="0.2">
      <c r="A419"/>
      <c r="B419"/>
      <c r="C419"/>
      <c r="D419"/>
      <c r="E419" t="s">
        <v>4995</v>
      </c>
      <c r="F419" t="s">
        <v>94</v>
      </c>
      <c r="G419">
        <v>0</v>
      </c>
      <c r="H419">
        <v>1</v>
      </c>
      <c r="I419">
        <v>0</v>
      </c>
      <c r="J419">
        <v>0</v>
      </c>
      <c r="K419">
        <v>1</v>
      </c>
      <c r="L419">
        <v>1</v>
      </c>
    </row>
    <row r="420" spans="1:12" x14ac:dyDescent="0.2">
      <c r="A420"/>
      <c r="B420"/>
      <c r="C420"/>
      <c r="D420"/>
      <c r="E420" t="s">
        <v>1011</v>
      </c>
      <c r="F420" t="s">
        <v>33</v>
      </c>
      <c r="G420">
        <v>0</v>
      </c>
      <c r="H420">
        <v>1</v>
      </c>
      <c r="I420">
        <v>0</v>
      </c>
      <c r="J420">
        <v>0</v>
      </c>
      <c r="K420">
        <v>1</v>
      </c>
      <c r="L420">
        <v>1</v>
      </c>
    </row>
    <row r="421" spans="1:12" x14ac:dyDescent="0.2">
      <c r="A421"/>
      <c r="B421"/>
      <c r="C421"/>
      <c r="D421"/>
      <c r="E421" t="s">
        <v>3016</v>
      </c>
      <c r="F421" t="s">
        <v>33</v>
      </c>
      <c r="G421">
        <v>0</v>
      </c>
      <c r="H421">
        <v>1</v>
      </c>
      <c r="I421">
        <v>0</v>
      </c>
      <c r="J421">
        <v>0</v>
      </c>
      <c r="K421">
        <v>1</v>
      </c>
      <c r="L421">
        <v>1</v>
      </c>
    </row>
    <row r="422" spans="1:12" x14ac:dyDescent="0.2">
      <c r="A422"/>
      <c r="B422"/>
      <c r="C422"/>
      <c r="D422"/>
      <c r="E422" t="s">
        <v>624</v>
      </c>
      <c r="F422" t="s">
        <v>33</v>
      </c>
      <c r="G422">
        <v>0</v>
      </c>
      <c r="H422">
        <v>1</v>
      </c>
      <c r="I422">
        <v>0</v>
      </c>
      <c r="J422">
        <v>0</v>
      </c>
      <c r="K422">
        <v>1</v>
      </c>
      <c r="L422">
        <v>1</v>
      </c>
    </row>
    <row r="423" spans="1:12" x14ac:dyDescent="0.2">
      <c r="A423"/>
      <c r="B423"/>
      <c r="C423"/>
      <c r="D423"/>
      <c r="E423" t="s">
        <v>2843</v>
      </c>
      <c r="F423" t="s">
        <v>33</v>
      </c>
      <c r="G423">
        <v>0</v>
      </c>
      <c r="H423">
        <v>1</v>
      </c>
      <c r="I423">
        <v>0</v>
      </c>
      <c r="J423">
        <v>0</v>
      </c>
      <c r="K423">
        <v>1</v>
      </c>
      <c r="L423">
        <v>1</v>
      </c>
    </row>
    <row r="424" spans="1:12" x14ac:dyDescent="0.2">
      <c r="A424"/>
      <c r="B424"/>
      <c r="C424"/>
      <c r="D424"/>
      <c r="E424" t="s">
        <v>595</v>
      </c>
      <c r="F424" t="s">
        <v>33</v>
      </c>
      <c r="G424">
        <v>0</v>
      </c>
      <c r="H424">
        <v>1</v>
      </c>
      <c r="I424">
        <v>0</v>
      </c>
      <c r="J424">
        <v>0</v>
      </c>
      <c r="K424">
        <v>1</v>
      </c>
      <c r="L424">
        <v>1</v>
      </c>
    </row>
    <row r="425" spans="1:12" x14ac:dyDescent="0.2">
      <c r="A425"/>
      <c r="B425"/>
      <c r="C425"/>
      <c r="D425"/>
      <c r="E425" t="s">
        <v>2493</v>
      </c>
      <c r="F425" t="s">
        <v>33</v>
      </c>
      <c r="G425">
        <v>0</v>
      </c>
      <c r="H425">
        <v>1</v>
      </c>
      <c r="I425">
        <v>0</v>
      </c>
      <c r="J425">
        <v>0</v>
      </c>
      <c r="K425">
        <v>1</v>
      </c>
      <c r="L425">
        <v>1</v>
      </c>
    </row>
    <row r="426" spans="1:12" x14ac:dyDescent="0.2">
      <c r="A426"/>
      <c r="B426"/>
      <c r="C426"/>
      <c r="D426"/>
      <c r="E426" t="s">
        <v>1595</v>
      </c>
      <c r="F426" t="s">
        <v>33</v>
      </c>
      <c r="G426">
        <v>0</v>
      </c>
      <c r="H426">
        <v>1</v>
      </c>
      <c r="I426">
        <v>0</v>
      </c>
      <c r="J426">
        <v>0</v>
      </c>
      <c r="K426">
        <v>1</v>
      </c>
      <c r="L426">
        <v>1</v>
      </c>
    </row>
    <row r="427" spans="1:12" x14ac:dyDescent="0.2">
      <c r="A427"/>
      <c r="B427"/>
      <c r="C427"/>
      <c r="D427"/>
      <c r="E427" t="s">
        <v>2783</v>
      </c>
      <c r="F427" t="s">
        <v>131</v>
      </c>
      <c r="G427">
        <v>0</v>
      </c>
      <c r="H427">
        <v>2</v>
      </c>
      <c r="I427">
        <v>0</v>
      </c>
      <c r="J427">
        <v>0</v>
      </c>
      <c r="K427">
        <v>2</v>
      </c>
      <c r="L427">
        <v>2</v>
      </c>
    </row>
    <row r="428" spans="1:12" x14ac:dyDescent="0.2">
      <c r="A428"/>
      <c r="B428"/>
      <c r="C428"/>
      <c r="D428"/>
      <c r="E428" t="s">
        <v>2834</v>
      </c>
      <c r="F428" t="s">
        <v>33</v>
      </c>
      <c r="G428">
        <v>0</v>
      </c>
      <c r="H428">
        <v>1</v>
      </c>
      <c r="I428">
        <v>0</v>
      </c>
      <c r="J428">
        <v>0</v>
      </c>
      <c r="K428">
        <v>1</v>
      </c>
      <c r="L428">
        <v>1</v>
      </c>
    </row>
    <row r="429" spans="1:12" x14ac:dyDescent="0.2">
      <c r="A429"/>
      <c r="B429"/>
      <c r="C429"/>
      <c r="D429"/>
      <c r="E429" t="s">
        <v>2125</v>
      </c>
      <c r="F429" t="s">
        <v>33</v>
      </c>
      <c r="G429">
        <v>0</v>
      </c>
      <c r="H429">
        <v>1</v>
      </c>
      <c r="I429">
        <v>0</v>
      </c>
      <c r="J429">
        <v>0</v>
      </c>
      <c r="K429">
        <v>1</v>
      </c>
      <c r="L429">
        <v>1</v>
      </c>
    </row>
    <row r="430" spans="1:12" x14ac:dyDescent="0.2">
      <c r="A430"/>
      <c r="B430"/>
      <c r="C430"/>
      <c r="D430"/>
      <c r="E430" t="s">
        <v>1808</v>
      </c>
      <c r="F430" t="s">
        <v>131</v>
      </c>
      <c r="G430">
        <v>0</v>
      </c>
      <c r="H430">
        <v>2</v>
      </c>
      <c r="I430">
        <v>0</v>
      </c>
      <c r="J430">
        <v>0</v>
      </c>
      <c r="K430">
        <v>2</v>
      </c>
      <c r="L430">
        <v>2</v>
      </c>
    </row>
    <row r="431" spans="1:12" x14ac:dyDescent="0.2">
      <c r="A431"/>
      <c r="B431"/>
      <c r="C431"/>
      <c r="D431"/>
      <c r="E431" t="s">
        <v>2889</v>
      </c>
      <c r="F431" t="s">
        <v>131</v>
      </c>
      <c r="G431">
        <v>0</v>
      </c>
      <c r="H431">
        <v>2</v>
      </c>
      <c r="I431">
        <v>0</v>
      </c>
      <c r="J431">
        <v>0</v>
      </c>
      <c r="K431">
        <v>2</v>
      </c>
      <c r="L431">
        <v>2</v>
      </c>
    </row>
    <row r="432" spans="1:12" x14ac:dyDescent="0.2">
      <c r="A432"/>
      <c r="B432"/>
      <c r="C432"/>
      <c r="D432"/>
      <c r="E432" t="s">
        <v>880</v>
      </c>
      <c r="F432" t="s">
        <v>14</v>
      </c>
      <c r="G432">
        <v>0</v>
      </c>
      <c r="H432">
        <v>1</v>
      </c>
      <c r="I432">
        <v>0</v>
      </c>
      <c r="J432">
        <v>0</v>
      </c>
      <c r="K432">
        <v>1</v>
      </c>
      <c r="L432">
        <v>1</v>
      </c>
    </row>
    <row r="433" spans="1:12" x14ac:dyDescent="0.2">
      <c r="A433"/>
      <c r="B433"/>
      <c r="C433"/>
      <c r="D433"/>
      <c r="E433" t="s">
        <v>6034</v>
      </c>
      <c r="F433" t="s">
        <v>58</v>
      </c>
      <c r="G433">
        <v>0</v>
      </c>
      <c r="H433">
        <v>2</v>
      </c>
      <c r="I433">
        <v>0</v>
      </c>
      <c r="J433">
        <v>0</v>
      </c>
      <c r="K433">
        <v>2</v>
      </c>
      <c r="L433">
        <v>2</v>
      </c>
    </row>
    <row r="434" spans="1:12" x14ac:dyDescent="0.2">
      <c r="A434"/>
      <c r="B434"/>
      <c r="C434"/>
      <c r="D434" t="s">
        <v>3924</v>
      </c>
      <c r="E434" t="s">
        <v>3924</v>
      </c>
      <c r="F434" t="s">
        <v>58</v>
      </c>
      <c r="G434">
        <v>0</v>
      </c>
      <c r="H434">
        <v>2</v>
      </c>
      <c r="I434">
        <v>0</v>
      </c>
      <c r="J434">
        <v>0</v>
      </c>
      <c r="K434">
        <v>2</v>
      </c>
      <c r="L434">
        <v>2</v>
      </c>
    </row>
    <row r="435" spans="1:12" x14ac:dyDescent="0.2">
      <c r="A435"/>
      <c r="B435"/>
      <c r="C435"/>
      <c r="D435"/>
      <c r="E435" t="s">
        <v>1659</v>
      </c>
      <c r="F435" t="s">
        <v>87</v>
      </c>
      <c r="G435">
        <v>0</v>
      </c>
      <c r="H435">
        <v>1</v>
      </c>
      <c r="I435">
        <v>0</v>
      </c>
      <c r="J435">
        <v>0</v>
      </c>
      <c r="K435">
        <v>1</v>
      </c>
      <c r="L435">
        <v>1</v>
      </c>
    </row>
    <row r="436" spans="1:12" x14ac:dyDescent="0.2">
      <c r="A436"/>
      <c r="B436"/>
      <c r="C436"/>
      <c r="D436"/>
      <c r="E436" t="s">
        <v>6545</v>
      </c>
      <c r="F436" t="s">
        <v>29</v>
      </c>
      <c r="G436">
        <v>0</v>
      </c>
      <c r="H436">
        <v>1</v>
      </c>
      <c r="I436">
        <v>0</v>
      </c>
      <c r="J436">
        <v>0</v>
      </c>
      <c r="K436">
        <v>1</v>
      </c>
      <c r="L436">
        <v>1</v>
      </c>
    </row>
    <row r="437" spans="1:12" x14ac:dyDescent="0.2">
      <c r="A437"/>
      <c r="B437"/>
      <c r="C437"/>
      <c r="D437"/>
      <c r="E437" t="s">
        <v>995</v>
      </c>
      <c r="F437" t="s">
        <v>24</v>
      </c>
      <c r="G437">
        <v>0</v>
      </c>
      <c r="H437">
        <v>1</v>
      </c>
      <c r="I437">
        <v>0</v>
      </c>
      <c r="J437">
        <v>0</v>
      </c>
      <c r="K437">
        <v>1</v>
      </c>
      <c r="L437">
        <v>1</v>
      </c>
    </row>
    <row r="438" spans="1:12" x14ac:dyDescent="0.2">
      <c r="A438"/>
      <c r="B438"/>
      <c r="C438"/>
      <c r="D438"/>
      <c r="E438" t="s">
        <v>6546</v>
      </c>
      <c r="F438" t="s">
        <v>39</v>
      </c>
      <c r="G438">
        <v>0</v>
      </c>
      <c r="H438">
        <v>1</v>
      </c>
      <c r="I438">
        <v>0</v>
      </c>
      <c r="J438">
        <v>0</v>
      </c>
      <c r="K438">
        <v>1</v>
      </c>
      <c r="L438">
        <v>1</v>
      </c>
    </row>
    <row r="439" spans="1:12" x14ac:dyDescent="0.2">
      <c r="A439"/>
      <c r="B439"/>
      <c r="C439"/>
      <c r="D439"/>
      <c r="E439" t="s">
        <v>6547</v>
      </c>
      <c r="F439" t="s">
        <v>80</v>
      </c>
      <c r="G439">
        <v>0</v>
      </c>
      <c r="H439">
        <v>1</v>
      </c>
      <c r="I439">
        <v>0</v>
      </c>
      <c r="J439">
        <v>0</v>
      </c>
      <c r="K439">
        <v>1</v>
      </c>
      <c r="L439">
        <v>1</v>
      </c>
    </row>
    <row r="440" spans="1:12" x14ac:dyDescent="0.2">
      <c r="A440"/>
      <c r="B440"/>
      <c r="C440"/>
      <c r="D440"/>
      <c r="E440" t="s">
        <v>6548</v>
      </c>
      <c r="F440" t="s">
        <v>80</v>
      </c>
      <c r="G440">
        <v>0</v>
      </c>
      <c r="H440">
        <v>1</v>
      </c>
      <c r="I440">
        <v>0</v>
      </c>
      <c r="J440">
        <v>0</v>
      </c>
      <c r="K440">
        <v>1</v>
      </c>
      <c r="L440">
        <v>1</v>
      </c>
    </row>
    <row r="441" spans="1:12" x14ac:dyDescent="0.2">
      <c r="A441"/>
      <c r="B441"/>
      <c r="C441"/>
      <c r="D441"/>
      <c r="E441" t="s">
        <v>6549</v>
      </c>
      <c r="F441" t="s">
        <v>80</v>
      </c>
      <c r="G441">
        <v>0</v>
      </c>
      <c r="H441">
        <v>1</v>
      </c>
      <c r="I441">
        <v>0</v>
      </c>
      <c r="J441">
        <v>0</v>
      </c>
      <c r="K441">
        <v>1</v>
      </c>
      <c r="L441">
        <v>1</v>
      </c>
    </row>
    <row r="442" spans="1:12" x14ac:dyDescent="0.2">
      <c r="A442"/>
      <c r="B442"/>
      <c r="C442"/>
      <c r="D442"/>
      <c r="E442" t="s">
        <v>6550</v>
      </c>
      <c r="F442" t="s">
        <v>80</v>
      </c>
      <c r="G442">
        <v>0</v>
      </c>
      <c r="H442">
        <v>1</v>
      </c>
      <c r="I442">
        <v>0</v>
      </c>
      <c r="J442">
        <v>0</v>
      </c>
      <c r="K442">
        <v>1</v>
      </c>
      <c r="L442">
        <v>1</v>
      </c>
    </row>
    <row r="443" spans="1:12" x14ac:dyDescent="0.2">
      <c r="A443"/>
      <c r="B443"/>
      <c r="C443"/>
      <c r="D443"/>
      <c r="E443" t="s">
        <v>1253</v>
      </c>
      <c r="F443" t="s">
        <v>33</v>
      </c>
      <c r="G443">
        <v>2</v>
      </c>
      <c r="H443">
        <v>0</v>
      </c>
      <c r="I443">
        <v>0</v>
      </c>
      <c r="J443">
        <v>0</v>
      </c>
      <c r="K443">
        <v>2</v>
      </c>
      <c r="L443">
        <v>2</v>
      </c>
    </row>
    <row r="444" spans="1:12" x14ac:dyDescent="0.2">
      <c r="A444"/>
      <c r="B444"/>
      <c r="C444"/>
      <c r="D444"/>
      <c r="E444" t="s">
        <v>2019</v>
      </c>
      <c r="F444" t="s">
        <v>24</v>
      </c>
      <c r="G444">
        <v>1</v>
      </c>
      <c r="H444">
        <v>0</v>
      </c>
      <c r="I444">
        <v>0</v>
      </c>
      <c r="J444">
        <v>0</v>
      </c>
      <c r="K444">
        <v>1</v>
      </c>
      <c r="L444">
        <v>1</v>
      </c>
    </row>
    <row r="445" spans="1:12" x14ac:dyDescent="0.2">
      <c r="A445"/>
      <c r="B445"/>
      <c r="C445"/>
      <c r="D445"/>
      <c r="E445" t="s">
        <v>6551</v>
      </c>
      <c r="F445" t="s">
        <v>24</v>
      </c>
      <c r="G445">
        <v>1</v>
      </c>
      <c r="H445">
        <v>0</v>
      </c>
      <c r="I445">
        <v>0</v>
      </c>
      <c r="J445">
        <v>0</v>
      </c>
      <c r="K445">
        <v>1</v>
      </c>
      <c r="L445">
        <v>1</v>
      </c>
    </row>
    <row r="446" spans="1:12" x14ac:dyDescent="0.2">
      <c r="A446"/>
      <c r="B446"/>
      <c r="C446"/>
      <c r="D446"/>
      <c r="E446" t="s">
        <v>1223</v>
      </c>
      <c r="F446" t="s">
        <v>24</v>
      </c>
      <c r="G446">
        <v>1</v>
      </c>
      <c r="H446">
        <v>0</v>
      </c>
      <c r="I446">
        <v>0</v>
      </c>
      <c r="J446">
        <v>0</v>
      </c>
      <c r="K446">
        <v>1</v>
      </c>
      <c r="L446">
        <v>1</v>
      </c>
    </row>
    <row r="447" spans="1:12" x14ac:dyDescent="0.2">
      <c r="A447"/>
      <c r="B447"/>
      <c r="C447"/>
      <c r="D447"/>
      <c r="E447" s="163">
        <v>44631</v>
      </c>
      <c r="F447" t="s">
        <v>24</v>
      </c>
      <c r="G447">
        <v>1</v>
      </c>
      <c r="H447">
        <v>0</v>
      </c>
      <c r="I447">
        <v>0</v>
      </c>
      <c r="J447">
        <v>0</v>
      </c>
      <c r="K447">
        <v>1</v>
      </c>
      <c r="L447">
        <v>1</v>
      </c>
    </row>
    <row r="448" spans="1:12" x14ac:dyDescent="0.2">
      <c r="A448"/>
      <c r="B448"/>
      <c r="C448"/>
      <c r="D448"/>
      <c r="E448" t="s">
        <v>6552</v>
      </c>
      <c r="F448" t="s">
        <v>24</v>
      </c>
      <c r="G448">
        <v>1</v>
      </c>
      <c r="H448">
        <v>0</v>
      </c>
      <c r="I448">
        <v>0</v>
      </c>
      <c r="J448">
        <v>0</v>
      </c>
      <c r="K448">
        <v>1</v>
      </c>
      <c r="L448">
        <v>1</v>
      </c>
    </row>
    <row r="449" spans="1:12" x14ac:dyDescent="0.2">
      <c r="A449"/>
      <c r="B449"/>
      <c r="C449"/>
      <c r="D449"/>
      <c r="E449" t="s">
        <v>6553</v>
      </c>
      <c r="F449" t="s">
        <v>94</v>
      </c>
      <c r="G449">
        <v>0</v>
      </c>
      <c r="H449">
        <v>1</v>
      </c>
      <c r="I449">
        <v>0</v>
      </c>
      <c r="J449">
        <v>0</v>
      </c>
      <c r="K449">
        <v>1</v>
      </c>
      <c r="L449">
        <v>1</v>
      </c>
    </row>
    <row r="450" spans="1:12" x14ac:dyDescent="0.2">
      <c r="A450"/>
      <c r="B450"/>
      <c r="C450"/>
      <c r="D450"/>
      <c r="E450" t="s">
        <v>6554</v>
      </c>
      <c r="F450" t="s">
        <v>94</v>
      </c>
      <c r="G450">
        <v>0</v>
      </c>
      <c r="H450">
        <v>1</v>
      </c>
      <c r="I450">
        <v>0</v>
      </c>
      <c r="J450">
        <v>0</v>
      </c>
      <c r="K450">
        <v>1</v>
      </c>
      <c r="L450">
        <v>1</v>
      </c>
    </row>
    <row r="451" spans="1:12" x14ac:dyDescent="0.2">
      <c r="A451"/>
      <c r="B451"/>
      <c r="C451"/>
      <c r="D451"/>
      <c r="E451" t="s">
        <v>3204</v>
      </c>
      <c r="F451" t="s">
        <v>94</v>
      </c>
      <c r="G451">
        <v>0</v>
      </c>
      <c r="H451">
        <v>4</v>
      </c>
      <c r="I451">
        <v>0</v>
      </c>
      <c r="J451">
        <v>0</v>
      </c>
      <c r="K451">
        <v>4</v>
      </c>
      <c r="L451">
        <v>4</v>
      </c>
    </row>
    <row r="452" spans="1:12" x14ac:dyDescent="0.2">
      <c r="A452"/>
      <c r="B452"/>
      <c r="C452"/>
      <c r="D452"/>
      <c r="E452" t="s">
        <v>6555</v>
      </c>
      <c r="F452" t="s">
        <v>94</v>
      </c>
      <c r="G452">
        <v>0</v>
      </c>
      <c r="H452">
        <v>1</v>
      </c>
      <c r="I452">
        <v>0</v>
      </c>
      <c r="J452">
        <v>0</v>
      </c>
      <c r="K452">
        <v>1</v>
      </c>
      <c r="L452">
        <v>1</v>
      </c>
    </row>
    <row r="453" spans="1:12" x14ac:dyDescent="0.2">
      <c r="A453"/>
      <c r="B453"/>
      <c r="C453"/>
      <c r="D453"/>
      <c r="E453" t="s">
        <v>5027</v>
      </c>
      <c r="F453" t="s">
        <v>69</v>
      </c>
      <c r="G453">
        <v>0</v>
      </c>
      <c r="H453">
        <v>1</v>
      </c>
      <c r="I453">
        <v>0</v>
      </c>
      <c r="J453">
        <v>0</v>
      </c>
      <c r="K453">
        <v>1</v>
      </c>
      <c r="L453">
        <v>1</v>
      </c>
    </row>
    <row r="454" spans="1:12" x14ac:dyDescent="0.2">
      <c r="A454"/>
      <c r="B454"/>
      <c r="C454"/>
      <c r="D454"/>
      <c r="E454" t="s">
        <v>6556</v>
      </c>
      <c r="F454" t="s">
        <v>33</v>
      </c>
      <c r="G454">
        <v>1</v>
      </c>
      <c r="H454">
        <v>0</v>
      </c>
      <c r="I454">
        <v>0</v>
      </c>
      <c r="J454">
        <v>0</v>
      </c>
      <c r="K454">
        <v>1</v>
      </c>
      <c r="L454">
        <v>1</v>
      </c>
    </row>
    <row r="455" spans="1:12" x14ac:dyDescent="0.2">
      <c r="A455"/>
      <c r="B455"/>
      <c r="C455"/>
      <c r="D455"/>
      <c r="E455" t="s">
        <v>806</v>
      </c>
      <c r="F455" t="s">
        <v>94</v>
      </c>
      <c r="G455">
        <v>0</v>
      </c>
      <c r="H455">
        <v>2</v>
      </c>
      <c r="I455">
        <v>0</v>
      </c>
      <c r="J455">
        <v>0</v>
      </c>
      <c r="K455">
        <v>2</v>
      </c>
      <c r="L455">
        <v>2</v>
      </c>
    </row>
    <row r="456" spans="1:12" x14ac:dyDescent="0.2">
      <c r="A456"/>
      <c r="B456"/>
      <c r="C456"/>
      <c r="D456"/>
      <c r="E456" t="s">
        <v>839</v>
      </c>
      <c r="F456" t="s">
        <v>131</v>
      </c>
      <c r="G456">
        <v>0</v>
      </c>
      <c r="H456">
        <v>1</v>
      </c>
      <c r="I456">
        <v>0</v>
      </c>
      <c r="J456">
        <v>0</v>
      </c>
      <c r="K456">
        <v>1</v>
      </c>
      <c r="L456">
        <v>1</v>
      </c>
    </row>
    <row r="457" spans="1:12" x14ac:dyDescent="0.2">
      <c r="A457"/>
      <c r="B457"/>
      <c r="C457"/>
      <c r="D457"/>
      <c r="E457" t="s">
        <v>288</v>
      </c>
      <c r="F457" t="s">
        <v>131</v>
      </c>
      <c r="G457">
        <v>0</v>
      </c>
      <c r="H457">
        <v>1</v>
      </c>
      <c r="I457">
        <v>0</v>
      </c>
      <c r="J457">
        <v>0</v>
      </c>
      <c r="K457">
        <v>1</v>
      </c>
      <c r="L457">
        <v>1</v>
      </c>
    </row>
    <row r="458" spans="1:12" x14ac:dyDescent="0.2">
      <c r="A458"/>
      <c r="B458"/>
      <c r="C458"/>
      <c r="D458"/>
      <c r="E458" t="s">
        <v>1775</v>
      </c>
      <c r="F458" t="s">
        <v>69</v>
      </c>
      <c r="G458">
        <v>0</v>
      </c>
      <c r="H458">
        <v>1</v>
      </c>
      <c r="I458">
        <v>0</v>
      </c>
      <c r="J458">
        <v>0</v>
      </c>
      <c r="K458">
        <v>1</v>
      </c>
      <c r="L458">
        <v>1</v>
      </c>
    </row>
    <row r="459" spans="1:12" x14ac:dyDescent="0.2">
      <c r="A459"/>
      <c r="B459"/>
      <c r="C459"/>
      <c r="D459"/>
      <c r="E459" t="s">
        <v>1778</v>
      </c>
      <c r="F459" t="s">
        <v>69</v>
      </c>
      <c r="G459">
        <v>0</v>
      </c>
      <c r="H459">
        <v>1</v>
      </c>
      <c r="I459">
        <v>0</v>
      </c>
      <c r="J459">
        <v>0</v>
      </c>
      <c r="K459">
        <v>1</v>
      </c>
      <c r="L459">
        <v>1</v>
      </c>
    </row>
    <row r="460" spans="1:12" x14ac:dyDescent="0.2">
      <c r="A460"/>
      <c r="B460"/>
      <c r="C460"/>
      <c r="D460"/>
      <c r="E460" t="s">
        <v>1780</v>
      </c>
      <c r="F460" t="s">
        <v>69</v>
      </c>
      <c r="G460">
        <v>0</v>
      </c>
      <c r="H460">
        <v>1</v>
      </c>
      <c r="I460">
        <v>0</v>
      </c>
      <c r="J460">
        <v>0</v>
      </c>
      <c r="K460">
        <v>1</v>
      </c>
      <c r="L460">
        <v>1</v>
      </c>
    </row>
    <row r="461" spans="1:12" x14ac:dyDescent="0.2">
      <c r="A461"/>
      <c r="B461"/>
      <c r="C461"/>
      <c r="D461"/>
      <c r="E461" t="s">
        <v>1774</v>
      </c>
      <c r="F461" t="s">
        <v>69</v>
      </c>
      <c r="G461">
        <v>0</v>
      </c>
      <c r="H461">
        <v>1</v>
      </c>
      <c r="I461">
        <v>0</v>
      </c>
      <c r="J461">
        <v>0</v>
      </c>
      <c r="K461">
        <v>1</v>
      </c>
      <c r="L461">
        <v>1</v>
      </c>
    </row>
    <row r="462" spans="1:12" x14ac:dyDescent="0.2">
      <c r="A462"/>
      <c r="B462"/>
      <c r="C462"/>
      <c r="D462"/>
      <c r="E462" t="s">
        <v>1777</v>
      </c>
      <c r="F462" t="s">
        <v>69</v>
      </c>
      <c r="G462">
        <v>0</v>
      </c>
      <c r="H462">
        <v>1</v>
      </c>
      <c r="I462">
        <v>0</v>
      </c>
      <c r="J462">
        <v>0</v>
      </c>
      <c r="K462">
        <v>1</v>
      </c>
      <c r="L462">
        <v>1</v>
      </c>
    </row>
    <row r="463" spans="1:12" x14ac:dyDescent="0.2">
      <c r="A463"/>
      <c r="B463"/>
      <c r="C463"/>
      <c r="D463"/>
      <c r="E463" t="s">
        <v>1776</v>
      </c>
      <c r="F463" t="s">
        <v>69</v>
      </c>
      <c r="G463">
        <v>0</v>
      </c>
      <c r="H463">
        <v>1</v>
      </c>
      <c r="I463">
        <v>0</v>
      </c>
      <c r="J463">
        <v>0</v>
      </c>
      <c r="K463">
        <v>1</v>
      </c>
      <c r="L463">
        <v>1</v>
      </c>
    </row>
    <row r="464" spans="1:12" x14ac:dyDescent="0.2">
      <c r="A464"/>
      <c r="B464"/>
      <c r="C464"/>
      <c r="D464"/>
      <c r="E464" t="s">
        <v>6557</v>
      </c>
      <c r="F464" t="s">
        <v>94</v>
      </c>
      <c r="G464">
        <v>1</v>
      </c>
      <c r="H464">
        <v>0</v>
      </c>
      <c r="I464">
        <v>0</v>
      </c>
      <c r="J464">
        <v>0</v>
      </c>
      <c r="K464">
        <v>1</v>
      </c>
      <c r="L464">
        <v>1</v>
      </c>
    </row>
    <row r="465" spans="1:12" x14ac:dyDescent="0.2">
      <c r="A465"/>
      <c r="B465"/>
      <c r="C465"/>
      <c r="D465"/>
      <c r="E465" t="s">
        <v>6558</v>
      </c>
      <c r="F465" t="s">
        <v>94</v>
      </c>
      <c r="G465">
        <v>1</v>
      </c>
      <c r="H465">
        <v>0</v>
      </c>
      <c r="I465">
        <v>0</v>
      </c>
      <c r="J465">
        <v>0</v>
      </c>
      <c r="K465">
        <v>1</v>
      </c>
      <c r="L465">
        <v>1</v>
      </c>
    </row>
    <row r="466" spans="1:12" x14ac:dyDescent="0.2">
      <c r="A466"/>
      <c r="B466"/>
      <c r="C466"/>
      <c r="D466"/>
      <c r="E466" t="s">
        <v>6559</v>
      </c>
      <c r="F466" t="s">
        <v>67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</row>
    <row r="467" spans="1:12" x14ac:dyDescent="0.2">
      <c r="A467"/>
      <c r="B467"/>
      <c r="C467"/>
      <c r="D467"/>
      <c r="E467" t="s">
        <v>3539</v>
      </c>
      <c r="F467" t="s">
        <v>14</v>
      </c>
      <c r="G467">
        <v>3</v>
      </c>
      <c r="H467">
        <v>0</v>
      </c>
      <c r="I467">
        <v>0</v>
      </c>
      <c r="J467">
        <v>0</v>
      </c>
      <c r="K467">
        <v>3</v>
      </c>
      <c r="L467">
        <v>3</v>
      </c>
    </row>
    <row r="468" spans="1:12" x14ac:dyDescent="0.2">
      <c r="A468"/>
      <c r="B468"/>
      <c r="C468"/>
      <c r="D468"/>
      <c r="E468" t="s">
        <v>6560</v>
      </c>
      <c r="F468" t="s">
        <v>94</v>
      </c>
      <c r="G468">
        <v>0</v>
      </c>
      <c r="H468">
        <v>1</v>
      </c>
      <c r="I468">
        <v>0</v>
      </c>
      <c r="J468">
        <v>0</v>
      </c>
      <c r="K468">
        <v>1</v>
      </c>
      <c r="L468">
        <v>1</v>
      </c>
    </row>
    <row r="469" spans="1:12" x14ac:dyDescent="0.2">
      <c r="A469"/>
      <c r="B469"/>
      <c r="C469"/>
      <c r="D469"/>
      <c r="E469" t="s">
        <v>6561</v>
      </c>
      <c r="F469" t="s">
        <v>94</v>
      </c>
      <c r="G469">
        <v>0</v>
      </c>
      <c r="H469">
        <v>1</v>
      </c>
      <c r="I469">
        <v>0</v>
      </c>
      <c r="J469">
        <v>0</v>
      </c>
      <c r="K469">
        <v>1</v>
      </c>
      <c r="L469">
        <v>1</v>
      </c>
    </row>
    <row r="470" spans="1:12" x14ac:dyDescent="0.2">
      <c r="A470"/>
      <c r="B470"/>
      <c r="C470"/>
      <c r="D470"/>
      <c r="E470" t="s">
        <v>6562</v>
      </c>
      <c r="F470" t="s">
        <v>58</v>
      </c>
      <c r="G470">
        <v>1</v>
      </c>
      <c r="H470">
        <v>0</v>
      </c>
      <c r="I470">
        <v>0</v>
      </c>
      <c r="J470">
        <v>0</v>
      </c>
      <c r="K470">
        <v>1</v>
      </c>
      <c r="L470">
        <v>1</v>
      </c>
    </row>
    <row r="471" spans="1:12" x14ac:dyDescent="0.2">
      <c r="A471"/>
      <c r="B471"/>
      <c r="C471"/>
      <c r="D471"/>
      <c r="E471" t="s">
        <v>6563</v>
      </c>
      <c r="F471" t="s">
        <v>58</v>
      </c>
      <c r="G471">
        <v>1</v>
      </c>
      <c r="H471">
        <v>0</v>
      </c>
      <c r="I471">
        <v>0</v>
      </c>
      <c r="J471">
        <v>0</v>
      </c>
      <c r="K471">
        <v>1</v>
      </c>
      <c r="L471">
        <v>1</v>
      </c>
    </row>
    <row r="472" spans="1:12" x14ac:dyDescent="0.2">
      <c r="A472"/>
      <c r="B472"/>
      <c r="C472"/>
      <c r="D472"/>
      <c r="E472" t="s">
        <v>6564</v>
      </c>
      <c r="F472" t="s">
        <v>94</v>
      </c>
      <c r="G472">
        <v>1</v>
      </c>
      <c r="H472">
        <v>0</v>
      </c>
      <c r="I472">
        <v>0</v>
      </c>
      <c r="J472">
        <v>0</v>
      </c>
      <c r="K472">
        <v>1</v>
      </c>
      <c r="L472">
        <v>1</v>
      </c>
    </row>
    <row r="473" spans="1:12" x14ac:dyDescent="0.2">
      <c r="A473"/>
      <c r="B473"/>
      <c r="C473"/>
      <c r="D473"/>
      <c r="E473" t="s">
        <v>6565</v>
      </c>
      <c r="F473" t="s">
        <v>58</v>
      </c>
      <c r="G473">
        <v>1</v>
      </c>
      <c r="H473">
        <v>0</v>
      </c>
      <c r="I473">
        <v>0</v>
      </c>
      <c r="J473">
        <v>0</v>
      </c>
      <c r="K473">
        <v>1</v>
      </c>
      <c r="L473">
        <v>1</v>
      </c>
    </row>
    <row r="474" spans="1:12" x14ac:dyDescent="0.2">
      <c r="A474"/>
      <c r="B474"/>
      <c r="C474"/>
      <c r="D474"/>
      <c r="E474" t="s">
        <v>6566</v>
      </c>
      <c r="F474" t="s">
        <v>58</v>
      </c>
      <c r="G474">
        <v>1</v>
      </c>
      <c r="H474">
        <v>0</v>
      </c>
      <c r="I474">
        <v>0</v>
      </c>
      <c r="J474">
        <v>0</v>
      </c>
      <c r="K474">
        <v>1</v>
      </c>
      <c r="L474">
        <v>1</v>
      </c>
    </row>
    <row r="475" spans="1:12" x14ac:dyDescent="0.2">
      <c r="A475"/>
      <c r="B475"/>
      <c r="C475"/>
      <c r="D475"/>
      <c r="E475" t="s">
        <v>6567</v>
      </c>
      <c r="F475" t="s">
        <v>77</v>
      </c>
      <c r="G475">
        <v>0</v>
      </c>
      <c r="H475">
        <v>1</v>
      </c>
      <c r="I475">
        <v>0</v>
      </c>
      <c r="J475">
        <v>0</v>
      </c>
      <c r="K475">
        <v>1</v>
      </c>
      <c r="L475">
        <v>1</v>
      </c>
    </row>
    <row r="476" spans="1:12" x14ac:dyDescent="0.2">
      <c r="A476"/>
      <c r="B476"/>
      <c r="C476"/>
      <c r="D476"/>
      <c r="E476" t="s">
        <v>6568</v>
      </c>
      <c r="F476" t="s">
        <v>77</v>
      </c>
      <c r="G476">
        <v>0</v>
      </c>
      <c r="H476">
        <v>1</v>
      </c>
      <c r="I476">
        <v>0</v>
      </c>
      <c r="J476">
        <v>0</v>
      </c>
      <c r="K476">
        <v>1</v>
      </c>
      <c r="L476">
        <v>1</v>
      </c>
    </row>
    <row r="477" spans="1:12" x14ac:dyDescent="0.2">
      <c r="A477"/>
      <c r="B477"/>
      <c r="C477"/>
      <c r="D477"/>
      <c r="E477" t="s">
        <v>6569</v>
      </c>
      <c r="F477" t="s">
        <v>77</v>
      </c>
      <c r="G477">
        <v>0</v>
      </c>
      <c r="H477">
        <v>1</v>
      </c>
      <c r="I477">
        <v>0</v>
      </c>
      <c r="J477">
        <v>0</v>
      </c>
      <c r="K477">
        <v>1</v>
      </c>
      <c r="L477">
        <v>1</v>
      </c>
    </row>
    <row r="478" spans="1:12" x14ac:dyDescent="0.2">
      <c r="A478"/>
      <c r="B478"/>
      <c r="C478"/>
      <c r="D478"/>
      <c r="E478" t="s">
        <v>3335</v>
      </c>
      <c r="F478" t="s">
        <v>14</v>
      </c>
      <c r="G478">
        <v>0</v>
      </c>
      <c r="H478">
        <v>1</v>
      </c>
      <c r="I478">
        <v>0</v>
      </c>
      <c r="J478">
        <v>0</v>
      </c>
      <c r="K478">
        <v>1</v>
      </c>
      <c r="L478">
        <v>1</v>
      </c>
    </row>
    <row r="479" spans="1:12" x14ac:dyDescent="0.2">
      <c r="A479"/>
      <c r="B479"/>
      <c r="C479"/>
      <c r="D479"/>
      <c r="E479" t="s">
        <v>5505</v>
      </c>
      <c r="F479" t="s">
        <v>39</v>
      </c>
      <c r="G479">
        <v>0</v>
      </c>
      <c r="H479">
        <v>1</v>
      </c>
      <c r="I479">
        <v>0</v>
      </c>
      <c r="J479">
        <v>0</v>
      </c>
      <c r="K479">
        <v>1</v>
      </c>
      <c r="L479">
        <v>1</v>
      </c>
    </row>
    <row r="480" spans="1:12" x14ac:dyDescent="0.2">
      <c r="A480"/>
      <c r="B480"/>
      <c r="C480"/>
      <c r="D480"/>
      <c r="E480" t="s">
        <v>4007</v>
      </c>
      <c r="F480" t="s">
        <v>39</v>
      </c>
      <c r="G480">
        <v>0</v>
      </c>
      <c r="H480">
        <v>1</v>
      </c>
      <c r="I480">
        <v>0</v>
      </c>
      <c r="J480">
        <v>0</v>
      </c>
      <c r="K480">
        <v>1</v>
      </c>
      <c r="L480">
        <v>1</v>
      </c>
    </row>
    <row r="481" spans="1:12" x14ac:dyDescent="0.2">
      <c r="A481"/>
      <c r="B481"/>
      <c r="C481"/>
      <c r="D481"/>
      <c r="E481" t="s">
        <v>6060</v>
      </c>
      <c r="F481" t="s">
        <v>131</v>
      </c>
      <c r="G481">
        <v>1</v>
      </c>
      <c r="H481">
        <v>1</v>
      </c>
      <c r="I481">
        <v>0</v>
      </c>
      <c r="J481">
        <v>0</v>
      </c>
      <c r="K481">
        <v>2</v>
      </c>
      <c r="L481">
        <v>2</v>
      </c>
    </row>
    <row r="482" spans="1:12" x14ac:dyDescent="0.2">
      <c r="A482"/>
      <c r="B482"/>
      <c r="C482"/>
      <c r="D482"/>
      <c r="E482" t="s">
        <v>982</v>
      </c>
      <c r="F482" t="s">
        <v>58</v>
      </c>
      <c r="G482">
        <v>0</v>
      </c>
      <c r="H482">
        <v>1</v>
      </c>
      <c r="I482">
        <v>0</v>
      </c>
      <c r="J482">
        <v>0</v>
      </c>
      <c r="K482">
        <v>1</v>
      </c>
      <c r="L482">
        <v>1</v>
      </c>
    </row>
    <row r="483" spans="1:12" x14ac:dyDescent="0.2">
      <c r="A483"/>
      <c r="B483"/>
      <c r="C483"/>
      <c r="D483"/>
      <c r="E483" t="s">
        <v>6570</v>
      </c>
      <c r="F483" t="s">
        <v>94</v>
      </c>
      <c r="G483">
        <v>0</v>
      </c>
      <c r="H483">
        <v>1</v>
      </c>
      <c r="I483">
        <v>0</v>
      </c>
      <c r="J483">
        <v>0</v>
      </c>
      <c r="K483">
        <v>1</v>
      </c>
      <c r="L483">
        <v>1</v>
      </c>
    </row>
    <row r="484" spans="1:12" x14ac:dyDescent="0.2">
      <c r="A484"/>
      <c r="B484"/>
      <c r="C484"/>
      <c r="D484"/>
      <c r="E484" t="s">
        <v>6571</v>
      </c>
      <c r="F484" t="s">
        <v>29</v>
      </c>
      <c r="G484">
        <v>1</v>
      </c>
      <c r="H484">
        <v>0</v>
      </c>
      <c r="I484">
        <v>0</v>
      </c>
      <c r="J484">
        <v>0</v>
      </c>
      <c r="K484">
        <v>1</v>
      </c>
      <c r="L484">
        <v>1</v>
      </c>
    </row>
    <row r="485" spans="1:12" x14ac:dyDescent="0.2">
      <c r="A485"/>
      <c r="B485"/>
      <c r="C485"/>
      <c r="D485"/>
      <c r="E485" t="s">
        <v>6572</v>
      </c>
      <c r="F485" t="s">
        <v>18</v>
      </c>
      <c r="G485">
        <v>1</v>
      </c>
      <c r="H485">
        <v>0</v>
      </c>
      <c r="I485">
        <v>0</v>
      </c>
      <c r="J485">
        <v>0</v>
      </c>
      <c r="K485">
        <v>1</v>
      </c>
      <c r="L485">
        <v>1</v>
      </c>
    </row>
    <row r="486" spans="1:12" x14ac:dyDescent="0.2">
      <c r="A486"/>
      <c r="B486"/>
      <c r="C486"/>
      <c r="D486"/>
      <c r="E486" t="s">
        <v>2261</v>
      </c>
      <c r="F486" t="s">
        <v>53</v>
      </c>
      <c r="G486">
        <v>2</v>
      </c>
      <c r="H486">
        <v>1</v>
      </c>
      <c r="I486">
        <v>0</v>
      </c>
      <c r="J486">
        <v>0</v>
      </c>
      <c r="K486">
        <v>3</v>
      </c>
      <c r="L486">
        <v>3</v>
      </c>
    </row>
    <row r="487" spans="1:12" x14ac:dyDescent="0.2">
      <c r="A487"/>
      <c r="B487"/>
      <c r="C487"/>
      <c r="D487"/>
      <c r="E487" t="s">
        <v>3682</v>
      </c>
      <c r="F487" t="s">
        <v>69</v>
      </c>
      <c r="G487">
        <v>2</v>
      </c>
      <c r="H487">
        <v>0</v>
      </c>
      <c r="I487">
        <v>0</v>
      </c>
      <c r="J487">
        <v>0</v>
      </c>
      <c r="K487">
        <v>2</v>
      </c>
      <c r="L487">
        <v>2</v>
      </c>
    </row>
    <row r="488" spans="1:12" x14ac:dyDescent="0.2">
      <c r="A488"/>
      <c r="B488"/>
      <c r="C488"/>
      <c r="D488"/>
      <c r="E488" t="s">
        <v>1360</v>
      </c>
      <c r="F488" t="s">
        <v>94</v>
      </c>
      <c r="G488">
        <v>0</v>
      </c>
      <c r="H488">
        <v>4</v>
      </c>
      <c r="I488">
        <v>0</v>
      </c>
      <c r="J488">
        <v>0</v>
      </c>
      <c r="K488">
        <v>4</v>
      </c>
      <c r="L488">
        <v>4</v>
      </c>
    </row>
    <row r="489" spans="1:12" x14ac:dyDescent="0.2">
      <c r="A489"/>
      <c r="B489"/>
      <c r="C489"/>
      <c r="D489"/>
      <c r="E489" t="s">
        <v>3547</v>
      </c>
      <c r="F489" t="s">
        <v>94</v>
      </c>
      <c r="G489">
        <v>0</v>
      </c>
      <c r="H489">
        <v>2</v>
      </c>
      <c r="I489">
        <v>0</v>
      </c>
      <c r="J489">
        <v>0</v>
      </c>
      <c r="K489">
        <v>2</v>
      </c>
      <c r="L489">
        <v>2</v>
      </c>
    </row>
    <row r="490" spans="1:12" x14ac:dyDescent="0.2">
      <c r="A490"/>
      <c r="B490"/>
      <c r="C490"/>
      <c r="D490"/>
      <c r="E490" t="s">
        <v>6152</v>
      </c>
      <c r="F490" t="s">
        <v>53</v>
      </c>
      <c r="G490">
        <v>0</v>
      </c>
      <c r="H490">
        <v>2</v>
      </c>
      <c r="I490">
        <v>0</v>
      </c>
      <c r="J490">
        <v>0</v>
      </c>
      <c r="K490">
        <v>2</v>
      </c>
      <c r="L490">
        <v>2</v>
      </c>
    </row>
    <row r="491" spans="1:12" x14ac:dyDescent="0.2">
      <c r="A491"/>
      <c r="B491"/>
      <c r="C491"/>
      <c r="D491"/>
      <c r="E491" t="s">
        <v>6573</v>
      </c>
      <c r="F491" t="s">
        <v>53</v>
      </c>
      <c r="G491">
        <v>0</v>
      </c>
      <c r="H491">
        <v>1</v>
      </c>
      <c r="I491">
        <v>0</v>
      </c>
      <c r="J491">
        <v>0</v>
      </c>
      <c r="K491">
        <v>1</v>
      </c>
      <c r="L491">
        <v>1</v>
      </c>
    </row>
    <row r="492" spans="1:12" x14ac:dyDescent="0.2">
      <c r="A492"/>
      <c r="B492"/>
      <c r="C492"/>
      <c r="D492"/>
      <c r="E492" t="s">
        <v>1479</v>
      </c>
      <c r="F492" t="s">
        <v>53</v>
      </c>
      <c r="G492">
        <v>0</v>
      </c>
      <c r="H492">
        <v>2</v>
      </c>
      <c r="I492">
        <v>0</v>
      </c>
      <c r="J492">
        <v>0</v>
      </c>
      <c r="K492">
        <v>2</v>
      </c>
      <c r="L492">
        <v>2</v>
      </c>
    </row>
    <row r="493" spans="1:12" x14ac:dyDescent="0.2">
      <c r="A493"/>
      <c r="B493"/>
      <c r="C493"/>
      <c r="D493"/>
      <c r="E493" t="s">
        <v>874</v>
      </c>
      <c r="F493" t="s">
        <v>53</v>
      </c>
      <c r="G493">
        <v>0</v>
      </c>
      <c r="H493">
        <v>2</v>
      </c>
      <c r="I493">
        <v>0</v>
      </c>
      <c r="J493">
        <v>0</v>
      </c>
      <c r="K493">
        <v>2</v>
      </c>
      <c r="L493">
        <v>2</v>
      </c>
    </row>
    <row r="494" spans="1:12" x14ac:dyDescent="0.2">
      <c r="A494"/>
      <c r="B494"/>
      <c r="C494"/>
      <c r="D494"/>
      <c r="E494" t="s">
        <v>6150</v>
      </c>
      <c r="F494" t="s">
        <v>53</v>
      </c>
      <c r="G494">
        <v>0</v>
      </c>
      <c r="H494">
        <v>2</v>
      </c>
      <c r="I494">
        <v>0</v>
      </c>
      <c r="J494">
        <v>0</v>
      </c>
      <c r="K494">
        <v>2</v>
      </c>
      <c r="L494">
        <v>2</v>
      </c>
    </row>
    <row r="495" spans="1:12" x14ac:dyDescent="0.2">
      <c r="A495"/>
      <c r="B495"/>
      <c r="C495"/>
      <c r="D495"/>
      <c r="E495" t="s">
        <v>3396</v>
      </c>
      <c r="F495" t="s">
        <v>18</v>
      </c>
      <c r="G495">
        <v>5</v>
      </c>
      <c r="H495">
        <v>2</v>
      </c>
      <c r="I495">
        <v>0</v>
      </c>
      <c r="J495">
        <v>0</v>
      </c>
      <c r="K495">
        <v>7</v>
      </c>
      <c r="L495">
        <v>7</v>
      </c>
    </row>
    <row r="496" spans="1:12" x14ac:dyDescent="0.2">
      <c r="A496"/>
      <c r="B496"/>
      <c r="C496"/>
      <c r="D496"/>
      <c r="E496" t="s">
        <v>2099</v>
      </c>
      <c r="F496" t="s">
        <v>18</v>
      </c>
      <c r="G496">
        <v>5</v>
      </c>
      <c r="H496">
        <v>2</v>
      </c>
      <c r="I496">
        <v>0</v>
      </c>
      <c r="J496">
        <v>0</v>
      </c>
      <c r="K496">
        <v>7</v>
      </c>
      <c r="L496">
        <v>7</v>
      </c>
    </row>
    <row r="497" spans="1:12" x14ac:dyDescent="0.2">
      <c r="A497"/>
      <c r="B497"/>
      <c r="C497"/>
      <c r="D497"/>
      <c r="E497" t="s">
        <v>902</v>
      </c>
      <c r="F497" t="s">
        <v>18</v>
      </c>
      <c r="G497">
        <v>5</v>
      </c>
      <c r="H497">
        <v>2</v>
      </c>
      <c r="I497">
        <v>0</v>
      </c>
      <c r="J497">
        <v>0</v>
      </c>
      <c r="K497">
        <v>7</v>
      </c>
      <c r="L497">
        <v>7</v>
      </c>
    </row>
    <row r="498" spans="1:12" x14ac:dyDescent="0.2">
      <c r="A498"/>
      <c r="B498"/>
      <c r="C498"/>
      <c r="D498"/>
      <c r="E498" t="s">
        <v>2100</v>
      </c>
      <c r="F498" t="s">
        <v>18</v>
      </c>
      <c r="G498">
        <v>5</v>
      </c>
      <c r="H498">
        <v>2</v>
      </c>
      <c r="I498">
        <v>0</v>
      </c>
      <c r="J498">
        <v>0</v>
      </c>
      <c r="K498">
        <v>7</v>
      </c>
      <c r="L498">
        <v>7</v>
      </c>
    </row>
    <row r="499" spans="1:12" x14ac:dyDescent="0.2">
      <c r="A499"/>
      <c r="B499"/>
      <c r="C499"/>
      <c r="D499"/>
      <c r="E499" t="s">
        <v>1095</v>
      </c>
      <c r="F499" t="s">
        <v>35</v>
      </c>
      <c r="G499">
        <v>0</v>
      </c>
      <c r="H499">
        <v>1</v>
      </c>
      <c r="I499">
        <v>0</v>
      </c>
      <c r="J499">
        <v>0</v>
      </c>
      <c r="K499">
        <v>1</v>
      </c>
      <c r="L499">
        <v>1</v>
      </c>
    </row>
    <row r="500" spans="1:12" x14ac:dyDescent="0.2">
      <c r="A500"/>
      <c r="B500"/>
      <c r="C500"/>
      <c r="D500"/>
      <c r="E500" t="s">
        <v>3538</v>
      </c>
      <c r="F500" t="s">
        <v>16</v>
      </c>
      <c r="G500">
        <v>2</v>
      </c>
      <c r="H500">
        <v>0</v>
      </c>
      <c r="I500">
        <v>0</v>
      </c>
      <c r="J500">
        <v>0</v>
      </c>
      <c r="K500">
        <v>2</v>
      </c>
      <c r="L500">
        <v>2</v>
      </c>
    </row>
    <row r="501" spans="1:12" x14ac:dyDescent="0.2">
      <c r="A501"/>
      <c r="B501"/>
      <c r="C501"/>
      <c r="D501"/>
      <c r="E501" t="s">
        <v>6574</v>
      </c>
      <c r="F501" t="s">
        <v>29</v>
      </c>
      <c r="G501">
        <v>0</v>
      </c>
      <c r="H501">
        <v>1</v>
      </c>
      <c r="I501">
        <v>0</v>
      </c>
      <c r="J501">
        <v>0</v>
      </c>
      <c r="K501">
        <v>1</v>
      </c>
      <c r="L501">
        <v>1</v>
      </c>
    </row>
    <row r="502" spans="1:12" x14ac:dyDescent="0.2">
      <c r="A502"/>
      <c r="B502"/>
      <c r="C502"/>
      <c r="D502"/>
      <c r="E502" t="s">
        <v>6575</v>
      </c>
      <c r="F502" t="s">
        <v>29</v>
      </c>
      <c r="G502">
        <v>0</v>
      </c>
      <c r="H502">
        <v>1</v>
      </c>
      <c r="I502">
        <v>0</v>
      </c>
      <c r="J502">
        <v>0</v>
      </c>
      <c r="K502">
        <v>1</v>
      </c>
      <c r="L502">
        <v>1</v>
      </c>
    </row>
    <row r="503" spans="1:12" x14ac:dyDescent="0.2">
      <c r="A503"/>
      <c r="B503"/>
      <c r="C503"/>
      <c r="D503"/>
      <c r="E503" t="s">
        <v>6576</v>
      </c>
      <c r="F503" t="s">
        <v>29</v>
      </c>
      <c r="G503">
        <v>0</v>
      </c>
      <c r="H503">
        <v>1</v>
      </c>
      <c r="I503">
        <v>0</v>
      </c>
      <c r="J503">
        <v>0</v>
      </c>
      <c r="K503">
        <v>1</v>
      </c>
      <c r="L503">
        <v>1</v>
      </c>
    </row>
    <row r="504" spans="1:12" x14ac:dyDescent="0.2">
      <c r="A504"/>
      <c r="B504"/>
      <c r="C504"/>
      <c r="D504"/>
      <c r="E504" t="s">
        <v>6577</v>
      </c>
      <c r="F504" t="s">
        <v>29</v>
      </c>
      <c r="G504">
        <v>0</v>
      </c>
      <c r="H504">
        <v>1</v>
      </c>
      <c r="I504">
        <v>0</v>
      </c>
      <c r="J504">
        <v>0</v>
      </c>
      <c r="K504">
        <v>1</v>
      </c>
      <c r="L504">
        <v>1</v>
      </c>
    </row>
    <row r="505" spans="1:12" x14ac:dyDescent="0.2">
      <c r="A505"/>
      <c r="B505"/>
      <c r="C505"/>
      <c r="D505"/>
      <c r="E505" t="s">
        <v>6578</v>
      </c>
      <c r="F505" t="s">
        <v>29</v>
      </c>
      <c r="G505">
        <v>0</v>
      </c>
      <c r="H505">
        <v>1</v>
      </c>
      <c r="I505">
        <v>0</v>
      </c>
      <c r="J505">
        <v>0</v>
      </c>
      <c r="K505">
        <v>1</v>
      </c>
      <c r="L505">
        <v>1</v>
      </c>
    </row>
    <row r="506" spans="1:12" x14ac:dyDescent="0.2">
      <c r="A506"/>
      <c r="B506"/>
      <c r="C506"/>
      <c r="D506"/>
      <c r="E506" t="s">
        <v>6579</v>
      </c>
      <c r="F506" t="s">
        <v>29</v>
      </c>
      <c r="G506">
        <v>0</v>
      </c>
      <c r="H506">
        <v>1</v>
      </c>
      <c r="I506">
        <v>0</v>
      </c>
      <c r="J506">
        <v>0</v>
      </c>
      <c r="K506">
        <v>1</v>
      </c>
      <c r="L506">
        <v>1</v>
      </c>
    </row>
    <row r="507" spans="1:12" x14ac:dyDescent="0.2">
      <c r="A507"/>
      <c r="B507"/>
      <c r="C507"/>
      <c r="D507"/>
      <c r="E507" t="s">
        <v>6580</v>
      </c>
      <c r="F507" t="s">
        <v>29</v>
      </c>
      <c r="G507">
        <v>0</v>
      </c>
      <c r="H507">
        <v>1</v>
      </c>
      <c r="I507">
        <v>0</v>
      </c>
      <c r="J507">
        <v>0</v>
      </c>
      <c r="K507">
        <v>1</v>
      </c>
      <c r="L507">
        <v>1</v>
      </c>
    </row>
    <row r="508" spans="1:12" x14ac:dyDescent="0.2">
      <c r="A508"/>
      <c r="B508"/>
      <c r="C508"/>
      <c r="D508"/>
      <c r="E508" t="s">
        <v>6581</v>
      </c>
      <c r="F508" t="s">
        <v>29</v>
      </c>
      <c r="G508">
        <v>0</v>
      </c>
      <c r="H508">
        <v>1</v>
      </c>
      <c r="I508">
        <v>0</v>
      </c>
      <c r="J508">
        <v>0</v>
      </c>
      <c r="K508">
        <v>1</v>
      </c>
      <c r="L508">
        <v>1</v>
      </c>
    </row>
    <row r="509" spans="1:12" x14ac:dyDescent="0.2">
      <c r="A509"/>
      <c r="B509"/>
      <c r="C509"/>
      <c r="D509"/>
      <c r="E509" t="s">
        <v>6582</v>
      </c>
      <c r="F509" t="s">
        <v>29</v>
      </c>
      <c r="G509">
        <v>0</v>
      </c>
      <c r="H509">
        <v>1</v>
      </c>
      <c r="I509">
        <v>0</v>
      </c>
      <c r="J509">
        <v>0</v>
      </c>
      <c r="K509">
        <v>1</v>
      </c>
      <c r="L509">
        <v>1</v>
      </c>
    </row>
    <row r="510" spans="1:12" x14ac:dyDescent="0.2">
      <c r="A510"/>
      <c r="B510"/>
      <c r="C510"/>
      <c r="D510"/>
      <c r="E510" t="s">
        <v>6583</v>
      </c>
      <c r="F510" t="s">
        <v>29</v>
      </c>
      <c r="G510">
        <v>0</v>
      </c>
      <c r="H510">
        <v>1</v>
      </c>
      <c r="I510">
        <v>0</v>
      </c>
      <c r="J510">
        <v>0</v>
      </c>
      <c r="K510">
        <v>1</v>
      </c>
      <c r="L510">
        <v>1</v>
      </c>
    </row>
    <row r="511" spans="1:12" x14ac:dyDescent="0.2">
      <c r="A511"/>
      <c r="B511"/>
      <c r="C511"/>
      <c r="D511"/>
      <c r="E511" t="s">
        <v>6584</v>
      </c>
      <c r="F511" t="s">
        <v>29</v>
      </c>
      <c r="G511">
        <v>0</v>
      </c>
      <c r="H511">
        <v>1</v>
      </c>
      <c r="I511">
        <v>0</v>
      </c>
      <c r="J511">
        <v>0</v>
      </c>
      <c r="K511">
        <v>1</v>
      </c>
      <c r="L511">
        <v>1</v>
      </c>
    </row>
    <row r="512" spans="1:12" x14ac:dyDescent="0.2">
      <c r="A512"/>
      <c r="B512"/>
      <c r="C512"/>
      <c r="D512"/>
      <c r="E512" t="s">
        <v>6585</v>
      </c>
      <c r="F512" t="s">
        <v>29</v>
      </c>
      <c r="G512">
        <v>0</v>
      </c>
      <c r="H512">
        <v>1</v>
      </c>
      <c r="I512">
        <v>0</v>
      </c>
      <c r="J512">
        <v>0</v>
      </c>
      <c r="K512">
        <v>1</v>
      </c>
      <c r="L512">
        <v>1</v>
      </c>
    </row>
    <row r="513" spans="1:12" x14ac:dyDescent="0.2">
      <c r="A513"/>
      <c r="B513"/>
      <c r="C513"/>
      <c r="D513"/>
      <c r="E513" t="s">
        <v>6586</v>
      </c>
      <c r="F513" t="s">
        <v>29</v>
      </c>
      <c r="G513">
        <v>0</v>
      </c>
      <c r="H513">
        <v>1</v>
      </c>
      <c r="I513">
        <v>0</v>
      </c>
      <c r="J513">
        <v>0</v>
      </c>
      <c r="K513">
        <v>1</v>
      </c>
      <c r="L513">
        <v>1</v>
      </c>
    </row>
    <row r="514" spans="1:12" x14ac:dyDescent="0.2">
      <c r="A514"/>
      <c r="B514"/>
      <c r="C514"/>
      <c r="D514"/>
      <c r="E514" t="s">
        <v>6587</v>
      </c>
      <c r="F514" t="s">
        <v>29</v>
      </c>
      <c r="G514">
        <v>0</v>
      </c>
      <c r="H514">
        <v>1</v>
      </c>
      <c r="I514">
        <v>0</v>
      </c>
      <c r="J514">
        <v>0</v>
      </c>
      <c r="K514">
        <v>1</v>
      </c>
      <c r="L514">
        <v>1</v>
      </c>
    </row>
    <row r="515" spans="1:12" x14ac:dyDescent="0.2">
      <c r="A515"/>
      <c r="B515"/>
      <c r="C515"/>
      <c r="D515"/>
      <c r="E515" t="s">
        <v>6588</v>
      </c>
      <c r="F515" t="s">
        <v>29</v>
      </c>
      <c r="G515">
        <v>0</v>
      </c>
      <c r="H515">
        <v>1</v>
      </c>
      <c r="I515">
        <v>0</v>
      </c>
      <c r="J515">
        <v>0</v>
      </c>
      <c r="K515">
        <v>1</v>
      </c>
      <c r="L515">
        <v>1</v>
      </c>
    </row>
    <row r="516" spans="1:12" x14ac:dyDescent="0.2">
      <c r="A516"/>
      <c r="B516"/>
      <c r="C516"/>
      <c r="D516"/>
      <c r="E516" t="s">
        <v>6589</v>
      </c>
      <c r="F516" t="s">
        <v>29</v>
      </c>
      <c r="G516">
        <v>0</v>
      </c>
      <c r="H516">
        <v>1</v>
      </c>
      <c r="I516">
        <v>0</v>
      </c>
      <c r="J516">
        <v>0</v>
      </c>
      <c r="K516">
        <v>1</v>
      </c>
      <c r="L516">
        <v>1</v>
      </c>
    </row>
    <row r="517" spans="1:12" x14ac:dyDescent="0.2">
      <c r="A517"/>
      <c r="B517"/>
      <c r="C517"/>
      <c r="D517"/>
      <c r="E517" t="s">
        <v>6590</v>
      </c>
      <c r="F517" t="s">
        <v>29</v>
      </c>
      <c r="G517">
        <v>0</v>
      </c>
      <c r="H517">
        <v>1</v>
      </c>
      <c r="I517">
        <v>0</v>
      </c>
      <c r="J517">
        <v>0</v>
      </c>
      <c r="K517">
        <v>1</v>
      </c>
      <c r="L517">
        <v>1</v>
      </c>
    </row>
    <row r="518" spans="1:12" x14ac:dyDescent="0.2">
      <c r="A518"/>
      <c r="B518"/>
      <c r="C518"/>
      <c r="D518"/>
      <c r="E518" t="s">
        <v>6591</v>
      </c>
      <c r="F518" t="s">
        <v>29</v>
      </c>
      <c r="G518">
        <v>0</v>
      </c>
      <c r="H518">
        <v>1</v>
      </c>
      <c r="I518">
        <v>0</v>
      </c>
      <c r="J518">
        <v>0</v>
      </c>
      <c r="K518">
        <v>1</v>
      </c>
      <c r="L518">
        <v>1</v>
      </c>
    </row>
    <row r="519" spans="1:12" x14ac:dyDescent="0.2">
      <c r="A519"/>
      <c r="B519"/>
      <c r="C519"/>
      <c r="D519"/>
      <c r="E519" t="s">
        <v>4436</v>
      </c>
      <c r="F519" t="s">
        <v>22</v>
      </c>
      <c r="G519">
        <v>1</v>
      </c>
      <c r="H519">
        <v>0</v>
      </c>
      <c r="I519">
        <v>0</v>
      </c>
      <c r="J519">
        <v>0</v>
      </c>
      <c r="K519">
        <v>1</v>
      </c>
      <c r="L519">
        <v>1</v>
      </c>
    </row>
    <row r="520" spans="1:12" x14ac:dyDescent="0.2">
      <c r="A520"/>
      <c r="B520"/>
      <c r="C520"/>
      <c r="D520"/>
      <c r="E520" t="s">
        <v>1185</v>
      </c>
      <c r="F520" t="s">
        <v>67</v>
      </c>
      <c r="G520">
        <v>0</v>
      </c>
      <c r="H520">
        <v>1</v>
      </c>
      <c r="I520">
        <v>0</v>
      </c>
      <c r="J520">
        <v>0</v>
      </c>
      <c r="K520">
        <v>1</v>
      </c>
      <c r="L520">
        <v>1</v>
      </c>
    </row>
    <row r="521" spans="1:12" x14ac:dyDescent="0.2">
      <c r="A521"/>
      <c r="B521"/>
      <c r="C521"/>
      <c r="D521"/>
      <c r="E521" t="s">
        <v>6592</v>
      </c>
      <c r="F521" t="s">
        <v>80</v>
      </c>
      <c r="G521">
        <v>0</v>
      </c>
      <c r="H521">
        <v>2</v>
      </c>
      <c r="I521">
        <v>0</v>
      </c>
      <c r="J521">
        <v>0</v>
      </c>
      <c r="K521">
        <v>2</v>
      </c>
      <c r="L521">
        <v>2</v>
      </c>
    </row>
    <row r="522" spans="1:12" x14ac:dyDescent="0.2">
      <c r="A522"/>
      <c r="B522"/>
      <c r="C522"/>
      <c r="D522"/>
      <c r="E522" t="s">
        <v>6593</v>
      </c>
      <c r="F522" t="s">
        <v>80</v>
      </c>
      <c r="G522">
        <v>1</v>
      </c>
      <c r="H522">
        <v>1</v>
      </c>
      <c r="I522">
        <v>0</v>
      </c>
      <c r="J522">
        <v>0</v>
      </c>
      <c r="K522">
        <v>2</v>
      </c>
      <c r="L522">
        <v>2</v>
      </c>
    </row>
    <row r="523" spans="1:12" x14ac:dyDescent="0.2">
      <c r="A523"/>
      <c r="B523"/>
      <c r="C523"/>
      <c r="D523"/>
      <c r="E523" t="s">
        <v>6594</v>
      </c>
      <c r="F523" t="s">
        <v>33</v>
      </c>
      <c r="G523">
        <v>1</v>
      </c>
      <c r="H523">
        <v>0</v>
      </c>
      <c r="I523">
        <v>0</v>
      </c>
      <c r="J523">
        <v>0</v>
      </c>
      <c r="K523">
        <v>1</v>
      </c>
      <c r="L523">
        <v>1</v>
      </c>
    </row>
    <row r="524" spans="1:12" x14ac:dyDescent="0.2">
      <c r="A524"/>
      <c r="B524"/>
      <c r="C524"/>
      <c r="D524"/>
      <c r="E524" t="s">
        <v>6595</v>
      </c>
      <c r="F524" t="s">
        <v>33</v>
      </c>
      <c r="G524">
        <v>1</v>
      </c>
      <c r="H524">
        <v>0</v>
      </c>
      <c r="I524">
        <v>0</v>
      </c>
      <c r="J524">
        <v>0</v>
      </c>
      <c r="K524">
        <v>1</v>
      </c>
      <c r="L524">
        <v>1</v>
      </c>
    </row>
    <row r="525" spans="1:12" x14ac:dyDescent="0.2">
      <c r="A525"/>
      <c r="B525"/>
      <c r="C525"/>
      <c r="D525"/>
      <c r="E525" t="s">
        <v>6596</v>
      </c>
      <c r="F525" t="s">
        <v>33</v>
      </c>
      <c r="G525">
        <v>1</v>
      </c>
      <c r="H525">
        <v>0</v>
      </c>
      <c r="I525">
        <v>0</v>
      </c>
      <c r="J525">
        <v>0</v>
      </c>
      <c r="K525">
        <v>1</v>
      </c>
      <c r="L525">
        <v>1</v>
      </c>
    </row>
    <row r="526" spans="1:12" x14ac:dyDescent="0.2">
      <c r="A526"/>
      <c r="B526"/>
      <c r="C526"/>
      <c r="D526"/>
      <c r="E526" t="s">
        <v>6597</v>
      </c>
      <c r="F526" t="s">
        <v>131</v>
      </c>
      <c r="G526">
        <v>0</v>
      </c>
      <c r="H526">
        <v>1</v>
      </c>
      <c r="I526">
        <v>0</v>
      </c>
      <c r="J526">
        <v>0</v>
      </c>
      <c r="K526">
        <v>1</v>
      </c>
      <c r="L526">
        <v>1</v>
      </c>
    </row>
    <row r="527" spans="1:12" x14ac:dyDescent="0.2">
      <c r="A527"/>
      <c r="B527"/>
      <c r="C527"/>
      <c r="D527"/>
      <c r="E527" t="s">
        <v>1165</v>
      </c>
      <c r="F527" t="s">
        <v>131</v>
      </c>
      <c r="G527">
        <v>2</v>
      </c>
      <c r="H527">
        <v>0</v>
      </c>
      <c r="I527">
        <v>0</v>
      </c>
      <c r="J527">
        <v>0</v>
      </c>
      <c r="K527">
        <v>2</v>
      </c>
      <c r="L527">
        <v>2</v>
      </c>
    </row>
    <row r="528" spans="1:12" x14ac:dyDescent="0.2">
      <c r="A528"/>
      <c r="B528"/>
      <c r="C528"/>
      <c r="D528"/>
      <c r="E528" t="s">
        <v>2873</v>
      </c>
      <c r="F528" t="s">
        <v>14</v>
      </c>
      <c r="G528">
        <v>1</v>
      </c>
      <c r="H528">
        <v>0</v>
      </c>
      <c r="I528">
        <v>0</v>
      </c>
      <c r="J528">
        <v>0</v>
      </c>
      <c r="K528">
        <v>1</v>
      </c>
      <c r="L528">
        <v>1</v>
      </c>
    </row>
    <row r="529" spans="1:12" x14ac:dyDescent="0.2">
      <c r="A529"/>
      <c r="B529"/>
      <c r="C529"/>
      <c r="D529"/>
      <c r="E529" t="s">
        <v>2570</v>
      </c>
      <c r="F529" t="s">
        <v>14</v>
      </c>
      <c r="G529">
        <v>1</v>
      </c>
      <c r="H529">
        <v>0</v>
      </c>
      <c r="I529">
        <v>0</v>
      </c>
      <c r="J529">
        <v>0</v>
      </c>
      <c r="K529">
        <v>1</v>
      </c>
      <c r="L529">
        <v>1</v>
      </c>
    </row>
    <row r="530" spans="1:12" x14ac:dyDescent="0.2">
      <c r="A530"/>
      <c r="B530"/>
      <c r="C530"/>
      <c r="D530"/>
      <c r="E530" t="s">
        <v>505</v>
      </c>
      <c r="F530" t="s">
        <v>14</v>
      </c>
      <c r="G530">
        <v>1</v>
      </c>
      <c r="H530">
        <v>0</v>
      </c>
      <c r="I530">
        <v>0</v>
      </c>
      <c r="J530">
        <v>0</v>
      </c>
      <c r="K530">
        <v>1</v>
      </c>
      <c r="L530">
        <v>1</v>
      </c>
    </row>
    <row r="531" spans="1:12" x14ac:dyDescent="0.2">
      <c r="A531"/>
      <c r="B531"/>
      <c r="C531"/>
      <c r="D531"/>
      <c r="E531" t="s">
        <v>2612</v>
      </c>
      <c r="F531" t="s">
        <v>14</v>
      </c>
      <c r="G531">
        <v>1</v>
      </c>
      <c r="H531">
        <v>0</v>
      </c>
      <c r="I531">
        <v>0</v>
      </c>
      <c r="J531">
        <v>0</v>
      </c>
      <c r="K531">
        <v>1</v>
      </c>
      <c r="L531">
        <v>1</v>
      </c>
    </row>
    <row r="532" spans="1:12" x14ac:dyDescent="0.2">
      <c r="A532"/>
      <c r="B532"/>
      <c r="C532"/>
      <c r="D532"/>
      <c r="E532" t="s">
        <v>1880</v>
      </c>
      <c r="F532" t="s">
        <v>14</v>
      </c>
      <c r="G532">
        <v>1</v>
      </c>
      <c r="H532">
        <v>0</v>
      </c>
      <c r="I532">
        <v>0</v>
      </c>
      <c r="J532">
        <v>0</v>
      </c>
      <c r="K532">
        <v>1</v>
      </c>
      <c r="L532">
        <v>1</v>
      </c>
    </row>
    <row r="533" spans="1:12" x14ac:dyDescent="0.2">
      <c r="A533"/>
      <c r="B533"/>
      <c r="C533"/>
      <c r="D533"/>
      <c r="E533" t="s">
        <v>498</v>
      </c>
      <c r="F533" t="s">
        <v>14</v>
      </c>
      <c r="G533">
        <v>1</v>
      </c>
      <c r="H533">
        <v>0</v>
      </c>
      <c r="I533">
        <v>0</v>
      </c>
      <c r="J533">
        <v>0</v>
      </c>
      <c r="K533">
        <v>1</v>
      </c>
      <c r="L533">
        <v>1</v>
      </c>
    </row>
    <row r="534" spans="1:12" x14ac:dyDescent="0.2">
      <c r="A534"/>
      <c r="B534"/>
      <c r="C534"/>
      <c r="D534"/>
      <c r="E534" t="s">
        <v>3581</v>
      </c>
      <c r="F534" t="s">
        <v>14</v>
      </c>
      <c r="G534">
        <v>1</v>
      </c>
      <c r="H534">
        <v>0</v>
      </c>
      <c r="I534">
        <v>0</v>
      </c>
      <c r="J534">
        <v>0</v>
      </c>
      <c r="K534">
        <v>1</v>
      </c>
      <c r="L534">
        <v>1</v>
      </c>
    </row>
    <row r="535" spans="1:12" x14ac:dyDescent="0.2">
      <c r="A535"/>
      <c r="B535"/>
      <c r="C535"/>
      <c r="D535"/>
      <c r="E535" t="s">
        <v>1481</v>
      </c>
      <c r="F535" t="s">
        <v>14</v>
      </c>
      <c r="G535">
        <v>1</v>
      </c>
      <c r="H535">
        <v>0</v>
      </c>
      <c r="I535">
        <v>0</v>
      </c>
      <c r="J535">
        <v>0</v>
      </c>
      <c r="K535">
        <v>1</v>
      </c>
      <c r="L535">
        <v>1</v>
      </c>
    </row>
    <row r="536" spans="1:12" x14ac:dyDescent="0.2">
      <c r="A536"/>
      <c r="B536"/>
      <c r="C536"/>
      <c r="D536"/>
      <c r="E536" t="s">
        <v>2373</v>
      </c>
      <c r="F536" t="s">
        <v>14</v>
      </c>
      <c r="G536">
        <v>2</v>
      </c>
      <c r="H536">
        <v>0</v>
      </c>
      <c r="I536">
        <v>0</v>
      </c>
      <c r="J536">
        <v>0</v>
      </c>
      <c r="K536">
        <v>2</v>
      </c>
      <c r="L536">
        <v>2</v>
      </c>
    </row>
    <row r="537" spans="1:12" x14ac:dyDescent="0.2">
      <c r="A537"/>
      <c r="B537"/>
      <c r="C537"/>
      <c r="D537"/>
      <c r="E537" t="s">
        <v>3063</v>
      </c>
      <c r="F537" t="s">
        <v>14</v>
      </c>
      <c r="G537">
        <v>1</v>
      </c>
      <c r="H537">
        <v>0</v>
      </c>
      <c r="I537">
        <v>0</v>
      </c>
      <c r="J537">
        <v>0</v>
      </c>
      <c r="K537">
        <v>1</v>
      </c>
      <c r="L537">
        <v>1</v>
      </c>
    </row>
    <row r="538" spans="1:12" x14ac:dyDescent="0.2">
      <c r="A538"/>
      <c r="B538"/>
      <c r="C538"/>
      <c r="D538"/>
      <c r="E538" t="s">
        <v>1679</v>
      </c>
      <c r="F538" t="s">
        <v>14</v>
      </c>
      <c r="G538">
        <v>1</v>
      </c>
      <c r="H538">
        <v>0</v>
      </c>
      <c r="I538">
        <v>0</v>
      </c>
      <c r="J538">
        <v>0</v>
      </c>
      <c r="K538">
        <v>1</v>
      </c>
      <c r="L538">
        <v>1</v>
      </c>
    </row>
    <row r="539" spans="1:12" x14ac:dyDescent="0.2">
      <c r="A539"/>
      <c r="B539"/>
      <c r="C539"/>
      <c r="D539"/>
      <c r="E539" t="s">
        <v>1057</v>
      </c>
      <c r="F539" t="s">
        <v>14</v>
      </c>
      <c r="G539">
        <v>1</v>
      </c>
      <c r="H539">
        <v>1</v>
      </c>
      <c r="I539">
        <v>0</v>
      </c>
      <c r="J539">
        <v>0</v>
      </c>
      <c r="K539">
        <v>2</v>
      </c>
      <c r="L539">
        <v>2</v>
      </c>
    </row>
    <row r="540" spans="1:12" x14ac:dyDescent="0.2">
      <c r="A540"/>
      <c r="B540"/>
      <c r="C540"/>
      <c r="D540"/>
      <c r="E540" t="s">
        <v>3504</v>
      </c>
      <c r="F540" t="s">
        <v>14</v>
      </c>
      <c r="G540">
        <v>1</v>
      </c>
      <c r="H540">
        <v>1</v>
      </c>
      <c r="I540">
        <v>0</v>
      </c>
      <c r="J540">
        <v>0</v>
      </c>
      <c r="K540">
        <v>2</v>
      </c>
      <c r="L540">
        <v>2</v>
      </c>
    </row>
    <row r="541" spans="1:12" x14ac:dyDescent="0.2">
      <c r="A541"/>
      <c r="B541"/>
      <c r="C541"/>
      <c r="D541"/>
      <c r="E541" t="s">
        <v>6598</v>
      </c>
      <c r="F541" t="s">
        <v>131</v>
      </c>
      <c r="G541">
        <v>1</v>
      </c>
      <c r="H541">
        <v>0</v>
      </c>
      <c r="I541">
        <v>0</v>
      </c>
      <c r="J541">
        <v>0</v>
      </c>
      <c r="K541">
        <v>1</v>
      </c>
      <c r="L541">
        <v>1</v>
      </c>
    </row>
    <row r="542" spans="1:12" x14ac:dyDescent="0.2">
      <c r="A542"/>
      <c r="B542"/>
      <c r="C542"/>
      <c r="D542"/>
      <c r="E542" t="s">
        <v>2425</v>
      </c>
      <c r="F542" t="s">
        <v>14</v>
      </c>
      <c r="G542">
        <v>1</v>
      </c>
      <c r="H542">
        <v>1</v>
      </c>
      <c r="I542">
        <v>0</v>
      </c>
      <c r="J542">
        <v>0</v>
      </c>
      <c r="K542">
        <v>2</v>
      </c>
      <c r="L542">
        <v>2</v>
      </c>
    </row>
    <row r="543" spans="1:12" x14ac:dyDescent="0.2">
      <c r="A543"/>
      <c r="B543"/>
      <c r="C543"/>
      <c r="D543"/>
      <c r="E543" t="s">
        <v>497</v>
      </c>
      <c r="F543" t="s">
        <v>14</v>
      </c>
      <c r="G543">
        <v>1</v>
      </c>
      <c r="H543">
        <v>1</v>
      </c>
      <c r="I543">
        <v>0</v>
      </c>
      <c r="J543">
        <v>0</v>
      </c>
      <c r="K543">
        <v>2</v>
      </c>
      <c r="L543">
        <v>2</v>
      </c>
    </row>
    <row r="544" spans="1:12" x14ac:dyDescent="0.2">
      <c r="A544"/>
      <c r="B544"/>
      <c r="C544"/>
      <c r="D544"/>
      <c r="E544" t="s">
        <v>2504</v>
      </c>
      <c r="F544" t="s">
        <v>14</v>
      </c>
      <c r="G544">
        <v>1</v>
      </c>
      <c r="H544">
        <v>1</v>
      </c>
      <c r="I544">
        <v>0</v>
      </c>
      <c r="J544">
        <v>0</v>
      </c>
      <c r="K544">
        <v>2</v>
      </c>
      <c r="L544">
        <v>2</v>
      </c>
    </row>
    <row r="545" spans="1:12" x14ac:dyDescent="0.2">
      <c r="A545"/>
      <c r="B545"/>
      <c r="C545"/>
      <c r="D545"/>
      <c r="E545" t="s">
        <v>3459</v>
      </c>
      <c r="F545" t="s">
        <v>14</v>
      </c>
      <c r="G545">
        <v>1</v>
      </c>
      <c r="H545">
        <v>1</v>
      </c>
      <c r="I545">
        <v>0</v>
      </c>
      <c r="J545">
        <v>0</v>
      </c>
      <c r="K545">
        <v>2</v>
      </c>
      <c r="L545">
        <v>2</v>
      </c>
    </row>
    <row r="546" spans="1:12" x14ac:dyDescent="0.2">
      <c r="A546"/>
      <c r="B546"/>
      <c r="C546"/>
      <c r="D546"/>
      <c r="E546" t="s">
        <v>716</v>
      </c>
      <c r="F546" t="s">
        <v>14</v>
      </c>
      <c r="G546">
        <v>1</v>
      </c>
      <c r="H546">
        <v>1</v>
      </c>
      <c r="I546">
        <v>0</v>
      </c>
      <c r="J546">
        <v>0</v>
      </c>
      <c r="K546">
        <v>2</v>
      </c>
      <c r="L546">
        <v>2</v>
      </c>
    </row>
    <row r="547" spans="1:12" x14ac:dyDescent="0.2">
      <c r="A547"/>
      <c r="B547"/>
      <c r="C547"/>
      <c r="D547"/>
      <c r="E547" t="s">
        <v>525</v>
      </c>
      <c r="F547" t="s">
        <v>67</v>
      </c>
      <c r="G547">
        <v>1</v>
      </c>
      <c r="H547">
        <v>1</v>
      </c>
      <c r="I547">
        <v>0</v>
      </c>
      <c r="J547">
        <v>0</v>
      </c>
      <c r="K547">
        <v>2</v>
      </c>
      <c r="L547">
        <v>2</v>
      </c>
    </row>
    <row r="548" spans="1:12" x14ac:dyDescent="0.2">
      <c r="A548"/>
      <c r="B548"/>
      <c r="C548"/>
      <c r="D548"/>
      <c r="E548" t="s">
        <v>1928</v>
      </c>
      <c r="F548" t="s">
        <v>67</v>
      </c>
      <c r="G548">
        <v>0</v>
      </c>
      <c r="H548">
        <v>1</v>
      </c>
      <c r="I548">
        <v>0</v>
      </c>
      <c r="J548">
        <v>0</v>
      </c>
      <c r="K548">
        <v>1</v>
      </c>
      <c r="L548">
        <v>1</v>
      </c>
    </row>
    <row r="549" spans="1:12" x14ac:dyDescent="0.2">
      <c r="A549"/>
      <c r="B549"/>
      <c r="C549"/>
      <c r="D549"/>
      <c r="E549" t="s">
        <v>821</v>
      </c>
      <c r="F549" t="s">
        <v>67</v>
      </c>
      <c r="G549">
        <v>1</v>
      </c>
      <c r="H549">
        <v>1</v>
      </c>
      <c r="I549">
        <v>0</v>
      </c>
      <c r="J549">
        <v>0</v>
      </c>
      <c r="K549">
        <v>2</v>
      </c>
      <c r="L549">
        <v>2</v>
      </c>
    </row>
    <row r="550" spans="1:12" x14ac:dyDescent="0.2">
      <c r="A550"/>
      <c r="B550"/>
      <c r="C550"/>
      <c r="D550"/>
      <c r="E550" t="s">
        <v>2772</v>
      </c>
      <c r="F550" t="s">
        <v>67</v>
      </c>
      <c r="G550">
        <v>0</v>
      </c>
      <c r="H550">
        <v>1</v>
      </c>
      <c r="I550">
        <v>0</v>
      </c>
      <c r="J550">
        <v>0</v>
      </c>
      <c r="K550">
        <v>1</v>
      </c>
      <c r="L550">
        <v>1</v>
      </c>
    </row>
    <row r="551" spans="1:12" x14ac:dyDescent="0.2">
      <c r="A551"/>
      <c r="B551"/>
      <c r="C551"/>
      <c r="D551"/>
      <c r="E551" t="s">
        <v>1364</v>
      </c>
      <c r="F551" t="s">
        <v>67</v>
      </c>
      <c r="G551">
        <v>0</v>
      </c>
      <c r="H551">
        <v>1</v>
      </c>
      <c r="I551">
        <v>0</v>
      </c>
      <c r="J551">
        <v>0</v>
      </c>
      <c r="K551">
        <v>1</v>
      </c>
      <c r="L551">
        <v>1</v>
      </c>
    </row>
    <row r="552" spans="1:12" x14ac:dyDescent="0.2">
      <c r="A552"/>
      <c r="B552"/>
      <c r="C552"/>
      <c r="D552"/>
      <c r="E552" t="s">
        <v>1536</v>
      </c>
      <c r="F552" t="s">
        <v>67</v>
      </c>
      <c r="G552">
        <v>0</v>
      </c>
      <c r="H552">
        <v>1</v>
      </c>
      <c r="I552">
        <v>0</v>
      </c>
      <c r="J552">
        <v>0</v>
      </c>
      <c r="K552">
        <v>1</v>
      </c>
      <c r="L552">
        <v>1</v>
      </c>
    </row>
    <row r="553" spans="1:12" x14ac:dyDescent="0.2">
      <c r="A553"/>
      <c r="B553"/>
      <c r="C553"/>
      <c r="D553"/>
      <c r="E553" t="s">
        <v>2773</v>
      </c>
      <c r="F553" t="s">
        <v>67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1</v>
      </c>
    </row>
    <row r="554" spans="1:12" x14ac:dyDescent="0.2">
      <c r="A554"/>
      <c r="B554"/>
      <c r="C554"/>
      <c r="D554"/>
      <c r="E554" t="s">
        <v>2474</v>
      </c>
      <c r="F554" t="s">
        <v>20</v>
      </c>
      <c r="G554">
        <v>0</v>
      </c>
      <c r="H554">
        <v>10</v>
      </c>
      <c r="I554">
        <v>0</v>
      </c>
      <c r="J554">
        <v>0</v>
      </c>
      <c r="K554">
        <v>10</v>
      </c>
      <c r="L554">
        <v>10</v>
      </c>
    </row>
    <row r="555" spans="1:12" x14ac:dyDescent="0.2">
      <c r="A555"/>
      <c r="B555"/>
      <c r="C555"/>
      <c r="D555"/>
      <c r="E555" t="s">
        <v>6599</v>
      </c>
      <c r="F555" t="s">
        <v>29</v>
      </c>
      <c r="G555">
        <v>0</v>
      </c>
      <c r="H555">
        <v>1</v>
      </c>
      <c r="I555">
        <v>0</v>
      </c>
      <c r="J555">
        <v>0</v>
      </c>
      <c r="K555">
        <v>1</v>
      </c>
      <c r="L555">
        <v>1</v>
      </c>
    </row>
    <row r="556" spans="1:12" x14ac:dyDescent="0.2">
      <c r="A556"/>
      <c r="B556"/>
      <c r="C556"/>
      <c r="D556"/>
      <c r="E556" t="s">
        <v>6600</v>
      </c>
      <c r="F556" t="s">
        <v>29</v>
      </c>
      <c r="G556">
        <v>0</v>
      </c>
      <c r="H556">
        <v>1</v>
      </c>
      <c r="I556">
        <v>0</v>
      </c>
      <c r="J556">
        <v>0</v>
      </c>
      <c r="K556">
        <v>1</v>
      </c>
      <c r="L556">
        <v>1</v>
      </c>
    </row>
    <row r="557" spans="1:12" x14ac:dyDescent="0.2">
      <c r="A557"/>
      <c r="B557"/>
      <c r="C557"/>
      <c r="D557"/>
      <c r="E557" t="s">
        <v>6601</v>
      </c>
      <c r="F557" t="s">
        <v>29</v>
      </c>
      <c r="G557">
        <v>0</v>
      </c>
      <c r="H557">
        <v>1</v>
      </c>
      <c r="I557">
        <v>0</v>
      </c>
      <c r="J557">
        <v>0</v>
      </c>
      <c r="K557">
        <v>1</v>
      </c>
      <c r="L557">
        <v>1</v>
      </c>
    </row>
    <row r="558" spans="1:12" x14ac:dyDescent="0.2">
      <c r="A558"/>
      <c r="B558"/>
      <c r="C558"/>
      <c r="D558"/>
      <c r="E558" t="s">
        <v>6602</v>
      </c>
      <c r="F558" t="s">
        <v>29</v>
      </c>
      <c r="G558">
        <v>0</v>
      </c>
      <c r="H558">
        <v>1</v>
      </c>
      <c r="I558">
        <v>0</v>
      </c>
      <c r="J558">
        <v>0</v>
      </c>
      <c r="K558">
        <v>1</v>
      </c>
      <c r="L558">
        <v>1</v>
      </c>
    </row>
    <row r="559" spans="1:12" x14ac:dyDescent="0.2">
      <c r="A559"/>
      <c r="B559"/>
      <c r="C559"/>
      <c r="D559" t="s">
        <v>6603</v>
      </c>
      <c r="E559" t="s">
        <v>6603</v>
      </c>
      <c r="F559" t="s">
        <v>29</v>
      </c>
      <c r="G559">
        <v>0</v>
      </c>
      <c r="H559">
        <v>1</v>
      </c>
      <c r="I559">
        <v>0</v>
      </c>
      <c r="J559">
        <v>0</v>
      </c>
      <c r="K559">
        <v>1</v>
      </c>
      <c r="L559">
        <v>1</v>
      </c>
    </row>
    <row r="560" spans="1:12" x14ac:dyDescent="0.2">
      <c r="A560"/>
      <c r="B560"/>
      <c r="C560"/>
      <c r="D560"/>
      <c r="E560" t="s">
        <v>6604</v>
      </c>
      <c r="F560" t="s">
        <v>29</v>
      </c>
      <c r="G560">
        <v>0</v>
      </c>
      <c r="H560">
        <v>1</v>
      </c>
      <c r="I560">
        <v>0</v>
      </c>
      <c r="J560">
        <v>0</v>
      </c>
      <c r="K560">
        <v>1</v>
      </c>
      <c r="L560">
        <v>1</v>
      </c>
    </row>
    <row r="561" spans="1:12" x14ac:dyDescent="0.2">
      <c r="A561"/>
      <c r="B561"/>
      <c r="C561"/>
      <c r="D561"/>
      <c r="E561" t="s">
        <v>6605</v>
      </c>
      <c r="F561" t="s">
        <v>29</v>
      </c>
      <c r="G561">
        <v>0</v>
      </c>
      <c r="H561">
        <v>1</v>
      </c>
      <c r="I561">
        <v>0</v>
      </c>
      <c r="J561">
        <v>0</v>
      </c>
      <c r="K561">
        <v>1</v>
      </c>
      <c r="L561">
        <v>1</v>
      </c>
    </row>
    <row r="562" spans="1:12" x14ac:dyDescent="0.2">
      <c r="A562"/>
      <c r="B562"/>
      <c r="C562"/>
      <c r="D562"/>
      <c r="E562" t="s">
        <v>6606</v>
      </c>
      <c r="F562" t="s">
        <v>29</v>
      </c>
      <c r="G562">
        <v>0</v>
      </c>
      <c r="H562">
        <v>1</v>
      </c>
      <c r="I562">
        <v>0</v>
      </c>
      <c r="J562">
        <v>0</v>
      </c>
      <c r="K562">
        <v>1</v>
      </c>
      <c r="L562">
        <v>1</v>
      </c>
    </row>
    <row r="563" spans="1:12" x14ac:dyDescent="0.2">
      <c r="A563"/>
      <c r="B563"/>
      <c r="C563"/>
      <c r="D563"/>
      <c r="E563" t="s">
        <v>3078</v>
      </c>
      <c r="F563" t="s">
        <v>58</v>
      </c>
      <c r="G563">
        <v>0</v>
      </c>
      <c r="H563">
        <v>1</v>
      </c>
      <c r="I563">
        <v>0</v>
      </c>
      <c r="J563">
        <v>0</v>
      </c>
      <c r="K563">
        <v>1</v>
      </c>
      <c r="L563">
        <v>1</v>
      </c>
    </row>
    <row r="564" spans="1:12" x14ac:dyDescent="0.2">
      <c r="A564"/>
      <c r="B564"/>
      <c r="C564"/>
      <c r="D564"/>
      <c r="E564" t="s">
        <v>2552</v>
      </c>
      <c r="F564" t="s">
        <v>58</v>
      </c>
      <c r="G564">
        <v>0</v>
      </c>
      <c r="H564">
        <v>1</v>
      </c>
      <c r="I564">
        <v>0</v>
      </c>
      <c r="J564">
        <v>0</v>
      </c>
      <c r="K564">
        <v>1</v>
      </c>
      <c r="L564">
        <v>1</v>
      </c>
    </row>
    <row r="565" spans="1:12" x14ac:dyDescent="0.2">
      <c r="A565"/>
      <c r="B565"/>
      <c r="C565"/>
      <c r="D565"/>
      <c r="E565" t="s">
        <v>6607</v>
      </c>
      <c r="F565" t="s">
        <v>131</v>
      </c>
      <c r="G565">
        <v>0</v>
      </c>
      <c r="H565">
        <v>1</v>
      </c>
      <c r="I565">
        <v>0</v>
      </c>
      <c r="J565">
        <v>0</v>
      </c>
      <c r="K565">
        <v>1</v>
      </c>
      <c r="L565">
        <v>1</v>
      </c>
    </row>
    <row r="566" spans="1:12" x14ac:dyDescent="0.2">
      <c r="A566"/>
      <c r="B566"/>
      <c r="C566"/>
      <c r="D566"/>
      <c r="E566" t="s">
        <v>3188</v>
      </c>
      <c r="F566" t="s">
        <v>55</v>
      </c>
      <c r="G566">
        <v>1</v>
      </c>
      <c r="H566">
        <v>0</v>
      </c>
      <c r="I566">
        <v>0</v>
      </c>
      <c r="J566">
        <v>0</v>
      </c>
      <c r="K566">
        <v>1</v>
      </c>
      <c r="L566">
        <v>1</v>
      </c>
    </row>
    <row r="567" spans="1:12" x14ac:dyDescent="0.2">
      <c r="A567"/>
      <c r="B567"/>
      <c r="C567"/>
      <c r="D567"/>
      <c r="E567" t="s">
        <v>1058</v>
      </c>
      <c r="F567" t="s">
        <v>55</v>
      </c>
      <c r="G567">
        <v>1</v>
      </c>
      <c r="H567">
        <v>0</v>
      </c>
      <c r="I567">
        <v>0</v>
      </c>
      <c r="J567">
        <v>0</v>
      </c>
      <c r="K567">
        <v>1</v>
      </c>
      <c r="L567">
        <v>1</v>
      </c>
    </row>
    <row r="568" spans="1:12" x14ac:dyDescent="0.2">
      <c r="A568"/>
      <c r="B568"/>
      <c r="C568"/>
      <c r="D568"/>
      <c r="E568" t="s">
        <v>3099</v>
      </c>
      <c r="F568" t="s">
        <v>22</v>
      </c>
      <c r="G568">
        <v>0</v>
      </c>
      <c r="H568">
        <v>1</v>
      </c>
      <c r="I568">
        <v>0</v>
      </c>
      <c r="J568">
        <v>0</v>
      </c>
      <c r="K568">
        <v>1</v>
      </c>
      <c r="L568">
        <v>1</v>
      </c>
    </row>
    <row r="569" spans="1:12" x14ac:dyDescent="0.2">
      <c r="A569"/>
      <c r="B569"/>
      <c r="C569"/>
      <c r="D569"/>
      <c r="E569" t="s">
        <v>6608</v>
      </c>
      <c r="F569" t="s">
        <v>20</v>
      </c>
      <c r="G569">
        <v>0</v>
      </c>
      <c r="H569">
        <v>1</v>
      </c>
      <c r="I569">
        <v>0</v>
      </c>
      <c r="J569">
        <v>0</v>
      </c>
      <c r="K569">
        <v>1</v>
      </c>
      <c r="L569">
        <v>1</v>
      </c>
    </row>
    <row r="570" spans="1:12" x14ac:dyDescent="0.2">
      <c r="A570"/>
      <c r="B570"/>
      <c r="C570"/>
      <c r="D570"/>
      <c r="E570" t="s">
        <v>6609</v>
      </c>
      <c r="F570" t="s">
        <v>20</v>
      </c>
      <c r="G570">
        <v>0</v>
      </c>
      <c r="H570">
        <v>1</v>
      </c>
      <c r="I570">
        <v>0</v>
      </c>
      <c r="J570">
        <v>0</v>
      </c>
      <c r="K570">
        <v>1</v>
      </c>
      <c r="L570">
        <v>1</v>
      </c>
    </row>
    <row r="571" spans="1:12" x14ac:dyDescent="0.2">
      <c r="A571"/>
      <c r="B571"/>
      <c r="C571"/>
      <c r="D571"/>
      <c r="E571" t="s">
        <v>6610</v>
      </c>
      <c r="F571" t="s">
        <v>20</v>
      </c>
      <c r="G571">
        <v>0</v>
      </c>
      <c r="H571">
        <v>1</v>
      </c>
      <c r="I571">
        <v>0</v>
      </c>
      <c r="J571">
        <v>0</v>
      </c>
      <c r="K571">
        <v>1</v>
      </c>
      <c r="L571">
        <v>1</v>
      </c>
    </row>
    <row r="572" spans="1:12" x14ac:dyDescent="0.2">
      <c r="A572"/>
      <c r="B572"/>
      <c r="C572"/>
      <c r="D572"/>
      <c r="E572" t="s">
        <v>3233</v>
      </c>
      <c r="F572" t="s">
        <v>18</v>
      </c>
      <c r="G572">
        <v>0</v>
      </c>
      <c r="H572">
        <v>1</v>
      </c>
      <c r="I572">
        <v>0</v>
      </c>
      <c r="J572">
        <v>0</v>
      </c>
      <c r="K572">
        <v>1</v>
      </c>
      <c r="L572">
        <v>1</v>
      </c>
    </row>
    <row r="573" spans="1:12" x14ac:dyDescent="0.2">
      <c r="A573"/>
      <c r="B573"/>
      <c r="C573"/>
      <c r="D573"/>
      <c r="E573" t="s">
        <v>3158</v>
      </c>
      <c r="F573" t="s">
        <v>18</v>
      </c>
      <c r="G573">
        <v>0</v>
      </c>
      <c r="H573">
        <v>1</v>
      </c>
      <c r="I573">
        <v>0</v>
      </c>
      <c r="J573">
        <v>0</v>
      </c>
      <c r="K573">
        <v>1</v>
      </c>
      <c r="L573">
        <v>1</v>
      </c>
    </row>
    <row r="574" spans="1:12" x14ac:dyDescent="0.2">
      <c r="A574"/>
      <c r="B574"/>
      <c r="C574"/>
      <c r="D574"/>
      <c r="E574" t="s">
        <v>3203</v>
      </c>
      <c r="F574" t="s">
        <v>29</v>
      </c>
      <c r="G574">
        <v>1</v>
      </c>
      <c r="H574">
        <v>0</v>
      </c>
      <c r="I574">
        <v>0</v>
      </c>
      <c r="J574">
        <v>0</v>
      </c>
      <c r="K574">
        <v>1</v>
      </c>
      <c r="L574">
        <v>1</v>
      </c>
    </row>
    <row r="575" spans="1:12" x14ac:dyDescent="0.2">
      <c r="A575"/>
      <c r="B575"/>
      <c r="C575"/>
      <c r="D575"/>
      <c r="E575" t="s">
        <v>804</v>
      </c>
      <c r="F575" t="s">
        <v>29</v>
      </c>
      <c r="G575">
        <v>1</v>
      </c>
      <c r="H575">
        <v>0</v>
      </c>
      <c r="I575">
        <v>0</v>
      </c>
      <c r="J575">
        <v>0</v>
      </c>
      <c r="K575">
        <v>1</v>
      </c>
      <c r="L575">
        <v>1</v>
      </c>
    </row>
    <row r="576" spans="1:12" x14ac:dyDescent="0.2">
      <c r="A576"/>
      <c r="B576"/>
      <c r="C576"/>
      <c r="D576"/>
      <c r="E576" t="s">
        <v>3012</v>
      </c>
      <c r="F576" t="s">
        <v>29</v>
      </c>
      <c r="G576">
        <v>1</v>
      </c>
      <c r="H576">
        <v>0</v>
      </c>
      <c r="I576">
        <v>0</v>
      </c>
      <c r="J576">
        <v>0</v>
      </c>
      <c r="K576">
        <v>1</v>
      </c>
      <c r="L576">
        <v>1</v>
      </c>
    </row>
    <row r="577" spans="1:12" x14ac:dyDescent="0.2">
      <c r="A577"/>
      <c r="B577"/>
      <c r="C577"/>
      <c r="D577"/>
      <c r="E577" t="s">
        <v>3066</v>
      </c>
      <c r="F577" t="s">
        <v>16</v>
      </c>
      <c r="G577">
        <v>0</v>
      </c>
      <c r="H577">
        <v>1</v>
      </c>
      <c r="I577">
        <v>0</v>
      </c>
      <c r="J577">
        <v>0</v>
      </c>
      <c r="K577">
        <v>1</v>
      </c>
      <c r="L577">
        <v>1</v>
      </c>
    </row>
    <row r="578" spans="1:12" x14ac:dyDescent="0.2">
      <c r="A578"/>
      <c r="B578"/>
      <c r="C578"/>
      <c r="D578"/>
      <c r="E578" t="s">
        <v>2990</v>
      </c>
      <c r="F578" t="s">
        <v>14</v>
      </c>
      <c r="G578">
        <v>1</v>
      </c>
      <c r="H578">
        <v>0</v>
      </c>
      <c r="I578">
        <v>0</v>
      </c>
      <c r="J578">
        <v>0</v>
      </c>
      <c r="K578">
        <v>1</v>
      </c>
      <c r="L578">
        <v>1</v>
      </c>
    </row>
    <row r="579" spans="1:12" x14ac:dyDescent="0.2">
      <c r="A579"/>
      <c r="B579"/>
      <c r="C579"/>
      <c r="D579"/>
      <c r="E579" t="s">
        <v>790</v>
      </c>
      <c r="F579" t="s">
        <v>14</v>
      </c>
      <c r="G579">
        <v>1</v>
      </c>
      <c r="H579">
        <v>0</v>
      </c>
      <c r="I579">
        <v>0</v>
      </c>
      <c r="J579">
        <v>0</v>
      </c>
      <c r="K579">
        <v>1</v>
      </c>
      <c r="L579">
        <v>1</v>
      </c>
    </row>
    <row r="580" spans="1:12" x14ac:dyDescent="0.2">
      <c r="A580"/>
      <c r="B580"/>
      <c r="C580"/>
      <c r="D580"/>
      <c r="E580" t="s">
        <v>2366</v>
      </c>
      <c r="F580" t="s">
        <v>131</v>
      </c>
      <c r="G580">
        <v>5</v>
      </c>
      <c r="H580">
        <v>0</v>
      </c>
      <c r="I580">
        <v>0</v>
      </c>
      <c r="J580">
        <v>0</v>
      </c>
      <c r="K580">
        <v>5</v>
      </c>
      <c r="L580">
        <v>5</v>
      </c>
    </row>
    <row r="581" spans="1:12" x14ac:dyDescent="0.2">
      <c r="A581"/>
      <c r="B581"/>
      <c r="C581"/>
      <c r="D581"/>
      <c r="E581" t="s">
        <v>3071</v>
      </c>
      <c r="F581" t="s">
        <v>48</v>
      </c>
      <c r="G581">
        <v>0</v>
      </c>
      <c r="H581">
        <v>9</v>
      </c>
      <c r="I581">
        <v>0</v>
      </c>
      <c r="J581">
        <v>0</v>
      </c>
      <c r="K581">
        <v>9</v>
      </c>
      <c r="L581">
        <v>9</v>
      </c>
    </row>
    <row r="582" spans="1:12" x14ac:dyDescent="0.2">
      <c r="A582"/>
      <c r="B582"/>
      <c r="C582"/>
      <c r="D582"/>
      <c r="E582" t="s">
        <v>6611</v>
      </c>
      <c r="F582" t="s">
        <v>67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1</v>
      </c>
    </row>
    <row r="583" spans="1:12" x14ac:dyDescent="0.2">
      <c r="A583"/>
      <c r="B583"/>
      <c r="C583"/>
      <c r="D583"/>
      <c r="E583" t="s">
        <v>1980</v>
      </c>
      <c r="F583" t="s">
        <v>80</v>
      </c>
      <c r="G583">
        <v>4</v>
      </c>
      <c r="H583">
        <v>0</v>
      </c>
      <c r="I583">
        <v>0</v>
      </c>
      <c r="J583">
        <v>0</v>
      </c>
      <c r="K583">
        <v>4</v>
      </c>
      <c r="L583">
        <v>4</v>
      </c>
    </row>
    <row r="584" spans="1:12" x14ac:dyDescent="0.2">
      <c r="A584"/>
      <c r="B584"/>
      <c r="C584"/>
      <c r="D584"/>
      <c r="E584" t="s">
        <v>6113</v>
      </c>
      <c r="F584" t="s">
        <v>67</v>
      </c>
      <c r="G584">
        <v>0</v>
      </c>
      <c r="H584">
        <v>1</v>
      </c>
      <c r="I584">
        <v>0</v>
      </c>
      <c r="J584">
        <v>0</v>
      </c>
      <c r="K584">
        <v>1</v>
      </c>
      <c r="L584">
        <v>1</v>
      </c>
    </row>
    <row r="585" spans="1:12" x14ac:dyDescent="0.2">
      <c r="A585"/>
      <c r="B585"/>
      <c r="C585"/>
      <c r="D585"/>
      <c r="E585" t="s">
        <v>6354</v>
      </c>
      <c r="F585" t="s">
        <v>67</v>
      </c>
      <c r="G585">
        <v>0</v>
      </c>
      <c r="H585">
        <v>1</v>
      </c>
      <c r="I585">
        <v>0</v>
      </c>
      <c r="J585">
        <v>0</v>
      </c>
      <c r="K585">
        <v>1</v>
      </c>
      <c r="L585">
        <v>1</v>
      </c>
    </row>
    <row r="586" spans="1:12" x14ac:dyDescent="0.2">
      <c r="A586"/>
      <c r="B586"/>
      <c r="C586"/>
      <c r="D586"/>
      <c r="E586" t="s">
        <v>6181</v>
      </c>
      <c r="F586" t="s">
        <v>67</v>
      </c>
      <c r="G586">
        <v>0</v>
      </c>
      <c r="H586">
        <v>1</v>
      </c>
      <c r="I586">
        <v>0</v>
      </c>
      <c r="J586">
        <v>0</v>
      </c>
      <c r="K586">
        <v>1</v>
      </c>
      <c r="L586">
        <v>1</v>
      </c>
    </row>
    <row r="587" spans="1:12" x14ac:dyDescent="0.2">
      <c r="A587"/>
      <c r="B587"/>
      <c r="C587"/>
      <c r="D587"/>
      <c r="E587" t="s">
        <v>734</v>
      </c>
      <c r="F587" t="s">
        <v>22</v>
      </c>
      <c r="G587">
        <v>0</v>
      </c>
      <c r="H587">
        <v>1</v>
      </c>
      <c r="I587">
        <v>0</v>
      </c>
      <c r="J587">
        <v>0</v>
      </c>
      <c r="K587">
        <v>1</v>
      </c>
      <c r="L587">
        <v>1</v>
      </c>
    </row>
    <row r="588" spans="1:12" x14ac:dyDescent="0.2">
      <c r="A588"/>
      <c r="B588"/>
      <c r="C588"/>
      <c r="D588"/>
      <c r="E588" t="s">
        <v>825</v>
      </c>
      <c r="F588" t="s">
        <v>22</v>
      </c>
      <c r="G588">
        <v>0</v>
      </c>
      <c r="H588">
        <v>1</v>
      </c>
      <c r="I588">
        <v>0</v>
      </c>
      <c r="J588">
        <v>0</v>
      </c>
      <c r="K588">
        <v>1</v>
      </c>
      <c r="L588">
        <v>1</v>
      </c>
    </row>
    <row r="589" spans="1:12" x14ac:dyDescent="0.2">
      <c r="A589"/>
      <c r="B589"/>
      <c r="C589"/>
      <c r="D589"/>
      <c r="E589" t="s">
        <v>791</v>
      </c>
      <c r="F589" t="s">
        <v>22</v>
      </c>
      <c r="G589">
        <v>0</v>
      </c>
      <c r="H589">
        <v>1</v>
      </c>
      <c r="I589">
        <v>0</v>
      </c>
      <c r="J589">
        <v>0</v>
      </c>
      <c r="K589">
        <v>1</v>
      </c>
      <c r="L589">
        <v>1</v>
      </c>
    </row>
    <row r="590" spans="1:12" x14ac:dyDescent="0.2">
      <c r="A590"/>
      <c r="B590"/>
      <c r="C590"/>
      <c r="D590"/>
      <c r="E590" t="s">
        <v>1613</v>
      </c>
      <c r="F590" t="s">
        <v>24</v>
      </c>
      <c r="G590">
        <v>1</v>
      </c>
      <c r="H590">
        <v>0</v>
      </c>
      <c r="I590">
        <v>0</v>
      </c>
      <c r="J590">
        <v>0</v>
      </c>
      <c r="K590">
        <v>1</v>
      </c>
      <c r="L590">
        <v>1</v>
      </c>
    </row>
    <row r="591" spans="1:12" x14ac:dyDescent="0.2">
      <c r="A591"/>
      <c r="B591"/>
      <c r="C591"/>
      <c r="D591"/>
      <c r="E591" t="s">
        <v>3613</v>
      </c>
      <c r="F591" t="s">
        <v>24</v>
      </c>
      <c r="G591">
        <v>1</v>
      </c>
      <c r="H591">
        <v>0</v>
      </c>
      <c r="I591">
        <v>0</v>
      </c>
      <c r="J591">
        <v>0</v>
      </c>
      <c r="K591">
        <v>1</v>
      </c>
      <c r="L591">
        <v>1</v>
      </c>
    </row>
    <row r="592" spans="1:12" x14ac:dyDescent="0.2">
      <c r="A592"/>
      <c r="B592"/>
      <c r="C592"/>
      <c r="D592"/>
      <c r="E592" t="s">
        <v>3005</v>
      </c>
      <c r="F592" t="s">
        <v>24</v>
      </c>
      <c r="G592">
        <v>1</v>
      </c>
      <c r="H592">
        <v>0</v>
      </c>
      <c r="I592">
        <v>0</v>
      </c>
      <c r="J592">
        <v>0</v>
      </c>
      <c r="K592">
        <v>1</v>
      </c>
      <c r="L592">
        <v>1</v>
      </c>
    </row>
    <row r="593" spans="1:12" x14ac:dyDescent="0.2">
      <c r="A593"/>
      <c r="B593"/>
      <c r="C593"/>
      <c r="D593"/>
      <c r="E593" t="s">
        <v>2029</v>
      </c>
      <c r="F593" t="s">
        <v>39</v>
      </c>
      <c r="G593">
        <v>0</v>
      </c>
      <c r="H593">
        <v>1</v>
      </c>
      <c r="I593">
        <v>0</v>
      </c>
      <c r="J593">
        <v>0</v>
      </c>
      <c r="K593">
        <v>1</v>
      </c>
      <c r="L593">
        <v>1</v>
      </c>
    </row>
    <row r="594" spans="1:12" x14ac:dyDescent="0.2">
      <c r="A594"/>
      <c r="B594"/>
      <c r="C594"/>
      <c r="D594"/>
      <c r="E594" t="s">
        <v>4602</v>
      </c>
      <c r="F594" t="s">
        <v>55</v>
      </c>
      <c r="G594">
        <v>1</v>
      </c>
      <c r="H594">
        <v>0</v>
      </c>
      <c r="I594">
        <v>0</v>
      </c>
      <c r="J594">
        <v>0</v>
      </c>
      <c r="K594">
        <v>1</v>
      </c>
      <c r="L594">
        <v>1</v>
      </c>
    </row>
    <row r="595" spans="1:12" x14ac:dyDescent="0.2">
      <c r="A595"/>
      <c r="B595"/>
      <c r="C595"/>
      <c r="D595"/>
      <c r="E595" t="s">
        <v>4620</v>
      </c>
      <c r="F595" t="s">
        <v>55</v>
      </c>
      <c r="G595">
        <v>1</v>
      </c>
      <c r="H595">
        <v>0</v>
      </c>
      <c r="I595">
        <v>0</v>
      </c>
      <c r="J595">
        <v>0</v>
      </c>
      <c r="K595">
        <v>1</v>
      </c>
      <c r="L595">
        <v>1</v>
      </c>
    </row>
    <row r="596" spans="1:12" x14ac:dyDescent="0.2">
      <c r="A596"/>
      <c r="B596"/>
      <c r="C596"/>
      <c r="D596"/>
      <c r="E596" t="s">
        <v>5768</v>
      </c>
      <c r="F596" t="s">
        <v>55</v>
      </c>
      <c r="G596">
        <v>1</v>
      </c>
      <c r="H596">
        <v>0</v>
      </c>
      <c r="I596">
        <v>0</v>
      </c>
      <c r="J596">
        <v>0</v>
      </c>
      <c r="K596">
        <v>1</v>
      </c>
      <c r="L596">
        <v>1</v>
      </c>
    </row>
    <row r="597" spans="1:12" x14ac:dyDescent="0.2">
      <c r="A597"/>
      <c r="B597"/>
      <c r="C597"/>
      <c r="D597"/>
      <c r="E597" t="s">
        <v>4081</v>
      </c>
      <c r="F597" t="s">
        <v>55</v>
      </c>
      <c r="G597">
        <v>1</v>
      </c>
      <c r="H597">
        <v>0</v>
      </c>
      <c r="I597">
        <v>0</v>
      </c>
      <c r="J597">
        <v>0</v>
      </c>
      <c r="K597">
        <v>1</v>
      </c>
      <c r="L597">
        <v>1</v>
      </c>
    </row>
    <row r="598" spans="1:12" x14ac:dyDescent="0.2">
      <c r="A598"/>
      <c r="B598"/>
      <c r="C598"/>
      <c r="D598" t="s">
        <v>6612</v>
      </c>
      <c r="E598" t="s">
        <v>6612</v>
      </c>
      <c r="F598" t="s">
        <v>58</v>
      </c>
      <c r="G598">
        <v>0</v>
      </c>
      <c r="H598">
        <v>1</v>
      </c>
      <c r="I598">
        <v>0</v>
      </c>
      <c r="J598">
        <v>0</v>
      </c>
      <c r="K598">
        <v>1</v>
      </c>
      <c r="L598">
        <v>1</v>
      </c>
    </row>
    <row r="599" spans="1:12" x14ac:dyDescent="0.2">
      <c r="A599"/>
      <c r="B599"/>
      <c r="C599"/>
      <c r="D599"/>
      <c r="E599" t="s">
        <v>6613</v>
      </c>
      <c r="F599" t="s">
        <v>58</v>
      </c>
      <c r="G599">
        <v>0</v>
      </c>
      <c r="H599">
        <v>1</v>
      </c>
      <c r="I599">
        <v>0</v>
      </c>
      <c r="J599">
        <v>0</v>
      </c>
      <c r="K599">
        <v>1</v>
      </c>
      <c r="L599">
        <v>1</v>
      </c>
    </row>
    <row r="600" spans="1:12" x14ac:dyDescent="0.2">
      <c r="A600"/>
      <c r="B600"/>
      <c r="C600"/>
      <c r="D600"/>
      <c r="E600" t="s">
        <v>4152</v>
      </c>
      <c r="F600" t="s">
        <v>24</v>
      </c>
      <c r="G600">
        <v>0</v>
      </c>
      <c r="H600">
        <v>1</v>
      </c>
      <c r="I600">
        <v>0</v>
      </c>
      <c r="J600">
        <v>0</v>
      </c>
      <c r="K600">
        <v>1</v>
      </c>
      <c r="L600">
        <v>1</v>
      </c>
    </row>
    <row r="601" spans="1:12" x14ac:dyDescent="0.2">
      <c r="A601"/>
      <c r="B601"/>
      <c r="C601"/>
      <c r="D601"/>
      <c r="E601" t="s">
        <v>2963</v>
      </c>
      <c r="F601" t="s">
        <v>24</v>
      </c>
      <c r="G601">
        <v>0</v>
      </c>
      <c r="H601">
        <v>1</v>
      </c>
      <c r="I601">
        <v>0</v>
      </c>
      <c r="J601">
        <v>0</v>
      </c>
      <c r="K601">
        <v>1</v>
      </c>
      <c r="L601">
        <v>1</v>
      </c>
    </row>
    <row r="602" spans="1:12" x14ac:dyDescent="0.2">
      <c r="A602"/>
      <c r="B602"/>
      <c r="C602"/>
      <c r="D602"/>
      <c r="E602" t="s">
        <v>4765</v>
      </c>
      <c r="F602" t="s">
        <v>24</v>
      </c>
      <c r="G602">
        <v>0</v>
      </c>
      <c r="H602">
        <v>1</v>
      </c>
      <c r="I602">
        <v>0</v>
      </c>
      <c r="J602">
        <v>0</v>
      </c>
      <c r="K602">
        <v>1</v>
      </c>
      <c r="L602">
        <v>1</v>
      </c>
    </row>
    <row r="603" spans="1:12" x14ac:dyDescent="0.2">
      <c r="A603"/>
      <c r="B603"/>
      <c r="C603"/>
      <c r="D603"/>
      <c r="E603" t="s">
        <v>2964</v>
      </c>
      <c r="F603" t="s">
        <v>24</v>
      </c>
      <c r="G603">
        <v>0</v>
      </c>
      <c r="H603">
        <v>1</v>
      </c>
      <c r="I603">
        <v>0</v>
      </c>
      <c r="J603">
        <v>0</v>
      </c>
      <c r="K603">
        <v>1</v>
      </c>
      <c r="L603">
        <v>1</v>
      </c>
    </row>
    <row r="604" spans="1:12" x14ac:dyDescent="0.2">
      <c r="A604"/>
      <c r="B604"/>
      <c r="C604"/>
      <c r="D604"/>
      <c r="E604" t="s">
        <v>4437</v>
      </c>
      <c r="F604" t="s">
        <v>24</v>
      </c>
      <c r="G604">
        <v>0</v>
      </c>
      <c r="H604">
        <v>1</v>
      </c>
      <c r="I604">
        <v>0</v>
      </c>
      <c r="J604">
        <v>0</v>
      </c>
      <c r="K604">
        <v>1</v>
      </c>
      <c r="L604">
        <v>1</v>
      </c>
    </row>
    <row r="605" spans="1:12" x14ac:dyDescent="0.2">
      <c r="A605"/>
      <c r="B605"/>
      <c r="C605"/>
      <c r="D605"/>
      <c r="E605" t="s">
        <v>6070</v>
      </c>
      <c r="F605" t="s">
        <v>94</v>
      </c>
      <c r="G605">
        <v>1</v>
      </c>
      <c r="H605">
        <v>0</v>
      </c>
      <c r="I605">
        <v>0</v>
      </c>
      <c r="J605">
        <v>0</v>
      </c>
      <c r="K605">
        <v>1</v>
      </c>
      <c r="L605">
        <v>1</v>
      </c>
    </row>
    <row r="606" spans="1:12" x14ac:dyDescent="0.2">
      <c r="A606"/>
      <c r="B606"/>
      <c r="C606"/>
      <c r="D606"/>
      <c r="E606" t="s">
        <v>2905</v>
      </c>
      <c r="F606" t="s">
        <v>24</v>
      </c>
      <c r="G606">
        <v>0</v>
      </c>
      <c r="H606">
        <v>1</v>
      </c>
      <c r="I606">
        <v>0</v>
      </c>
      <c r="J606">
        <v>0</v>
      </c>
      <c r="K606">
        <v>1</v>
      </c>
      <c r="L606">
        <v>1</v>
      </c>
    </row>
    <row r="607" spans="1:12" x14ac:dyDescent="0.2">
      <c r="A607"/>
      <c r="B607"/>
      <c r="C607"/>
      <c r="D607"/>
      <c r="E607" t="s">
        <v>6614</v>
      </c>
      <c r="F607" t="s">
        <v>48</v>
      </c>
      <c r="G607">
        <v>1</v>
      </c>
      <c r="H607">
        <v>1</v>
      </c>
      <c r="I607">
        <v>0</v>
      </c>
      <c r="J607">
        <v>0</v>
      </c>
      <c r="K607">
        <v>2</v>
      </c>
      <c r="L607">
        <v>2</v>
      </c>
    </row>
    <row r="608" spans="1:12" x14ac:dyDescent="0.2">
      <c r="A608"/>
      <c r="B608"/>
      <c r="C608"/>
      <c r="D608"/>
      <c r="E608" t="s">
        <v>6615</v>
      </c>
      <c r="F608" t="s">
        <v>48</v>
      </c>
      <c r="G608">
        <v>0</v>
      </c>
      <c r="H608">
        <v>1</v>
      </c>
      <c r="I608">
        <v>0</v>
      </c>
      <c r="J608">
        <v>0</v>
      </c>
      <c r="K608">
        <v>1</v>
      </c>
      <c r="L608">
        <v>1</v>
      </c>
    </row>
    <row r="609" spans="1:12" x14ac:dyDescent="0.2">
      <c r="A609"/>
      <c r="B609"/>
      <c r="C609"/>
      <c r="D609"/>
      <c r="E609" t="s">
        <v>6616</v>
      </c>
      <c r="F609" t="s">
        <v>48</v>
      </c>
      <c r="G609">
        <v>0</v>
      </c>
      <c r="H609">
        <v>1</v>
      </c>
      <c r="I609">
        <v>0</v>
      </c>
      <c r="J609">
        <v>0</v>
      </c>
      <c r="K609">
        <v>1</v>
      </c>
      <c r="L609">
        <v>1</v>
      </c>
    </row>
    <row r="610" spans="1:12" x14ac:dyDescent="0.2">
      <c r="A610"/>
      <c r="B610"/>
      <c r="C610"/>
      <c r="D610"/>
      <c r="E610" t="s">
        <v>6617</v>
      </c>
      <c r="F610" t="s">
        <v>48</v>
      </c>
      <c r="G610">
        <v>0</v>
      </c>
      <c r="H610">
        <v>1</v>
      </c>
      <c r="I610">
        <v>0</v>
      </c>
      <c r="J610">
        <v>0</v>
      </c>
      <c r="K610">
        <v>1</v>
      </c>
      <c r="L610">
        <v>1</v>
      </c>
    </row>
    <row r="611" spans="1:12" x14ac:dyDescent="0.2">
      <c r="A611"/>
      <c r="B611"/>
      <c r="C611"/>
      <c r="D611"/>
      <c r="E611" t="s">
        <v>820</v>
      </c>
      <c r="F611" t="s">
        <v>33</v>
      </c>
      <c r="G611">
        <v>0</v>
      </c>
      <c r="H611">
        <v>2</v>
      </c>
      <c r="I611">
        <v>0</v>
      </c>
      <c r="J611">
        <v>0</v>
      </c>
      <c r="K611">
        <v>2</v>
      </c>
      <c r="L611">
        <v>2</v>
      </c>
    </row>
    <row r="612" spans="1:12" x14ac:dyDescent="0.2">
      <c r="A612"/>
      <c r="B612"/>
      <c r="C612"/>
      <c r="D612"/>
      <c r="E612" t="s">
        <v>2347</v>
      </c>
      <c r="F612" t="s">
        <v>33</v>
      </c>
      <c r="G612">
        <v>0</v>
      </c>
      <c r="H612">
        <v>2</v>
      </c>
      <c r="I612">
        <v>0</v>
      </c>
      <c r="J612">
        <v>0</v>
      </c>
      <c r="K612">
        <v>2</v>
      </c>
      <c r="L612">
        <v>2</v>
      </c>
    </row>
    <row r="613" spans="1:12" x14ac:dyDescent="0.2">
      <c r="A613"/>
      <c r="B613"/>
      <c r="C613"/>
      <c r="D613"/>
      <c r="E613" t="s">
        <v>251</v>
      </c>
      <c r="F613" t="s">
        <v>33</v>
      </c>
      <c r="G613">
        <v>0</v>
      </c>
      <c r="H613">
        <v>2</v>
      </c>
      <c r="I613">
        <v>0</v>
      </c>
      <c r="J613">
        <v>0</v>
      </c>
      <c r="K613">
        <v>2</v>
      </c>
      <c r="L613">
        <v>2</v>
      </c>
    </row>
    <row r="614" spans="1:12" x14ac:dyDescent="0.2">
      <c r="A614"/>
      <c r="B614"/>
      <c r="C614"/>
      <c r="D614"/>
      <c r="E614" t="s">
        <v>2346</v>
      </c>
      <c r="F614" t="s">
        <v>33</v>
      </c>
      <c r="G614">
        <v>0</v>
      </c>
      <c r="H614">
        <v>2</v>
      </c>
      <c r="I614">
        <v>0</v>
      </c>
      <c r="J614">
        <v>0</v>
      </c>
      <c r="K614">
        <v>2</v>
      </c>
      <c r="L614">
        <v>2</v>
      </c>
    </row>
    <row r="615" spans="1:12" x14ac:dyDescent="0.2">
      <c r="A615"/>
      <c r="B615"/>
      <c r="C615"/>
      <c r="D615"/>
      <c r="E615" t="s">
        <v>2955</v>
      </c>
      <c r="F615" t="s">
        <v>16</v>
      </c>
      <c r="G615">
        <v>1</v>
      </c>
      <c r="H615">
        <v>0</v>
      </c>
      <c r="I615">
        <v>0</v>
      </c>
      <c r="J615">
        <v>0</v>
      </c>
      <c r="K615">
        <v>1</v>
      </c>
      <c r="L615">
        <v>1</v>
      </c>
    </row>
    <row r="616" spans="1:12" x14ac:dyDescent="0.2">
      <c r="A616"/>
      <c r="B616"/>
      <c r="C616"/>
      <c r="D616"/>
      <c r="E616" t="s">
        <v>2954</v>
      </c>
      <c r="F616" t="s">
        <v>16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1</v>
      </c>
    </row>
    <row r="617" spans="1:12" x14ac:dyDescent="0.2">
      <c r="A617"/>
      <c r="B617"/>
      <c r="C617"/>
      <c r="D617"/>
      <c r="E617" t="s">
        <v>259</v>
      </c>
      <c r="F617" t="s">
        <v>16</v>
      </c>
      <c r="G617">
        <v>1</v>
      </c>
      <c r="H617">
        <v>0</v>
      </c>
      <c r="I617">
        <v>0</v>
      </c>
      <c r="J617">
        <v>0</v>
      </c>
      <c r="K617">
        <v>1</v>
      </c>
      <c r="L617">
        <v>1</v>
      </c>
    </row>
    <row r="618" spans="1:12" x14ac:dyDescent="0.2">
      <c r="A618"/>
      <c r="B618"/>
      <c r="C618"/>
      <c r="D618"/>
      <c r="E618" t="s">
        <v>2098</v>
      </c>
      <c r="F618" t="s">
        <v>20</v>
      </c>
      <c r="G618">
        <v>0</v>
      </c>
      <c r="H618">
        <v>1</v>
      </c>
      <c r="I618">
        <v>0</v>
      </c>
      <c r="J618">
        <v>0</v>
      </c>
      <c r="K618">
        <v>1</v>
      </c>
      <c r="L618">
        <v>1</v>
      </c>
    </row>
    <row r="619" spans="1:12" x14ac:dyDescent="0.2">
      <c r="A619"/>
      <c r="B619"/>
      <c r="C619"/>
      <c r="D619"/>
      <c r="E619" t="s">
        <v>416</v>
      </c>
      <c r="F619" t="s">
        <v>20</v>
      </c>
      <c r="G619">
        <v>0</v>
      </c>
      <c r="H619">
        <v>1</v>
      </c>
      <c r="I619">
        <v>0</v>
      </c>
      <c r="J619">
        <v>0</v>
      </c>
      <c r="K619">
        <v>1</v>
      </c>
      <c r="L619">
        <v>1</v>
      </c>
    </row>
    <row r="620" spans="1:12" x14ac:dyDescent="0.2">
      <c r="A620"/>
      <c r="B620"/>
      <c r="C620"/>
      <c r="D620"/>
      <c r="E620" t="s">
        <v>3575</v>
      </c>
      <c r="F620" t="s">
        <v>131</v>
      </c>
      <c r="G620">
        <v>0</v>
      </c>
      <c r="H620">
        <v>2</v>
      </c>
      <c r="I620">
        <v>0</v>
      </c>
      <c r="J620">
        <v>0</v>
      </c>
      <c r="K620">
        <v>2</v>
      </c>
      <c r="L620">
        <v>2</v>
      </c>
    </row>
    <row r="621" spans="1:12" x14ac:dyDescent="0.2">
      <c r="A621"/>
      <c r="B621"/>
      <c r="C621"/>
      <c r="D621"/>
      <c r="E621" t="s">
        <v>3354</v>
      </c>
      <c r="F621" t="s">
        <v>131</v>
      </c>
      <c r="G621">
        <v>0</v>
      </c>
      <c r="H621">
        <v>1</v>
      </c>
      <c r="I621">
        <v>0</v>
      </c>
      <c r="J621">
        <v>0</v>
      </c>
      <c r="K621">
        <v>1</v>
      </c>
      <c r="L621">
        <v>1</v>
      </c>
    </row>
    <row r="622" spans="1:12" x14ac:dyDescent="0.2">
      <c r="A622"/>
      <c r="B622"/>
      <c r="C622"/>
      <c r="D622"/>
      <c r="E622" t="s">
        <v>3355</v>
      </c>
      <c r="F622" t="s">
        <v>131</v>
      </c>
      <c r="G622">
        <v>0</v>
      </c>
      <c r="H622">
        <v>1</v>
      </c>
      <c r="I622">
        <v>0</v>
      </c>
      <c r="J622">
        <v>0</v>
      </c>
      <c r="K622">
        <v>1</v>
      </c>
      <c r="L622">
        <v>1</v>
      </c>
    </row>
    <row r="623" spans="1:12" x14ac:dyDescent="0.2">
      <c r="A623"/>
      <c r="B623"/>
      <c r="C623"/>
      <c r="D623"/>
      <c r="E623" t="s">
        <v>6618</v>
      </c>
      <c r="F623" t="s">
        <v>24</v>
      </c>
      <c r="G623">
        <v>0</v>
      </c>
      <c r="H623">
        <v>1</v>
      </c>
      <c r="I623">
        <v>0</v>
      </c>
      <c r="J623">
        <v>0</v>
      </c>
      <c r="K623">
        <v>1</v>
      </c>
      <c r="L623">
        <v>1</v>
      </c>
    </row>
    <row r="624" spans="1:12" x14ac:dyDescent="0.2">
      <c r="A624"/>
      <c r="B624"/>
      <c r="C624"/>
      <c r="D624"/>
      <c r="E624" t="s">
        <v>6619</v>
      </c>
      <c r="F624" t="s">
        <v>24</v>
      </c>
      <c r="G624">
        <v>0</v>
      </c>
      <c r="H624">
        <v>1</v>
      </c>
      <c r="I624">
        <v>0</v>
      </c>
      <c r="J624">
        <v>0</v>
      </c>
      <c r="K624">
        <v>1</v>
      </c>
      <c r="L624">
        <v>1</v>
      </c>
    </row>
    <row r="625" spans="1:12" x14ac:dyDescent="0.2">
      <c r="A625"/>
      <c r="B625"/>
      <c r="C625"/>
      <c r="D625"/>
      <c r="E625" t="s">
        <v>6620</v>
      </c>
      <c r="F625" t="s">
        <v>24</v>
      </c>
      <c r="G625">
        <v>0</v>
      </c>
      <c r="H625">
        <v>1</v>
      </c>
      <c r="I625">
        <v>0</v>
      </c>
      <c r="J625">
        <v>0</v>
      </c>
      <c r="K625">
        <v>1</v>
      </c>
      <c r="L625">
        <v>1</v>
      </c>
    </row>
    <row r="626" spans="1:12" x14ac:dyDescent="0.2">
      <c r="A626"/>
      <c r="B626"/>
      <c r="C626"/>
      <c r="D626"/>
      <c r="E626" t="s">
        <v>6621</v>
      </c>
      <c r="F626" t="s">
        <v>24</v>
      </c>
      <c r="G626">
        <v>0</v>
      </c>
      <c r="H626">
        <v>1</v>
      </c>
      <c r="I626">
        <v>0</v>
      </c>
      <c r="J626">
        <v>0</v>
      </c>
      <c r="K626">
        <v>1</v>
      </c>
      <c r="L626">
        <v>1</v>
      </c>
    </row>
    <row r="627" spans="1:12" x14ac:dyDescent="0.2">
      <c r="A627"/>
      <c r="B627"/>
      <c r="C627"/>
      <c r="D627"/>
      <c r="E627" t="s">
        <v>4652</v>
      </c>
      <c r="F627" t="s">
        <v>24</v>
      </c>
      <c r="G627">
        <v>0</v>
      </c>
      <c r="H627">
        <v>1</v>
      </c>
      <c r="I627">
        <v>0</v>
      </c>
      <c r="J627">
        <v>0</v>
      </c>
      <c r="K627">
        <v>1</v>
      </c>
      <c r="L627">
        <v>1</v>
      </c>
    </row>
    <row r="628" spans="1:12" x14ac:dyDescent="0.2">
      <c r="A628"/>
      <c r="B628"/>
      <c r="C628"/>
      <c r="D628"/>
      <c r="E628" t="s">
        <v>6622</v>
      </c>
      <c r="F628" t="s">
        <v>24</v>
      </c>
      <c r="G628">
        <v>0</v>
      </c>
      <c r="H628">
        <v>1</v>
      </c>
      <c r="I628">
        <v>0</v>
      </c>
      <c r="J628">
        <v>0</v>
      </c>
      <c r="K628">
        <v>1</v>
      </c>
      <c r="L628">
        <v>1</v>
      </c>
    </row>
    <row r="629" spans="1:12" x14ac:dyDescent="0.2">
      <c r="A629"/>
      <c r="B629"/>
      <c r="C629"/>
      <c r="D629"/>
      <c r="E629" t="s">
        <v>6623</v>
      </c>
      <c r="F629" t="s">
        <v>24</v>
      </c>
      <c r="G629">
        <v>0</v>
      </c>
      <c r="H629">
        <v>1</v>
      </c>
      <c r="I629">
        <v>0</v>
      </c>
      <c r="J629">
        <v>0</v>
      </c>
      <c r="K629">
        <v>1</v>
      </c>
      <c r="L629">
        <v>1</v>
      </c>
    </row>
    <row r="630" spans="1:12" x14ac:dyDescent="0.2">
      <c r="A630"/>
      <c r="B630"/>
      <c r="C630"/>
      <c r="D630"/>
      <c r="E630" t="s">
        <v>3949</v>
      </c>
      <c r="F630" t="s">
        <v>16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1</v>
      </c>
    </row>
    <row r="631" spans="1:12" x14ac:dyDescent="0.2">
      <c r="A631"/>
      <c r="B631"/>
      <c r="C631"/>
      <c r="D631"/>
      <c r="E631" t="s">
        <v>5833</v>
      </c>
      <c r="F631" t="s">
        <v>16</v>
      </c>
      <c r="G631">
        <v>0</v>
      </c>
      <c r="H631">
        <v>1</v>
      </c>
      <c r="I631">
        <v>0</v>
      </c>
      <c r="J631">
        <v>0</v>
      </c>
      <c r="K631">
        <v>1</v>
      </c>
      <c r="L631">
        <v>1</v>
      </c>
    </row>
    <row r="632" spans="1:12" x14ac:dyDescent="0.2">
      <c r="A632"/>
      <c r="B632"/>
      <c r="C632"/>
      <c r="D632"/>
      <c r="E632" t="s">
        <v>4583</v>
      </c>
      <c r="F632" t="s">
        <v>24</v>
      </c>
      <c r="G632">
        <v>0</v>
      </c>
      <c r="H632">
        <v>1</v>
      </c>
      <c r="I632">
        <v>0</v>
      </c>
      <c r="J632">
        <v>0</v>
      </c>
      <c r="K632">
        <v>1</v>
      </c>
      <c r="L632">
        <v>1</v>
      </c>
    </row>
    <row r="633" spans="1:12" x14ac:dyDescent="0.2">
      <c r="A633"/>
      <c r="B633"/>
      <c r="C633"/>
      <c r="D633"/>
      <c r="E633" t="s">
        <v>4135</v>
      </c>
      <c r="F633" t="s">
        <v>16</v>
      </c>
      <c r="G633">
        <v>0</v>
      </c>
      <c r="H633">
        <v>1</v>
      </c>
      <c r="I633">
        <v>0</v>
      </c>
      <c r="J633">
        <v>0</v>
      </c>
      <c r="K633">
        <v>1</v>
      </c>
      <c r="L633">
        <v>1</v>
      </c>
    </row>
    <row r="634" spans="1:12" x14ac:dyDescent="0.2">
      <c r="A634"/>
      <c r="B634"/>
      <c r="C634"/>
      <c r="D634"/>
      <c r="E634" t="s">
        <v>3670</v>
      </c>
      <c r="F634" t="s">
        <v>69</v>
      </c>
      <c r="G634">
        <v>0</v>
      </c>
      <c r="H634">
        <v>1</v>
      </c>
      <c r="I634">
        <v>0</v>
      </c>
      <c r="J634">
        <v>0</v>
      </c>
      <c r="K634">
        <v>1</v>
      </c>
      <c r="L634">
        <v>1</v>
      </c>
    </row>
    <row r="635" spans="1:12" x14ac:dyDescent="0.2">
      <c r="A635"/>
      <c r="B635"/>
      <c r="C635"/>
      <c r="D635"/>
      <c r="E635" t="s">
        <v>3631</v>
      </c>
      <c r="F635" t="s">
        <v>69</v>
      </c>
      <c r="G635">
        <v>0</v>
      </c>
      <c r="H635">
        <v>2</v>
      </c>
      <c r="I635">
        <v>0</v>
      </c>
      <c r="J635">
        <v>0</v>
      </c>
      <c r="K635">
        <v>2</v>
      </c>
      <c r="L635">
        <v>2</v>
      </c>
    </row>
    <row r="636" spans="1:12" x14ac:dyDescent="0.2">
      <c r="A636"/>
      <c r="B636"/>
      <c r="C636"/>
      <c r="D636"/>
      <c r="E636" t="s">
        <v>3958</v>
      </c>
      <c r="F636" t="s">
        <v>69</v>
      </c>
      <c r="G636">
        <v>0</v>
      </c>
      <c r="H636">
        <v>1</v>
      </c>
      <c r="I636">
        <v>0</v>
      </c>
      <c r="J636">
        <v>0</v>
      </c>
      <c r="K636">
        <v>1</v>
      </c>
      <c r="L636">
        <v>1</v>
      </c>
    </row>
    <row r="637" spans="1:12" x14ac:dyDescent="0.2">
      <c r="A637"/>
      <c r="B637"/>
      <c r="C637"/>
      <c r="D637"/>
      <c r="E637" t="s">
        <v>3698</v>
      </c>
      <c r="F637" t="s">
        <v>69</v>
      </c>
      <c r="G637">
        <v>0</v>
      </c>
      <c r="H637">
        <v>2</v>
      </c>
      <c r="I637">
        <v>0</v>
      </c>
      <c r="J637">
        <v>0</v>
      </c>
      <c r="K637">
        <v>2</v>
      </c>
      <c r="L637">
        <v>2</v>
      </c>
    </row>
    <row r="638" spans="1:12" x14ac:dyDescent="0.2">
      <c r="A638"/>
      <c r="B638"/>
      <c r="C638"/>
      <c r="D638"/>
      <c r="E638" t="s">
        <v>1164</v>
      </c>
      <c r="F638" t="s">
        <v>80</v>
      </c>
      <c r="G638">
        <v>0</v>
      </c>
      <c r="H638">
        <v>1</v>
      </c>
      <c r="I638">
        <v>0</v>
      </c>
      <c r="J638">
        <v>0</v>
      </c>
      <c r="K638">
        <v>1</v>
      </c>
      <c r="L638">
        <v>1</v>
      </c>
    </row>
    <row r="639" spans="1:12" x14ac:dyDescent="0.2">
      <c r="A639"/>
      <c r="B639"/>
      <c r="C639"/>
      <c r="D639"/>
      <c r="E639" t="s">
        <v>2787</v>
      </c>
      <c r="F639" t="s">
        <v>69</v>
      </c>
      <c r="G639">
        <v>4</v>
      </c>
      <c r="H639">
        <v>0</v>
      </c>
      <c r="I639">
        <v>0</v>
      </c>
      <c r="J639">
        <v>0</v>
      </c>
      <c r="K639">
        <v>4</v>
      </c>
      <c r="L639">
        <v>4</v>
      </c>
    </row>
    <row r="640" spans="1:12" x14ac:dyDescent="0.2">
      <c r="A640"/>
      <c r="B640"/>
      <c r="C640"/>
      <c r="D640"/>
      <c r="E640" t="s">
        <v>3669</v>
      </c>
      <c r="F640" t="s">
        <v>69</v>
      </c>
      <c r="G640">
        <v>4</v>
      </c>
      <c r="H640">
        <v>0</v>
      </c>
      <c r="I640">
        <v>0</v>
      </c>
      <c r="J640">
        <v>0</v>
      </c>
      <c r="K640">
        <v>4</v>
      </c>
      <c r="L640">
        <v>4</v>
      </c>
    </row>
    <row r="641" spans="1:12" x14ac:dyDescent="0.2">
      <c r="A641"/>
      <c r="B641"/>
      <c r="C641"/>
      <c r="D641" t="s">
        <v>117</v>
      </c>
      <c r="E641" t="s">
        <v>117</v>
      </c>
      <c r="F641" t="s">
        <v>53</v>
      </c>
      <c r="G641">
        <v>1</v>
      </c>
      <c r="H641">
        <v>0</v>
      </c>
      <c r="I641">
        <v>0</v>
      </c>
      <c r="J641">
        <v>0</v>
      </c>
      <c r="K641">
        <v>1</v>
      </c>
      <c r="L641">
        <v>1</v>
      </c>
    </row>
    <row r="642" spans="1:12" x14ac:dyDescent="0.2">
      <c r="A642"/>
      <c r="B642"/>
      <c r="C642"/>
      <c r="D642"/>
      <c r="E642" t="s">
        <v>5416</v>
      </c>
      <c r="F642" t="s">
        <v>39</v>
      </c>
      <c r="G642">
        <v>1</v>
      </c>
      <c r="H642">
        <v>0</v>
      </c>
      <c r="I642">
        <v>0</v>
      </c>
      <c r="J642">
        <v>0</v>
      </c>
      <c r="K642">
        <v>1</v>
      </c>
      <c r="L642">
        <v>1</v>
      </c>
    </row>
    <row r="643" spans="1:12" x14ac:dyDescent="0.2">
      <c r="A643"/>
      <c r="B643"/>
      <c r="C643"/>
      <c r="D643"/>
      <c r="E643" t="s">
        <v>476</v>
      </c>
      <c r="F643" t="s">
        <v>29</v>
      </c>
      <c r="G643">
        <v>0</v>
      </c>
      <c r="H643">
        <v>1</v>
      </c>
      <c r="I643">
        <v>0</v>
      </c>
      <c r="J643">
        <v>0</v>
      </c>
      <c r="K643">
        <v>1</v>
      </c>
      <c r="L643">
        <v>1</v>
      </c>
    </row>
    <row r="644" spans="1:12" x14ac:dyDescent="0.2">
      <c r="A644"/>
      <c r="B644"/>
      <c r="C644"/>
      <c r="D644"/>
      <c r="E644" t="s">
        <v>1109</v>
      </c>
      <c r="F644" t="s">
        <v>29</v>
      </c>
      <c r="G644">
        <v>0</v>
      </c>
      <c r="H644">
        <v>1</v>
      </c>
      <c r="I644">
        <v>0</v>
      </c>
      <c r="J644">
        <v>0</v>
      </c>
      <c r="K644">
        <v>1</v>
      </c>
      <c r="L644">
        <v>1</v>
      </c>
    </row>
    <row r="645" spans="1:12" x14ac:dyDescent="0.2">
      <c r="A645"/>
      <c r="B645"/>
      <c r="C645"/>
      <c r="D645"/>
      <c r="E645" t="s">
        <v>467</v>
      </c>
      <c r="F645" t="s">
        <v>29</v>
      </c>
      <c r="G645">
        <v>0</v>
      </c>
      <c r="H645">
        <v>1</v>
      </c>
      <c r="I645">
        <v>0</v>
      </c>
      <c r="J645">
        <v>0</v>
      </c>
      <c r="K645">
        <v>1</v>
      </c>
      <c r="L645">
        <v>1</v>
      </c>
    </row>
    <row r="646" spans="1:12" x14ac:dyDescent="0.2">
      <c r="A646"/>
      <c r="B646"/>
      <c r="C646"/>
      <c r="D646"/>
      <c r="E646" t="s">
        <v>945</v>
      </c>
      <c r="F646" t="s">
        <v>80</v>
      </c>
      <c r="G646">
        <v>0</v>
      </c>
      <c r="H646">
        <v>1</v>
      </c>
      <c r="I646">
        <v>0</v>
      </c>
      <c r="J646">
        <v>0</v>
      </c>
      <c r="K646">
        <v>1</v>
      </c>
      <c r="L646">
        <v>1</v>
      </c>
    </row>
    <row r="647" spans="1:12" x14ac:dyDescent="0.2">
      <c r="A647"/>
      <c r="B647"/>
      <c r="C647"/>
      <c r="D647"/>
      <c r="E647" t="s">
        <v>944</v>
      </c>
      <c r="F647" t="s">
        <v>80</v>
      </c>
      <c r="G647">
        <v>0</v>
      </c>
      <c r="H647">
        <v>1</v>
      </c>
      <c r="I647">
        <v>0</v>
      </c>
      <c r="J647">
        <v>0</v>
      </c>
      <c r="K647">
        <v>1</v>
      </c>
      <c r="L647">
        <v>1</v>
      </c>
    </row>
    <row r="648" spans="1:12" x14ac:dyDescent="0.2">
      <c r="A648"/>
      <c r="B648"/>
      <c r="C648"/>
      <c r="D648"/>
      <c r="E648" t="s">
        <v>263</v>
      </c>
      <c r="F648" t="s">
        <v>20</v>
      </c>
      <c r="G648">
        <v>0</v>
      </c>
      <c r="H648">
        <v>3</v>
      </c>
      <c r="I648">
        <v>0</v>
      </c>
      <c r="J648">
        <v>0</v>
      </c>
      <c r="K648">
        <v>3</v>
      </c>
      <c r="L648">
        <v>3</v>
      </c>
    </row>
    <row r="649" spans="1:12" x14ac:dyDescent="0.2">
      <c r="A649"/>
      <c r="B649"/>
      <c r="C649"/>
      <c r="D649"/>
      <c r="E649" t="s">
        <v>448</v>
      </c>
      <c r="F649" t="s">
        <v>58</v>
      </c>
      <c r="G649">
        <v>0</v>
      </c>
      <c r="H649">
        <v>2</v>
      </c>
      <c r="I649">
        <v>0</v>
      </c>
      <c r="J649">
        <v>0</v>
      </c>
      <c r="K649">
        <v>2</v>
      </c>
      <c r="L649">
        <v>2</v>
      </c>
    </row>
    <row r="650" spans="1:12" x14ac:dyDescent="0.2">
      <c r="A650"/>
      <c r="B650"/>
      <c r="C650"/>
      <c r="D650"/>
      <c r="E650" t="s">
        <v>3376</v>
      </c>
      <c r="F650" t="s">
        <v>58</v>
      </c>
      <c r="G650">
        <v>0</v>
      </c>
      <c r="H650">
        <v>3</v>
      </c>
      <c r="I650">
        <v>0</v>
      </c>
      <c r="J650">
        <v>0</v>
      </c>
      <c r="K650">
        <v>3</v>
      </c>
      <c r="L650">
        <v>3</v>
      </c>
    </row>
    <row r="651" spans="1:12" x14ac:dyDescent="0.2">
      <c r="A651"/>
      <c r="B651"/>
      <c r="C651"/>
      <c r="D651"/>
      <c r="E651" t="s">
        <v>1844</v>
      </c>
      <c r="F651" t="s">
        <v>58</v>
      </c>
      <c r="G651">
        <v>0</v>
      </c>
      <c r="H651">
        <v>2</v>
      </c>
      <c r="I651">
        <v>0</v>
      </c>
      <c r="J651">
        <v>0</v>
      </c>
      <c r="K651">
        <v>2</v>
      </c>
      <c r="L651">
        <v>2</v>
      </c>
    </row>
    <row r="652" spans="1:12" x14ac:dyDescent="0.2">
      <c r="A652"/>
      <c r="B652"/>
      <c r="C652"/>
      <c r="D652"/>
      <c r="E652" t="s">
        <v>6624</v>
      </c>
      <c r="F652" t="s">
        <v>58</v>
      </c>
      <c r="G652">
        <v>1</v>
      </c>
      <c r="H652">
        <v>0</v>
      </c>
      <c r="I652">
        <v>0</v>
      </c>
      <c r="J652">
        <v>0</v>
      </c>
      <c r="K652">
        <v>1</v>
      </c>
      <c r="L652">
        <v>1</v>
      </c>
    </row>
    <row r="653" spans="1:12" x14ac:dyDescent="0.2">
      <c r="A653"/>
      <c r="B653"/>
      <c r="C653"/>
      <c r="D653"/>
      <c r="E653" t="s">
        <v>6625</v>
      </c>
      <c r="F653" t="s">
        <v>20</v>
      </c>
      <c r="G653">
        <v>1</v>
      </c>
      <c r="H653">
        <v>0</v>
      </c>
      <c r="I653">
        <v>0</v>
      </c>
      <c r="J653">
        <v>0</v>
      </c>
      <c r="K653">
        <v>1</v>
      </c>
      <c r="L653">
        <v>1</v>
      </c>
    </row>
    <row r="654" spans="1:12" x14ac:dyDescent="0.2">
      <c r="A654"/>
      <c r="B654"/>
      <c r="C654"/>
      <c r="D654"/>
      <c r="E654" t="s">
        <v>5021</v>
      </c>
      <c r="F654" t="s">
        <v>20</v>
      </c>
      <c r="G654">
        <v>0</v>
      </c>
      <c r="H654">
        <v>2</v>
      </c>
      <c r="I654">
        <v>0</v>
      </c>
      <c r="J654">
        <v>0</v>
      </c>
      <c r="K654">
        <v>2</v>
      </c>
      <c r="L654">
        <v>2</v>
      </c>
    </row>
    <row r="655" spans="1:12" x14ac:dyDescent="0.2">
      <c r="A655"/>
      <c r="B655"/>
      <c r="C655"/>
      <c r="D655"/>
      <c r="E655" t="s">
        <v>4348</v>
      </c>
      <c r="F655" t="s">
        <v>20</v>
      </c>
      <c r="G655">
        <v>0</v>
      </c>
      <c r="H655">
        <v>2</v>
      </c>
      <c r="I655">
        <v>0</v>
      </c>
      <c r="J655">
        <v>0</v>
      </c>
      <c r="K655">
        <v>2</v>
      </c>
      <c r="L655">
        <v>2</v>
      </c>
    </row>
    <row r="656" spans="1:12" x14ac:dyDescent="0.2">
      <c r="A656"/>
      <c r="B656"/>
      <c r="C656"/>
      <c r="D656"/>
      <c r="E656" t="s">
        <v>2962</v>
      </c>
      <c r="F656" t="s">
        <v>20</v>
      </c>
      <c r="G656">
        <v>0</v>
      </c>
      <c r="H656">
        <v>2</v>
      </c>
      <c r="I656">
        <v>0</v>
      </c>
      <c r="J656">
        <v>0</v>
      </c>
      <c r="K656">
        <v>2</v>
      </c>
      <c r="L656">
        <v>2</v>
      </c>
    </row>
    <row r="657" spans="1:12" x14ac:dyDescent="0.2">
      <c r="A657"/>
      <c r="B657"/>
      <c r="C657"/>
      <c r="D657"/>
      <c r="E657" t="s">
        <v>6626</v>
      </c>
      <c r="F657" t="s">
        <v>53</v>
      </c>
      <c r="G657">
        <v>0</v>
      </c>
      <c r="H657">
        <v>2</v>
      </c>
      <c r="I657">
        <v>0</v>
      </c>
      <c r="J657">
        <v>0</v>
      </c>
      <c r="K657">
        <v>2</v>
      </c>
      <c r="L657">
        <v>2</v>
      </c>
    </row>
    <row r="658" spans="1:12" x14ac:dyDescent="0.2">
      <c r="A658"/>
      <c r="B658"/>
      <c r="C658"/>
      <c r="D658"/>
      <c r="E658" t="s">
        <v>6627</v>
      </c>
      <c r="F658" t="s">
        <v>53</v>
      </c>
      <c r="G658">
        <v>0</v>
      </c>
      <c r="H658">
        <v>2</v>
      </c>
      <c r="I658">
        <v>0</v>
      </c>
      <c r="J658">
        <v>0</v>
      </c>
      <c r="K658">
        <v>2</v>
      </c>
      <c r="L658">
        <v>2</v>
      </c>
    </row>
    <row r="659" spans="1:12" x14ac:dyDescent="0.2">
      <c r="A659"/>
      <c r="B659"/>
      <c r="C659"/>
      <c r="D659"/>
      <c r="E659" t="s">
        <v>1628</v>
      </c>
      <c r="F659" t="s">
        <v>33</v>
      </c>
      <c r="G659">
        <v>0</v>
      </c>
      <c r="H659">
        <v>3</v>
      </c>
      <c r="I659">
        <v>0</v>
      </c>
      <c r="J659">
        <v>0</v>
      </c>
      <c r="K659">
        <v>3</v>
      </c>
      <c r="L659">
        <v>3</v>
      </c>
    </row>
    <row r="660" spans="1:12" x14ac:dyDescent="0.2">
      <c r="A660"/>
      <c r="B660"/>
      <c r="C660"/>
      <c r="D660"/>
      <c r="E660" t="s">
        <v>5855</v>
      </c>
      <c r="F660" t="s">
        <v>20</v>
      </c>
      <c r="G660">
        <v>0</v>
      </c>
      <c r="H660">
        <v>2</v>
      </c>
      <c r="I660">
        <v>0</v>
      </c>
      <c r="J660">
        <v>0</v>
      </c>
      <c r="K660">
        <v>2</v>
      </c>
      <c r="L660">
        <v>2</v>
      </c>
    </row>
    <row r="661" spans="1:12" x14ac:dyDescent="0.2">
      <c r="A661"/>
      <c r="B661"/>
      <c r="C661"/>
      <c r="D661"/>
      <c r="E661" t="s">
        <v>733</v>
      </c>
      <c r="F661" t="s">
        <v>18</v>
      </c>
      <c r="G661">
        <v>0</v>
      </c>
      <c r="H661">
        <v>1</v>
      </c>
      <c r="I661">
        <v>0</v>
      </c>
      <c r="J661">
        <v>0</v>
      </c>
      <c r="K661">
        <v>1</v>
      </c>
      <c r="L661">
        <v>1</v>
      </c>
    </row>
    <row r="662" spans="1:12" x14ac:dyDescent="0.2">
      <c r="A662"/>
      <c r="B662"/>
      <c r="C662"/>
      <c r="D662"/>
      <c r="E662" t="s">
        <v>206</v>
      </c>
      <c r="F662" t="s">
        <v>18</v>
      </c>
      <c r="G662">
        <v>0</v>
      </c>
      <c r="H662">
        <v>1</v>
      </c>
      <c r="I662">
        <v>0</v>
      </c>
      <c r="J662">
        <v>0</v>
      </c>
      <c r="K662">
        <v>1</v>
      </c>
      <c r="L662">
        <v>1</v>
      </c>
    </row>
    <row r="663" spans="1:12" x14ac:dyDescent="0.2">
      <c r="A663"/>
      <c r="B663"/>
      <c r="C663"/>
      <c r="D663"/>
      <c r="E663" t="s">
        <v>6068</v>
      </c>
      <c r="F663" t="s">
        <v>87</v>
      </c>
      <c r="G663">
        <v>0</v>
      </c>
      <c r="H663">
        <v>1</v>
      </c>
      <c r="I663">
        <v>0</v>
      </c>
      <c r="J663">
        <v>0</v>
      </c>
      <c r="K663">
        <v>1</v>
      </c>
      <c r="L663">
        <v>1</v>
      </c>
    </row>
    <row r="664" spans="1:12" x14ac:dyDescent="0.2">
      <c r="A664"/>
      <c r="B664"/>
      <c r="C664"/>
      <c r="D664"/>
      <c r="E664" t="s">
        <v>6067</v>
      </c>
      <c r="F664" t="s">
        <v>87</v>
      </c>
      <c r="G664">
        <v>0</v>
      </c>
      <c r="H664">
        <v>1</v>
      </c>
      <c r="I664">
        <v>0</v>
      </c>
      <c r="J664">
        <v>0</v>
      </c>
      <c r="K664">
        <v>1</v>
      </c>
      <c r="L664">
        <v>1</v>
      </c>
    </row>
    <row r="665" spans="1:12" x14ac:dyDescent="0.2">
      <c r="A665"/>
      <c r="B665"/>
      <c r="C665"/>
      <c r="D665"/>
      <c r="E665" t="s">
        <v>6069</v>
      </c>
      <c r="F665" t="s">
        <v>87</v>
      </c>
      <c r="G665">
        <v>0</v>
      </c>
      <c r="H665">
        <v>1</v>
      </c>
      <c r="I665">
        <v>0</v>
      </c>
      <c r="J665">
        <v>0</v>
      </c>
      <c r="K665">
        <v>1</v>
      </c>
      <c r="L665">
        <v>1</v>
      </c>
    </row>
    <row r="666" spans="1:12" x14ac:dyDescent="0.2">
      <c r="A666"/>
      <c r="B666"/>
      <c r="C666"/>
      <c r="D666"/>
      <c r="E666" t="s">
        <v>235</v>
      </c>
      <c r="F666" t="s">
        <v>80</v>
      </c>
      <c r="G666">
        <v>0</v>
      </c>
      <c r="H666">
        <v>1</v>
      </c>
      <c r="I666">
        <v>0</v>
      </c>
      <c r="J666">
        <v>0</v>
      </c>
      <c r="K666">
        <v>1</v>
      </c>
      <c r="L666">
        <v>1</v>
      </c>
    </row>
    <row r="667" spans="1:12" x14ac:dyDescent="0.2">
      <c r="A667"/>
      <c r="B667"/>
      <c r="C667"/>
      <c r="D667"/>
      <c r="E667" t="s">
        <v>1203</v>
      </c>
      <c r="F667" t="s">
        <v>69</v>
      </c>
      <c r="G667">
        <v>0</v>
      </c>
      <c r="H667">
        <v>1</v>
      </c>
      <c r="I667">
        <v>0</v>
      </c>
      <c r="J667">
        <v>0</v>
      </c>
      <c r="K667">
        <v>1</v>
      </c>
      <c r="L667">
        <v>1</v>
      </c>
    </row>
    <row r="668" spans="1:12" x14ac:dyDescent="0.2">
      <c r="A668"/>
      <c r="B668"/>
      <c r="C668"/>
      <c r="D668"/>
      <c r="E668" t="s">
        <v>3130</v>
      </c>
      <c r="F668" t="s">
        <v>69</v>
      </c>
      <c r="G668">
        <v>0</v>
      </c>
      <c r="H668">
        <v>1</v>
      </c>
      <c r="I668">
        <v>0</v>
      </c>
      <c r="J668">
        <v>0</v>
      </c>
      <c r="K668">
        <v>1</v>
      </c>
      <c r="L668">
        <v>1</v>
      </c>
    </row>
    <row r="669" spans="1:12" x14ac:dyDescent="0.2">
      <c r="A669"/>
      <c r="B669"/>
      <c r="C669"/>
      <c r="D669"/>
      <c r="E669" t="s">
        <v>3045</v>
      </c>
      <c r="F669" t="s">
        <v>69</v>
      </c>
      <c r="G669">
        <v>0</v>
      </c>
      <c r="H669">
        <v>1</v>
      </c>
      <c r="I669">
        <v>0</v>
      </c>
      <c r="J669">
        <v>0</v>
      </c>
      <c r="K669">
        <v>1</v>
      </c>
      <c r="L669">
        <v>1</v>
      </c>
    </row>
    <row r="670" spans="1:12" x14ac:dyDescent="0.2">
      <c r="A670"/>
      <c r="B670"/>
      <c r="C670"/>
      <c r="D670"/>
      <c r="E670" t="s">
        <v>3505</v>
      </c>
      <c r="F670" t="s">
        <v>58</v>
      </c>
      <c r="G670">
        <v>0</v>
      </c>
      <c r="H670">
        <v>1</v>
      </c>
      <c r="I670">
        <v>0</v>
      </c>
      <c r="J670">
        <v>0</v>
      </c>
      <c r="K670">
        <v>1</v>
      </c>
      <c r="L670">
        <v>1</v>
      </c>
    </row>
    <row r="671" spans="1:12" x14ac:dyDescent="0.2">
      <c r="A671"/>
      <c r="B671"/>
      <c r="C671"/>
      <c r="D671"/>
      <c r="E671" t="s">
        <v>6628</v>
      </c>
      <c r="F671" t="s">
        <v>22</v>
      </c>
      <c r="G671">
        <v>1</v>
      </c>
      <c r="H671">
        <v>0</v>
      </c>
      <c r="I671">
        <v>0</v>
      </c>
      <c r="J671">
        <v>0</v>
      </c>
      <c r="K671">
        <v>1</v>
      </c>
      <c r="L671">
        <v>1</v>
      </c>
    </row>
    <row r="672" spans="1:12" x14ac:dyDescent="0.2">
      <c r="A672"/>
      <c r="B672"/>
      <c r="C672"/>
      <c r="D672"/>
      <c r="E672" t="s">
        <v>3493</v>
      </c>
      <c r="F672" t="s">
        <v>33</v>
      </c>
      <c r="G672">
        <v>2</v>
      </c>
      <c r="H672">
        <v>0</v>
      </c>
      <c r="I672">
        <v>0</v>
      </c>
      <c r="J672">
        <v>0</v>
      </c>
      <c r="K672">
        <v>2</v>
      </c>
      <c r="L672">
        <v>2</v>
      </c>
    </row>
    <row r="673" spans="1:12" x14ac:dyDescent="0.2">
      <c r="A673"/>
      <c r="B673"/>
      <c r="C673"/>
      <c r="D673"/>
      <c r="E673" t="s">
        <v>1487</v>
      </c>
      <c r="F673" t="s">
        <v>87</v>
      </c>
      <c r="G673">
        <v>0</v>
      </c>
      <c r="H673">
        <v>1</v>
      </c>
      <c r="I673">
        <v>0</v>
      </c>
      <c r="J673">
        <v>0</v>
      </c>
      <c r="K673">
        <v>1</v>
      </c>
      <c r="L673">
        <v>1</v>
      </c>
    </row>
    <row r="674" spans="1:12" x14ac:dyDescent="0.2">
      <c r="A674"/>
      <c r="B674"/>
      <c r="C674"/>
      <c r="D674"/>
      <c r="E674" t="s">
        <v>1494</v>
      </c>
      <c r="F674" t="s">
        <v>87</v>
      </c>
      <c r="G674">
        <v>0</v>
      </c>
      <c r="H674">
        <v>1</v>
      </c>
      <c r="I674">
        <v>0</v>
      </c>
      <c r="J674">
        <v>0</v>
      </c>
      <c r="K674">
        <v>1</v>
      </c>
      <c r="L674">
        <v>1</v>
      </c>
    </row>
    <row r="675" spans="1:12" x14ac:dyDescent="0.2">
      <c r="A675"/>
      <c r="B675"/>
      <c r="C675"/>
      <c r="D675"/>
      <c r="E675" t="s">
        <v>6629</v>
      </c>
      <c r="F675" t="s">
        <v>58</v>
      </c>
      <c r="G675">
        <v>1</v>
      </c>
      <c r="H675">
        <v>0</v>
      </c>
      <c r="I675">
        <v>0</v>
      </c>
      <c r="J675">
        <v>0</v>
      </c>
      <c r="K675">
        <v>1</v>
      </c>
      <c r="L675">
        <v>1</v>
      </c>
    </row>
    <row r="676" spans="1:12" x14ac:dyDescent="0.2">
      <c r="A676"/>
      <c r="B676"/>
      <c r="C676"/>
      <c r="D676"/>
      <c r="E676" t="s">
        <v>1495</v>
      </c>
      <c r="F676" t="s">
        <v>87</v>
      </c>
      <c r="G676">
        <v>0</v>
      </c>
      <c r="H676">
        <v>1</v>
      </c>
      <c r="I676">
        <v>0</v>
      </c>
      <c r="J676">
        <v>0</v>
      </c>
      <c r="K676">
        <v>1</v>
      </c>
      <c r="L676">
        <v>1</v>
      </c>
    </row>
    <row r="677" spans="1:12" x14ac:dyDescent="0.2">
      <c r="A677"/>
      <c r="B677"/>
      <c r="C677"/>
      <c r="D677"/>
      <c r="E677" t="s">
        <v>1498</v>
      </c>
      <c r="F677" t="s">
        <v>87</v>
      </c>
      <c r="G677">
        <v>0</v>
      </c>
      <c r="H677">
        <v>1</v>
      </c>
      <c r="I677">
        <v>0</v>
      </c>
      <c r="J677">
        <v>0</v>
      </c>
      <c r="K677">
        <v>1</v>
      </c>
      <c r="L677">
        <v>1</v>
      </c>
    </row>
    <row r="678" spans="1:12" x14ac:dyDescent="0.2">
      <c r="A678"/>
      <c r="B678"/>
      <c r="C678"/>
      <c r="D678"/>
      <c r="E678" t="s">
        <v>1486</v>
      </c>
      <c r="F678" t="s">
        <v>87</v>
      </c>
      <c r="G678">
        <v>0</v>
      </c>
      <c r="H678">
        <v>1</v>
      </c>
      <c r="I678">
        <v>0</v>
      </c>
      <c r="J678">
        <v>0</v>
      </c>
      <c r="K678">
        <v>1</v>
      </c>
      <c r="L678">
        <v>1</v>
      </c>
    </row>
    <row r="679" spans="1:12" x14ac:dyDescent="0.2">
      <c r="A679"/>
      <c r="B679"/>
      <c r="C679"/>
      <c r="D679"/>
      <c r="E679" t="s">
        <v>4598</v>
      </c>
      <c r="F679" t="s">
        <v>14</v>
      </c>
      <c r="G679">
        <v>0</v>
      </c>
      <c r="H679">
        <v>1</v>
      </c>
      <c r="I679">
        <v>0</v>
      </c>
      <c r="J679">
        <v>0</v>
      </c>
      <c r="K679">
        <v>1</v>
      </c>
      <c r="L679">
        <v>1</v>
      </c>
    </row>
    <row r="680" spans="1:12" x14ac:dyDescent="0.2">
      <c r="A680"/>
      <c r="B680"/>
      <c r="C680"/>
      <c r="D680"/>
      <c r="E680" t="s">
        <v>1234</v>
      </c>
      <c r="F680" t="s">
        <v>94</v>
      </c>
      <c r="G680">
        <v>1</v>
      </c>
      <c r="H680">
        <v>1</v>
      </c>
      <c r="I680">
        <v>0</v>
      </c>
      <c r="J680">
        <v>0</v>
      </c>
      <c r="K680">
        <v>2</v>
      </c>
      <c r="L680">
        <v>2</v>
      </c>
    </row>
    <row r="681" spans="1:12" x14ac:dyDescent="0.2">
      <c r="A681"/>
      <c r="B681"/>
      <c r="C681"/>
      <c r="D681"/>
      <c r="E681" t="s">
        <v>3486</v>
      </c>
      <c r="F681" t="s">
        <v>29</v>
      </c>
      <c r="G681">
        <v>0</v>
      </c>
      <c r="H681">
        <v>1</v>
      </c>
      <c r="I681">
        <v>0</v>
      </c>
      <c r="J681">
        <v>0</v>
      </c>
      <c r="K681">
        <v>1</v>
      </c>
      <c r="L681">
        <v>1</v>
      </c>
    </row>
    <row r="682" spans="1:12" x14ac:dyDescent="0.2">
      <c r="A682"/>
      <c r="B682"/>
      <c r="C682"/>
      <c r="D682"/>
      <c r="E682" t="s">
        <v>6630</v>
      </c>
      <c r="F682" t="s">
        <v>29</v>
      </c>
      <c r="G682">
        <v>0</v>
      </c>
      <c r="H682">
        <v>2</v>
      </c>
      <c r="I682">
        <v>0</v>
      </c>
      <c r="J682">
        <v>0</v>
      </c>
      <c r="K682">
        <v>2</v>
      </c>
      <c r="L682">
        <v>2</v>
      </c>
    </row>
    <row r="683" spans="1:12" x14ac:dyDescent="0.2">
      <c r="A683"/>
      <c r="B683"/>
      <c r="C683"/>
      <c r="D683"/>
      <c r="E683" t="s">
        <v>3380</v>
      </c>
      <c r="F683" t="s">
        <v>29</v>
      </c>
      <c r="G683">
        <v>0</v>
      </c>
      <c r="H683">
        <v>2</v>
      </c>
      <c r="I683">
        <v>0</v>
      </c>
      <c r="J683">
        <v>0</v>
      </c>
      <c r="K683">
        <v>2</v>
      </c>
      <c r="L683">
        <v>2</v>
      </c>
    </row>
    <row r="684" spans="1:12" x14ac:dyDescent="0.2">
      <c r="A684"/>
      <c r="B684"/>
      <c r="C684"/>
      <c r="D684"/>
      <c r="E684" t="s">
        <v>2389</v>
      </c>
      <c r="F684" t="s">
        <v>29</v>
      </c>
      <c r="G684">
        <v>0</v>
      </c>
      <c r="H684">
        <v>2</v>
      </c>
      <c r="I684">
        <v>0</v>
      </c>
      <c r="J684">
        <v>0</v>
      </c>
      <c r="K684">
        <v>2</v>
      </c>
      <c r="L684">
        <v>2</v>
      </c>
    </row>
    <row r="685" spans="1:12" x14ac:dyDescent="0.2">
      <c r="A685"/>
      <c r="B685"/>
      <c r="C685"/>
      <c r="D685"/>
      <c r="E685" t="s">
        <v>186</v>
      </c>
      <c r="F685" t="s">
        <v>29</v>
      </c>
      <c r="G685">
        <v>0</v>
      </c>
      <c r="H685">
        <v>2</v>
      </c>
      <c r="I685">
        <v>0</v>
      </c>
      <c r="J685">
        <v>0</v>
      </c>
      <c r="K685">
        <v>2</v>
      </c>
      <c r="L685">
        <v>2</v>
      </c>
    </row>
    <row r="686" spans="1:12" x14ac:dyDescent="0.2">
      <c r="A686"/>
      <c r="B686"/>
      <c r="C686"/>
      <c r="D686"/>
      <c r="E686" t="s">
        <v>6062</v>
      </c>
      <c r="F686" t="s">
        <v>29</v>
      </c>
      <c r="G686">
        <v>0</v>
      </c>
      <c r="H686">
        <v>2</v>
      </c>
      <c r="I686">
        <v>0</v>
      </c>
      <c r="J686">
        <v>0</v>
      </c>
      <c r="K686">
        <v>2</v>
      </c>
      <c r="L686">
        <v>2</v>
      </c>
    </row>
    <row r="687" spans="1:12" x14ac:dyDescent="0.2">
      <c r="A687"/>
      <c r="B687"/>
      <c r="C687"/>
      <c r="D687"/>
      <c r="E687" t="s">
        <v>5213</v>
      </c>
      <c r="F687" t="s">
        <v>55</v>
      </c>
      <c r="G687">
        <v>0</v>
      </c>
      <c r="H687">
        <v>1</v>
      </c>
      <c r="I687">
        <v>0</v>
      </c>
      <c r="J687">
        <v>0</v>
      </c>
      <c r="K687">
        <v>1</v>
      </c>
      <c r="L687">
        <v>1</v>
      </c>
    </row>
    <row r="688" spans="1:12" x14ac:dyDescent="0.2">
      <c r="A688"/>
      <c r="B688"/>
      <c r="C688"/>
      <c r="D688"/>
      <c r="E688" t="s">
        <v>4845</v>
      </c>
      <c r="F688" t="s">
        <v>29</v>
      </c>
      <c r="G688">
        <v>0</v>
      </c>
      <c r="H688">
        <v>2</v>
      </c>
      <c r="I688">
        <v>0</v>
      </c>
      <c r="J688">
        <v>0</v>
      </c>
      <c r="K688">
        <v>2</v>
      </c>
      <c r="L688">
        <v>2</v>
      </c>
    </row>
    <row r="689" spans="1:12" x14ac:dyDescent="0.2">
      <c r="A689"/>
      <c r="B689"/>
      <c r="C689"/>
      <c r="D689"/>
      <c r="E689" t="s">
        <v>6631</v>
      </c>
      <c r="F689" t="s">
        <v>53</v>
      </c>
      <c r="G689">
        <v>0</v>
      </c>
      <c r="H689">
        <v>1</v>
      </c>
      <c r="I689">
        <v>0</v>
      </c>
      <c r="J689">
        <v>0</v>
      </c>
      <c r="K689">
        <v>1</v>
      </c>
      <c r="L689">
        <v>1</v>
      </c>
    </row>
    <row r="690" spans="1:12" x14ac:dyDescent="0.2">
      <c r="A690"/>
      <c r="B690"/>
      <c r="C690"/>
      <c r="D690"/>
      <c r="E690" t="s">
        <v>864</v>
      </c>
      <c r="F690" t="s">
        <v>35</v>
      </c>
      <c r="G690">
        <v>1</v>
      </c>
      <c r="H690">
        <v>0</v>
      </c>
      <c r="I690">
        <v>0</v>
      </c>
      <c r="J690">
        <v>0</v>
      </c>
      <c r="K690">
        <v>1</v>
      </c>
      <c r="L690">
        <v>1</v>
      </c>
    </row>
    <row r="691" spans="1:12" x14ac:dyDescent="0.2">
      <c r="A691"/>
      <c r="B691"/>
      <c r="C691"/>
      <c r="D691"/>
      <c r="E691" t="s">
        <v>2816</v>
      </c>
      <c r="F691" t="s">
        <v>53</v>
      </c>
      <c r="G691">
        <v>1</v>
      </c>
      <c r="H691">
        <v>1</v>
      </c>
      <c r="I691">
        <v>0</v>
      </c>
      <c r="J691">
        <v>0</v>
      </c>
      <c r="K691">
        <v>2</v>
      </c>
      <c r="L691">
        <v>2</v>
      </c>
    </row>
    <row r="692" spans="1:12" x14ac:dyDescent="0.2">
      <c r="A692"/>
      <c r="B692"/>
      <c r="C692"/>
      <c r="D692"/>
      <c r="E692" t="s">
        <v>1358</v>
      </c>
      <c r="F692" t="s">
        <v>35</v>
      </c>
      <c r="G692">
        <v>1</v>
      </c>
      <c r="H692">
        <v>0</v>
      </c>
      <c r="I692">
        <v>0</v>
      </c>
      <c r="J692">
        <v>0</v>
      </c>
      <c r="K692">
        <v>1</v>
      </c>
      <c r="L692">
        <v>1</v>
      </c>
    </row>
    <row r="693" spans="1:12" x14ac:dyDescent="0.2">
      <c r="A693"/>
      <c r="B693"/>
      <c r="C693"/>
      <c r="D693"/>
      <c r="E693" t="s">
        <v>2172</v>
      </c>
      <c r="F693" t="s">
        <v>16</v>
      </c>
      <c r="G693">
        <v>0</v>
      </c>
      <c r="H693">
        <v>3</v>
      </c>
      <c r="I693">
        <v>0</v>
      </c>
      <c r="J693">
        <v>0</v>
      </c>
      <c r="K693">
        <v>3</v>
      </c>
      <c r="L693">
        <v>3</v>
      </c>
    </row>
    <row r="694" spans="1:12" x14ac:dyDescent="0.2">
      <c r="A694"/>
      <c r="B694"/>
      <c r="C694"/>
      <c r="D694"/>
      <c r="E694" t="s">
        <v>2757</v>
      </c>
      <c r="F694" t="s">
        <v>16</v>
      </c>
      <c r="G694">
        <v>0</v>
      </c>
      <c r="H694">
        <v>2</v>
      </c>
      <c r="I694">
        <v>0</v>
      </c>
      <c r="J694">
        <v>0</v>
      </c>
      <c r="K694">
        <v>2</v>
      </c>
      <c r="L694">
        <v>2</v>
      </c>
    </row>
    <row r="695" spans="1:12" x14ac:dyDescent="0.2">
      <c r="A695"/>
      <c r="B695"/>
      <c r="C695"/>
      <c r="D695"/>
      <c r="E695" t="s">
        <v>6632</v>
      </c>
      <c r="F695" t="s">
        <v>94</v>
      </c>
      <c r="G695">
        <v>1</v>
      </c>
      <c r="H695">
        <v>1</v>
      </c>
      <c r="I695">
        <v>0</v>
      </c>
      <c r="J695">
        <v>0</v>
      </c>
      <c r="K695">
        <v>2</v>
      </c>
      <c r="L695">
        <v>2</v>
      </c>
    </row>
    <row r="696" spans="1:12" x14ac:dyDescent="0.2">
      <c r="A696"/>
      <c r="B696"/>
      <c r="C696"/>
      <c r="D696"/>
      <c r="E696" t="s">
        <v>6033</v>
      </c>
      <c r="F696" t="s">
        <v>58</v>
      </c>
      <c r="G696">
        <v>0</v>
      </c>
      <c r="H696">
        <v>1</v>
      </c>
      <c r="I696">
        <v>0</v>
      </c>
      <c r="J696">
        <v>0</v>
      </c>
      <c r="K696">
        <v>1</v>
      </c>
      <c r="L696">
        <v>1</v>
      </c>
    </row>
    <row r="697" spans="1:12" x14ac:dyDescent="0.2">
      <c r="A697"/>
      <c r="B697"/>
      <c r="C697"/>
      <c r="D697"/>
      <c r="E697" t="s">
        <v>4999</v>
      </c>
      <c r="F697" t="s">
        <v>55</v>
      </c>
      <c r="G697">
        <v>1</v>
      </c>
      <c r="H697">
        <v>0</v>
      </c>
      <c r="I697">
        <v>0</v>
      </c>
      <c r="J697">
        <v>0</v>
      </c>
      <c r="K697">
        <v>1</v>
      </c>
      <c r="L697">
        <v>1</v>
      </c>
    </row>
    <row r="698" spans="1:12" x14ac:dyDescent="0.2">
      <c r="A698"/>
      <c r="B698"/>
      <c r="C698"/>
      <c r="D698"/>
      <c r="E698" t="s">
        <v>3980</v>
      </c>
      <c r="F698" t="s">
        <v>69</v>
      </c>
      <c r="G698">
        <v>1</v>
      </c>
      <c r="H698">
        <v>0</v>
      </c>
      <c r="I698">
        <v>0</v>
      </c>
      <c r="J698">
        <v>0</v>
      </c>
      <c r="K698">
        <v>1</v>
      </c>
      <c r="L698">
        <v>1</v>
      </c>
    </row>
    <row r="699" spans="1:12" x14ac:dyDescent="0.2">
      <c r="A699"/>
      <c r="B699"/>
      <c r="C699"/>
      <c r="D699"/>
      <c r="E699" t="s">
        <v>3959</v>
      </c>
      <c r="F699" t="s">
        <v>69</v>
      </c>
      <c r="G699">
        <v>1</v>
      </c>
      <c r="H699">
        <v>0</v>
      </c>
      <c r="I699">
        <v>0</v>
      </c>
      <c r="J699">
        <v>0</v>
      </c>
      <c r="K699">
        <v>1</v>
      </c>
      <c r="L699">
        <v>1</v>
      </c>
    </row>
    <row r="700" spans="1:12" x14ac:dyDescent="0.2">
      <c r="A700"/>
      <c r="B700"/>
      <c r="C700"/>
      <c r="D700"/>
      <c r="E700" t="s">
        <v>3976</v>
      </c>
      <c r="F700" t="s">
        <v>69</v>
      </c>
      <c r="G700">
        <v>1</v>
      </c>
      <c r="H700">
        <v>0</v>
      </c>
      <c r="I700">
        <v>0</v>
      </c>
      <c r="J700">
        <v>0</v>
      </c>
      <c r="K700">
        <v>1</v>
      </c>
      <c r="L700">
        <v>1</v>
      </c>
    </row>
    <row r="701" spans="1:12" x14ac:dyDescent="0.2">
      <c r="A701"/>
      <c r="B701"/>
      <c r="C701"/>
      <c r="D701"/>
      <c r="E701" t="s">
        <v>3993</v>
      </c>
      <c r="F701" t="s">
        <v>69</v>
      </c>
      <c r="G701">
        <v>1</v>
      </c>
      <c r="H701">
        <v>0</v>
      </c>
      <c r="I701">
        <v>0</v>
      </c>
      <c r="J701">
        <v>0</v>
      </c>
      <c r="K701">
        <v>1</v>
      </c>
      <c r="L701">
        <v>1</v>
      </c>
    </row>
    <row r="702" spans="1:12" x14ac:dyDescent="0.2">
      <c r="A702"/>
      <c r="B702"/>
      <c r="C702"/>
      <c r="D702"/>
      <c r="E702" t="s">
        <v>3991</v>
      </c>
      <c r="F702" t="s">
        <v>69</v>
      </c>
      <c r="G702">
        <v>1</v>
      </c>
      <c r="H702">
        <v>0</v>
      </c>
      <c r="I702">
        <v>0</v>
      </c>
      <c r="J702">
        <v>0</v>
      </c>
      <c r="K702">
        <v>1</v>
      </c>
      <c r="L702">
        <v>1</v>
      </c>
    </row>
    <row r="703" spans="1:12" x14ac:dyDescent="0.2">
      <c r="A703"/>
      <c r="B703"/>
      <c r="C703"/>
      <c r="D703"/>
      <c r="E703" t="s">
        <v>6022</v>
      </c>
      <c r="F703" t="s">
        <v>69</v>
      </c>
      <c r="G703">
        <v>1</v>
      </c>
      <c r="H703">
        <v>0</v>
      </c>
      <c r="I703">
        <v>0</v>
      </c>
      <c r="J703">
        <v>0</v>
      </c>
      <c r="K703">
        <v>1</v>
      </c>
      <c r="L703">
        <v>1</v>
      </c>
    </row>
    <row r="704" spans="1:12" x14ac:dyDescent="0.2">
      <c r="A704"/>
      <c r="B704"/>
      <c r="C704"/>
      <c r="D704"/>
      <c r="E704" t="s">
        <v>3436</v>
      </c>
      <c r="F704" t="s">
        <v>58</v>
      </c>
      <c r="G704">
        <v>0</v>
      </c>
      <c r="H704">
        <v>1</v>
      </c>
      <c r="I704">
        <v>0</v>
      </c>
      <c r="J704">
        <v>0</v>
      </c>
      <c r="K704">
        <v>1</v>
      </c>
      <c r="L704">
        <v>1</v>
      </c>
    </row>
    <row r="705" spans="1:12" x14ac:dyDescent="0.2">
      <c r="A705"/>
      <c r="B705"/>
      <c r="C705"/>
      <c r="D705"/>
      <c r="E705" t="s">
        <v>5415</v>
      </c>
      <c r="F705" t="s">
        <v>48</v>
      </c>
      <c r="G705">
        <v>1</v>
      </c>
      <c r="H705">
        <v>0</v>
      </c>
      <c r="I705">
        <v>0</v>
      </c>
      <c r="J705">
        <v>0</v>
      </c>
      <c r="K705">
        <v>1</v>
      </c>
      <c r="L705">
        <v>1</v>
      </c>
    </row>
    <row r="706" spans="1:12" x14ac:dyDescent="0.2">
      <c r="A706"/>
      <c r="B706"/>
      <c r="C706"/>
      <c r="D706"/>
      <c r="E706" t="s">
        <v>5366</v>
      </c>
      <c r="F706" t="s">
        <v>48</v>
      </c>
      <c r="G706">
        <v>1</v>
      </c>
      <c r="H706">
        <v>0</v>
      </c>
      <c r="I706">
        <v>0</v>
      </c>
      <c r="J706">
        <v>0</v>
      </c>
      <c r="K706">
        <v>1</v>
      </c>
      <c r="L706">
        <v>1</v>
      </c>
    </row>
    <row r="707" spans="1:12" x14ac:dyDescent="0.2">
      <c r="A707"/>
      <c r="B707"/>
      <c r="C707"/>
      <c r="D707"/>
      <c r="E707" t="s">
        <v>6633</v>
      </c>
      <c r="F707" t="s">
        <v>48</v>
      </c>
      <c r="G707">
        <v>1</v>
      </c>
      <c r="H707">
        <v>0</v>
      </c>
      <c r="I707">
        <v>0</v>
      </c>
      <c r="J707">
        <v>0</v>
      </c>
      <c r="K707">
        <v>1</v>
      </c>
      <c r="L707">
        <v>1</v>
      </c>
    </row>
    <row r="708" spans="1:12" x14ac:dyDescent="0.2">
      <c r="A708"/>
      <c r="B708"/>
      <c r="C708"/>
      <c r="D708"/>
      <c r="E708" t="s">
        <v>4893</v>
      </c>
      <c r="F708" t="s">
        <v>48</v>
      </c>
      <c r="G708">
        <v>1</v>
      </c>
      <c r="H708">
        <v>0</v>
      </c>
      <c r="I708">
        <v>0</v>
      </c>
      <c r="J708">
        <v>0</v>
      </c>
      <c r="K708">
        <v>1</v>
      </c>
      <c r="L708">
        <v>1</v>
      </c>
    </row>
    <row r="709" spans="1:12" x14ac:dyDescent="0.2">
      <c r="A709"/>
      <c r="B709"/>
      <c r="C709"/>
      <c r="D709"/>
      <c r="E709" t="s">
        <v>3435</v>
      </c>
      <c r="F709" t="s">
        <v>58</v>
      </c>
      <c r="G709">
        <v>0</v>
      </c>
      <c r="H709">
        <v>1</v>
      </c>
      <c r="I709">
        <v>0</v>
      </c>
      <c r="J709">
        <v>0</v>
      </c>
      <c r="K709">
        <v>1</v>
      </c>
      <c r="L709">
        <v>1</v>
      </c>
    </row>
    <row r="710" spans="1:12" x14ac:dyDescent="0.2">
      <c r="A710"/>
      <c r="B710"/>
      <c r="C710"/>
      <c r="D710"/>
      <c r="E710" t="s">
        <v>2395</v>
      </c>
      <c r="F710" t="s">
        <v>48</v>
      </c>
      <c r="G710">
        <v>4</v>
      </c>
      <c r="H710">
        <v>0</v>
      </c>
      <c r="I710">
        <v>0</v>
      </c>
      <c r="J710">
        <v>0</v>
      </c>
      <c r="K710">
        <v>4</v>
      </c>
      <c r="L710">
        <v>4</v>
      </c>
    </row>
    <row r="711" spans="1:12" x14ac:dyDescent="0.2">
      <c r="A711"/>
      <c r="B711"/>
      <c r="C711"/>
      <c r="D711"/>
      <c r="E711" t="s">
        <v>5279</v>
      </c>
      <c r="F711" t="s">
        <v>24</v>
      </c>
      <c r="G711">
        <v>0</v>
      </c>
      <c r="H711">
        <v>1</v>
      </c>
      <c r="I711">
        <v>0</v>
      </c>
      <c r="J711">
        <v>0</v>
      </c>
      <c r="K711">
        <v>1</v>
      </c>
      <c r="L711">
        <v>1</v>
      </c>
    </row>
    <row r="712" spans="1:12" x14ac:dyDescent="0.2">
      <c r="A712"/>
      <c r="B712"/>
      <c r="C712"/>
      <c r="D712"/>
      <c r="E712" t="s">
        <v>4563</v>
      </c>
      <c r="F712" t="s">
        <v>24</v>
      </c>
      <c r="G712">
        <v>0</v>
      </c>
      <c r="H712">
        <v>1</v>
      </c>
      <c r="I712">
        <v>0</v>
      </c>
      <c r="J712">
        <v>0</v>
      </c>
      <c r="K712">
        <v>1</v>
      </c>
      <c r="L712">
        <v>1</v>
      </c>
    </row>
    <row r="713" spans="1:12" x14ac:dyDescent="0.2">
      <c r="A713"/>
      <c r="B713"/>
      <c r="C713"/>
      <c r="D713"/>
      <c r="E713" t="s">
        <v>4802</v>
      </c>
      <c r="F713" t="s">
        <v>24</v>
      </c>
      <c r="G713">
        <v>0</v>
      </c>
      <c r="H713">
        <v>1</v>
      </c>
      <c r="I713">
        <v>0</v>
      </c>
      <c r="J713">
        <v>0</v>
      </c>
      <c r="K713">
        <v>1</v>
      </c>
      <c r="L713">
        <v>1</v>
      </c>
    </row>
    <row r="714" spans="1:12" x14ac:dyDescent="0.2">
      <c r="A714"/>
      <c r="B714"/>
      <c r="C714"/>
      <c r="D714"/>
      <c r="E714" t="s">
        <v>6634</v>
      </c>
      <c r="F714" t="s">
        <v>67</v>
      </c>
      <c r="G714">
        <v>1</v>
      </c>
      <c r="H714">
        <v>0</v>
      </c>
      <c r="I714">
        <v>0</v>
      </c>
      <c r="J714">
        <v>0</v>
      </c>
      <c r="K714">
        <v>1</v>
      </c>
      <c r="L714">
        <v>1</v>
      </c>
    </row>
    <row r="715" spans="1:12" x14ac:dyDescent="0.2">
      <c r="A715"/>
      <c r="B715"/>
      <c r="C715"/>
      <c r="D715"/>
      <c r="E715" t="s">
        <v>4468</v>
      </c>
      <c r="F715" t="s">
        <v>24</v>
      </c>
      <c r="G715">
        <v>0</v>
      </c>
      <c r="H715">
        <v>1</v>
      </c>
      <c r="I715">
        <v>0</v>
      </c>
      <c r="J715">
        <v>0</v>
      </c>
      <c r="K715">
        <v>1</v>
      </c>
      <c r="L715">
        <v>1</v>
      </c>
    </row>
    <row r="716" spans="1:12" x14ac:dyDescent="0.2">
      <c r="A716"/>
      <c r="B716"/>
      <c r="C716"/>
      <c r="D716"/>
      <c r="E716" t="s">
        <v>447</v>
      </c>
      <c r="F716" t="s">
        <v>58</v>
      </c>
      <c r="G716">
        <v>0</v>
      </c>
      <c r="H716">
        <v>1</v>
      </c>
      <c r="I716">
        <v>0</v>
      </c>
      <c r="J716">
        <v>0</v>
      </c>
      <c r="K716">
        <v>1</v>
      </c>
      <c r="L716">
        <v>1</v>
      </c>
    </row>
    <row r="717" spans="1:12" x14ac:dyDescent="0.2">
      <c r="A717"/>
      <c r="B717"/>
      <c r="C717"/>
      <c r="D717"/>
      <c r="E717" t="s">
        <v>572</v>
      </c>
      <c r="F717" t="s">
        <v>87</v>
      </c>
      <c r="G717">
        <v>0</v>
      </c>
      <c r="H717">
        <v>1</v>
      </c>
      <c r="I717">
        <v>0</v>
      </c>
      <c r="J717">
        <v>0</v>
      </c>
      <c r="K717">
        <v>1</v>
      </c>
      <c r="L717">
        <v>1</v>
      </c>
    </row>
    <row r="718" spans="1:12" x14ac:dyDescent="0.2">
      <c r="A718"/>
      <c r="B718"/>
      <c r="C718"/>
      <c r="D718"/>
      <c r="E718" t="s">
        <v>2407</v>
      </c>
      <c r="F718" t="s">
        <v>87</v>
      </c>
      <c r="G718">
        <v>0</v>
      </c>
      <c r="H718">
        <v>1</v>
      </c>
      <c r="I718">
        <v>0</v>
      </c>
      <c r="J718">
        <v>0</v>
      </c>
      <c r="K718">
        <v>1</v>
      </c>
      <c r="L718">
        <v>1</v>
      </c>
    </row>
    <row r="719" spans="1:12" x14ac:dyDescent="0.2">
      <c r="A719"/>
      <c r="B719"/>
      <c r="C719"/>
      <c r="D719"/>
      <c r="E719" t="s">
        <v>225</v>
      </c>
      <c r="F719" t="s">
        <v>20</v>
      </c>
      <c r="G719">
        <v>0</v>
      </c>
      <c r="H719">
        <v>8</v>
      </c>
      <c r="I719">
        <v>0</v>
      </c>
      <c r="J719">
        <v>0</v>
      </c>
      <c r="K719">
        <v>8</v>
      </c>
      <c r="L719">
        <v>8</v>
      </c>
    </row>
    <row r="720" spans="1:12" x14ac:dyDescent="0.2">
      <c r="A720"/>
      <c r="B720"/>
      <c r="C720"/>
      <c r="D720"/>
      <c r="E720" t="s">
        <v>5007</v>
      </c>
      <c r="F720" t="s">
        <v>125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</row>
    <row r="721" spans="1:12" x14ac:dyDescent="0.2">
      <c r="A721"/>
      <c r="B721"/>
      <c r="C721"/>
      <c r="D721"/>
      <c r="E721" t="s">
        <v>895</v>
      </c>
      <c r="F721" t="s">
        <v>48</v>
      </c>
      <c r="G721">
        <v>0</v>
      </c>
      <c r="H721">
        <v>1</v>
      </c>
      <c r="I721">
        <v>0</v>
      </c>
      <c r="J721">
        <v>0</v>
      </c>
      <c r="K721">
        <v>1</v>
      </c>
      <c r="L721">
        <v>1</v>
      </c>
    </row>
    <row r="722" spans="1:12" x14ac:dyDescent="0.2">
      <c r="A722"/>
      <c r="B722"/>
      <c r="C722"/>
      <c r="D722"/>
      <c r="E722" t="s">
        <v>1985</v>
      </c>
      <c r="F722" t="s">
        <v>48</v>
      </c>
      <c r="G722">
        <v>0</v>
      </c>
      <c r="H722">
        <v>4</v>
      </c>
      <c r="I722">
        <v>0</v>
      </c>
      <c r="J722">
        <v>0</v>
      </c>
      <c r="K722">
        <v>4</v>
      </c>
      <c r="L722">
        <v>4</v>
      </c>
    </row>
    <row r="723" spans="1:12" x14ac:dyDescent="0.2">
      <c r="A723"/>
      <c r="B723"/>
      <c r="C723"/>
      <c r="D723"/>
      <c r="E723" t="s">
        <v>2383</v>
      </c>
      <c r="F723" t="s">
        <v>48</v>
      </c>
      <c r="G723">
        <v>0</v>
      </c>
      <c r="H723">
        <v>3</v>
      </c>
      <c r="I723">
        <v>0</v>
      </c>
      <c r="J723">
        <v>0</v>
      </c>
      <c r="K723">
        <v>3</v>
      </c>
      <c r="L723">
        <v>3</v>
      </c>
    </row>
    <row r="724" spans="1:12" x14ac:dyDescent="0.2">
      <c r="A724"/>
      <c r="B724"/>
      <c r="C724"/>
      <c r="D724"/>
      <c r="E724" t="s">
        <v>2737</v>
      </c>
      <c r="F724" t="s">
        <v>48</v>
      </c>
      <c r="G724">
        <v>0</v>
      </c>
      <c r="H724">
        <v>4</v>
      </c>
      <c r="I724">
        <v>0</v>
      </c>
      <c r="J724">
        <v>0</v>
      </c>
      <c r="K724">
        <v>4</v>
      </c>
      <c r="L724">
        <v>4</v>
      </c>
    </row>
    <row r="725" spans="1:12" x14ac:dyDescent="0.2">
      <c r="A725"/>
      <c r="B725"/>
      <c r="C725"/>
      <c r="D725"/>
      <c r="E725" t="s">
        <v>2742</v>
      </c>
      <c r="F725" t="s">
        <v>55</v>
      </c>
      <c r="G725">
        <v>1</v>
      </c>
      <c r="H725">
        <v>0</v>
      </c>
      <c r="I725">
        <v>0</v>
      </c>
      <c r="J725">
        <v>0</v>
      </c>
      <c r="K725">
        <v>1</v>
      </c>
      <c r="L725">
        <v>1</v>
      </c>
    </row>
    <row r="726" spans="1:12" x14ac:dyDescent="0.2">
      <c r="A726"/>
      <c r="B726"/>
      <c r="C726"/>
      <c r="D726"/>
      <c r="E726" t="s">
        <v>6132</v>
      </c>
      <c r="F726" t="s">
        <v>55</v>
      </c>
      <c r="G726">
        <v>1</v>
      </c>
      <c r="H726">
        <v>0</v>
      </c>
      <c r="I726">
        <v>0</v>
      </c>
      <c r="J726">
        <v>0</v>
      </c>
      <c r="K726">
        <v>1</v>
      </c>
      <c r="L726">
        <v>1</v>
      </c>
    </row>
    <row r="727" spans="1:12" x14ac:dyDescent="0.2">
      <c r="A727"/>
      <c r="B727"/>
      <c r="C727"/>
      <c r="D727"/>
      <c r="E727" t="s">
        <v>4169</v>
      </c>
      <c r="F727" t="s">
        <v>35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1</v>
      </c>
    </row>
    <row r="728" spans="1:12" x14ac:dyDescent="0.2">
      <c r="A728"/>
      <c r="B728"/>
      <c r="C728"/>
      <c r="D728"/>
      <c r="E728" t="s">
        <v>1959</v>
      </c>
      <c r="F728" t="s">
        <v>35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</row>
    <row r="729" spans="1:12" x14ac:dyDescent="0.2">
      <c r="A729"/>
      <c r="B729"/>
      <c r="C729"/>
      <c r="D729"/>
      <c r="E729" t="s">
        <v>3666</v>
      </c>
      <c r="F729" t="s">
        <v>69</v>
      </c>
      <c r="G729">
        <v>3</v>
      </c>
      <c r="H729">
        <v>0</v>
      </c>
      <c r="I729">
        <v>0</v>
      </c>
      <c r="J729">
        <v>0</v>
      </c>
      <c r="K729">
        <v>3</v>
      </c>
      <c r="L729">
        <v>3</v>
      </c>
    </row>
    <row r="730" spans="1:12" x14ac:dyDescent="0.2">
      <c r="A730"/>
      <c r="B730"/>
      <c r="C730"/>
      <c r="D730"/>
      <c r="E730" t="s">
        <v>2827</v>
      </c>
      <c r="F730" t="s">
        <v>14</v>
      </c>
      <c r="G730">
        <v>0</v>
      </c>
      <c r="H730">
        <v>1</v>
      </c>
      <c r="I730">
        <v>0</v>
      </c>
      <c r="J730">
        <v>0</v>
      </c>
      <c r="K730">
        <v>1</v>
      </c>
      <c r="L730">
        <v>1</v>
      </c>
    </row>
    <row r="731" spans="1:12" x14ac:dyDescent="0.2">
      <c r="A731"/>
      <c r="B731"/>
      <c r="C731"/>
      <c r="D731"/>
      <c r="E731" t="s">
        <v>6635</v>
      </c>
      <c r="F731" t="s">
        <v>58</v>
      </c>
      <c r="G731">
        <v>0</v>
      </c>
      <c r="H731">
        <v>1</v>
      </c>
      <c r="I731">
        <v>0</v>
      </c>
      <c r="J731">
        <v>0</v>
      </c>
      <c r="K731">
        <v>1</v>
      </c>
      <c r="L731">
        <v>1</v>
      </c>
    </row>
    <row r="732" spans="1:12" x14ac:dyDescent="0.2">
      <c r="A732"/>
      <c r="B732"/>
      <c r="C732"/>
      <c r="D732"/>
      <c r="E732" t="s">
        <v>4565</v>
      </c>
      <c r="F732" t="s">
        <v>58</v>
      </c>
      <c r="G732">
        <v>0</v>
      </c>
      <c r="H732">
        <v>1</v>
      </c>
      <c r="I732">
        <v>0</v>
      </c>
      <c r="J732">
        <v>0</v>
      </c>
      <c r="K732">
        <v>1</v>
      </c>
      <c r="L732">
        <v>1</v>
      </c>
    </row>
    <row r="733" spans="1:12" x14ac:dyDescent="0.2">
      <c r="A733"/>
      <c r="B733"/>
      <c r="C733"/>
      <c r="D733"/>
      <c r="E733" t="s">
        <v>5858</v>
      </c>
      <c r="F733" t="s">
        <v>58</v>
      </c>
      <c r="G733">
        <v>0</v>
      </c>
      <c r="H733">
        <v>1</v>
      </c>
      <c r="I733">
        <v>0</v>
      </c>
      <c r="J733">
        <v>0</v>
      </c>
      <c r="K733">
        <v>1</v>
      </c>
      <c r="L733">
        <v>1</v>
      </c>
    </row>
    <row r="734" spans="1:12" x14ac:dyDescent="0.2">
      <c r="A734"/>
      <c r="B734"/>
      <c r="C734"/>
      <c r="D734"/>
      <c r="E734" t="s">
        <v>4859</v>
      </c>
      <c r="F734" t="s">
        <v>58</v>
      </c>
      <c r="G734">
        <v>0</v>
      </c>
      <c r="H734">
        <v>1</v>
      </c>
      <c r="I734">
        <v>0</v>
      </c>
      <c r="J734">
        <v>0</v>
      </c>
      <c r="K734">
        <v>1</v>
      </c>
      <c r="L734">
        <v>1</v>
      </c>
    </row>
    <row r="735" spans="1:12" x14ac:dyDescent="0.2">
      <c r="A735"/>
      <c r="B735"/>
      <c r="C735"/>
      <c r="D735"/>
      <c r="E735" t="s">
        <v>5460</v>
      </c>
      <c r="F735" t="s">
        <v>58</v>
      </c>
      <c r="G735">
        <v>0</v>
      </c>
      <c r="H735">
        <v>1</v>
      </c>
      <c r="I735">
        <v>0</v>
      </c>
      <c r="J735">
        <v>0</v>
      </c>
      <c r="K735">
        <v>1</v>
      </c>
      <c r="L735">
        <v>1</v>
      </c>
    </row>
    <row r="736" spans="1:12" x14ac:dyDescent="0.2">
      <c r="A736"/>
      <c r="B736"/>
      <c r="C736"/>
      <c r="D736"/>
      <c r="E736" t="s">
        <v>1209</v>
      </c>
      <c r="F736" t="s">
        <v>18</v>
      </c>
      <c r="G736">
        <v>0</v>
      </c>
      <c r="H736">
        <v>1</v>
      </c>
      <c r="I736">
        <v>0</v>
      </c>
      <c r="J736">
        <v>0</v>
      </c>
      <c r="K736">
        <v>1</v>
      </c>
      <c r="L736">
        <v>1</v>
      </c>
    </row>
    <row r="737" spans="1:12" x14ac:dyDescent="0.2">
      <c r="A737"/>
      <c r="B737"/>
      <c r="C737"/>
      <c r="D737"/>
      <c r="E737" t="s">
        <v>1690</v>
      </c>
      <c r="F737" t="s">
        <v>18</v>
      </c>
      <c r="G737">
        <v>0</v>
      </c>
      <c r="H737">
        <v>1</v>
      </c>
      <c r="I737">
        <v>0</v>
      </c>
      <c r="J737">
        <v>0</v>
      </c>
      <c r="K737">
        <v>1</v>
      </c>
      <c r="L737">
        <v>1</v>
      </c>
    </row>
    <row r="738" spans="1:12" x14ac:dyDescent="0.2">
      <c r="A738"/>
      <c r="B738"/>
      <c r="C738"/>
      <c r="D738"/>
      <c r="E738" t="s">
        <v>1988</v>
      </c>
      <c r="F738" t="s">
        <v>18</v>
      </c>
      <c r="G738">
        <v>0</v>
      </c>
      <c r="H738">
        <v>1</v>
      </c>
      <c r="I738">
        <v>0</v>
      </c>
      <c r="J738">
        <v>0</v>
      </c>
      <c r="K738">
        <v>1</v>
      </c>
      <c r="L738">
        <v>1</v>
      </c>
    </row>
    <row r="739" spans="1:12" x14ac:dyDescent="0.2">
      <c r="A739"/>
      <c r="B739"/>
      <c r="C739"/>
      <c r="D739"/>
      <c r="E739" t="s">
        <v>3363</v>
      </c>
      <c r="F739" t="s">
        <v>18</v>
      </c>
      <c r="G739">
        <v>0</v>
      </c>
      <c r="H739">
        <v>1</v>
      </c>
      <c r="I739">
        <v>0</v>
      </c>
      <c r="J739">
        <v>0</v>
      </c>
      <c r="K739">
        <v>1</v>
      </c>
      <c r="L739">
        <v>1</v>
      </c>
    </row>
    <row r="740" spans="1:12" x14ac:dyDescent="0.2">
      <c r="A740"/>
      <c r="B740"/>
      <c r="C740"/>
      <c r="D740"/>
      <c r="E740" t="s">
        <v>6636</v>
      </c>
      <c r="F740" t="s">
        <v>58</v>
      </c>
      <c r="G740">
        <v>1</v>
      </c>
      <c r="H740">
        <v>0</v>
      </c>
      <c r="I740">
        <v>0</v>
      </c>
      <c r="J740">
        <v>0</v>
      </c>
      <c r="K740">
        <v>1</v>
      </c>
      <c r="L740">
        <v>1</v>
      </c>
    </row>
    <row r="741" spans="1:12" x14ac:dyDescent="0.2">
      <c r="A741"/>
      <c r="B741"/>
      <c r="C741"/>
      <c r="D741"/>
      <c r="E741" t="s">
        <v>6637</v>
      </c>
      <c r="F741" t="s">
        <v>58</v>
      </c>
      <c r="G741">
        <v>1</v>
      </c>
      <c r="H741">
        <v>0</v>
      </c>
      <c r="I741">
        <v>0</v>
      </c>
      <c r="J741">
        <v>0</v>
      </c>
      <c r="K741">
        <v>1</v>
      </c>
      <c r="L741">
        <v>1</v>
      </c>
    </row>
    <row r="742" spans="1:12" x14ac:dyDescent="0.2">
      <c r="A742"/>
      <c r="B742"/>
      <c r="C742"/>
      <c r="D742"/>
      <c r="E742" t="s">
        <v>2356</v>
      </c>
      <c r="F742" t="s">
        <v>18</v>
      </c>
      <c r="G742">
        <v>0</v>
      </c>
      <c r="H742">
        <v>1</v>
      </c>
      <c r="I742">
        <v>0</v>
      </c>
      <c r="J742">
        <v>0</v>
      </c>
      <c r="K742">
        <v>1</v>
      </c>
      <c r="L742">
        <v>1</v>
      </c>
    </row>
    <row r="743" spans="1:12" x14ac:dyDescent="0.2">
      <c r="A743"/>
      <c r="B743"/>
      <c r="C743"/>
      <c r="D743"/>
      <c r="E743" t="s">
        <v>3609</v>
      </c>
      <c r="F743" t="s">
        <v>69</v>
      </c>
      <c r="G743">
        <v>1</v>
      </c>
      <c r="H743">
        <v>0</v>
      </c>
      <c r="I743">
        <v>0</v>
      </c>
      <c r="J743">
        <v>0</v>
      </c>
      <c r="K743">
        <v>1</v>
      </c>
      <c r="L743">
        <v>1</v>
      </c>
    </row>
    <row r="744" spans="1:12" x14ac:dyDescent="0.2">
      <c r="A744"/>
      <c r="B744"/>
      <c r="C744"/>
      <c r="D744"/>
      <c r="E744" t="s">
        <v>6638</v>
      </c>
      <c r="F744" t="s">
        <v>69</v>
      </c>
      <c r="G744">
        <v>1</v>
      </c>
      <c r="H744">
        <v>0</v>
      </c>
      <c r="I744">
        <v>0</v>
      </c>
      <c r="J744">
        <v>0</v>
      </c>
      <c r="K744">
        <v>1</v>
      </c>
      <c r="L744">
        <v>1</v>
      </c>
    </row>
    <row r="745" spans="1:12" x14ac:dyDescent="0.2">
      <c r="A745"/>
      <c r="B745"/>
      <c r="C745"/>
      <c r="D745"/>
      <c r="E745" t="s">
        <v>3622</v>
      </c>
      <c r="F745" t="s">
        <v>69</v>
      </c>
      <c r="G745">
        <v>1</v>
      </c>
      <c r="H745">
        <v>0</v>
      </c>
      <c r="I745">
        <v>0</v>
      </c>
      <c r="J745">
        <v>0</v>
      </c>
      <c r="K745">
        <v>1</v>
      </c>
      <c r="L745">
        <v>1</v>
      </c>
    </row>
    <row r="746" spans="1:12" x14ac:dyDescent="0.2">
      <c r="A746"/>
      <c r="B746"/>
      <c r="C746"/>
      <c r="D746"/>
      <c r="E746" t="s">
        <v>6639</v>
      </c>
      <c r="F746" t="s">
        <v>69</v>
      </c>
      <c r="G746">
        <v>1</v>
      </c>
      <c r="H746">
        <v>0</v>
      </c>
      <c r="I746">
        <v>0</v>
      </c>
      <c r="J746">
        <v>0</v>
      </c>
      <c r="K746">
        <v>1</v>
      </c>
      <c r="L746">
        <v>1</v>
      </c>
    </row>
    <row r="747" spans="1:12" x14ac:dyDescent="0.2">
      <c r="A747"/>
      <c r="B747"/>
      <c r="C747"/>
      <c r="D747"/>
      <c r="E747" t="s">
        <v>1847</v>
      </c>
      <c r="F747" t="s">
        <v>69</v>
      </c>
      <c r="G747">
        <v>1</v>
      </c>
      <c r="H747">
        <v>0</v>
      </c>
      <c r="I747">
        <v>0</v>
      </c>
      <c r="J747">
        <v>0</v>
      </c>
      <c r="K747">
        <v>1</v>
      </c>
      <c r="L747">
        <v>1</v>
      </c>
    </row>
    <row r="748" spans="1:12" x14ac:dyDescent="0.2">
      <c r="A748"/>
      <c r="B748"/>
      <c r="C748"/>
      <c r="D748"/>
      <c r="E748" t="s">
        <v>6640</v>
      </c>
      <c r="F748" t="s">
        <v>69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1</v>
      </c>
    </row>
    <row r="749" spans="1:12" x14ac:dyDescent="0.2">
      <c r="A749"/>
      <c r="B749"/>
      <c r="C749"/>
      <c r="D749"/>
      <c r="E749" t="s">
        <v>6641</v>
      </c>
      <c r="F749" t="s">
        <v>87</v>
      </c>
      <c r="G749">
        <v>1</v>
      </c>
      <c r="H749">
        <v>0</v>
      </c>
      <c r="I749">
        <v>0</v>
      </c>
      <c r="J749">
        <v>0</v>
      </c>
      <c r="K749">
        <v>1</v>
      </c>
      <c r="L749">
        <v>1</v>
      </c>
    </row>
    <row r="750" spans="1:12" x14ac:dyDescent="0.2">
      <c r="A750"/>
      <c r="B750"/>
      <c r="C750"/>
      <c r="D750"/>
      <c r="E750" t="s">
        <v>3690</v>
      </c>
      <c r="F750" t="s">
        <v>67</v>
      </c>
      <c r="G750">
        <v>1</v>
      </c>
      <c r="H750">
        <v>6</v>
      </c>
      <c r="I750">
        <v>0</v>
      </c>
      <c r="J750">
        <v>0</v>
      </c>
      <c r="K750">
        <v>7</v>
      </c>
      <c r="L750">
        <v>7</v>
      </c>
    </row>
    <row r="751" spans="1:12" x14ac:dyDescent="0.2">
      <c r="A751"/>
      <c r="B751"/>
      <c r="C751"/>
      <c r="D751"/>
      <c r="E751" t="s">
        <v>581</v>
      </c>
      <c r="F751" t="s">
        <v>67</v>
      </c>
      <c r="G751">
        <v>0</v>
      </c>
      <c r="H751">
        <v>6</v>
      </c>
      <c r="I751">
        <v>0</v>
      </c>
      <c r="J751">
        <v>0</v>
      </c>
      <c r="K751">
        <v>6</v>
      </c>
      <c r="L751">
        <v>6</v>
      </c>
    </row>
    <row r="752" spans="1:12" x14ac:dyDescent="0.2">
      <c r="A752"/>
      <c r="B752"/>
      <c r="C752"/>
      <c r="D752"/>
      <c r="E752" t="s">
        <v>6041</v>
      </c>
      <c r="F752" t="s">
        <v>16</v>
      </c>
      <c r="G752">
        <v>0</v>
      </c>
      <c r="H752">
        <v>1</v>
      </c>
      <c r="I752">
        <v>0</v>
      </c>
      <c r="J752">
        <v>0</v>
      </c>
      <c r="K752">
        <v>1</v>
      </c>
      <c r="L752">
        <v>1</v>
      </c>
    </row>
    <row r="753" spans="1:12" x14ac:dyDescent="0.2">
      <c r="A753"/>
      <c r="B753"/>
      <c r="C753"/>
      <c r="D753"/>
      <c r="E753" t="s">
        <v>6642</v>
      </c>
      <c r="F753" t="s">
        <v>80</v>
      </c>
      <c r="G753">
        <v>0</v>
      </c>
      <c r="H753">
        <v>1</v>
      </c>
      <c r="I753">
        <v>0</v>
      </c>
      <c r="J753">
        <v>0</v>
      </c>
      <c r="K753">
        <v>1</v>
      </c>
      <c r="L753">
        <v>1</v>
      </c>
    </row>
    <row r="754" spans="1:12" x14ac:dyDescent="0.2">
      <c r="A754"/>
      <c r="B754"/>
      <c r="C754"/>
      <c r="D754"/>
      <c r="E754" t="s">
        <v>1997</v>
      </c>
      <c r="F754" t="s">
        <v>80</v>
      </c>
      <c r="G754">
        <v>0</v>
      </c>
      <c r="H754">
        <v>1</v>
      </c>
      <c r="I754">
        <v>0</v>
      </c>
      <c r="J754">
        <v>0</v>
      </c>
      <c r="K754">
        <v>1</v>
      </c>
      <c r="L754">
        <v>1</v>
      </c>
    </row>
    <row r="755" spans="1:12" x14ac:dyDescent="0.2">
      <c r="A755"/>
      <c r="B755"/>
      <c r="C755"/>
      <c r="D755"/>
      <c r="E755" t="s">
        <v>6643</v>
      </c>
      <c r="F755" t="s">
        <v>80</v>
      </c>
      <c r="G755">
        <v>0</v>
      </c>
      <c r="H755">
        <v>1</v>
      </c>
      <c r="I755">
        <v>0</v>
      </c>
      <c r="J755">
        <v>0</v>
      </c>
      <c r="K755">
        <v>1</v>
      </c>
      <c r="L755">
        <v>1</v>
      </c>
    </row>
    <row r="756" spans="1:12" x14ac:dyDescent="0.2">
      <c r="A756"/>
      <c r="B756"/>
      <c r="C756"/>
      <c r="D756"/>
      <c r="E756" t="s">
        <v>2055</v>
      </c>
      <c r="F756" t="s">
        <v>87</v>
      </c>
      <c r="G756">
        <v>0</v>
      </c>
      <c r="H756">
        <v>1</v>
      </c>
      <c r="I756">
        <v>0</v>
      </c>
      <c r="J756">
        <v>0</v>
      </c>
      <c r="K756">
        <v>1</v>
      </c>
      <c r="L756">
        <v>1</v>
      </c>
    </row>
    <row r="757" spans="1:12" x14ac:dyDescent="0.2">
      <c r="A757"/>
      <c r="B757"/>
      <c r="C757"/>
      <c r="D757"/>
      <c r="E757" t="s">
        <v>5398</v>
      </c>
      <c r="F757" t="s">
        <v>48</v>
      </c>
      <c r="G757">
        <v>1</v>
      </c>
      <c r="H757">
        <v>0</v>
      </c>
      <c r="I757">
        <v>0</v>
      </c>
      <c r="J757">
        <v>0</v>
      </c>
      <c r="K757">
        <v>1</v>
      </c>
      <c r="L757">
        <v>1</v>
      </c>
    </row>
    <row r="758" spans="1:12" x14ac:dyDescent="0.2">
      <c r="A758"/>
      <c r="B758"/>
      <c r="C758"/>
      <c r="D758"/>
      <c r="E758" t="s">
        <v>910</v>
      </c>
      <c r="F758" t="s">
        <v>48</v>
      </c>
      <c r="G758">
        <v>1</v>
      </c>
      <c r="H758">
        <v>0</v>
      </c>
      <c r="I758">
        <v>0</v>
      </c>
      <c r="J758">
        <v>0</v>
      </c>
      <c r="K758">
        <v>1</v>
      </c>
      <c r="L758">
        <v>1</v>
      </c>
    </row>
    <row r="759" spans="1:12" x14ac:dyDescent="0.2">
      <c r="A759"/>
      <c r="B759"/>
      <c r="C759"/>
      <c r="D759"/>
      <c r="E759" t="s">
        <v>248</v>
      </c>
      <c r="F759" t="s">
        <v>18</v>
      </c>
      <c r="G759">
        <v>0</v>
      </c>
      <c r="H759">
        <v>2</v>
      </c>
      <c r="I759">
        <v>0</v>
      </c>
      <c r="J759">
        <v>0</v>
      </c>
      <c r="K759">
        <v>2</v>
      </c>
      <c r="L759">
        <v>2</v>
      </c>
    </row>
    <row r="760" spans="1:12" x14ac:dyDescent="0.2">
      <c r="A760"/>
      <c r="B760"/>
      <c r="C760"/>
      <c r="D760"/>
      <c r="E760" t="s">
        <v>6644</v>
      </c>
      <c r="F760" t="s">
        <v>77</v>
      </c>
      <c r="G760">
        <v>1</v>
      </c>
      <c r="H760">
        <v>0</v>
      </c>
      <c r="I760">
        <v>0</v>
      </c>
      <c r="J760">
        <v>0</v>
      </c>
      <c r="K760">
        <v>1</v>
      </c>
      <c r="L760">
        <v>1</v>
      </c>
    </row>
    <row r="761" spans="1:12" x14ac:dyDescent="0.2">
      <c r="A761"/>
      <c r="B761"/>
      <c r="C761"/>
      <c r="D761"/>
      <c r="E761" t="s">
        <v>2255</v>
      </c>
      <c r="F761" t="s">
        <v>24</v>
      </c>
      <c r="G761">
        <v>0</v>
      </c>
      <c r="H761">
        <v>1</v>
      </c>
      <c r="I761">
        <v>0</v>
      </c>
      <c r="J761">
        <v>0</v>
      </c>
      <c r="K761">
        <v>1</v>
      </c>
      <c r="L761">
        <v>1</v>
      </c>
    </row>
    <row r="762" spans="1:12" x14ac:dyDescent="0.2">
      <c r="A762"/>
      <c r="B762"/>
      <c r="C762"/>
      <c r="D762"/>
      <c r="E762" t="s">
        <v>6645</v>
      </c>
      <c r="F762" t="s">
        <v>24</v>
      </c>
      <c r="G762">
        <v>0</v>
      </c>
      <c r="H762">
        <v>1</v>
      </c>
      <c r="I762">
        <v>0</v>
      </c>
      <c r="J762">
        <v>0</v>
      </c>
      <c r="K762">
        <v>1</v>
      </c>
      <c r="L762">
        <v>1</v>
      </c>
    </row>
    <row r="763" spans="1:12" x14ac:dyDescent="0.2">
      <c r="A763"/>
      <c r="B763"/>
      <c r="C763"/>
      <c r="D763"/>
      <c r="E763" t="s">
        <v>5232</v>
      </c>
      <c r="F763" t="s">
        <v>14</v>
      </c>
      <c r="G763">
        <v>1</v>
      </c>
      <c r="H763">
        <v>0</v>
      </c>
      <c r="I763">
        <v>0</v>
      </c>
      <c r="J763">
        <v>0</v>
      </c>
      <c r="K763">
        <v>1</v>
      </c>
      <c r="L763">
        <v>1</v>
      </c>
    </row>
    <row r="764" spans="1:12" x14ac:dyDescent="0.2">
      <c r="A764"/>
      <c r="B764"/>
      <c r="C764"/>
      <c r="D764"/>
      <c r="E764" t="s">
        <v>5233</v>
      </c>
      <c r="F764" t="s">
        <v>14</v>
      </c>
      <c r="G764">
        <v>1</v>
      </c>
      <c r="H764">
        <v>0</v>
      </c>
      <c r="I764">
        <v>0</v>
      </c>
      <c r="J764">
        <v>0</v>
      </c>
      <c r="K764">
        <v>1</v>
      </c>
      <c r="L764">
        <v>1</v>
      </c>
    </row>
    <row r="765" spans="1:12" x14ac:dyDescent="0.2">
      <c r="A765"/>
      <c r="B765"/>
      <c r="C765"/>
      <c r="D765"/>
      <c r="E765" t="s">
        <v>6646</v>
      </c>
      <c r="F765" t="s">
        <v>87</v>
      </c>
      <c r="G765">
        <v>1</v>
      </c>
      <c r="H765">
        <v>0</v>
      </c>
      <c r="I765">
        <v>0</v>
      </c>
      <c r="J765">
        <v>0</v>
      </c>
      <c r="K765">
        <v>1</v>
      </c>
      <c r="L765">
        <v>1</v>
      </c>
    </row>
    <row r="766" spans="1:12" x14ac:dyDescent="0.2">
      <c r="A766"/>
      <c r="B766"/>
      <c r="C766"/>
      <c r="D766"/>
      <c r="E766" t="s">
        <v>6647</v>
      </c>
      <c r="F766" t="s">
        <v>87</v>
      </c>
      <c r="G766">
        <v>1</v>
      </c>
      <c r="H766">
        <v>0</v>
      </c>
      <c r="I766">
        <v>0</v>
      </c>
      <c r="J766">
        <v>0</v>
      </c>
      <c r="K766">
        <v>1</v>
      </c>
      <c r="L766">
        <v>1</v>
      </c>
    </row>
    <row r="767" spans="1:12" x14ac:dyDescent="0.2">
      <c r="A767"/>
      <c r="B767"/>
      <c r="C767"/>
      <c r="D767"/>
      <c r="E767" t="s">
        <v>6648</v>
      </c>
      <c r="F767" t="s">
        <v>80</v>
      </c>
      <c r="G767">
        <v>0</v>
      </c>
      <c r="H767">
        <v>1</v>
      </c>
      <c r="I767">
        <v>0</v>
      </c>
      <c r="J767">
        <v>0</v>
      </c>
      <c r="K767">
        <v>1</v>
      </c>
      <c r="L767">
        <v>1</v>
      </c>
    </row>
    <row r="768" spans="1:12" x14ac:dyDescent="0.2">
      <c r="A768"/>
      <c r="B768"/>
      <c r="C768"/>
      <c r="D768"/>
      <c r="E768" t="s">
        <v>6649</v>
      </c>
      <c r="F768" t="s">
        <v>80</v>
      </c>
      <c r="G768">
        <v>0</v>
      </c>
      <c r="H768">
        <v>1</v>
      </c>
      <c r="I768">
        <v>0</v>
      </c>
      <c r="J768">
        <v>0</v>
      </c>
      <c r="K768">
        <v>1</v>
      </c>
      <c r="L768">
        <v>1</v>
      </c>
    </row>
    <row r="769" spans="1:12" x14ac:dyDescent="0.2">
      <c r="A769"/>
      <c r="B769"/>
      <c r="C769"/>
      <c r="D769"/>
      <c r="E769" t="s">
        <v>6650</v>
      </c>
      <c r="F769" t="s">
        <v>80</v>
      </c>
      <c r="G769">
        <v>0</v>
      </c>
      <c r="H769">
        <v>1</v>
      </c>
      <c r="I769">
        <v>0</v>
      </c>
      <c r="J769">
        <v>0</v>
      </c>
      <c r="K769">
        <v>1</v>
      </c>
      <c r="L769">
        <v>1</v>
      </c>
    </row>
    <row r="770" spans="1:12" x14ac:dyDescent="0.2">
      <c r="A770"/>
      <c r="B770"/>
      <c r="C770"/>
      <c r="D770"/>
      <c r="E770" t="s">
        <v>1023</v>
      </c>
      <c r="F770" t="s">
        <v>67</v>
      </c>
      <c r="G770">
        <v>1</v>
      </c>
      <c r="H770">
        <v>2</v>
      </c>
      <c r="I770">
        <v>0</v>
      </c>
      <c r="J770">
        <v>0</v>
      </c>
      <c r="K770">
        <v>3</v>
      </c>
      <c r="L770">
        <v>3</v>
      </c>
    </row>
    <row r="771" spans="1:12" x14ac:dyDescent="0.2">
      <c r="A771"/>
      <c r="B771"/>
      <c r="C771"/>
      <c r="D771"/>
      <c r="E771" t="s">
        <v>3381</v>
      </c>
      <c r="F771" t="s">
        <v>48</v>
      </c>
      <c r="G771">
        <v>0</v>
      </c>
      <c r="H771">
        <v>2</v>
      </c>
      <c r="I771">
        <v>0</v>
      </c>
      <c r="J771">
        <v>0</v>
      </c>
      <c r="K771">
        <v>2</v>
      </c>
      <c r="L771">
        <v>2</v>
      </c>
    </row>
    <row r="772" spans="1:12" x14ac:dyDescent="0.2">
      <c r="A772"/>
      <c r="B772"/>
      <c r="C772"/>
      <c r="D772"/>
      <c r="E772" t="s">
        <v>2276</v>
      </c>
      <c r="F772" t="s">
        <v>53</v>
      </c>
      <c r="G772">
        <v>4</v>
      </c>
      <c r="H772">
        <v>0</v>
      </c>
      <c r="I772">
        <v>0</v>
      </c>
      <c r="J772">
        <v>0</v>
      </c>
      <c r="K772">
        <v>4</v>
      </c>
      <c r="L772">
        <v>4</v>
      </c>
    </row>
    <row r="773" spans="1:12" x14ac:dyDescent="0.2">
      <c r="A773"/>
      <c r="B773"/>
      <c r="C773"/>
      <c r="D773"/>
      <c r="E773" t="s">
        <v>2288</v>
      </c>
      <c r="F773" t="s">
        <v>53</v>
      </c>
      <c r="G773">
        <v>4</v>
      </c>
      <c r="H773">
        <v>0</v>
      </c>
      <c r="I773">
        <v>0</v>
      </c>
      <c r="J773">
        <v>0</v>
      </c>
      <c r="K773">
        <v>4</v>
      </c>
      <c r="L773">
        <v>4</v>
      </c>
    </row>
    <row r="774" spans="1:12" x14ac:dyDescent="0.2">
      <c r="A774"/>
      <c r="B774"/>
      <c r="C774"/>
      <c r="D774"/>
      <c r="E774" t="s">
        <v>2281</v>
      </c>
      <c r="F774" t="s">
        <v>53</v>
      </c>
      <c r="G774">
        <v>4</v>
      </c>
      <c r="H774">
        <v>0</v>
      </c>
      <c r="I774">
        <v>0</v>
      </c>
      <c r="J774">
        <v>0</v>
      </c>
      <c r="K774">
        <v>4</v>
      </c>
      <c r="L774">
        <v>4</v>
      </c>
    </row>
    <row r="775" spans="1:12" x14ac:dyDescent="0.2">
      <c r="A775"/>
      <c r="B775"/>
      <c r="C775"/>
      <c r="D775"/>
      <c r="E775" t="s">
        <v>2277</v>
      </c>
      <c r="F775" t="s">
        <v>53</v>
      </c>
      <c r="G775">
        <v>4</v>
      </c>
      <c r="H775">
        <v>0</v>
      </c>
      <c r="I775">
        <v>0</v>
      </c>
      <c r="J775">
        <v>0</v>
      </c>
      <c r="K775">
        <v>4</v>
      </c>
      <c r="L775">
        <v>4</v>
      </c>
    </row>
    <row r="776" spans="1:12" x14ac:dyDescent="0.2">
      <c r="A776"/>
      <c r="B776"/>
      <c r="C776"/>
      <c r="D776"/>
      <c r="E776" t="s">
        <v>6651</v>
      </c>
      <c r="F776" t="s">
        <v>67</v>
      </c>
      <c r="G776">
        <v>0</v>
      </c>
      <c r="H776">
        <v>1</v>
      </c>
      <c r="I776">
        <v>0</v>
      </c>
      <c r="J776">
        <v>0</v>
      </c>
      <c r="K776">
        <v>1</v>
      </c>
      <c r="L776">
        <v>1</v>
      </c>
    </row>
    <row r="777" spans="1:12" x14ac:dyDescent="0.2">
      <c r="A777"/>
      <c r="B777"/>
      <c r="C777"/>
      <c r="D777"/>
      <c r="E777" t="s">
        <v>2282</v>
      </c>
      <c r="F777" t="s">
        <v>53</v>
      </c>
      <c r="G777">
        <v>4</v>
      </c>
      <c r="H777">
        <v>0</v>
      </c>
      <c r="I777">
        <v>0</v>
      </c>
      <c r="J777">
        <v>0</v>
      </c>
      <c r="K777">
        <v>4</v>
      </c>
      <c r="L777">
        <v>4</v>
      </c>
    </row>
    <row r="778" spans="1:12" x14ac:dyDescent="0.2">
      <c r="A778"/>
      <c r="B778"/>
      <c r="C778"/>
      <c r="D778"/>
      <c r="E778" t="s">
        <v>6048</v>
      </c>
      <c r="F778" t="s">
        <v>67</v>
      </c>
      <c r="G778">
        <v>0</v>
      </c>
      <c r="H778">
        <v>1</v>
      </c>
      <c r="I778">
        <v>0</v>
      </c>
      <c r="J778">
        <v>0</v>
      </c>
      <c r="K778">
        <v>1</v>
      </c>
      <c r="L778">
        <v>1</v>
      </c>
    </row>
    <row r="779" spans="1:12" x14ac:dyDescent="0.2">
      <c r="A779"/>
      <c r="B779"/>
      <c r="C779"/>
      <c r="D779"/>
      <c r="E779" t="s">
        <v>6652</v>
      </c>
      <c r="F779" t="s">
        <v>87</v>
      </c>
      <c r="G779">
        <v>2</v>
      </c>
      <c r="H779">
        <v>0</v>
      </c>
      <c r="I779">
        <v>0</v>
      </c>
      <c r="J779">
        <v>0</v>
      </c>
      <c r="K779">
        <v>2</v>
      </c>
      <c r="L779">
        <v>2</v>
      </c>
    </row>
    <row r="780" spans="1:12" x14ac:dyDescent="0.2">
      <c r="A780"/>
      <c r="B780"/>
      <c r="C780"/>
      <c r="D780"/>
      <c r="E780" t="s">
        <v>6653</v>
      </c>
      <c r="F780" t="s">
        <v>87</v>
      </c>
      <c r="G780">
        <v>2</v>
      </c>
      <c r="H780">
        <v>0</v>
      </c>
      <c r="I780">
        <v>0</v>
      </c>
      <c r="J780">
        <v>0</v>
      </c>
      <c r="K780">
        <v>2</v>
      </c>
      <c r="L780">
        <v>2</v>
      </c>
    </row>
    <row r="781" spans="1:12" x14ac:dyDescent="0.2">
      <c r="A781"/>
      <c r="B781"/>
      <c r="C781"/>
      <c r="D781"/>
      <c r="E781" t="s">
        <v>6654</v>
      </c>
      <c r="F781" t="s">
        <v>87</v>
      </c>
      <c r="G781">
        <v>2</v>
      </c>
      <c r="H781">
        <v>0</v>
      </c>
      <c r="I781">
        <v>0</v>
      </c>
      <c r="J781">
        <v>0</v>
      </c>
      <c r="K781">
        <v>2</v>
      </c>
      <c r="L781">
        <v>2</v>
      </c>
    </row>
    <row r="782" spans="1:12" x14ac:dyDescent="0.2">
      <c r="A782"/>
      <c r="B782"/>
      <c r="C782"/>
      <c r="D782"/>
      <c r="E782" t="s">
        <v>6655</v>
      </c>
      <c r="F782" t="s">
        <v>87</v>
      </c>
      <c r="G782">
        <v>2</v>
      </c>
      <c r="H782">
        <v>0</v>
      </c>
      <c r="I782">
        <v>0</v>
      </c>
      <c r="J782">
        <v>0</v>
      </c>
      <c r="K782">
        <v>2</v>
      </c>
      <c r="L782">
        <v>2</v>
      </c>
    </row>
    <row r="783" spans="1:12" x14ac:dyDescent="0.2">
      <c r="A783"/>
      <c r="B783"/>
      <c r="C783"/>
      <c r="D783"/>
      <c r="E783" t="s">
        <v>6656</v>
      </c>
      <c r="F783" t="s">
        <v>87</v>
      </c>
      <c r="G783">
        <v>2</v>
      </c>
      <c r="H783">
        <v>0</v>
      </c>
      <c r="I783">
        <v>0</v>
      </c>
      <c r="J783">
        <v>0</v>
      </c>
      <c r="K783">
        <v>2</v>
      </c>
      <c r="L783">
        <v>2</v>
      </c>
    </row>
    <row r="784" spans="1:12" x14ac:dyDescent="0.2">
      <c r="A784"/>
      <c r="B784"/>
      <c r="C784"/>
      <c r="D784"/>
      <c r="E784" t="s">
        <v>2561</v>
      </c>
      <c r="F784" t="s">
        <v>131</v>
      </c>
      <c r="G784">
        <v>1</v>
      </c>
      <c r="H784">
        <v>0</v>
      </c>
      <c r="I784">
        <v>0</v>
      </c>
      <c r="J784">
        <v>0</v>
      </c>
      <c r="K784">
        <v>1</v>
      </c>
      <c r="L784">
        <v>1</v>
      </c>
    </row>
    <row r="785" spans="1:12" x14ac:dyDescent="0.2">
      <c r="A785"/>
      <c r="B785"/>
      <c r="C785"/>
      <c r="D785"/>
      <c r="E785" t="s">
        <v>3010</v>
      </c>
      <c r="F785" t="s">
        <v>131</v>
      </c>
      <c r="G785">
        <v>1</v>
      </c>
      <c r="H785">
        <v>0</v>
      </c>
      <c r="I785">
        <v>0</v>
      </c>
      <c r="J785">
        <v>0</v>
      </c>
      <c r="K785">
        <v>1</v>
      </c>
      <c r="L785">
        <v>1</v>
      </c>
    </row>
    <row r="786" spans="1:12" x14ac:dyDescent="0.2">
      <c r="A786"/>
      <c r="B786"/>
      <c r="C786"/>
      <c r="D786"/>
      <c r="E786" t="s">
        <v>609</v>
      </c>
      <c r="F786" t="s">
        <v>131</v>
      </c>
      <c r="G786">
        <v>1</v>
      </c>
      <c r="H786">
        <v>0</v>
      </c>
      <c r="I786">
        <v>0</v>
      </c>
      <c r="J786">
        <v>0</v>
      </c>
      <c r="K786">
        <v>1</v>
      </c>
      <c r="L786">
        <v>1</v>
      </c>
    </row>
    <row r="787" spans="1:12" x14ac:dyDescent="0.2">
      <c r="A787"/>
      <c r="B787"/>
      <c r="C787"/>
      <c r="D787"/>
      <c r="E787" t="s">
        <v>3009</v>
      </c>
      <c r="F787" t="s">
        <v>131</v>
      </c>
      <c r="G787">
        <v>1</v>
      </c>
      <c r="H787">
        <v>0</v>
      </c>
      <c r="I787">
        <v>0</v>
      </c>
      <c r="J787">
        <v>0</v>
      </c>
      <c r="K787">
        <v>1</v>
      </c>
      <c r="L787">
        <v>1</v>
      </c>
    </row>
    <row r="788" spans="1:12" x14ac:dyDescent="0.2">
      <c r="A788"/>
      <c r="B788"/>
      <c r="C788"/>
      <c r="D788"/>
      <c r="E788" t="s">
        <v>6657</v>
      </c>
      <c r="F788" t="s">
        <v>87</v>
      </c>
      <c r="G788">
        <v>0</v>
      </c>
      <c r="H788">
        <v>1</v>
      </c>
      <c r="I788">
        <v>0</v>
      </c>
      <c r="J788">
        <v>0</v>
      </c>
      <c r="K788">
        <v>1</v>
      </c>
      <c r="L788">
        <v>1</v>
      </c>
    </row>
    <row r="789" spans="1:12" x14ac:dyDescent="0.2">
      <c r="A789"/>
      <c r="B789"/>
      <c r="C789"/>
      <c r="D789"/>
      <c r="E789" t="s">
        <v>6658</v>
      </c>
      <c r="F789" t="s">
        <v>35</v>
      </c>
      <c r="G789">
        <v>0</v>
      </c>
      <c r="H789">
        <v>1</v>
      </c>
      <c r="I789">
        <v>0</v>
      </c>
      <c r="J789">
        <v>0</v>
      </c>
      <c r="K789">
        <v>1</v>
      </c>
      <c r="L789">
        <v>1</v>
      </c>
    </row>
    <row r="790" spans="1:12" x14ac:dyDescent="0.2">
      <c r="A790"/>
      <c r="B790"/>
      <c r="C790"/>
      <c r="D790"/>
      <c r="E790" t="s">
        <v>6659</v>
      </c>
      <c r="F790" t="s">
        <v>87</v>
      </c>
      <c r="G790">
        <v>0</v>
      </c>
      <c r="H790">
        <v>1</v>
      </c>
      <c r="I790">
        <v>0</v>
      </c>
      <c r="J790">
        <v>0</v>
      </c>
      <c r="K790">
        <v>1</v>
      </c>
      <c r="L790">
        <v>1</v>
      </c>
    </row>
    <row r="791" spans="1:12" x14ac:dyDescent="0.2">
      <c r="A791"/>
      <c r="B791"/>
      <c r="C791"/>
      <c r="D791"/>
      <c r="E791" t="s">
        <v>1890</v>
      </c>
      <c r="F791" t="s">
        <v>35</v>
      </c>
      <c r="G791">
        <v>0</v>
      </c>
      <c r="H791">
        <v>1</v>
      </c>
      <c r="I791">
        <v>0</v>
      </c>
      <c r="J791">
        <v>0</v>
      </c>
      <c r="K791">
        <v>1</v>
      </c>
      <c r="L791">
        <v>1</v>
      </c>
    </row>
    <row r="792" spans="1:12" x14ac:dyDescent="0.2">
      <c r="A792"/>
      <c r="B792"/>
      <c r="C792"/>
      <c r="D792"/>
      <c r="E792" t="s">
        <v>6660</v>
      </c>
      <c r="F792" t="s">
        <v>87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1</v>
      </c>
    </row>
    <row r="793" spans="1:12" x14ac:dyDescent="0.2">
      <c r="A793"/>
      <c r="B793"/>
      <c r="C793"/>
      <c r="D793"/>
      <c r="E793" t="s">
        <v>1737</v>
      </c>
      <c r="F793" t="s">
        <v>87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1</v>
      </c>
    </row>
    <row r="794" spans="1:12" x14ac:dyDescent="0.2">
      <c r="A794"/>
      <c r="B794"/>
      <c r="C794"/>
      <c r="D794"/>
      <c r="E794" t="s">
        <v>4162</v>
      </c>
      <c r="F794" t="s">
        <v>20</v>
      </c>
      <c r="G794">
        <v>0</v>
      </c>
      <c r="H794">
        <v>1</v>
      </c>
      <c r="I794">
        <v>0</v>
      </c>
      <c r="J794">
        <v>0</v>
      </c>
      <c r="K794">
        <v>1</v>
      </c>
      <c r="L794">
        <v>1</v>
      </c>
    </row>
    <row r="795" spans="1:12" x14ac:dyDescent="0.2">
      <c r="A795"/>
      <c r="B795"/>
      <c r="C795"/>
      <c r="D795"/>
      <c r="E795" t="s">
        <v>3144</v>
      </c>
      <c r="F795" t="s">
        <v>20</v>
      </c>
      <c r="G795">
        <v>0</v>
      </c>
      <c r="H795">
        <v>2</v>
      </c>
      <c r="I795">
        <v>0</v>
      </c>
      <c r="J795">
        <v>0</v>
      </c>
      <c r="K795">
        <v>2</v>
      </c>
      <c r="L795">
        <v>2</v>
      </c>
    </row>
    <row r="796" spans="1:12" x14ac:dyDescent="0.2">
      <c r="A796"/>
      <c r="B796"/>
      <c r="C796"/>
      <c r="D796"/>
      <c r="E796" t="s">
        <v>6345</v>
      </c>
      <c r="F796" t="s">
        <v>131</v>
      </c>
      <c r="G796">
        <v>1</v>
      </c>
      <c r="H796">
        <v>0</v>
      </c>
      <c r="I796">
        <v>0</v>
      </c>
      <c r="J796">
        <v>0</v>
      </c>
      <c r="K796">
        <v>1</v>
      </c>
      <c r="L796">
        <v>1</v>
      </c>
    </row>
    <row r="797" spans="1:12" x14ac:dyDescent="0.2">
      <c r="A797"/>
      <c r="B797"/>
      <c r="C797"/>
      <c r="D797"/>
      <c r="E797" t="s">
        <v>6661</v>
      </c>
      <c r="F797" t="s">
        <v>48</v>
      </c>
      <c r="G797">
        <v>0</v>
      </c>
      <c r="H797">
        <v>1</v>
      </c>
      <c r="I797">
        <v>0</v>
      </c>
      <c r="J797">
        <v>0</v>
      </c>
      <c r="K797">
        <v>1</v>
      </c>
      <c r="L797">
        <v>1</v>
      </c>
    </row>
    <row r="798" spans="1:12" x14ac:dyDescent="0.2">
      <c r="A798"/>
      <c r="B798"/>
      <c r="C798"/>
      <c r="D798"/>
      <c r="E798" t="s">
        <v>6662</v>
      </c>
      <c r="F798" t="s">
        <v>94</v>
      </c>
      <c r="G798">
        <v>1</v>
      </c>
      <c r="H798">
        <v>0</v>
      </c>
      <c r="I798">
        <v>0</v>
      </c>
      <c r="J798">
        <v>0</v>
      </c>
      <c r="K798">
        <v>1</v>
      </c>
      <c r="L798">
        <v>1</v>
      </c>
    </row>
    <row r="799" spans="1:12" x14ac:dyDescent="0.2">
      <c r="A799"/>
      <c r="B799"/>
      <c r="C799"/>
      <c r="D799"/>
      <c r="E799" t="s">
        <v>5475</v>
      </c>
      <c r="F799" t="s">
        <v>94</v>
      </c>
      <c r="G799">
        <v>1</v>
      </c>
      <c r="H799">
        <v>0</v>
      </c>
      <c r="I799">
        <v>0</v>
      </c>
      <c r="J799">
        <v>0</v>
      </c>
      <c r="K799">
        <v>1</v>
      </c>
      <c r="L799">
        <v>1</v>
      </c>
    </row>
    <row r="800" spans="1:12" x14ac:dyDescent="0.2">
      <c r="A800"/>
      <c r="B800"/>
      <c r="C800"/>
      <c r="D800"/>
      <c r="E800" t="s">
        <v>6135</v>
      </c>
      <c r="F800" t="s">
        <v>94</v>
      </c>
      <c r="G800">
        <v>1</v>
      </c>
      <c r="H800">
        <v>0</v>
      </c>
      <c r="I800">
        <v>0</v>
      </c>
      <c r="J800">
        <v>0</v>
      </c>
      <c r="K800">
        <v>1</v>
      </c>
      <c r="L800">
        <v>1</v>
      </c>
    </row>
    <row r="801" spans="1:12" x14ac:dyDescent="0.2">
      <c r="A801"/>
      <c r="B801"/>
      <c r="C801"/>
      <c r="D801"/>
      <c r="E801" t="s">
        <v>6663</v>
      </c>
      <c r="F801" t="s">
        <v>94</v>
      </c>
      <c r="G801">
        <v>1</v>
      </c>
      <c r="H801">
        <v>0</v>
      </c>
      <c r="I801">
        <v>0</v>
      </c>
      <c r="J801">
        <v>0</v>
      </c>
      <c r="K801">
        <v>1</v>
      </c>
      <c r="L801">
        <v>1</v>
      </c>
    </row>
    <row r="802" spans="1:12" x14ac:dyDescent="0.2">
      <c r="A802"/>
      <c r="B802"/>
      <c r="C802"/>
      <c r="D802"/>
      <c r="E802" t="s">
        <v>1653</v>
      </c>
      <c r="F802" t="s">
        <v>33</v>
      </c>
      <c r="G802">
        <v>1</v>
      </c>
      <c r="H802">
        <v>0</v>
      </c>
      <c r="I802">
        <v>0</v>
      </c>
      <c r="J802">
        <v>0</v>
      </c>
      <c r="K802">
        <v>1</v>
      </c>
      <c r="L802">
        <v>1</v>
      </c>
    </row>
    <row r="803" spans="1:12" x14ac:dyDescent="0.2">
      <c r="A803"/>
      <c r="B803"/>
      <c r="C803"/>
      <c r="D803"/>
      <c r="E803" t="s">
        <v>4452</v>
      </c>
      <c r="F803" t="s">
        <v>87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1</v>
      </c>
    </row>
    <row r="804" spans="1:12" x14ac:dyDescent="0.2">
      <c r="A804"/>
      <c r="B804"/>
      <c r="C804"/>
      <c r="D804"/>
      <c r="E804" t="s">
        <v>6664</v>
      </c>
      <c r="F804" t="s">
        <v>20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1</v>
      </c>
    </row>
    <row r="805" spans="1:12" x14ac:dyDescent="0.2">
      <c r="A805"/>
      <c r="B805"/>
      <c r="C805"/>
      <c r="D805"/>
      <c r="E805" t="s">
        <v>6665</v>
      </c>
      <c r="F805" t="s">
        <v>20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1</v>
      </c>
    </row>
    <row r="806" spans="1:12" x14ac:dyDescent="0.2">
      <c r="A806"/>
      <c r="B806"/>
      <c r="C806"/>
      <c r="D806"/>
      <c r="E806" t="s">
        <v>6666</v>
      </c>
      <c r="F806" t="s">
        <v>20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1</v>
      </c>
    </row>
    <row r="807" spans="1:12" x14ac:dyDescent="0.2">
      <c r="A807"/>
      <c r="B807"/>
      <c r="C807"/>
      <c r="D807"/>
      <c r="E807" t="s">
        <v>6667</v>
      </c>
      <c r="F807" t="s">
        <v>20</v>
      </c>
      <c r="G807">
        <v>0</v>
      </c>
      <c r="H807">
        <v>1</v>
      </c>
      <c r="I807">
        <v>0</v>
      </c>
      <c r="J807">
        <v>0</v>
      </c>
      <c r="K807">
        <v>1</v>
      </c>
      <c r="L807">
        <v>1</v>
      </c>
    </row>
    <row r="808" spans="1:12" x14ac:dyDescent="0.2">
      <c r="A808"/>
      <c r="B808"/>
      <c r="C808"/>
      <c r="D808"/>
      <c r="E808" t="s">
        <v>1833</v>
      </c>
      <c r="F808" t="s">
        <v>24</v>
      </c>
      <c r="G808">
        <v>0</v>
      </c>
      <c r="H808">
        <v>1</v>
      </c>
      <c r="I808">
        <v>0</v>
      </c>
      <c r="J808">
        <v>0</v>
      </c>
      <c r="K808">
        <v>1</v>
      </c>
      <c r="L808">
        <v>1</v>
      </c>
    </row>
    <row r="809" spans="1:12" x14ac:dyDescent="0.2">
      <c r="A809"/>
      <c r="B809"/>
      <c r="C809"/>
      <c r="D809"/>
      <c r="E809" t="s">
        <v>6668</v>
      </c>
      <c r="F809" t="s">
        <v>55</v>
      </c>
      <c r="G809">
        <v>0</v>
      </c>
      <c r="H809">
        <v>1</v>
      </c>
      <c r="I809">
        <v>0</v>
      </c>
      <c r="J809">
        <v>0</v>
      </c>
      <c r="K809">
        <v>1</v>
      </c>
      <c r="L809">
        <v>1</v>
      </c>
    </row>
    <row r="810" spans="1:12" x14ac:dyDescent="0.2">
      <c r="A810"/>
      <c r="B810"/>
      <c r="C810"/>
      <c r="D810"/>
      <c r="E810" t="s">
        <v>1930</v>
      </c>
      <c r="F810" t="s">
        <v>35</v>
      </c>
      <c r="G810">
        <v>1</v>
      </c>
      <c r="H810">
        <v>0</v>
      </c>
      <c r="I810">
        <v>0</v>
      </c>
      <c r="J810">
        <v>0</v>
      </c>
      <c r="K810">
        <v>1</v>
      </c>
      <c r="L810">
        <v>1</v>
      </c>
    </row>
    <row r="811" spans="1:12" x14ac:dyDescent="0.2">
      <c r="A811"/>
      <c r="B811"/>
      <c r="C811"/>
      <c r="D811"/>
      <c r="E811" t="s">
        <v>542</v>
      </c>
      <c r="F811" t="s">
        <v>35</v>
      </c>
      <c r="G811">
        <v>1</v>
      </c>
      <c r="H811">
        <v>0</v>
      </c>
      <c r="I811">
        <v>0</v>
      </c>
      <c r="J811">
        <v>0</v>
      </c>
      <c r="K811">
        <v>1</v>
      </c>
      <c r="L811">
        <v>1</v>
      </c>
    </row>
    <row r="812" spans="1:12" x14ac:dyDescent="0.2">
      <c r="A812"/>
      <c r="B812"/>
      <c r="C812"/>
      <c r="D812"/>
      <c r="E812" t="s">
        <v>3047</v>
      </c>
      <c r="F812" t="s">
        <v>35</v>
      </c>
      <c r="G812">
        <v>1</v>
      </c>
      <c r="H812">
        <v>0</v>
      </c>
      <c r="I812">
        <v>0</v>
      </c>
      <c r="J812">
        <v>0</v>
      </c>
      <c r="K812">
        <v>1</v>
      </c>
      <c r="L812">
        <v>1</v>
      </c>
    </row>
    <row r="813" spans="1:12" x14ac:dyDescent="0.2">
      <c r="A813"/>
      <c r="B813"/>
      <c r="C813"/>
      <c r="D813"/>
      <c r="E813" t="s">
        <v>541</v>
      </c>
      <c r="F813" t="s">
        <v>35</v>
      </c>
      <c r="G813">
        <v>1</v>
      </c>
      <c r="H813">
        <v>0</v>
      </c>
      <c r="I813">
        <v>0</v>
      </c>
      <c r="J813">
        <v>0</v>
      </c>
      <c r="K813">
        <v>1</v>
      </c>
      <c r="L813">
        <v>1</v>
      </c>
    </row>
    <row r="814" spans="1:12" x14ac:dyDescent="0.2">
      <c r="A814"/>
      <c r="B814"/>
      <c r="C814"/>
      <c r="D814"/>
      <c r="E814" t="s">
        <v>2809</v>
      </c>
      <c r="F814" t="s">
        <v>35</v>
      </c>
      <c r="G814">
        <v>1</v>
      </c>
      <c r="H814">
        <v>0</v>
      </c>
      <c r="I814">
        <v>0</v>
      </c>
      <c r="J814">
        <v>0</v>
      </c>
      <c r="K814">
        <v>1</v>
      </c>
      <c r="L814">
        <v>1</v>
      </c>
    </row>
    <row r="815" spans="1:12" x14ac:dyDescent="0.2">
      <c r="A815"/>
      <c r="B815"/>
      <c r="C815"/>
      <c r="D815"/>
      <c r="E815" t="s">
        <v>3299</v>
      </c>
      <c r="F815" t="s">
        <v>35</v>
      </c>
      <c r="G815">
        <v>1</v>
      </c>
      <c r="H815">
        <v>0</v>
      </c>
      <c r="I815">
        <v>0</v>
      </c>
      <c r="J815">
        <v>0</v>
      </c>
      <c r="K815">
        <v>1</v>
      </c>
      <c r="L815">
        <v>1</v>
      </c>
    </row>
    <row r="816" spans="1:12" x14ac:dyDescent="0.2">
      <c r="A816"/>
      <c r="B816"/>
      <c r="C816"/>
      <c r="D816"/>
      <c r="E816" t="s">
        <v>2877</v>
      </c>
      <c r="F816" t="s">
        <v>35</v>
      </c>
      <c r="G816">
        <v>1</v>
      </c>
      <c r="H816">
        <v>0</v>
      </c>
      <c r="I816">
        <v>0</v>
      </c>
      <c r="J816">
        <v>0</v>
      </c>
      <c r="K816">
        <v>1</v>
      </c>
      <c r="L816">
        <v>1</v>
      </c>
    </row>
    <row r="817" spans="1:12" x14ac:dyDescent="0.2">
      <c r="A817"/>
      <c r="B817"/>
      <c r="C817"/>
      <c r="D817"/>
      <c r="E817" t="s">
        <v>4685</v>
      </c>
      <c r="F817" t="s">
        <v>67</v>
      </c>
      <c r="G817">
        <v>0</v>
      </c>
      <c r="H817">
        <v>1</v>
      </c>
      <c r="I817">
        <v>0</v>
      </c>
      <c r="J817">
        <v>0</v>
      </c>
      <c r="K817">
        <v>1</v>
      </c>
      <c r="L817">
        <v>1</v>
      </c>
    </row>
    <row r="818" spans="1:12" x14ac:dyDescent="0.2">
      <c r="A818"/>
      <c r="B818"/>
      <c r="C818"/>
      <c r="D818"/>
      <c r="E818" t="s">
        <v>3450</v>
      </c>
      <c r="F818" t="s">
        <v>94</v>
      </c>
      <c r="G818">
        <v>0</v>
      </c>
      <c r="H818">
        <v>1</v>
      </c>
      <c r="I818">
        <v>0</v>
      </c>
      <c r="J818">
        <v>0</v>
      </c>
      <c r="K818">
        <v>1</v>
      </c>
      <c r="L818">
        <v>1</v>
      </c>
    </row>
    <row r="819" spans="1:12" x14ac:dyDescent="0.2">
      <c r="A819"/>
      <c r="B819"/>
      <c r="C819"/>
      <c r="D819"/>
      <c r="E819" t="s">
        <v>6669</v>
      </c>
      <c r="F819" t="s">
        <v>20</v>
      </c>
      <c r="G819">
        <v>0</v>
      </c>
      <c r="H819">
        <v>1</v>
      </c>
      <c r="I819">
        <v>0</v>
      </c>
      <c r="J819">
        <v>0</v>
      </c>
      <c r="K819">
        <v>1</v>
      </c>
      <c r="L819">
        <v>1</v>
      </c>
    </row>
    <row r="820" spans="1:12" x14ac:dyDescent="0.2">
      <c r="A820"/>
      <c r="B820"/>
      <c r="C820"/>
      <c r="D820"/>
      <c r="E820" t="s">
        <v>6203</v>
      </c>
      <c r="F820" t="s">
        <v>20</v>
      </c>
      <c r="G820">
        <v>0</v>
      </c>
      <c r="H820">
        <v>1</v>
      </c>
      <c r="I820">
        <v>0</v>
      </c>
      <c r="J820">
        <v>0</v>
      </c>
      <c r="K820">
        <v>1</v>
      </c>
      <c r="L820">
        <v>1</v>
      </c>
    </row>
    <row r="821" spans="1:12" x14ac:dyDescent="0.2">
      <c r="A821"/>
      <c r="B821"/>
      <c r="C821"/>
      <c r="D821"/>
      <c r="E821" t="s">
        <v>3333</v>
      </c>
      <c r="F821" t="s">
        <v>94</v>
      </c>
      <c r="G821">
        <v>0</v>
      </c>
      <c r="H821">
        <v>1</v>
      </c>
      <c r="I821">
        <v>0</v>
      </c>
      <c r="J821">
        <v>0</v>
      </c>
      <c r="K821">
        <v>1</v>
      </c>
      <c r="L821">
        <v>1</v>
      </c>
    </row>
    <row r="822" spans="1:12" x14ac:dyDescent="0.2">
      <c r="A822"/>
      <c r="B822"/>
      <c r="C822"/>
      <c r="D822"/>
      <c r="E822" t="s">
        <v>6670</v>
      </c>
      <c r="F822" t="s">
        <v>20</v>
      </c>
      <c r="G822">
        <v>0</v>
      </c>
      <c r="H822">
        <v>1</v>
      </c>
      <c r="I822">
        <v>0</v>
      </c>
      <c r="J822">
        <v>0</v>
      </c>
      <c r="K822">
        <v>1</v>
      </c>
      <c r="L822">
        <v>1</v>
      </c>
    </row>
    <row r="823" spans="1:12" x14ac:dyDescent="0.2">
      <c r="A823"/>
      <c r="B823"/>
      <c r="C823"/>
      <c r="D823"/>
      <c r="E823" t="s">
        <v>6671</v>
      </c>
      <c r="F823" t="s">
        <v>53</v>
      </c>
      <c r="G823">
        <v>0</v>
      </c>
      <c r="H823">
        <v>1</v>
      </c>
      <c r="I823">
        <v>0</v>
      </c>
      <c r="J823">
        <v>0</v>
      </c>
      <c r="K823">
        <v>1</v>
      </c>
      <c r="L823">
        <v>1</v>
      </c>
    </row>
    <row r="824" spans="1:12" x14ac:dyDescent="0.2">
      <c r="A824"/>
      <c r="B824"/>
      <c r="C824"/>
      <c r="D824"/>
      <c r="E824" t="s">
        <v>6672</v>
      </c>
      <c r="F824" t="s">
        <v>53</v>
      </c>
      <c r="G824">
        <v>0</v>
      </c>
      <c r="H824">
        <v>1</v>
      </c>
      <c r="I824">
        <v>0</v>
      </c>
      <c r="J824">
        <v>0</v>
      </c>
      <c r="K824">
        <v>1</v>
      </c>
      <c r="L824">
        <v>1</v>
      </c>
    </row>
    <row r="825" spans="1:12" x14ac:dyDescent="0.2">
      <c r="A825"/>
      <c r="B825"/>
      <c r="C825"/>
      <c r="D825"/>
      <c r="E825" t="s">
        <v>6673</v>
      </c>
      <c r="F825" t="s">
        <v>53</v>
      </c>
      <c r="G825">
        <v>0</v>
      </c>
      <c r="H825">
        <v>1</v>
      </c>
      <c r="I825">
        <v>0</v>
      </c>
      <c r="J825">
        <v>0</v>
      </c>
      <c r="K825">
        <v>1</v>
      </c>
      <c r="L825">
        <v>1</v>
      </c>
    </row>
    <row r="826" spans="1:12" x14ac:dyDescent="0.2">
      <c r="A826"/>
      <c r="B826"/>
      <c r="C826"/>
      <c r="D826"/>
      <c r="E826" t="s">
        <v>6674</v>
      </c>
      <c r="F826" t="s">
        <v>53</v>
      </c>
      <c r="G826">
        <v>0</v>
      </c>
      <c r="H826">
        <v>1</v>
      </c>
      <c r="I826">
        <v>0</v>
      </c>
      <c r="J826">
        <v>0</v>
      </c>
      <c r="K826">
        <v>1</v>
      </c>
      <c r="L826">
        <v>1</v>
      </c>
    </row>
    <row r="827" spans="1:12" x14ac:dyDescent="0.2">
      <c r="A827"/>
      <c r="B827"/>
      <c r="C827"/>
      <c r="D827"/>
      <c r="E827" t="s">
        <v>6675</v>
      </c>
      <c r="F827" t="s">
        <v>53</v>
      </c>
      <c r="G827">
        <v>0</v>
      </c>
      <c r="H827">
        <v>1</v>
      </c>
      <c r="I827">
        <v>0</v>
      </c>
      <c r="J827">
        <v>0</v>
      </c>
      <c r="K827">
        <v>1</v>
      </c>
      <c r="L827">
        <v>1</v>
      </c>
    </row>
    <row r="828" spans="1:12" x14ac:dyDescent="0.2">
      <c r="A828"/>
      <c r="B828"/>
      <c r="C828"/>
      <c r="D828"/>
      <c r="E828" t="s">
        <v>6676</v>
      </c>
      <c r="F828" t="s">
        <v>53</v>
      </c>
      <c r="G828">
        <v>0</v>
      </c>
      <c r="H828">
        <v>1</v>
      </c>
      <c r="I828">
        <v>0</v>
      </c>
      <c r="J828">
        <v>0</v>
      </c>
      <c r="K828">
        <v>1</v>
      </c>
      <c r="L828">
        <v>1</v>
      </c>
    </row>
    <row r="829" spans="1:12" x14ac:dyDescent="0.2">
      <c r="A829"/>
      <c r="B829"/>
      <c r="C829"/>
      <c r="D829"/>
      <c r="E829" t="s">
        <v>6677</v>
      </c>
      <c r="F829" t="s">
        <v>53</v>
      </c>
      <c r="G829">
        <v>0</v>
      </c>
      <c r="H829">
        <v>1</v>
      </c>
      <c r="I829">
        <v>0</v>
      </c>
      <c r="J829">
        <v>0</v>
      </c>
      <c r="K829">
        <v>1</v>
      </c>
      <c r="L829">
        <v>1</v>
      </c>
    </row>
    <row r="830" spans="1:12" x14ac:dyDescent="0.2">
      <c r="A830"/>
      <c r="B830"/>
      <c r="C830"/>
      <c r="D830"/>
      <c r="E830" t="s">
        <v>6678</v>
      </c>
      <c r="F830" t="s">
        <v>53</v>
      </c>
      <c r="G830">
        <v>0</v>
      </c>
      <c r="H830">
        <v>1</v>
      </c>
      <c r="I830">
        <v>0</v>
      </c>
      <c r="J830">
        <v>0</v>
      </c>
      <c r="K830">
        <v>1</v>
      </c>
      <c r="L830">
        <v>1</v>
      </c>
    </row>
    <row r="831" spans="1:12" x14ac:dyDescent="0.2">
      <c r="A831"/>
      <c r="B831"/>
      <c r="C831"/>
      <c r="D831"/>
      <c r="E831" t="s">
        <v>6679</v>
      </c>
      <c r="F831" t="s">
        <v>53</v>
      </c>
      <c r="G831">
        <v>0</v>
      </c>
      <c r="H831">
        <v>1</v>
      </c>
      <c r="I831">
        <v>0</v>
      </c>
      <c r="J831">
        <v>0</v>
      </c>
      <c r="K831">
        <v>1</v>
      </c>
      <c r="L831">
        <v>1</v>
      </c>
    </row>
    <row r="832" spans="1:12" x14ac:dyDescent="0.2">
      <c r="A832"/>
      <c r="B832"/>
      <c r="C832"/>
      <c r="D832"/>
      <c r="E832" t="s">
        <v>6680</v>
      </c>
      <c r="F832" t="s">
        <v>53</v>
      </c>
      <c r="G832">
        <v>0</v>
      </c>
      <c r="H832">
        <v>1</v>
      </c>
      <c r="I832">
        <v>0</v>
      </c>
      <c r="J832">
        <v>0</v>
      </c>
      <c r="K832">
        <v>1</v>
      </c>
      <c r="L832">
        <v>1</v>
      </c>
    </row>
    <row r="833" spans="1:12" x14ac:dyDescent="0.2">
      <c r="A833"/>
      <c r="B833"/>
      <c r="C833"/>
      <c r="D833"/>
      <c r="E833" t="s">
        <v>6681</v>
      </c>
      <c r="F833" t="s">
        <v>53</v>
      </c>
      <c r="G833">
        <v>0</v>
      </c>
      <c r="H833">
        <v>1</v>
      </c>
      <c r="I833">
        <v>0</v>
      </c>
      <c r="J833">
        <v>0</v>
      </c>
      <c r="K833">
        <v>1</v>
      </c>
      <c r="L833">
        <v>1</v>
      </c>
    </row>
    <row r="834" spans="1:12" x14ac:dyDescent="0.2">
      <c r="A834"/>
      <c r="B834"/>
      <c r="C834"/>
      <c r="D834"/>
      <c r="E834" t="s">
        <v>6682</v>
      </c>
      <c r="F834" t="s">
        <v>125</v>
      </c>
      <c r="G834">
        <v>0</v>
      </c>
      <c r="H834">
        <v>1</v>
      </c>
      <c r="I834">
        <v>0</v>
      </c>
      <c r="J834">
        <v>0</v>
      </c>
      <c r="K834">
        <v>1</v>
      </c>
      <c r="L834">
        <v>1</v>
      </c>
    </row>
    <row r="835" spans="1:12" x14ac:dyDescent="0.2">
      <c r="A835"/>
      <c r="B835"/>
      <c r="C835"/>
      <c r="D835"/>
      <c r="E835" t="s">
        <v>3221</v>
      </c>
      <c r="F835" t="s">
        <v>125</v>
      </c>
      <c r="G835">
        <v>0</v>
      </c>
      <c r="H835">
        <v>1</v>
      </c>
      <c r="I835">
        <v>0</v>
      </c>
      <c r="J835">
        <v>0</v>
      </c>
      <c r="K835">
        <v>1</v>
      </c>
      <c r="L835">
        <v>1</v>
      </c>
    </row>
    <row r="836" spans="1:12" x14ac:dyDescent="0.2">
      <c r="A836"/>
      <c r="B836"/>
      <c r="C836"/>
      <c r="D836"/>
      <c r="E836" t="s">
        <v>314</v>
      </c>
      <c r="F836" t="s">
        <v>125</v>
      </c>
      <c r="G836">
        <v>0</v>
      </c>
      <c r="H836">
        <v>1</v>
      </c>
      <c r="I836">
        <v>0</v>
      </c>
      <c r="J836">
        <v>0</v>
      </c>
      <c r="K836">
        <v>1</v>
      </c>
      <c r="L836">
        <v>1</v>
      </c>
    </row>
    <row r="837" spans="1:12" x14ac:dyDescent="0.2">
      <c r="A837"/>
      <c r="B837"/>
      <c r="C837"/>
      <c r="D837"/>
      <c r="E837" t="s">
        <v>6683</v>
      </c>
      <c r="F837" t="s">
        <v>16</v>
      </c>
      <c r="G837">
        <v>0</v>
      </c>
      <c r="H837">
        <v>1</v>
      </c>
      <c r="I837">
        <v>0</v>
      </c>
      <c r="J837">
        <v>0</v>
      </c>
      <c r="K837">
        <v>1</v>
      </c>
      <c r="L837">
        <v>1</v>
      </c>
    </row>
    <row r="838" spans="1:12" x14ac:dyDescent="0.2">
      <c r="A838"/>
      <c r="B838"/>
      <c r="C838"/>
      <c r="D838"/>
      <c r="E838" t="s">
        <v>6684</v>
      </c>
      <c r="F838" t="s">
        <v>16</v>
      </c>
      <c r="G838">
        <v>0</v>
      </c>
      <c r="H838">
        <v>1</v>
      </c>
      <c r="I838">
        <v>0</v>
      </c>
      <c r="J838">
        <v>0</v>
      </c>
      <c r="K838">
        <v>1</v>
      </c>
      <c r="L838">
        <v>1</v>
      </c>
    </row>
    <row r="839" spans="1:12" x14ac:dyDescent="0.2">
      <c r="A839"/>
      <c r="B839"/>
      <c r="C839"/>
      <c r="D839"/>
      <c r="E839" t="s">
        <v>6685</v>
      </c>
      <c r="F839" t="s">
        <v>16</v>
      </c>
      <c r="G839">
        <v>0</v>
      </c>
      <c r="H839">
        <v>1</v>
      </c>
      <c r="I839">
        <v>0</v>
      </c>
      <c r="J839">
        <v>0</v>
      </c>
      <c r="K839">
        <v>1</v>
      </c>
      <c r="L839">
        <v>1</v>
      </c>
    </row>
    <row r="840" spans="1:12" x14ac:dyDescent="0.2">
      <c r="A840"/>
      <c r="B840"/>
      <c r="C840"/>
      <c r="D840"/>
      <c r="E840" t="s">
        <v>5215</v>
      </c>
      <c r="F840" t="s">
        <v>131</v>
      </c>
      <c r="G840">
        <v>1</v>
      </c>
      <c r="H840">
        <v>0</v>
      </c>
      <c r="I840">
        <v>0</v>
      </c>
      <c r="J840">
        <v>0</v>
      </c>
      <c r="K840">
        <v>1</v>
      </c>
      <c r="L840">
        <v>1</v>
      </c>
    </row>
    <row r="841" spans="1:12" x14ac:dyDescent="0.2">
      <c r="A841"/>
      <c r="B841"/>
      <c r="C841"/>
      <c r="D841"/>
      <c r="E841" t="s">
        <v>1609</v>
      </c>
      <c r="F841" t="s">
        <v>18</v>
      </c>
      <c r="G841">
        <v>0</v>
      </c>
      <c r="H841">
        <v>1</v>
      </c>
      <c r="I841">
        <v>0</v>
      </c>
      <c r="J841">
        <v>0</v>
      </c>
      <c r="K841">
        <v>1</v>
      </c>
      <c r="L841">
        <v>1</v>
      </c>
    </row>
    <row r="842" spans="1:12" x14ac:dyDescent="0.2">
      <c r="A842"/>
      <c r="B842"/>
      <c r="C842"/>
      <c r="D842"/>
      <c r="E842" t="s">
        <v>3686</v>
      </c>
      <c r="F842" t="s">
        <v>18</v>
      </c>
      <c r="G842">
        <v>0</v>
      </c>
      <c r="H842">
        <v>1</v>
      </c>
      <c r="I842">
        <v>0</v>
      </c>
      <c r="J842">
        <v>0</v>
      </c>
      <c r="K842">
        <v>1</v>
      </c>
      <c r="L842">
        <v>1</v>
      </c>
    </row>
    <row r="843" spans="1:12" x14ac:dyDescent="0.2">
      <c r="A843"/>
      <c r="B843"/>
      <c r="C843"/>
      <c r="D843"/>
      <c r="E843" t="s">
        <v>6686</v>
      </c>
      <c r="F843" t="s">
        <v>22</v>
      </c>
      <c r="G843">
        <v>0</v>
      </c>
      <c r="H843">
        <v>1</v>
      </c>
      <c r="I843">
        <v>0</v>
      </c>
      <c r="J843">
        <v>0</v>
      </c>
      <c r="K843">
        <v>1</v>
      </c>
      <c r="L843">
        <v>1</v>
      </c>
    </row>
    <row r="844" spans="1:12" x14ac:dyDescent="0.2">
      <c r="A844"/>
      <c r="B844"/>
      <c r="C844"/>
      <c r="D844"/>
      <c r="E844" t="s">
        <v>2890</v>
      </c>
      <c r="F844" t="s">
        <v>58</v>
      </c>
      <c r="G844">
        <v>1</v>
      </c>
      <c r="H844">
        <v>0</v>
      </c>
      <c r="I844">
        <v>0</v>
      </c>
      <c r="J844">
        <v>0</v>
      </c>
      <c r="K844">
        <v>1</v>
      </c>
      <c r="L844">
        <v>1</v>
      </c>
    </row>
    <row r="845" spans="1:12" x14ac:dyDescent="0.2">
      <c r="A845"/>
      <c r="B845"/>
      <c r="C845"/>
      <c r="D845"/>
      <c r="E845" t="s">
        <v>1250</v>
      </c>
      <c r="F845" t="s">
        <v>29</v>
      </c>
      <c r="G845">
        <v>1</v>
      </c>
      <c r="H845">
        <v>0</v>
      </c>
      <c r="I845">
        <v>0</v>
      </c>
      <c r="J845">
        <v>0</v>
      </c>
      <c r="K845">
        <v>1</v>
      </c>
      <c r="L845">
        <v>1</v>
      </c>
    </row>
    <row r="846" spans="1:12" x14ac:dyDescent="0.2">
      <c r="A846"/>
      <c r="B846"/>
      <c r="C846"/>
      <c r="D846"/>
      <c r="E846" t="s">
        <v>6687</v>
      </c>
      <c r="F846" t="s">
        <v>20</v>
      </c>
      <c r="G846">
        <v>0</v>
      </c>
      <c r="H846">
        <v>2</v>
      </c>
      <c r="I846">
        <v>0</v>
      </c>
      <c r="J846">
        <v>0</v>
      </c>
      <c r="K846">
        <v>2</v>
      </c>
      <c r="L846">
        <v>2</v>
      </c>
    </row>
    <row r="847" spans="1:12" x14ac:dyDescent="0.2">
      <c r="A847"/>
      <c r="B847"/>
      <c r="C847"/>
      <c r="D847"/>
      <c r="E847" t="s">
        <v>6688</v>
      </c>
      <c r="F847" t="s">
        <v>55</v>
      </c>
      <c r="G847">
        <v>0</v>
      </c>
      <c r="H847">
        <v>1</v>
      </c>
      <c r="I847">
        <v>0</v>
      </c>
      <c r="J847">
        <v>0</v>
      </c>
      <c r="K847">
        <v>1</v>
      </c>
      <c r="L847">
        <v>1</v>
      </c>
    </row>
    <row r="848" spans="1:12" x14ac:dyDescent="0.2">
      <c r="A848"/>
      <c r="B848"/>
      <c r="C848"/>
      <c r="D848"/>
      <c r="E848" t="s">
        <v>6689</v>
      </c>
      <c r="F848" t="s">
        <v>55</v>
      </c>
      <c r="G848">
        <v>0</v>
      </c>
      <c r="H848">
        <v>1</v>
      </c>
      <c r="I848">
        <v>0</v>
      </c>
      <c r="J848">
        <v>0</v>
      </c>
      <c r="K848">
        <v>1</v>
      </c>
      <c r="L848">
        <v>1</v>
      </c>
    </row>
    <row r="849" spans="1:12" x14ac:dyDescent="0.2">
      <c r="A849"/>
      <c r="B849"/>
      <c r="C849"/>
      <c r="D849"/>
      <c r="E849" t="s">
        <v>6690</v>
      </c>
      <c r="F849" t="s">
        <v>55</v>
      </c>
      <c r="G849">
        <v>0</v>
      </c>
      <c r="H849">
        <v>1</v>
      </c>
      <c r="I849">
        <v>0</v>
      </c>
      <c r="J849">
        <v>0</v>
      </c>
      <c r="K849">
        <v>1</v>
      </c>
      <c r="L849">
        <v>1</v>
      </c>
    </row>
    <row r="850" spans="1:12" x14ac:dyDescent="0.2">
      <c r="A850"/>
      <c r="B850"/>
      <c r="C850"/>
      <c r="D850"/>
      <c r="E850" t="s">
        <v>6691</v>
      </c>
      <c r="F850" t="s">
        <v>55</v>
      </c>
      <c r="G850">
        <v>0</v>
      </c>
      <c r="H850">
        <v>1</v>
      </c>
      <c r="I850">
        <v>0</v>
      </c>
      <c r="J850">
        <v>0</v>
      </c>
      <c r="K850">
        <v>1</v>
      </c>
      <c r="L850">
        <v>1</v>
      </c>
    </row>
    <row r="851" spans="1:12" x14ac:dyDescent="0.2">
      <c r="A851"/>
      <c r="B851"/>
      <c r="C851"/>
      <c r="D851"/>
      <c r="E851" t="s">
        <v>6692</v>
      </c>
      <c r="F851" t="s">
        <v>80</v>
      </c>
      <c r="G851">
        <v>0</v>
      </c>
      <c r="H851">
        <v>1</v>
      </c>
      <c r="I851">
        <v>0</v>
      </c>
      <c r="J851">
        <v>0</v>
      </c>
      <c r="K851">
        <v>1</v>
      </c>
      <c r="L851">
        <v>1</v>
      </c>
    </row>
    <row r="852" spans="1:12" x14ac:dyDescent="0.2">
      <c r="A852"/>
      <c r="B852"/>
      <c r="C852"/>
      <c r="D852"/>
      <c r="E852" t="s">
        <v>3593</v>
      </c>
      <c r="F852" t="s">
        <v>80</v>
      </c>
      <c r="G852">
        <v>0</v>
      </c>
      <c r="H852">
        <v>1</v>
      </c>
      <c r="I852">
        <v>0</v>
      </c>
      <c r="J852">
        <v>0</v>
      </c>
      <c r="K852">
        <v>1</v>
      </c>
      <c r="L852">
        <v>1</v>
      </c>
    </row>
    <row r="853" spans="1:12" x14ac:dyDescent="0.2">
      <c r="A853"/>
      <c r="B853"/>
      <c r="C853"/>
      <c r="D853"/>
      <c r="E853" t="s">
        <v>6693</v>
      </c>
      <c r="F853" t="s">
        <v>55</v>
      </c>
      <c r="G853">
        <v>0</v>
      </c>
      <c r="H853">
        <v>1</v>
      </c>
      <c r="I853">
        <v>0</v>
      </c>
      <c r="J853">
        <v>0</v>
      </c>
      <c r="K853">
        <v>1</v>
      </c>
      <c r="L853">
        <v>1</v>
      </c>
    </row>
    <row r="854" spans="1:12" x14ac:dyDescent="0.2">
      <c r="A854"/>
      <c r="B854"/>
      <c r="C854"/>
      <c r="D854"/>
      <c r="E854" t="s">
        <v>4310</v>
      </c>
      <c r="F854" t="s">
        <v>55</v>
      </c>
      <c r="G854">
        <v>0</v>
      </c>
      <c r="H854">
        <v>1</v>
      </c>
      <c r="I854">
        <v>0</v>
      </c>
      <c r="J854">
        <v>0</v>
      </c>
      <c r="K854">
        <v>1</v>
      </c>
      <c r="L854">
        <v>1</v>
      </c>
    </row>
    <row r="855" spans="1:12" x14ac:dyDescent="0.2">
      <c r="A855"/>
      <c r="B855"/>
      <c r="C855"/>
      <c r="D855"/>
      <c r="E855" t="s">
        <v>3107</v>
      </c>
      <c r="F855" t="s">
        <v>67</v>
      </c>
      <c r="G855">
        <v>0</v>
      </c>
      <c r="H855">
        <v>4</v>
      </c>
      <c r="I855">
        <v>0</v>
      </c>
      <c r="J855">
        <v>0</v>
      </c>
      <c r="K855">
        <v>4</v>
      </c>
      <c r="L855">
        <v>4</v>
      </c>
    </row>
    <row r="856" spans="1:12" x14ac:dyDescent="0.2">
      <c r="A856"/>
      <c r="B856"/>
      <c r="C856"/>
      <c r="D856"/>
      <c r="E856" t="s">
        <v>3106</v>
      </c>
      <c r="F856" t="s">
        <v>67</v>
      </c>
      <c r="G856">
        <v>0</v>
      </c>
      <c r="H856">
        <v>4</v>
      </c>
      <c r="I856">
        <v>0</v>
      </c>
      <c r="J856">
        <v>0</v>
      </c>
      <c r="K856">
        <v>4</v>
      </c>
      <c r="L856">
        <v>4</v>
      </c>
    </row>
    <row r="857" spans="1:12" x14ac:dyDescent="0.2">
      <c r="A857"/>
      <c r="B857"/>
      <c r="C857"/>
      <c r="D857"/>
      <c r="E857" t="s">
        <v>582</v>
      </c>
      <c r="F857" t="s">
        <v>67</v>
      </c>
      <c r="G857">
        <v>0</v>
      </c>
      <c r="H857">
        <v>4</v>
      </c>
      <c r="I857">
        <v>0</v>
      </c>
      <c r="J857">
        <v>0</v>
      </c>
      <c r="K857">
        <v>4</v>
      </c>
      <c r="L857">
        <v>4</v>
      </c>
    </row>
    <row r="858" spans="1:12" x14ac:dyDescent="0.2">
      <c r="A858"/>
      <c r="B858"/>
      <c r="C858"/>
      <c r="D858"/>
      <c r="E858" t="s">
        <v>489</v>
      </c>
      <c r="F858" t="s">
        <v>20</v>
      </c>
      <c r="G858">
        <v>0</v>
      </c>
      <c r="H858">
        <v>1</v>
      </c>
      <c r="I858">
        <v>0</v>
      </c>
      <c r="J858">
        <v>0</v>
      </c>
      <c r="K858">
        <v>1</v>
      </c>
      <c r="L858">
        <v>1</v>
      </c>
    </row>
    <row r="859" spans="1:12" x14ac:dyDescent="0.2">
      <c r="A859"/>
      <c r="B859"/>
      <c r="C859"/>
      <c r="D859"/>
      <c r="E859" t="s">
        <v>427</v>
      </c>
      <c r="F859" t="s">
        <v>20</v>
      </c>
      <c r="G859">
        <v>0</v>
      </c>
      <c r="H859">
        <v>1</v>
      </c>
      <c r="I859">
        <v>0</v>
      </c>
      <c r="J859">
        <v>0</v>
      </c>
      <c r="K859">
        <v>1</v>
      </c>
      <c r="L859">
        <v>1</v>
      </c>
    </row>
    <row r="860" spans="1:12" x14ac:dyDescent="0.2">
      <c r="A860"/>
      <c r="B860"/>
      <c r="C860"/>
      <c r="D860"/>
      <c r="E860" t="s">
        <v>6694</v>
      </c>
      <c r="F860" t="s">
        <v>131</v>
      </c>
      <c r="G860">
        <v>1</v>
      </c>
      <c r="H860">
        <v>0</v>
      </c>
      <c r="I860">
        <v>0</v>
      </c>
      <c r="J860">
        <v>0</v>
      </c>
      <c r="K860">
        <v>1</v>
      </c>
      <c r="L860">
        <v>1</v>
      </c>
    </row>
    <row r="861" spans="1:12" x14ac:dyDescent="0.2">
      <c r="A861"/>
      <c r="B861"/>
      <c r="C861"/>
      <c r="D861"/>
      <c r="E861" t="s">
        <v>6695</v>
      </c>
      <c r="F861" t="s">
        <v>29</v>
      </c>
      <c r="G861">
        <v>1</v>
      </c>
      <c r="H861">
        <v>0</v>
      </c>
      <c r="I861">
        <v>0</v>
      </c>
      <c r="J861">
        <v>0</v>
      </c>
      <c r="K861">
        <v>1</v>
      </c>
      <c r="L861">
        <v>1</v>
      </c>
    </row>
    <row r="862" spans="1:12" x14ac:dyDescent="0.2">
      <c r="A862"/>
      <c r="B862"/>
      <c r="C862"/>
      <c r="D862"/>
      <c r="E862" t="s">
        <v>6696</v>
      </c>
      <c r="F862" t="s">
        <v>58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1</v>
      </c>
    </row>
    <row r="863" spans="1:12" x14ac:dyDescent="0.2">
      <c r="A863"/>
      <c r="B863"/>
      <c r="C863"/>
      <c r="D863"/>
      <c r="E863" t="s">
        <v>2216</v>
      </c>
      <c r="F863" t="s">
        <v>67</v>
      </c>
      <c r="G863">
        <v>0</v>
      </c>
      <c r="H863">
        <v>4</v>
      </c>
      <c r="I863">
        <v>0</v>
      </c>
      <c r="J863">
        <v>0</v>
      </c>
      <c r="K863">
        <v>4</v>
      </c>
      <c r="L863">
        <v>4</v>
      </c>
    </row>
    <row r="864" spans="1:12" x14ac:dyDescent="0.2">
      <c r="A864"/>
      <c r="B864"/>
      <c r="C864"/>
      <c r="D864"/>
      <c r="E864" t="s">
        <v>2323</v>
      </c>
      <c r="F864" t="s">
        <v>67</v>
      </c>
      <c r="G864">
        <v>0</v>
      </c>
      <c r="H864">
        <v>4</v>
      </c>
      <c r="I864">
        <v>0</v>
      </c>
      <c r="J864">
        <v>0</v>
      </c>
      <c r="K864">
        <v>4</v>
      </c>
      <c r="L864">
        <v>4</v>
      </c>
    </row>
    <row r="865" spans="1:12" x14ac:dyDescent="0.2">
      <c r="A865"/>
      <c r="B865"/>
      <c r="C865"/>
      <c r="D865"/>
      <c r="E865" t="s">
        <v>1838</v>
      </c>
      <c r="F865" t="s">
        <v>48</v>
      </c>
      <c r="G865">
        <v>0</v>
      </c>
      <c r="H865">
        <v>3</v>
      </c>
      <c r="I865">
        <v>0</v>
      </c>
      <c r="J865">
        <v>0</v>
      </c>
      <c r="K865">
        <v>3</v>
      </c>
      <c r="L865">
        <v>3</v>
      </c>
    </row>
    <row r="866" spans="1:12" x14ac:dyDescent="0.2">
      <c r="A866"/>
      <c r="B866"/>
      <c r="C866"/>
      <c r="D866"/>
      <c r="E866" t="s">
        <v>1158</v>
      </c>
      <c r="F866" t="s">
        <v>67</v>
      </c>
      <c r="G866">
        <v>0</v>
      </c>
      <c r="H866">
        <v>4</v>
      </c>
      <c r="I866">
        <v>0</v>
      </c>
      <c r="J866">
        <v>0</v>
      </c>
      <c r="K866">
        <v>4</v>
      </c>
      <c r="L866">
        <v>4</v>
      </c>
    </row>
    <row r="867" spans="1:12" x14ac:dyDescent="0.2">
      <c r="A867"/>
      <c r="B867"/>
      <c r="C867"/>
      <c r="D867"/>
      <c r="E867" t="s">
        <v>4795</v>
      </c>
      <c r="F867" t="s">
        <v>80</v>
      </c>
      <c r="G867">
        <v>0</v>
      </c>
      <c r="H867">
        <v>1</v>
      </c>
      <c r="I867">
        <v>0</v>
      </c>
      <c r="J867">
        <v>0</v>
      </c>
      <c r="K867">
        <v>1</v>
      </c>
      <c r="L867">
        <v>1</v>
      </c>
    </row>
    <row r="868" spans="1:12" x14ac:dyDescent="0.2">
      <c r="A868"/>
      <c r="B868"/>
      <c r="C868"/>
      <c r="D868"/>
      <c r="E868" t="s">
        <v>2219</v>
      </c>
      <c r="F868" t="s">
        <v>67</v>
      </c>
      <c r="G868">
        <v>0</v>
      </c>
      <c r="H868">
        <v>4</v>
      </c>
      <c r="I868">
        <v>0</v>
      </c>
      <c r="J868">
        <v>0</v>
      </c>
      <c r="K868">
        <v>4</v>
      </c>
      <c r="L868">
        <v>4</v>
      </c>
    </row>
    <row r="869" spans="1:12" x14ac:dyDescent="0.2">
      <c r="A869"/>
      <c r="B869"/>
      <c r="C869"/>
      <c r="D869"/>
      <c r="E869" t="s">
        <v>4682</v>
      </c>
      <c r="F869" t="s">
        <v>80</v>
      </c>
      <c r="G869">
        <v>0</v>
      </c>
      <c r="H869">
        <v>1</v>
      </c>
      <c r="I869">
        <v>0</v>
      </c>
      <c r="J869">
        <v>0</v>
      </c>
      <c r="K869">
        <v>1</v>
      </c>
      <c r="L869">
        <v>1</v>
      </c>
    </row>
    <row r="870" spans="1:12" x14ac:dyDescent="0.2">
      <c r="A870"/>
      <c r="B870"/>
      <c r="C870"/>
      <c r="D870"/>
      <c r="E870" t="s">
        <v>2220</v>
      </c>
      <c r="F870" t="s">
        <v>67</v>
      </c>
      <c r="G870">
        <v>0</v>
      </c>
      <c r="H870">
        <v>4</v>
      </c>
      <c r="I870">
        <v>0</v>
      </c>
      <c r="J870">
        <v>0</v>
      </c>
      <c r="K870">
        <v>4</v>
      </c>
      <c r="L870">
        <v>4</v>
      </c>
    </row>
    <row r="871" spans="1:12" x14ac:dyDescent="0.2">
      <c r="A871"/>
      <c r="B871"/>
      <c r="C871"/>
      <c r="D871"/>
      <c r="E871" t="s">
        <v>2218</v>
      </c>
      <c r="F871" t="s">
        <v>67</v>
      </c>
      <c r="G871">
        <v>0</v>
      </c>
      <c r="H871">
        <v>4</v>
      </c>
      <c r="I871">
        <v>0</v>
      </c>
      <c r="J871">
        <v>0</v>
      </c>
      <c r="K871">
        <v>4</v>
      </c>
      <c r="L871">
        <v>4</v>
      </c>
    </row>
    <row r="872" spans="1:12" x14ac:dyDescent="0.2">
      <c r="A872"/>
      <c r="B872"/>
      <c r="C872"/>
      <c r="D872"/>
      <c r="E872" t="s">
        <v>942</v>
      </c>
      <c r="F872" t="s">
        <v>80</v>
      </c>
      <c r="G872">
        <v>0</v>
      </c>
      <c r="H872">
        <v>1</v>
      </c>
      <c r="I872">
        <v>0</v>
      </c>
      <c r="J872">
        <v>0</v>
      </c>
      <c r="K872">
        <v>1</v>
      </c>
      <c r="L872">
        <v>1</v>
      </c>
    </row>
    <row r="873" spans="1:12" x14ac:dyDescent="0.2">
      <c r="A873"/>
      <c r="B873"/>
      <c r="C873"/>
      <c r="D873"/>
      <c r="E873" t="s">
        <v>2227</v>
      </c>
      <c r="F873" t="s">
        <v>67</v>
      </c>
      <c r="G873">
        <v>0</v>
      </c>
      <c r="H873">
        <v>4</v>
      </c>
      <c r="I873">
        <v>0</v>
      </c>
      <c r="J873">
        <v>0</v>
      </c>
      <c r="K873">
        <v>4</v>
      </c>
      <c r="L873">
        <v>4</v>
      </c>
    </row>
    <row r="874" spans="1:12" x14ac:dyDescent="0.2">
      <c r="A874"/>
      <c r="B874"/>
      <c r="C874"/>
      <c r="D874"/>
      <c r="E874" t="s">
        <v>2226</v>
      </c>
      <c r="F874" t="s">
        <v>67</v>
      </c>
      <c r="G874">
        <v>0</v>
      </c>
      <c r="H874">
        <v>4</v>
      </c>
      <c r="I874">
        <v>0</v>
      </c>
      <c r="J874">
        <v>0</v>
      </c>
      <c r="K874">
        <v>4</v>
      </c>
      <c r="L874">
        <v>4</v>
      </c>
    </row>
    <row r="875" spans="1:12" x14ac:dyDescent="0.2">
      <c r="A875"/>
      <c r="B875"/>
      <c r="C875"/>
      <c r="D875"/>
      <c r="E875" t="s">
        <v>2217</v>
      </c>
      <c r="F875" t="s">
        <v>67</v>
      </c>
      <c r="G875">
        <v>0</v>
      </c>
      <c r="H875">
        <v>4</v>
      </c>
      <c r="I875">
        <v>0</v>
      </c>
      <c r="J875">
        <v>0</v>
      </c>
      <c r="K875">
        <v>4</v>
      </c>
      <c r="L875">
        <v>4</v>
      </c>
    </row>
    <row r="876" spans="1:12" x14ac:dyDescent="0.2">
      <c r="A876"/>
      <c r="B876"/>
      <c r="C876"/>
      <c r="D876"/>
      <c r="E876" t="s">
        <v>1248</v>
      </c>
      <c r="F876" t="s">
        <v>18</v>
      </c>
      <c r="G876">
        <v>1</v>
      </c>
      <c r="H876">
        <v>1</v>
      </c>
      <c r="I876">
        <v>0</v>
      </c>
      <c r="J876">
        <v>0</v>
      </c>
      <c r="K876">
        <v>2</v>
      </c>
      <c r="L876">
        <v>2</v>
      </c>
    </row>
    <row r="877" spans="1:12" x14ac:dyDescent="0.2">
      <c r="A877"/>
      <c r="B877"/>
      <c r="C877"/>
      <c r="D877"/>
      <c r="E877" t="s">
        <v>954</v>
      </c>
      <c r="F877" t="s">
        <v>39</v>
      </c>
      <c r="G877">
        <v>2</v>
      </c>
      <c r="H877">
        <v>0</v>
      </c>
      <c r="I877">
        <v>0</v>
      </c>
      <c r="J877">
        <v>0</v>
      </c>
      <c r="K877">
        <v>2</v>
      </c>
      <c r="L877">
        <v>2</v>
      </c>
    </row>
    <row r="878" spans="1:12" x14ac:dyDescent="0.2">
      <c r="A878"/>
      <c r="B878"/>
      <c r="C878"/>
      <c r="D878"/>
      <c r="E878" t="s">
        <v>953</v>
      </c>
      <c r="F878" t="s">
        <v>39</v>
      </c>
      <c r="G878">
        <v>2</v>
      </c>
      <c r="H878">
        <v>0</v>
      </c>
      <c r="I878">
        <v>0</v>
      </c>
      <c r="J878">
        <v>0</v>
      </c>
      <c r="K878">
        <v>2</v>
      </c>
      <c r="L878">
        <v>2</v>
      </c>
    </row>
    <row r="879" spans="1:12" x14ac:dyDescent="0.2">
      <c r="A879"/>
      <c r="B879"/>
      <c r="C879"/>
      <c r="D879"/>
      <c r="E879" t="s">
        <v>955</v>
      </c>
      <c r="F879" t="s">
        <v>39</v>
      </c>
      <c r="G879">
        <v>2</v>
      </c>
      <c r="H879">
        <v>0</v>
      </c>
      <c r="I879">
        <v>0</v>
      </c>
      <c r="J879">
        <v>0</v>
      </c>
      <c r="K879">
        <v>2</v>
      </c>
      <c r="L879">
        <v>2</v>
      </c>
    </row>
    <row r="880" spans="1:12" x14ac:dyDescent="0.2">
      <c r="A880"/>
      <c r="B880"/>
      <c r="C880"/>
      <c r="D880"/>
      <c r="E880" t="s">
        <v>4295</v>
      </c>
      <c r="F880" t="s">
        <v>35</v>
      </c>
      <c r="G880">
        <v>1</v>
      </c>
      <c r="H880">
        <v>0</v>
      </c>
      <c r="I880">
        <v>0</v>
      </c>
      <c r="J880">
        <v>0</v>
      </c>
      <c r="K880">
        <v>1</v>
      </c>
      <c r="L880">
        <v>1</v>
      </c>
    </row>
    <row r="881" spans="1:12" x14ac:dyDescent="0.2">
      <c r="A881"/>
      <c r="B881"/>
      <c r="C881"/>
      <c r="D881"/>
      <c r="E881" t="s">
        <v>6697</v>
      </c>
      <c r="F881" t="s">
        <v>20</v>
      </c>
      <c r="G881">
        <v>1</v>
      </c>
      <c r="H881">
        <v>0</v>
      </c>
      <c r="I881">
        <v>0</v>
      </c>
      <c r="J881">
        <v>0</v>
      </c>
      <c r="K881">
        <v>1</v>
      </c>
      <c r="L881">
        <v>1</v>
      </c>
    </row>
    <row r="882" spans="1:12" x14ac:dyDescent="0.2">
      <c r="A882"/>
      <c r="B882"/>
      <c r="C882"/>
      <c r="D882"/>
      <c r="E882" t="s">
        <v>4066</v>
      </c>
      <c r="F882" t="s">
        <v>20</v>
      </c>
      <c r="G882">
        <v>1</v>
      </c>
      <c r="H882">
        <v>0</v>
      </c>
      <c r="I882">
        <v>0</v>
      </c>
      <c r="J882">
        <v>0</v>
      </c>
      <c r="K882">
        <v>1</v>
      </c>
      <c r="L882">
        <v>1</v>
      </c>
    </row>
    <row r="883" spans="1:12" x14ac:dyDescent="0.2">
      <c r="A883"/>
      <c r="B883"/>
      <c r="C883"/>
      <c r="D883"/>
      <c r="E883" t="s">
        <v>6698</v>
      </c>
      <c r="F883" t="s">
        <v>20</v>
      </c>
      <c r="G883">
        <v>1</v>
      </c>
      <c r="H883">
        <v>0</v>
      </c>
      <c r="I883">
        <v>0</v>
      </c>
      <c r="J883">
        <v>0</v>
      </c>
      <c r="K883">
        <v>1</v>
      </c>
      <c r="L883">
        <v>1</v>
      </c>
    </row>
    <row r="884" spans="1:12" x14ac:dyDescent="0.2">
      <c r="A884"/>
      <c r="B884"/>
      <c r="C884"/>
      <c r="D884"/>
      <c r="E884" t="s">
        <v>1114</v>
      </c>
      <c r="F884" t="s">
        <v>20</v>
      </c>
      <c r="G884">
        <v>1</v>
      </c>
      <c r="H884">
        <v>0</v>
      </c>
      <c r="I884">
        <v>0</v>
      </c>
      <c r="J884">
        <v>0</v>
      </c>
      <c r="K884">
        <v>1</v>
      </c>
      <c r="L884">
        <v>1</v>
      </c>
    </row>
    <row r="885" spans="1:12" x14ac:dyDescent="0.2">
      <c r="A885"/>
      <c r="B885"/>
      <c r="C885"/>
      <c r="D885"/>
      <c r="E885" t="s">
        <v>1220</v>
      </c>
      <c r="F885" t="s">
        <v>20</v>
      </c>
      <c r="G885">
        <v>1</v>
      </c>
      <c r="H885">
        <v>0</v>
      </c>
      <c r="I885">
        <v>0</v>
      </c>
      <c r="J885">
        <v>0</v>
      </c>
      <c r="K885">
        <v>1</v>
      </c>
      <c r="L885">
        <v>1</v>
      </c>
    </row>
    <row r="886" spans="1:12" x14ac:dyDescent="0.2">
      <c r="A886"/>
      <c r="B886"/>
      <c r="C886"/>
      <c r="D886"/>
      <c r="E886" t="s">
        <v>2426</v>
      </c>
      <c r="F886" t="s">
        <v>29</v>
      </c>
      <c r="G886">
        <v>1</v>
      </c>
      <c r="H886">
        <v>1</v>
      </c>
      <c r="I886">
        <v>0</v>
      </c>
      <c r="J886">
        <v>0</v>
      </c>
      <c r="K886">
        <v>2</v>
      </c>
      <c r="L886">
        <v>2</v>
      </c>
    </row>
    <row r="887" spans="1:12" x14ac:dyDescent="0.2">
      <c r="A887"/>
      <c r="B887"/>
      <c r="C887"/>
      <c r="D887"/>
      <c r="E887" t="s">
        <v>676</v>
      </c>
      <c r="F887" t="s">
        <v>29</v>
      </c>
      <c r="G887">
        <v>1</v>
      </c>
      <c r="H887">
        <v>1</v>
      </c>
      <c r="I887">
        <v>0</v>
      </c>
      <c r="J887">
        <v>0</v>
      </c>
      <c r="K887">
        <v>2</v>
      </c>
      <c r="L887">
        <v>2</v>
      </c>
    </row>
    <row r="888" spans="1:12" x14ac:dyDescent="0.2">
      <c r="A888"/>
      <c r="B888"/>
      <c r="C888"/>
      <c r="D888"/>
      <c r="E888" t="s">
        <v>2716</v>
      </c>
      <c r="F888" t="s">
        <v>29</v>
      </c>
      <c r="G888">
        <v>1</v>
      </c>
      <c r="H888">
        <v>1</v>
      </c>
      <c r="I888">
        <v>0</v>
      </c>
      <c r="J888">
        <v>0</v>
      </c>
      <c r="K888">
        <v>2</v>
      </c>
      <c r="L888">
        <v>2</v>
      </c>
    </row>
    <row r="889" spans="1:12" x14ac:dyDescent="0.2">
      <c r="A889"/>
      <c r="B889"/>
      <c r="C889"/>
      <c r="D889"/>
      <c r="E889" t="s">
        <v>6699</v>
      </c>
      <c r="F889" t="s">
        <v>16</v>
      </c>
      <c r="G889">
        <v>1</v>
      </c>
      <c r="H889">
        <v>0</v>
      </c>
      <c r="I889">
        <v>0</v>
      </c>
      <c r="J889">
        <v>0</v>
      </c>
      <c r="K889">
        <v>1</v>
      </c>
      <c r="L889">
        <v>1</v>
      </c>
    </row>
    <row r="890" spans="1:12" x14ac:dyDescent="0.2">
      <c r="A890"/>
      <c r="B890"/>
      <c r="C890"/>
      <c r="D890"/>
      <c r="E890" t="s">
        <v>6700</v>
      </c>
      <c r="F890" t="s">
        <v>58</v>
      </c>
      <c r="G890">
        <v>1</v>
      </c>
      <c r="H890">
        <v>0</v>
      </c>
      <c r="I890">
        <v>0</v>
      </c>
      <c r="J890">
        <v>0</v>
      </c>
      <c r="K890">
        <v>1</v>
      </c>
      <c r="L890">
        <v>1</v>
      </c>
    </row>
    <row r="891" spans="1:12" x14ac:dyDescent="0.2">
      <c r="A891"/>
      <c r="B891"/>
      <c r="C891"/>
      <c r="D891"/>
      <c r="E891" t="s">
        <v>6701</v>
      </c>
      <c r="F891" t="s">
        <v>58</v>
      </c>
      <c r="G891">
        <v>1</v>
      </c>
      <c r="H891">
        <v>0</v>
      </c>
      <c r="I891">
        <v>0</v>
      </c>
      <c r="J891">
        <v>0</v>
      </c>
      <c r="K891">
        <v>1</v>
      </c>
      <c r="L891">
        <v>1</v>
      </c>
    </row>
    <row r="892" spans="1:12" x14ac:dyDescent="0.2">
      <c r="A892"/>
      <c r="B892"/>
      <c r="C892"/>
      <c r="D892"/>
      <c r="E892" t="s">
        <v>6702</v>
      </c>
      <c r="F892" t="s">
        <v>58</v>
      </c>
      <c r="G892">
        <v>1</v>
      </c>
      <c r="H892">
        <v>0</v>
      </c>
      <c r="I892">
        <v>0</v>
      </c>
      <c r="J892">
        <v>0</v>
      </c>
      <c r="K892">
        <v>1</v>
      </c>
      <c r="L892">
        <v>1</v>
      </c>
    </row>
    <row r="893" spans="1:12" x14ac:dyDescent="0.2">
      <c r="A893"/>
      <c r="B893"/>
      <c r="C893"/>
      <c r="D893"/>
      <c r="E893" t="s">
        <v>6703</v>
      </c>
      <c r="F893" t="s">
        <v>58</v>
      </c>
      <c r="G893">
        <v>1</v>
      </c>
      <c r="H893">
        <v>0</v>
      </c>
      <c r="I893">
        <v>0</v>
      </c>
      <c r="J893">
        <v>0</v>
      </c>
      <c r="K893">
        <v>1</v>
      </c>
      <c r="L893">
        <v>1</v>
      </c>
    </row>
    <row r="894" spans="1:12" x14ac:dyDescent="0.2">
      <c r="A894"/>
      <c r="B894"/>
      <c r="C894"/>
      <c r="D894" t="s">
        <v>6704</v>
      </c>
      <c r="E894" t="s">
        <v>6704</v>
      </c>
      <c r="F894" t="s">
        <v>58</v>
      </c>
      <c r="G894">
        <v>1</v>
      </c>
      <c r="H894">
        <v>0</v>
      </c>
      <c r="I894">
        <v>0</v>
      </c>
      <c r="J894">
        <v>0</v>
      </c>
      <c r="K894">
        <v>1</v>
      </c>
      <c r="L894">
        <v>1</v>
      </c>
    </row>
    <row r="895" spans="1:12" x14ac:dyDescent="0.2">
      <c r="A895"/>
      <c r="B895"/>
      <c r="C895"/>
      <c r="D895"/>
      <c r="E895" t="s">
        <v>2672</v>
      </c>
      <c r="F895" t="s">
        <v>39</v>
      </c>
      <c r="G895">
        <v>0</v>
      </c>
      <c r="H895">
        <v>2</v>
      </c>
      <c r="I895">
        <v>0</v>
      </c>
      <c r="J895">
        <v>0</v>
      </c>
      <c r="K895">
        <v>2</v>
      </c>
      <c r="L895">
        <v>2</v>
      </c>
    </row>
    <row r="896" spans="1:12" x14ac:dyDescent="0.2">
      <c r="A896"/>
      <c r="B896"/>
      <c r="C896"/>
      <c r="D896"/>
      <c r="E896" t="s">
        <v>841</v>
      </c>
      <c r="F896" t="s">
        <v>39</v>
      </c>
      <c r="G896">
        <v>0</v>
      </c>
      <c r="H896">
        <v>1</v>
      </c>
      <c r="I896">
        <v>0</v>
      </c>
      <c r="J896">
        <v>0</v>
      </c>
      <c r="K896">
        <v>1</v>
      </c>
      <c r="L896">
        <v>1</v>
      </c>
    </row>
    <row r="897" spans="1:12" x14ac:dyDescent="0.2">
      <c r="A897"/>
      <c r="B897"/>
      <c r="C897"/>
      <c r="D897"/>
      <c r="E897" t="s">
        <v>1509</v>
      </c>
      <c r="F897" t="s">
        <v>39</v>
      </c>
      <c r="G897">
        <v>0</v>
      </c>
      <c r="H897">
        <v>2</v>
      </c>
      <c r="I897">
        <v>0</v>
      </c>
      <c r="J897">
        <v>0</v>
      </c>
      <c r="K897">
        <v>2</v>
      </c>
      <c r="L897">
        <v>2</v>
      </c>
    </row>
    <row r="898" spans="1:12" x14ac:dyDescent="0.2">
      <c r="A898"/>
      <c r="B898"/>
      <c r="C898"/>
      <c r="D898"/>
      <c r="E898" t="s">
        <v>948</v>
      </c>
      <c r="F898" t="s">
        <v>39</v>
      </c>
      <c r="G898">
        <v>0</v>
      </c>
      <c r="H898">
        <v>2</v>
      </c>
      <c r="I898">
        <v>0</v>
      </c>
      <c r="J898">
        <v>0</v>
      </c>
      <c r="K898">
        <v>2</v>
      </c>
      <c r="L898">
        <v>2</v>
      </c>
    </row>
    <row r="899" spans="1:12" x14ac:dyDescent="0.2">
      <c r="A899"/>
      <c r="B899"/>
      <c r="C899"/>
      <c r="D899"/>
      <c r="E899" t="s">
        <v>950</v>
      </c>
      <c r="F899" t="s">
        <v>39</v>
      </c>
      <c r="G899">
        <v>0</v>
      </c>
      <c r="H899">
        <v>2</v>
      </c>
      <c r="I899">
        <v>0</v>
      </c>
      <c r="J899">
        <v>0</v>
      </c>
      <c r="K899">
        <v>2</v>
      </c>
      <c r="L899">
        <v>2</v>
      </c>
    </row>
    <row r="900" spans="1:12" x14ac:dyDescent="0.2">
      <c r="A900"/>
      <c r="B900"/>
      <c r="C900"/>
      <c r="D900"/>
      <c r="E900" t="s">
        <v>429</v>
      </c>
      <c r="F900" t="s">
        <v>39</v>
      </c>
      <c r="G900">
        <v>0</v>
      </c>
      <c r="H900">
        <v>1</v>
      </c>
      <c r="I900">
        <v>0</v>
      </c>
      <c r="J900">
        <v>0</v>
      </c>
      <c r="K900">
        <v>1</v>
      </c>
      <c r="L900">
        <v>1</v>
      </c>
    </row>
    <row r="901" spans="1:12" x14ac:dyDescent="0.2">
      <c r="A901"/>
      <c r="B901"/>
      <c r="C901"/>
      <c r="D901"/>
      <c r="E901" t="s">
        <v>951</v>
      </c>
      <c r="F901" t="s">
        <v>39</v>
      </c>
      <c r="G901">
        <v>0</v>
      </c>
      <c r="H901">
        <v>2</v>
      </c>
      <c r="I901">
        <v>0</v>
      </c>
      <c r="J901">
        <v>0</v>
      </c>
      <c r="K901">
        <v>2</v>
      </c>
      <c r="L901">
        <v>2</v>
      </c>
    </row>
    <row r="902" spans="1:12" x14ac:dyDescent="0.2">
      <c r="A902"/>
      <c r="B902"/>
      <c r="C902"/>
      <c r="D902"/>
      <c r="E902" t="s">
        <v>949</v>
      </c>
      <c r="F902" t="s">
        <v>39</v>
      </c>
      <c r="G902">
        <v>0</v>
      </c>
      <c r="H902">
        <v>2</v>
      </c>
      <c r="I902">
        <v>0</v>
      </c>
      <c r="J902">
        <v>0</v>
      </c>
      <c r="K902">
        <v>2</v>
      </c>
      <c r="L902">
        <v>2</v>
      </c>
    </row>
    <row r="903" spans="1:12" x14ac:dyDescent="0.2">
      <c r="A903"/>
      <c r="B903"/>
      <c r="C903"/>
      <c r="D903"/>
      <c r="E903" t="s">
        <v>4515</v>
      </c>
      <c r="F903" t="s">
        <v>80</v>
      </c>
      <c r="G903">
        <v>0</v>
      </c>
      <c r="H903">
        <v>1</v>
      </c>
      <c r="I903">
        <v>0</v>
      </c>
      <c r="J903">
        <v>0</v>
      </c>
      <c r="K903">
        <v>1</v>
      </c>
      <c r="L903">
        <v>1</v>
      </c>
    </row>
    <row r="904" spans="1:12" x14ac:dyDescent="0.2">
      <c r="A904"/>
      <c r="B904"/>
      <c r="C904"/>
      <c r="D904"/>
      <c r="E904" t="s">
        <v>702</v>
      </c>
      <c r="F904" t="s">
        <v>24</v>
      </c>
      <c r="G904">
        <v>2</v>
      </c>
      <c r="H904">
        <v>0</v>
      </c>
      <c r="I904">
        <v>0</v>
      </c>
      <c r="J904">
        <v>0</v>
      </c>
      <c r="K904">
        <v>2</v>
      </c>
      <c r="L904">
        <v>2</v>
      </c>
    </row>
    <row r="905" spans="1:12" x14ac:dyDescent="0.2">
      <c r="A905"/>
      <c r="B905"/>
      <c r="C905"/>
      <c r="D905"/>
      <c r="E905" t="s">
        <v>5339</v>
      </c>
      <c r="F905" t="s">
        <v>39</v>
      </c>
      <c r="G905">
        <v>0</v>
      </c>
      <c r="H905">
        <v>1</v>
      </c>
      <c r="I905">
        <v>0</v>
      </c>
      <c r="J905">
        <v>0</v>
      </c>
      <c r="K905">
        <v>1</v>
      </c>
      <c r="L905">
        <v>1</v>
      </c>
    </row>
    <row r="906" spans="1:12" x14ac:dyDescent="0.2">
      <c r="A906"/>
      <c r="B906"/>
      <c r="C906"/>
      <c r="D906"/>
      <c r="E906" t="s">
        <v>4411</v>
      </c>
      <c r="F906" t="s">
        <v>39</v>
      </c>
      <c r="G906">
        <v>0</v>
      </c>
      <c r="H906">
        <v>1</v>
      </c>
      <c r="I906">
        <v>0</v>
      </c>
      <c r="J906">
        <v>0</v>
      </c>
      <c r="K906">
        <v>1</v>
      </c>
      <c r="L906">
        <v>1</v>
      </c>
    </row>
    <row r="907" spans="1:12" x14ac:dyDescent="0.2">
      <c r="A907"/>
      <c r="B907"/>
      <c r="C907"/>
      <c r="D907"/>
      <c r="E907" t="s">
        <v>4504</v>
      </c>
      <c r="F907" t="s">
        <v>39</v>
      </c>
      <c r="G907">
        <v>0</v>
      </c>
      <c r="H907">
        <v>1</v>
      </c>
      <c r="I907">
        <v>0</v>
      </c>
      <c r="J907">
        <v>0</v>
      </c>
      <c r="K907">
        <v>1</v>
      </c>
      <c r="L907">
        <v>1</v>
      </c>
    </row>
    <row r="908" spans="1:12" x14ac:dyDescent="0.2">
      <c r="A908"/>
      <c r="B908"/>
      <c r="C908"/>
      <c r="D908"/>
      <c r="E908" t="s">
        <v>4592</v>
      </c>
      <c r="F908" t="s">
        <v>39</v>
      </c>
      <c r="G908">
        <v>0</v>
      </c>
      <c r="H908">
        <v>1</v>
      </c>
      <c r="I908">
        <v>0</v>
      </c>
      <c r="J908">
        <v>0</v>
      </c>
      <c r="K908">
        <v>1</v>
      </c>
      <c r="L908">
        <v>1</v>
      </c>
    </row>
    <row r="909" spans="1:12" x14ac:dyDescent="0.2">
      <c r="A909"/>
      <c r="B909"/>
      <c r="C909"/>
      <c r="D909"/>
      <c r="E909" t="s">
        <v>4024</v>
      </c>
      <c r="F909" t="s">
        <v>39</v>
      </c>
      <c r="G909">
        <v>0</v>
      </c>
      <c r="H909">
        <v>1</v>
      </c>
      <c r="I909">
        <v>0</v>
      </c>
      <c r="J909">
        <v>0</v>
      </c>
      <c r="K909">
        <v>1</v>
      </c>
      <c r="L909">
        <v>1</v>
      </c>
    </row>
    <row r="910" spans="1:12" x14ac:dyDescent="0.2">
      <c r="A910"/>
      <c r="B910"/>
      <c r="C910"/>
      <c r="D910"/>
      <c r="E910" t="s">
        <v>6705</v>
      </c>
      <c r="F910" t="s">
        <v>33</v>
      </c>
      <c r="G910">
        <v>0</v>
      </c>
      <c r="H910">
        <v>1</v>
      </c>
      <c r="I910">
        <v>0</v>
      </c>
      <c r="J910">
        <v>0</v>
      </c>
      <c r="K910">
        <v>1</v>
      </c>
      <c r="L910">
        <v>1</v>
      </c>
    </row>
    <row r="911" spans="1:12" x14ac:dyDescent="0.2">
      <c r="A911"/>
      <c r="B911"/>
      <c r="C911"/>
      <c r="D911"/>
      <c r="E911" t="s">
        <v>4147</v>
      </c>
      <c r="F911" t="s">
        <v>33</v>
      </c>
      <c r="G911">
        <v>1</v>
      </c>
      <c r="H911">
        <v>0</v>
      </c>
      <c r="I911">
        <v>0</v>
      </c>
      <c r="J911">
        <v>0</v>
      </c>
      <c r="K911">
        <v>1</v>
      </c>
      <c r="L911">
        <v>1</v>
      </c>
    </row>
    <row r="912" spans="1:12" x14ac:dyDescent="0.2">
      <c r="A912"/>
      <c r="B912"/>
      <c r="C912"/>
      <c r="D912"/>
      <c r="E912" t="s">
        <v>6706</v>
      </c>
      <c r="F912" t="s">
        <v>33</v>
      </c>
      <c r="G912">
        <v>0</v>
      </c>
      <c r="H912">
        <v>1</v>
      </c>
      <c r="I912">
        <v>0</v>
      </c>
      <c r="J912">
        <v>0</v>
      </c>
      <c r="K912">
        <v>1</v>
      </c>
      <c r="L912">
        <v>1</v>
      </c>
    </row>
    <row r="913" spans="1:12" x14ac:dyDescent="0.2">
      <c r="A913"/>
      <c r="B913"/>
      <c r="C913"/>
      <c r="D913"/>
      <c r="E913" t="s">
        <v>6707</v>
      </c>
      <c r="F913" t="s">
        <v>29</v>
      </c>
      <c r="G913">
        <v>0</v>
      </c>
      <c r="H913">
        <v>1</v>
      </c>
      <c r="I913">
        <v>0</v>
      </c>
      <c r="J913">
        <v>0</v>
      </c>
      <c r="K913">
        <v>1</v>
      </c>
      <c r="L913">
        <v>1</v>
      </c>
    </row>
    <row r="914" spans="1:12" x14ac:dyDescent="0.2">
      <c r="A914"/>
      <c r="B914"/>
      <c r="C914"/>
      <c r="D914"/>
      <c r="E914" t="s">
        <v>6708</v>
      </c>
      <c r="F914" t="s">
        <v>29</v>
      </c>
      <c r="G914">
        <v>0</v>
      </c>
      <c r="H914">
        <v>1</v>
      </c>
      <c r="I914">
        <v>0</v>
      </c>
      <c r="J914">
        <v>0</v>
      </c>
      <c r="K914">
        <v>1</v>
      </c>
      <c r="L914">
        <v>1</v>
      </c>
    </row>
    <row r="915" spans="1:12" x14ac:dyDescent="0.2">
      <c r="A915"/>
      <c r="B915"/>
      <c r="C915"/>
      <c r="D915"/>
      <c r="E915" t="s">
        <v>1211</v>
      </c>
      <c r="F915" t="s">
        <v>87</v>
      </c>
      <c r="G915">
        <v>1</v>
      </c>
      <c r="H915">
        <v>0</v>
      </c>
      <c r="I915">
        <v>0</v>
      </c>
      <c r="J915">
        <v>0</v>
      </c>
      <c r="K915">
        <v>1</v>
      </c>
      <c r="L915">
        <v>1</v>
      </c>
    </row>
    <row r="916" spans="1:12" x14ac:dyDescent="0.2">
      <c r="A916"/>
      <c r="B916"/>
      <c r="C916"/>
      <c r="D916"/>
      <c r="E916" t="s">
        <v>6376</v>
      </c>
      <c r="F916" t="s">
        <v>131</v>
      </c>
      <c r="G916">
        <v>1</v>
      </c>
      <c r="H916">
        <v>0</v>
      </c>
      <c r="I916">
        <v>0</v>
      </c>
      <c r="J916">
        <v>0</v>
      </c>
      <c r="K916">
        <v>1</v>
      </c>
      <c r="L916">
        <v>1</v>
      </c>
    </row>
    <row r="917" spans="1:12" x14ac:dyDescent="0.2">
      <c r="A917"/>
      <c r="B917"/>
      <c r="C917"/>
      <c r="D917"/>
      <c r="E917" t="s">
        <v>6709</v>
      </c>
      <c r="F917" t="s">
        <v>53</v>
      </c>
      <c r="G917">
        <v>0</v>
      </c>
      <c r="H917">
        <v>1</v>
      </c>
      <c r="I917">
        <v>0</v>
      </c>
      <c r="J917">
        <v>0</v>
      </c>
      <c r="K917">
        <v>1</v>
      </c>
      <c r="L917">
        <v>1</v>
      </c>
    </row>
    <row r="918" spans="1:12" x14ac:dyDescent="0.2">
      <c r="A918"/>
      <c r="B918"/>
      <c r="C918"/>
      <c r="D918"/>
      <c r="E918" t="s">
        <v>6710</v>
      </c>
      <c r="F918" t="s">
        <v>53</v>
      </c>
      <c r="G918">
        <v>0</v>
      </c>
      <c r="H918">
        <v>1</v>
      </c>
      <c r="I918">
        <v>0</v>
      </c>
      <c r="J918">
        <v>0</v>
      </c>
      <c r="K918">
        <v>1</v>
      </c>
      <c r="L918">
        <v>1</v>
      </c>
    </row>
    <row r="919" spans="1:12" x14ac:dyDescent="0.2">
      <c r="A919"/>
      <c r="B919"/>
      <c r="C919"/>
      <c r="D919"/>
      <c r="E919" t="s">
        <v>6711</v>
      </c>
      <c r="F919" t="s">
        <v>53</v>
      </c>
      <c r="G919">
        <v>0</v>
      </c>
      <c r="H919">
        <v>1</v>
      </c>
      <c r="I919">
        <v>0</v>
      </c>
      <c r="J919">
        <v>0</v>
      </c>
      <c r="K919">
        <v>1</v>
      </c>
      <c r="L919">
        <v>1</v>
      </c>
    </row>
    <row r="920" spans="1:12" x14ac:dyDescent="0.2">
      <c r="A920"/>
      <c r="B920"/>
      <c r="C920"/>
      <c r="D920"/>
      <c r="E920" t="s">
        <v>6712</v>
      </c>
      <c r="F920" t="s">
        <v>53</v>
      </c>
      <c r="G920">
        <v>0</v>
      </c>
      <c r="H920">
        <v>1</v>
      </c>
      <c r="I920">
        <v>0</v>
      </c>
      <c r="J920">
        <v>0</v>
      </c>
      <c r="K920">
        <v>1</v>
      </c>
      <c r="L920">
        <v>1</v>
      </c>
    </row>
    <row r="921" spans="1:12" x14ac:dyDescent="0.2">
      <c r="A921"/>
      <c r="B921"/>
      <c r="C921"/>
      <c r="D921"/>
      <c r="E921" t="s">
        <v>4503</v>
      </c>
      <c r="F921" t="s">
        <v>22</v>
      </c>
      <c r="G921">
        <v>1</v>
      </c>
      <c r="H921">
        <v>2</v>
      </c>
      <c r="I921">
        <v>0</v>
      </c>
      <c r="J921">
        <v>0</v>
      </c>
      <c r="K921">
        <v>3</v>
      </c>
      <c r="L921">
        <v>3</v>
      </c>
    </row>
    <row r="922" spans="1:12" x14ac:dyDescent="0.2">
      <c r="A922"/>
      <c r="B922"/>
      <c r="C922"/>
      <c r="D922"/>
      <c r="E922" t="s">
        <v>4121</v>
      </c>
      <c r="F922" t="s">
        <v>22</v>
      </c>
      <c r="G922">
        <v>1</v>
      </c>
      <c r="H922">
        <v>2</v>
      </c>
      <c r="I922">
        <v>0</v>
      </c>
      <c r="J922">
        <v>0</v>
      </c>
      <c r="K922">
        <v>3</v>
      </c>
      <c r="L922">
        <v>3</v>
      </c>
    </row>
    <row r="923" spans="1:12" x14ac:dyDescent="0.2">
      <c r="A923"/>
      <c r="B923"/>
      <c r="C923"/>
      <c r="D923"/>
      <c r="E923" t="s">
        <v>6713</v>
      </c>
      <c r="F923" t="s">
        <v>22</v>
      </c>
      <c r="G923">
        <v>1</v>
      </c>
      <c r="H923">
        <v>0</v>
      </c>
      <c r="I923">
        <v>0</v>
      </c>
      <c r="J923">
        <v>0</v>
      </c>
      <c r="K923">
        <v>1</v>
      </c>
      <c r="L923">
        <v>1</v>
      </c>
    </row>
    <row r="924" spans="1:12" x14ac:dyDescent="0.2">
      <c r="A924"/>
      <c r="B924"/>
      <c r="C924"/>
      <c r="D924"/>
      <c r="E924" t="s">
        <v>5060</v>
      </c>
      <c r="F924" t="s">
        <v>22</v>
      </c>
      <c r="G924">
        <v>1</v>
      </c>
      <c r="H924">
        <v>2</v>
      </c>
      <c r="I924">
        <v>0</v>
      </c>
      <c r="J924">
        <v>0</v>
      </c>
      <c r="K924">
        <v>3</v>
      </c>
      <c r="L924">
        <v>3</v>
      </c>
    </row>
    <row r="925" spans="1:12" x14ac:dyDescent="0.2">
      <c r="A925"/>
      <c r="B925"/>
      <c r="C925"/>
      <c r="D925"/>
      <c r="E925" t="s">
        <v>219</v>
      </c>
      <c r="F925" t="s">
        <v>22</v>
      </c>
      <c r="G925">
        <v>1</v>
      </c>
      <c r="H925">
        <v>2</v>
      </c>
      <c r="I925">
        <v>0</v>
      </c>
      <c r="J925">
        <v>0</v>
      </c>
      <c r="K925">
        <v>3</v>
      </c>
      <c r="L925">
        <v>3</v>
      </c>
    </row>
    <row r="926" spans="1:12" x14ac:dyDescent="0.2">
      <c r="A926"/>
      <c r="B926"/>
      <c r="C926"/>
      <c r="D926"/>
      <c r="E926" t="s">
        <v>2543</v>
      </c>
      <c r="F926" t="s">
        <v>22</v>
      </c>
      <c r="G926">
        <v>1</v>
      </c>
      <c r="H926">
        <v>2</v>
      </c>
      <c r="I926">
        <v>0</v>
      </c>
      <c r="J926">
        <v>0</v>
      </c>
      <c r="K926">
        <v>3</v>
      </c>
      <c r="L926">
        <v>3</v>
      </c>
    </row>
    <row r="927" spans="1:12" x14ac:dyDescent="0.2">
      <c r="A927"/>
      <c r="B927"/>
      <c r="C927"/>
      <c r="D927"/>
      <c r="E927" t="s">
        <v>1643</v>
      </c>
      <c r="F927" t="s">
        <v>22</v>
      </c>
      <c r="G927">
        <v>1</v>
      </c>
      <c r="H927">
        <v>2</v>
      </c>
      <c r="I927">
        <v>0</v>
      </c>
      <c r="J927">
        <v>0</v>
      </c>
      <c r="K927">
        <v>3</v>
      </c>
      <c r="L927">
        <v>3</v>
      </c>
    </row>
    <row r="928" spans="1:12" x14ac:dyDescent="0.2">
      <c r="A928"/>
      <c r="B928"/>
      <c r="C928"/>
      <c r="D928"/>
      <c r="E928" t="s">
        <v>6714</v>
      </c>
      <c r="F928" t="s">
        <v>22</v>
      </c>
      <c r="G928">
        <v>1</v>
      </c>
      <c r="H928">
        <v>0</v>
      </c>
      <c r="I928">
        <v>0</v>
      </c>
      <c r="J928">
        <v>0</v>
      </c>
      <c r="K928">
        <v>1</v>
      </c>
      <c r="L928">
        <v>1</v>
      </c>
    </row>
    <row r="929" spans="1:12" x14ac:dyDescent="0.2">
      <c r="A929"/>
      <c r="B929"/>
      <c r="C929"/>
      <c r="D929"/>
      <c r="E929" t="s">
        <v>6715</v>
      </c>
      <c r="F929" t="s">
        <v>67</v>
      </c>
      <c r="G929">
        <v>1</v>
      </c>
      <c r="H929">
        <v>0</v>
      </c>
      <c r="I929">
        <v>0</v>
      </c>
      <c r="J929">
        <v>0</v>
      </c>
      <c r="K929">
        <v>1</v>
      </c>
      <c r="L929">
        <v>1</v>
      </c>
    </row>
    <row r="930" spans="1:12" x14ac:dyDescent="0.2">
      <c r="A930"/>
      <c r="B930"/>
      <c r="C930"/>
      <c r="D930"/>
      <c r="E930" t="s">
        <v>3494</v>
      </c>
      <c r="F930" t="s">
        <v>77</v>
      </c>
      <c r="G930">
        <v>0</v>
      </c>
      <c r="H930">
        <v>1</v>
      </c>
      <c r="I930">
        <v>0</v>
      </c>
      <c r="J930">
        <v>0</v>
      </c>
      <c r="K930">
        <v>1</v>
      </c>
      <c r="L930">
        <v>1</v>
      </c>
    </row>
    <row r="931" spans="1:12" x14ac:dyDescent="0.2">
      <c r="A931"/>
      <c r="B931"/>
      <c r="C931"/>
      <c r="D931"/>
      <c r="E931" t="s">
        <v>5250</v>
      </c>
      <c r="F931" t="s">
        <v>131</v>
      </c>
      <c r="G931">
        <v>0</v>
      </c>
      <c r="H931">
        <v>3</v>
      </c>
      <c r="I931">
        <v>0</v>
      </c>
      <c r="J931">
        <v>0</v>
      </c>
      <c r="K931">
        <v>3</v>
      </c>
      <c r="L931">
        <v>3</v>
      </c>
    </row>
    <row r="932" spans="1:12" x14ac:dyDescent="0.2">
      <c r="A932"/>
      <c r="B932"/>
      <c r="C932"/>
      <c r="D932"/>
      <c r="E932" t="s">
        <v>6716</v>
      </c>
      <c r="F932" t="s">
        <v>35</v>
      </c>
      <c r="G932">
        <v>0</v>
      </c>
      <c r="H932">
        <v>1</v>
      </c>
      <c r="I932">
        <v>0</v>
      </c>
      <c r="J932">
        <v>0</v>
      </c>
      <c r="K932">
        <v>1</v>
      </c>
      <c r="L932">
        <v>1</v>
      </c>
    </row>
    <row r="933" spans="1:12" x14ac:dyDescent="0.2">
      <c r="A933"/>
      <c r="B933"/>
      <c r="C933"/>
      <c r="D933"/>
      <c r="E933" t="s">
        <v>6717</v>
      </c>
      <c r="F933" t="s">
        <v>35</v>
      </c>
      <c r="G933">
        <v>0</v>
      </c>
      <c r="H933">
        <v>1</v>
      </c>
      <c r="I933">
        <v>0</v>
      </c>
      <c r="J933">
        <v>0</v>
      </c>
      <c r="K933">
        <v>1</v>
      </c>
      <c r="L933">
        <v>1</v>
      </c>
    </row>
    <row r="934" spans="1:12" x14ac:dyDescent="0.2">
      <c r="A934"/>
      <c r="B934"/>
      <c r="C934"/>
      <c r="D934"/>
      <c r="E934" t="s">
        <v>933</v>
      </c>
      <c r="F934" t="s">
        <v>35</v>
      </c>
      <c r="G934">
        <v>0</v>
      </c>
      <c r="H934">
        <v>1</v>
      </c>
      <c r="I934">
        <v>0</v>
      </c>
      <c r="J934">
        <v>0</v>
      </c>
      <c r="K934">
        <v>1</v>
      </c>
      <c r="L934">
        <v>1</v>
      </c>
    </row>
    <row r="935" spans="1:12" x14ac:dyDescent="0.2">
      <c r="A935"/>
      <c r="B935"/>
      <c r="C935"/>
      <c r="D935"/>
      <c r="E935" t="s">
        <v>1160</v>
      </c>
      <c r="F935" t="s">
        <v>53</v>
      </c>
      <c r="G935">
        <v>1</v>
      </c>
      <c r="H935">
        <v>0</v>
      </c>
      <c r="I935">
        <v>0</v>
      </c>
      <c r="J935">
        <v>0</v>
      </c>
      <c r="K935">
        <v>1</v>
      </c>
      <c r="L935">
        <v>1</v>
      </c>
    </row>
    <row r="936" spans="1:12" x14ac:dyDescent="0.2">
      <c r="A936"/>
      <c r="B936"/>
      <c r="C936"/>
      <c r="D936"/>
      <c r="E936" t="s">
        <v>6718</v>
      </c>
      <c r="F936" t="s">
        <v>53</v>
      </c>
      <c r="G936">
        <v>1</v>
      </c>
      <c r="H936">
        <v>0</v>
      </c>
      <c r="I936">
        <v>0</v>
      </c>
      <c r="J936">
        <v>0</v>
      </c>
      <c r="K936">
        <v>1</v>
      </c>
      <c r="L936">
        <v>1</v>
      </c>
    </row>
    <row r="937" spans="1:12" x14ac:dyDescent="0.2">
      <c r="A937"/>
      <c r="B937"/>
      <c r="C937"/>
      <c r="D937"/>
      <c r="E937" t="s">
        <v>6719</v>
      </c>
      <c r="F937" t="s">
        <v>87</v>
      </c>
      <c r="G937">
        <v>0</v>
      </c>
      <c r="H937">
        <v>1</v>
      </c>
      <c r="I937">
        <v>0</v>
      </c>
      <c r="J937">
        <v>0</v>
      </c>
      <c r="K937">
        <v>1</v>
      </c>
      <c r="L937">
        <v>1</v>
      </c>
    </row>
    <row r="938" spans="1:12" x14ac:dyDescent="0.2">
      <c r="A938"/>
      <c r="B938"/>
      <c r="C938"/>
      <c r="D938"/>
      <c r="E938" t="s">
        <v>876</v>
      </c>
      <c r="F938" t="s">
        <v>67</v>
      </c>
      <c r="G938">
        <v>0</v>
      </c>
      <c r="H938">
        <v>3</v>
      </c>
      <c r="I938">
        <v>0</v>
      </c>
      <c r="J938">
        <v>0</v>
      </c>
      <c r="K938">
        <v>3</v>
      </c>
      <c r="L938">
        <v>3</v>
      </c>
    </row>
    <row r="939" spans="1:12" x14ac:dyDescent="0.2">
      <c r="A939"/>
      <c r="B939"/>
      <c r="C939"/>
      <c r="D939"/>
      <c r="E939" t="s">
        <v>1159</v>
      </c>
      <c r="F939" t="s">
        <v>67</v>
      </c>
      <c r="G939">
        <v>0</v>
      </c>
      <c r="H939">
        <v>3</v>
      </c>
      <c r="I939">
        <v>0</v>
      </c>
      <c r="J939">
        <v>0</v>
      </c>
      <c r="K939">
        <v>3</v>
      </c>
      <c r="L939">
        <v>3</v>
      </c>
    </row>
    <row r="940" spans="1:12" x14ac:dyDescent="0.2">
      <c r="A940"/>
      <c r="B940"/>
      <c r="C940"/>
      <c r="D940"/>
      <c r="E940" t="s">
        <v>1444</v>
      </c>
      <c r="F940" t="s">
        <v>94</v>
      </c>
      <c r="G940">
        <v>0</v>
      </c>
      <c r="H940">
        <v>1</v>
      </c>
      <c r="I940">
        <v>0</v>
      </c>
      <c r="J940">
        <v>0</v>
      </c>
      <c r="K940">
        <v>1</v>
      </c>
      <c r="L940">
        <v>1</v>
      </c>
    </row>
    <row r="941" spans="1:12" x14ac:dyDescent="0.2">
      <c r="A941"/>
      <c r="B941"/>
      <c r="C941"/>
      <c r="D941"/>
      <c r="E941" t="s">
        <v>2480</v>
      </c>
      <c r="F941" t="s">
        <v>33</v>
      </c>
      <c r="G941">
        <v>0</v>
      </c>
      <c r="H941">
        <v>1</v>
      </c>
      <c r="I941">
        <v>0</v>
      </c>
      <c r="J941">
        <v>0</v>
      </c>
      <c r="K941">
        <v>1</v>
      </c>
      <c r="L941">
        <v>1</v>
      </c>
    </row>
    <row r="942" spans="1:12" x14ac:dyDescent="0.2">
      <c r="A942"/>
      <c r="B942"/>
      <c r="C942"/>
      <c r="D942"/>
      <c r="E942" t="s">
        <v>1598</v>
      </c>
      <c r="F942" t="s">
        <v>33</v>
      </c>
      <c r="G942">
        <v>0</v>
      </c>
      <c r="H942">
        <v>1</v>
      </c>
      <c r="I942">
        <v>0</v>
      </c>
      <c r="J942">
        <v>0</v>
      </c>
      <c r="K942">
        <v>1</v>
      </c>
      <c r="L942">
        <v>1</v>
      </c>
    </row>
    <row r="943" spans="1:12" x14ac:dyDescent="0.2">
      <c r="A943"/>
      <c r="B943"/>
      <c r="C943"/>
      <c r="D943"/>
      <c r="E943" t="s">
        <v>2707</v>
      </c>
      <c r="F943" t="s">
        <v>33</v>
      </c>
      <c r="G943">
        <v>0</v>
      </c>
      <c r="H943">
        <v>1</v>
      </c>
      <c r="I943">
        <v>0</v>
      </c>
      <c r="J943">
        <v>0</v>
      </c>
      <c r="K943">
        <v>1</v>
      </c>
      <c r="L943">
        <v>1</v>
      </c>
    </row>
    <row r="944" spans="1:12" x14ac:dyDescent="0.2">
      <c r="A944"/>
      <c r="B944"/>
      <c r="C944"/>
      <c r="D944"/>
      <c r="E944" t="s">
        <v>2708</v>
      </c>
      <c r="F944" t="s">
        <v>33</v>
      </c>
      <c r="G944">
        <v>0</v>
      </c>
      <c r="H944">
        <v>1</v>
      </c>
      <c r="I944">
        <v>0</v>
      </c>
      <c r="J944">
        <v>0</v>
      </c>
      <c r="K944">
        <v>1</v>
      </c>
      <c r="L944">
        <v>1</v>
      </c>
    </row>
    <row r="945" spans="1:12" x14ac:dyDescent="0.2">
      <c r="A945"/>
      <c r="B945"/>
      <c r="C945"/>
      <c r="D945"/>
      <c r="E945" t="s">
        <v>2410</v>
      </c>
      <c r="F945" t="s">
        <v>24</v>
      </c>
      <c r="G945">
        <v>0</v>
      </c>
      <c r="H945">
        <v>1</v>
      </c>
      <c r="I945">
        <v>0</v>
      </c>
      <c r="J945">
        <v>0</v>
      </c>
      <c r="K945">
        <v>1</v>
      </c>
      <c r="L945">
        <v>1</v>
      </c>
    </row>
    <row r="946" spans="1:12" x14ac:dyDescent="0.2">
      <c r="A946"/>
      <c r="B946"/>
      <c r="C946"/>
      <c r="D946"/>
      <c r="E946" t="s">
        <v>2649</v>
      </c>
      <c r="F946" t="s">
        <v>80</v>
      </c>
      <c r="G946">
        <v>0</v>
      </c>
      <c r="H946">
        <v>1</v>
      </c>
      <c r="I946">
        <v>0</v>
      </c>
      <c r="J946">
        <v>0</v>
      </c>
      <c r="K946">
        <v>1</v>
      </c>
      <c r="L946">
        <v>1</v>
      </c>
    </row>
    <row r="947" spans="1:12" x14ac:dyDescent="0.2">
      <c r="A947"/>
      <c r="B947"/>
      <c r="C947"/>
      <c r="D947"/>
      <c r="E947" t="s">
        <v>6720</v>
      </c>
      <c r="F947" t="s">
        <v>131</v>
      </c>
      <c r="G947">
        <v>0</v>
      </c>
      <c r="H947">
        <v>1</v>
      </c>
      <c r="I947">
        <v>0</v>
      </c>
      <c r="J947">
        <v>0</v>
      </c>
      <c r="K947">
        <v>1</v>
      </c>
      <c r="L947">
        <v>1</v>
      </c>
    </row>
    <row r="948" spans="1:12" x14ac:dyDescent="0.2">
      <c r="A948"/>
      <c r="B948"/>
      <c r="C948"/>
      <c r="D948"/>
      <c r="E948" t="s">
        <v>6721</v>
      </c>
      <c r="F948" t="s">
        <v>22</v>
      </c>
      <c r="G948">
        <v>1</v>
      </c>
      <c r="H948">
        <v>0</v>
      </c>
      <c r="I948">
        <v>0</v>
      </c>
      <c r="J948">
        <v>0</v>
      </c>
      <c r="K948">
        <v>1</v>
      </c>
      <c r="L948">
        <v>1</v>
      </c>
    </row>
    <row r="949" spans="1:12" x14ac:dyDescent="0.2">
      <c r="A949"/>
      <c r="B949"/>
      <c r="C949"/>
      <c r="D949"/>
      <c r="E949" t="s">
        <v>3112</v>
      </c>
      <c r="F949" t="s">
        <v>20</v>
      </c>
      <c r="G949">
        <v>0</v>
      </c>
      <c r="H949">
        <v>1</v>
      </c>
      <c r="I949">
        <v>0</v>
      </c>
      <c r="J949">
        <v>0</v>
      </c>
      <c r="K949">
        <v>1</v>
      </c>
      <c r="L949">
        <v>1</v>
      </c>
    </row>
    <row r="950" spans="1:12" x14ac:dyDescent="0.2">
      <c r="A950"/>
      <c r="B950"/>
      <c r="C950"/>
      <c r="D950"/>
      <c r="E950" t="s">
        <v>2996</v>
      </c>
      <c r="F950" t="s">
        <v>20</v>
      </c>
      <c r="G950">
        <v>0</v>
      </c>
      <c r="H950">
        <v>1</v>
      </c>
      <c r="I950">
        <v>0</v>
      </c>
      <c r="J950">
        <v>0</v>
      </c>
      <c r="K950">
        <v>1</v>
      </c>
      <c r="L950">
        <v>1</v>
      </c>
    </row>
    <row r="951" spans="1:12" x14ac:dyDescent="0.2">
      <c r="A951"/>
      <c r="B951"/>
      <c r="C951"/>
      <c r="D951"/>
      <c r="E951" t="s">
        <v>2523</v>
      </c>
      <c r="F951" t="s">
        <v>20</v>
      </c>
      <c r="G951">
        <v>0</v>
      </c>
      <c r="H951">
        <v>1</v>
      </c>
      <c r="I951">
        <v>0</v>
      </c>
      <c r="J951">
        <v>0</v>
      </c>
      <c r="K951">
        <v>1</v>
      </c>
      <c r="L951">
        <v>1</v>
      </c>
    </row>
    <row r="952" spans="1:12" x14ac:dyDescent="0.2">
      <c r="A952"/>
      <c r="B952"/>
      <c r="C952"/>
      <c r="D952"/>
      <c r="E952" t="s">
        <v>1738</v>
      </c>
      <c r="F952" t="s">
        <v>77</v>
      </c>
      <c r="G952">
        <v>2</v>
      </c>
      <c r="H952">
        <v>0</v>
      </c>
      <c r="I952">
        <v>0</v>
      </c>
      <c r="J952">
        <v>0</v>
      </c>
      <c r="K952">
        <v>2</v>
      </c>
      <c r="L952">
        <v>2</v>
      </c>
    </row>
    <row r="953" spans="1:12" x14ac:dyDescent="0.2">
      <c r="A953"/>
      <c r="B953"/>
      <c r="C953"/>
      <c r="D953"/>
      <c r="E953" t="s">
        <v>5727</v>
      </c>
      <c r="F953" t="s">
        <v>87</v>
      </c>
      <c r="G953">
        <v>1</v>
      </c>
      <c r="H953">
        <v>0</v>
      </c>
      <c r="I953">
        <v>0</v>
      </c>
      <c r="J953">
        <v>0</v>
      </c>
      <c r="K953">
        <v>1</v>
      </c>
      <c r="L953">
        <v>1</v>
      </c>
    </row>
    <row r="954" spans="1:12" x14ac:dyDescent="0.2">
      <c r="A954"/>
      <c r="B954"/>
      <c r="C954"/>
      <c r="D954"/>
      <c r="E954" t="s">
        <v>272</v>
      </c>
      <c r="F954" t="s">
        <v>58</v>
      </c>
      <c r="G954">
        <v>0</v>
      </c>
      <c r="H954">
        <v>1</v>
      </c>
      <c r="I954">
        <v>0</v>
      </c>
      <c r="J954">
        <v>0</v>
      </c>
      <c r="K954">
        <v>1</v>
      </c>
      <c r="L954">
        <v>1</v>
      </c>
    </row>
    <row r="955" spans="1:12" x14ac:dyDescent="0.2">
      <c r="A955"/>
      <c r="B955"/>
      <c r="C955"/>
      <c r="D955"/>
      <c r="E955" t="s">
        <v>984</v>
      </c>
      <c r="F955" t="s">
        <v>58</v>
      </c>
      <c r="G955">
        <v>0</v>
      </c>
      <c r="H955">
        <v>1</v>
      </c>
      <c r="I955">
        <v>0</v>
      </c>
      <c r="J955">
        <v>0</v>
      </c>
      <c r="K955">
        <v>1</v>
      </c>
      <c r="L955">
        <v>1</v>
      </c>
    </row>
    <row r="956" spans="1:12" x14ac:dyDescent="0.2">
      <c r="A956"/>
      <c r="B956"/>
      <c r="C956"/>
      <c r="D956"/>
      <c r="E956" t="s">
        <v>271</v>
      </c>
      <c r="F956" t="s">
        <v>58</v>
      </c>
      <c r="G956">
        <v>0</v>
      </c>
      <c r="H956">
        <v>1</v>
      </c>
      <c r="I956">
        <v>0</v>
      </c>
      <c r="J956">
        <v>0</v>
      </c>
      <c r="K956">
        <v>1</v>
      </c>
      <c r="L956">
        <v>1</v>
      </c>
    </row>
    <row r="957" spans="1:12" x14ac:dyDescent="0.2">
      <c r="A957"/>
      <c r="B957"/>
      <c r="C957"/>
      <c r="D957"/>
      <c r="E957" t="s">
        <v>6722</v>
      </c>
      <c r="F957" t="s">
        <v>69</v>
      </c>
      <c r="G957">
        <v>0</v>
      </c>
      <c r="H957">
        <v>1</v>
      </c>
      <c r="I957">
        <v>0</v>
      </c>
      <c r="J957">
        <v>0</v>
      </c>
      <c r="K957">
        <v>1</v>
      </c>
      <c r="L957">
        <v>1</v>
      </c>
    </row>
    <row r="958" spans="1:12" x14ac:dyDescent="0.2">
      <c r="A958"/>
      <c r="B958"/>
      <c r="C958"/>
      <c r="D958"/>
      <c r="E958" t="s">
        <v>3619</v>
      </c>
      <c r="F958" t="s">
        <v>69</v>
      </c>
      <c r="G958">
        <v>0</v>
      </c>
      <c r="H958">
        <v>1</v>
      </c>
      <c r="I958">
        <v>0</v>
      </c>
      <c r="J958">
        <v>0</v>
      </c>
      <c r="K958">
        <v>1</v>
      </c>
      <c r="L958">
        <v>1</v>
      </c>
    </row>
    <row r="959" spans="1:12" x14ac:dyDescent="0.2">
      <c r="A959"/>
      <c r="B959"/>
      <c r="C959"/>
      <c r="D959"/>
      <c r="E959" t="s">
        <v>2204</v>
      </c>
      <c r="F959" t="s">
        <v>29</v>
      </c>
      <c r="G959">
        <v>1</v>
      </c>
      <c r="H959">
        <v>0</v>
      </c>
      <c r="I959">
        <v>0</v>
      </c>
      <c r="J959">
        <v>0</v>
      </c>
      <c r="K959">
        <v>1</v>
      </c>
      <c r="L959">
        <v>1</v>
      </c>
    </row>
    <row r="960" spans="1:12" x14ac:dyDescent="0.2">
      <c r="A960"/>
      <c r="B960"/>
      <c r="C960"/>
      <c r="D960"/>
      <c r="E960" t="s">
        <v>2241</v>
      </c>
      <c r="F960" t="s">
        <v>29</v>
      </c>
      <c r="G960">
        <v>1</v>
      </c>
      <c r="H960">
        <v>0</v>
      </c>
      <c r="I960">
        <v>0</v>
      </c>
      <c r="J960">
        <v>0</v>
      </c>
      <c r="K960">
        <v>1</v>
      </c>
      <c r="L960">
        <v>1</v>
      </c>
    </row>
    <row r="961" spans="1:12" x14ac:dyDescent="0.2">
      <c r="A961"/>
      <c r="B961"/>
      <c r="C961"/>
      <c r="D961"/>
      <c r="E961" t="s">
        <v>2236</v>
      </c>
      <c r="F961" t="s">
        <v>29</v>
      </c>
      <c r="G961">
        <v>1</v>
      </c>
      <c r="H961">
        <v>0</v>
      </c>
      <c r="I961">
        <v>0</v>
      </c>
      <c r="J961">
        <v>0</v>
      </c>
      <c r="K961">
        <v>1</v>
      </c>
      <c r="L961">
        <v>1</v>
      </c>
    </row>
    <row r="962" spans="1:12" x14ac:dyDescent="0.2">
      <c r="A962"/>
      <c r="B962"/>
      <c r="C962"/>
      <c r="D962"/>
      <c r="E962" t="s">
        <v>2245</v>
      </c>
      <c r="F962" t="s">
        <v>29</v>
      </c>
      <c r="G962">
        <v>1</v>
      </c>
      <c r="H962">
        <v>0</v>
      </c>
      <c r="I962">
        <v>0</v>
      </c>
      <c r="J962">
        <v>0</v>
      </c>
      <c r="K962">
        <v>1</v>
      </c>
      <c r="L962">
        <v>1</v>
      </c>
    </row>
    <row r="963" spans="1:12" x14ac:dyDescent="0.2">
      <c r="A963"/>
      <c r="B963"/>
      <c r="C963"/>
      <c r="D963"/>
      <c r="E963" t="s">
        <v>6723</v>
      </c>
      <c r="F963" t="s">
        <v>18</v>
      </c>
      <c r="G963">
        <v>0</v>
      </c>
      <c r="H963">
        <v>1</v>
      </c>
      <c r="I963">
        <v>0</v>
      </c>
      <c r="J963">
        <v>0</v>
      </c>
      <c r="K963">
        <v>1</v>
      </c>
      <c r="L963">
        <v>1</v>
      </c>
    </row>
    <row r="964" spans="1:12" x14ac:dyDescent="0.2">
      <c r="A964"/>
      <c r="B964"/>
      <c r="C964"/>
      <c r="D964"/>
      <c r="E964" t="s">
        <v>2235</v>
      </c>
      <c r="F964" t="s">
        <v>29</v>
      </c>
      <c r="G964">
        <v>1</v>
      </c>
      <c r="H964">
        <v>0</v>
      </c>
      <c r="I964">
        <v>0</v>
      </c>
      <c r="J964">
        <v>0</v>
      </c>
      <c r="K964">
        <v>1</v>
      </c>
      <c r="L964">
        <v>1</v>
      </c>
    </row>
    <row r="965" spans="1:12" x14ac:dyDescent="0.2">
      <c r="A965"/>
      <c r="B965"/>
      <c r="C965"/>
      <c r="D965"/>
      <c r="E965" t="s">
        <v>2238</v>
      </c>
      <c r="F965" t="s">
        <v>29</v>
      </c>
      <c r="G965">
        <v>1</v>
      </c>
      <c r="H965">
        <v>0</v>
      </c>
      <c r="I965">
        <v>0</v>
      </c>
      <c r="J965">
        <v>0</v>
      </c>
      <c r="K965">
        <v>1</v>
      </c>
      <c r="L965">
        <v>1</v>
      </c>
    </row>
    <row r="966" spans="1:12" x14ac:dyDescent="0.2">
      <c r="A966"/>
      <c r="B966"/>
      <c r="C966"/>
      <c r="D966"/>
      <c r="E966" t="s">
        <v>2234</v>
      </c>
      <c r="F966" t="s">
        <v>29</v>
      </c>
      <c r="G966">
        <v>1</v>
      </c>
      <c r="H966">
        <v>0</v>
      </c>
      <c r="I966">
        <v>0</v>
      </c>
      <c r="J966">
        <v>0</v>
      </c>
      <c r="K966">
        <v>1</v>
      </c>
      <c r="L966">
        <v>1</v>
      </c>
    </row>
    <row r="967" spans="1:12" x14ac:dyDescent="0.2">
      <c r="A967"/>
      <c r="B967"/>
      <c r="C967"/>
      <c r="D967"/>
      <c r="E967" t="s">
        <v>3345</v>
      </c>
      <c r="F967" t="s">
        <v>33</v>
      </c>
      <c r="G967">
        <v>1</v>
      </c>
      <c r="H967">
        <v>0</v>
      </c>
      <c r="I967">
        <v>0</v>
      </c>
      <c r="J967">
        <v>0</v>
      </c>
      <c r="K967">
        <v>1</v>
      </c>
      <c r="L967">
        <v>1</v>
      </c>
    </row>
    <row r="968" spans="1:12" x14ac:dyDescent="0.2">
      <c r="A968"/>
      <c r="B968"/>
      <c r="C968"/>
      <c r="D968"/>
      <c r="E968" t="s">
        <v>2548</v>
      </c>
      <c r="F968" t="s">
        <v>29</v>
      </c>
      <c r="G968">
        <v>0</v>
      </c>
      <c r="H968">
        <v>2</v>
      </c>
      <c r="I968">
        <v>0</v>
      </c>
      <c r="J968">
        <v>0</v>
      </c>
      <c r="K968">
        <v>2</v>
      </c>
      <c r="L968">
        <v>2</v>
      </c>
    </row>
    <row r="969" spans="1:12" x14ac:dyDescent="0.2">
      <c r="A969"/>
      <c r="B969"/>
      <c r="C969"/>
      <c r="D969"/>
      <c r="E969" t="s">
        <v>196</v>
      </c>
      <c r="F969" t="s">
        <v>29</v>
      </c>
      <c r="G969">
        <v>0</v>
      </c>
      <c r="H969">
        <v>2</v>
      </c>
      <c r="I969">
        <v>0</v>
      </c>
      <c r="J969">
        <v>0</v>
      </c>
      <c r="K969">
        <v>2</v>
      </c>
      <c r="L969">
        <v>2</v>
      </c>
    </row>
    <row r="970" spans="1:12" x14ac:dyDescent="0.2">
      <c r="A970"/>
      <c r="B970"/>
      <c r="C970"/>
      <c r="D970"/>
      <c r="E970" t="s">
        <v>3377</v>
      </c>
      <c r="F970" t="s">
        <v>29</v>
      </c>
      <c r="G970">
        <v>0</v>
      </c>
      <c r="H970">
        <v>2</v>
      </c>
      <c r="I970">
        <v>0</v>
      </c>
      <c r="J970">
        <v>0</v>
      </c>
      <c r="K970">
        <v>2</v>
      </c>
      <c r="L970">
        <v>2</v>
      </c>
    </row>
    <row r="971" spans="1:12" x14ac:dyDescent="0.2">
      <c r="A971"/>
      <c r="B971"/>
      <c r="C971"/>
      <c r="D971"/>
      <c r="E971" t="s">
        <v>4539</v>
      </c>
      <c r="F971" t="s">
        <v>39</v>
      </c>
      <c r="G971">
        <v>2</v>
      </c>
      <c r="H971">
        <v>0</v>
      </c>
      <c r="I971">
        <v>0</v>
      </c>
      <c r="J971">
        <v>0</v>
      </c>
      <c r="K971">
        <v>2</v>
      </c>
      <c r="L971">
        <v>2</v>
      </c>
    </row>
    <row r="972" spans="1:12" x14ac:dyDescent="0.2">
      <c r="A972"/>
      <c r="B972"/>
      <c r="C972"/>
      <c r="D972"/>
      <c r="E972" t="s">
        <v>3109</v>
      </c>
      <c r="F972" t="s">
        <v>16</v>
      </c>
      <c r="G972">
        <v>0</v>
      </c>
      <c r="H972">
        <v>1</v>
      </c>
      <c r="I972">
        <v>0</v>
      </c>
      <c r="J972">
        <v>0</v>
      </c>
      <c r="K972">
        <v>1</v>
      </c>
      <c r="L972">
        <v>1</v>
      </c>
    </row>
    <row r="973" spans="1:12" x14ac:dyDescent="0.2">
      <c r="A973"/>
      <c r="B973"/>
      <c r="C973"/>
      <c r="D973"/>
      <c r="E973" t="s">
        <v>1874</v>
      </c>
      <c r="F973" t="s">
        <v>16</v>
      </c>
      <c r="G973">
        <v>0</v>
      </c>
      <c r="H973">
        <v>1</v>
      </c>
      <c r="I973">
        <v>0</v>
      </c>
      <c r="J973">
        <v>0</v>
      </c>
      <c r="K973">
        <v>1</v>
      </c>
      <c r="L973">
        <v>1</v>
      </c>
    </row>
    <row r="974" spans="1:12" x14ac:dyDescent="0.2">
      <c r="A974"/>
      <c r="B974"/>
      <c r="C974"/>
      <c r="D974"/>
      <c r="E974" t="s">
        <v>3069</v>
      </c>
      <c r="F974" t="s">
        <v>16</v>
      </c>
      <c r="G974">
        <v>0</v>
      </c>
      <c r="H974">
        <v>1</v>
      </c>
      <c r="I974">
        <v>0</v>
      </c>
      <c r="J974">
        <v>0</v>
      </c>
      <c r="K974">
        <v>1</v>
      </c>
      <c r="L974">
        <v>1</v>
      </c>
    </row>
    <row r="975" spans="1:12" x14ac:dyDescent="0.2">
      <c r="A975"/>
      <c r="B975"/>
      <c r="C975"/>
      <c r="D975"/>
      <c r="E975" t="s">
        <v>856</v>
      </c>
      <c r="F975" t="s">
        <v>16</v>
      </c>
      <c r="G975">
        <v>0</v>
      </c>
      <c r="H975">
        <v>1</v>
      </c>
      <c r="I975">
        <v>0</v>
      </c>
      <c r="J975">
        <v>0</v>
      </c>
      <c r="K975">
        <v>1</v>
      </c>
      <c r="L975">
        <v>1</v>
      </c>
    </row>
    <row r="976" spans="1:12" x14ac:dyDescent="0.2">
      <c r="A976"/>
      <c r="B976"/>
      <c r="C976"/>
      <c r="D976" t="s">
        <v>119</v>
      </c>
      <c r="E976" t="s">
        <v>119</v>
      </c>
      <c r="F976" t="s">
        <v>16</v>
      </c>
      <c r="G976">
        <v>0</v>
      </c>
      <c r="H976">
        <v>1</v>
      </c>
      <c r="I976">
        <v>0</v>
      </c>
      <c r="J976">
        <v>0</v>
      </c>
      <c r="K976">
        <v>1</v>
      </c>
      <c r="L976">
        <v>1</v>
      </c>
    </row>
    <row r="977" spans="1:12" x14ac:dyDescent="0.2">
      <c r="A977"/>
      <c r="B977"/>
      <c r="C977"/>
      <c r="D977"/>
      <c r="E977" t="s">
        <v>305</v>
      </c>
      <c r="F977" t="s">
        <v>53</v>
      </c>
      <c r="G977">
        <v>0</v>
      </c>
      <c r="H977">
        <v>1</v>
      </c>
      <c r="I977">
        <v>0</v>
      </c>
      <c r="J977">
        <v>0</v>
      </c>
      <c r="K977">
        <v>1</v>
      </c>
      <c r="L977">
        <v>1</v>
      </c>
    </row>
    <row r="978" spans="1:12" x14ac:dyDescent="0.2">
      <c r="A978"/>
      <c r="B978"/>
      <c r="C978"/>
      <c r="D978"/>
      <c r="E978" t="s">
        <v>2910</v>
      </c>
      <c r="F978" t="s">
        <v>53</v>
      </c>
      <c r="G978">
        <v>0</v>
      </c>
      <c r="H978">
        <v>1</v>
      </c>
      <c r="I978">
        <v>0</v>
      </c>
      <c r="J978">
        <v>0</v>
      </c>
      <c r="K978">
        <v>1</v>
      </c>
      <c r="L978">
        <v>1</v>
      </c>
    </row>
    <row r="979" spans="1:12" x14ac:dyDescent="0.2">
      <c r="A979"/>
      <c r="B979"/>
      <c r="C979"/>
      <c r="D979"/>
      <c r="E979" t="s">
        <v>6724</v>
      </c>
      <c r="F979" t="s">
        <v>24</v>
      </c>
      <c r="G979">
        <v>1</v>
      </c>
      <c r="H979">
        <v>0</v>
      </c>
      <c r="I979">
        <v>0</v>
      </c>
      <c r="J979">
        <v>0</v>
      </c>
      <c r="K979">
        <v>1</v>
      </c>
      <c r="L979">
        <v>1</v>
      </c>
    </row>
    <row r="980" spans="1:12" x14ac:dyDescent="0.2">
      <c r="A980"/>
      <c r="B980"/>
      <c r="C980"/>
      <c r="D980"/>
      <c r="E980" t="s">
        <v>6725</v>
      </c>
      <c r="F980" t="s">
        <v>24</v>
      </c>
      <c r="G980">
        <v>1</v>
      </c>
      <c r="H980">
        <v>0</v>
      </c>
      <c r="I980">
        <v>0</v>
      </c>
      <c r="J980">
        <v>0</v>
      </c>
      <c r="K980">
        <v>1</v>
      </c>
      <c r="L980">
        <v>1</v>
      </c>
    </row>
    <row r="981" spans="1:12" x14ac:dyDescent="0.2">
      <c r="A981"/>
      <c r="B981"/>
      <c r="C981"/>
      <c r="D981"/>
      <c r="E981" t="s">
        <v>6726</v>
      </c>
      <c r="F981" t="s">
        <v>24</v>
      </c>
      <c r="G981">
        <v>1</v>
      </c>
      <c r="H981">
        <v>0</v>
      </c>
      <c r="I981">
        <v>0</v>
      </c>
      <c r="J981">
        <v>0</v>
      </c>
      <c r="K981">
        <v>1</v>
      </c>
      <c r="L981">
        <v>1</v>
      </c>
    </row>
    <row r="982" spans="1:12" x14ac:dyDescent="0.2">
      <c r="A982"/>
      <c r="B982"/>
      <c r="C982"/>
      <c r="D982"/>
      <c r="E982" t="s">
        <v>6727</v>
      </c>
      <c r="F982" t="s">
        <v>35</v>
      </c>
      <c r="G982">
        <v>1</v>
      </c>
      <c r="H982">
        <v>0</v>
      </c>
      <c r="I982">
        <v>0</v>
      </c>
      <c r="J982">
        <v>0</v>
      </c>
      <c r="K982">
        <v>1</v>
      </c>
      <c r="L982">
        <v>1</v>
      </c>
    </row>
    <row r="983" spans="1:12" x14ac:dyDescent="0.2">
      <c r="A983"/>
      <c r="B983"/>
      <c r="C983"/>
      <c r="D983"/>
      <c r="E983" t="s">
        <v>579</v>
      </c>
      <c r="F983" t="s">
        <v>67</v>
      </c>
      <c r="G983">
        <v>1</v>
      </c>
      <c r="H983">
        <v>0</v>
      </c>
      <c r="I983">
        <v>0</v>
      </c>
      <c r="J983">
        <v>0</v>
      </c>
      <c r="K983">
        <v>1</v>
      </c>
      <c r="L983">
        <v>1</v>
      </c>
    </row>
    <row r="984" spans="1:12" x14ac:dyDescent="0.2">
      <c r="A984"/>
      <c r="B984"/>
      <c r="C984"/>
      <c r="D984"/>
      <c r="E984" t="s">
        <v>4991</v>
      </c>
      <c r="F984" t="s">
        <v>14</v>
      </c>
      <c r="G984">
        <v>0</v>
      </c>
      <c r="H984">
        <v>1</v>
      </c>
      <c r="I984">
        <v>0</v>
      </c>
      <c r="J984">
        <v>0</v>
      </c>
      <c r="K984">
        <v>1</v>
      </c>
      <c r="L984">
        <v>1</v>
      </c>
    </row>
    <row r="985" spans="1:12" x14ac:dyDescent="0.2">
      <c r="A985"/>
      <c r="B985"/>
      <c r="C985"/>
      <c r="D985"/>
      <c r="E985" t="s">
        <v>4742</v>
      </c>
      <c r="F985" t="s">
        <v>14</v>
      </c>
      <c r="G985">
        <v>0</v>
      </c>
      <c r="H985">
        <v>1</v>
      </c>
      <c r="I985">
        <v>0</v>
      </c>
      <c r="J985">
        <v>0</v>
      </c>
      <c r="K985">
        <v>1</v>
      </c>
      <c r="L985">
        <v>1</v>
      </c>
    </row>
    <row r="986" spans="1:12" x14ac:dyDescent="0.2">
      <c r="A986"/>
      <c r="B986"/>
      <c r="C986"/>
      <c r="D986"/>
      <c r="E986" t="s">
        <v>5410</v>
      </c>
      <c r="F986" t="s">
        <v>14</v>
      </c>
      <c r="G986">
        <v>0</v>
      </c>
      <c r="H986">
        <v>1</v>
      </c>
      <c r="I986">
        <v>0</v>
      </c>
      <c r="J986">
        <v>0</v>
      </c>
      <c r="K986">
        <v>1</v>
      </c>
      <c r="L986">
        <v>1</v>
      </c>
    </row>
    <row r="987" spans="1:12" x14ac:dyDescent="0.2">
      <c r="A987"/>
      <c r="B987"/>
      <c r="C987"/>
      <c r="D987"/>
      <c r="E987" t="s">
        <v>5034</v>
      </c>
      <c r="F987" t="s">
        <v>14</v>
      </c>
      <c r="G987">
        <v>0</v>
      </c>
      <c r="H987">
        <v>1</v>
      </c>
      <c r="I987">
        <v>0</v>
      </c>
      <c r="J987">
        <v>0</v>
      </c>
      <c r="K987">
        <v>1</v>
      </c>
      <c r="L987">
        <v>1</v>
      </c>
    </row>
    <row r="988" spans="1:12" x14ac:dyDescent="0.2">
      <c r="A988"/>
      <c r="B988"/>
      <c r="C988"/>
      <c r="D988"/>
      <c r="E988" t="s">
        <v>5038</v>
      </c>
      <c r="F988" t="s">
        <v>14</v>
      </c>
      <c r="G988">
        <v>0</v>
      </c>
      <c r="H988">
        <v>1</v>
      </c>
      <c r="I988">
        <v>0</v>
      </c>
      <c r="J988">
        <v>0</v>
      </c>
      <c r="K988">
        <v>1</v>
      </c>
      <c r="L988">
        <v>1</v>
      </c>
    </row>
    <row r="989" spans="1:12" x14ac:dyDescent="0.2">
      <c r="A989"/>
      <c r="B989"/>
      <c r="C989"/>
      <c r="D989"/>
      <c r="E989" t="s">
        <v>5196</v>
      </c>
      <c r="F989" t="s">
        <v>48</v>
      </c>
      <c r="G989">
        <v>0</v>
      </c>
      <c r="H989">
        <v>1</v>
      </c>
      <c r="I989">
        <v>0</v>
      </c>
      <c r="J989">
        <v>0</v>
      </c>
      <c r="K989">
        <v>1</v>
      </c>
      <c r="L989">
        <v>1</v>
      </c>
    </row>
    <row r="990" spans="1:12" x14ac:dyDescent="0.2">
      <c r="A990"/>
      <c r="B990"/>
      <c r="C990"/>
      <c r="D990"/>
      <c r="E990" t="s">
        <v>6728</v>
      </c>
      <c r="F990" t="s">
        <v>48</v>
      </c>
      <c r="G990">
        <v>0</v>
      </c>
      <c r="H990">
        <v>1</v>
      </c>
      <c r="I990">
        <v>0</v>
      </c>
      <c r="J990">
        <v>0</v>
      </c>
      <c r="K990">
        <v>1</v>
      </c>
      <c r="L990">
        <v>1</v>
      </c>
    </row>
    <row r="991" spans="1:12" x14ac:dyDescent="0.2">
      <c r="A991"/>
      <c r="B991"/>
      <c r="C991"/>
      <c r="D991"/>
      <c r="E991" t="s">
        <v>4229</v>
      </c>
      <c r="F991" t="s">
        <v>48</v>
      </c>
      <c r="G991">
        <v>0</v>
      </c>
      <c r="H991">
        <v>1</v>
      </c>
      <c r="I991">
        <v>0</v>
      </c>
      <c r="J991">
        <v>0</v>
      </c>
      <c r="K991">
        <v>1</v>
      </c>
      <c r="L991">
        <v>1</v>
      </c>
    </row>
    <row r="992" spans="1:12" x14ac:dyDescent="0.2">
      <c r="A992"/>
      <c r="B992"/>
      <c r="C992"/>
      <c r="D992"/>
      <c r="E992" t="s">
        <v>483</v>
      </c>
      <c r="F992" t="s">
        <v>48</v>
      </c>
      <c r="G992">
        <v>0</v>
      </c>
      <c r="H992">
        <v>1</v>
      </c>
      <c r="I992">
        <v>0</v>
      </c>
      <c r="J992">
        <v>0</v>
      </c>
      <c r="K992">
        <v>1</v>
      </c>
      <c r="L992">
        <v>1</v>
      </c>
    </row>
    <row r="993" spans="1:12" x14ac:dyDescent="0.2">
      <c r="A993"/>
      <c r="B993"/>
      <c r="C993"/>
      <c r="D993"/>
      <c r="E993" t="s">
        <v>1118</v>
      </c>
      <c r="F993" t="s">
        <v>48</v>
      </c>
      <c r="G993">
        <v>0</v>
      </c>
      <c r="H993">
        <v>1</v>
      </c>
      <c r="I993">
        <v>0</v>
      </c>
      <c r="J993">
        <v>0</v>
      </c>
      <c r="K993">
        <v>1</v>
      </c>
      <c r="L993">
        <v>1</v>
      </c>
    </row>
    <row r="994" spans="1:12" x14ac:dyDescent="0.2">
      <c r="A994"/>
      <c r="B994"/>
      <c r="C994"/>
      <c r="D994"/>
      <c r="E994" t="s">
        <v>4786</v>
      </c>
      <c r="F994" t="s">
        <v>48</v>
      </c>
      <c r="G994">
        <v>0</v>
      </c>
      <c r="H994">
        <v>1</v>
      </c>
      <c r="I994">
        <v>0</v>
      </c>
      <c r="J994">
        <v>0</v>
      </c>
      <c r="K994">
        <v>1</v>
      </c>
      <c r="L994">
        <v>1</v>
      </c>
    </row>
    <row r="995" spans="1:12" x14ac:dyDescent="0.2">
      <c r="A995"/>
      <c r="B995"/>
      <c r="C995"/>
      <c r="D995"/>
      <c r="E995" t="s">
        <v>1276</v>
      </c>
      <c r="F995" t="s">
        <v>48</v>
      </c>
      <c r="G995">
        <v>0</v>
      </c>
      <c r="H995">
        <v>1</v>
      </c>
      <c r="I995">
        <v>0</v>
      </c>
      <c r="J995">
        <v>0</v>
      </c>
      <c r="K995">
        <v>1</v>
      </c>
      <c r="L995">
        <v>1</v>
      </c>
    </row>
    <row r="996" spans="1:12" x14ac:dyDescent="0.2">
      <c r="A996"/>
      <c r="B996"/>
      <c r="C996"/>
      <c r="D996"/>
      <c r="E996" t="s">
        <v>3996</v>
      </c>
      <c r="F996" t="s">
        <v>48</v>
      </c>
      <c r="G996">
        <v>0</v>
      </c>
      <c r="H996">
        <v>1</v>
      </c>
      <c r="I996">
        <v>0</v>
      </c>
      <c r="J996">
        <v>0</v>
      </c>
      <c r="K996">
        <v>1</v>
      </c>
      <c r="L996">
        <v>1</v>
      </c>
    </row>
    <row r="997" spans="1:12" x14ac:dyDescent="0.2">
      <c r="A997"/>
      <c r="B997"/>
      <c r="C997"/>
      <c r="D997"/>
      <c r="E997" t="s">
        <v>4499</v>
      </c>
      <c r="F997" t="s">
        <v>48</v>
      </c>
      <c r="G997">
        <v>0</v>
      </c>
      <c r="H997">
        <v>1</v>
      </c>
      <c r="I997">
        <v>0</v>
      </c>
      <c r="J997">
        <v>0</v>
      </c>
      <c r="K997">
        <v>1</v>
      </c>
      <c r="L997">
        <v>1</v>
      </c>
    </row>
    <row r="998" spans="1:12" x14ac:dyDescent="0.2">
      <c r="A998"/>
      <c r="B998"/>
      <c r="C998"/>
      <c r="D998"/>
      <c r="E998" t="s">
        <v>6729</v>
      </c>
      <c r="F998" t="s">
        <v>48</v>
      </c>
      <c r="G998">
        <v>0</v>
      </c>
      <c r="H998">
        <v>1</v>
      </c>
      <c r="I998">
        <v>0</v>
      </c>
      <c r="J998">
        <v>0</v>
      </c>
      <c r="K998">
        <v>1</v>
      </c>
      <c r="L998">
        <v>1</v>
      </c>
    </row>
    <row r="999" spans="1:12" x14ac:dyDescent="0.2">
      <c r="A999"/>
      <c r="B999"/>
      <c r="C999"/>
      <c r="D999"/>
      <c r="E999" t="s">
        <v>346</v>
      </c>
      <c r="F999" t="s">
        <v>48</v>
      </c>
      <c r="G999">
        <v>0</v>
      </c>
      <c r="H999">
        <v>1</v>
      </c>
      <c r="I999">
        <v>0</v>
      </c>
      <c r="J999">
        <v>0</v>
      </c>
      <c r="K999">
        <v>1</v>
      </c>
      <c r="L999">
        <v>1</v>
      </c>
    </row>
    <row r="1000" spans="1:12" x14ac:dyDescent="0.2">
      <c r="A1000"/>
      <c r="B1000"/>
      <c r="C1000"/>
      <c r="D1000"/>
      <c r="E1000" t="s">
        <v>2184</v>
      </c>
      <c r="F1000" t="s">
        <v>48</v>
      </c>
      <c r="G1000">
        <v>0</v>
      </c>
      <c r="H1000">
        <v>1</v>
      </c>
      <c r="I1000">
        <v>0</v>
      </c>
      <c r="J1000">
        <v>0</v>
      </c>
      <c r="K1000">
        <v>1</v>
      </c>
      <c r="L1000">
        <v>1</v>
      </c>
    </row>
    <row r="1001" spans="1:12" x14ac:dyDescent="0.2">
      <c r="A1001"/>
      <c r="B1001"/>
      <c r="C1001"/>
      <c r="D1001"/>
      <c r="E1001" t="s">
        <v>481</v>
      </c>
      <c r="F1001" t="s">
        <v>48</v>
      </c>
      <c r="G1001">
        <v>0</v>
      </c>
      <c r="H1001">
        <v>1</v>
      </c>
      <c r="I1001">
        <v>0</v>
      </c>
      <c r="J1001">
        <v>0</v>
      </c>
      <c r="K1001">
        <v>1</v>
      </c>
      <c r="L1001">
        <v>1</v>
      </c>
    </row>
    <row r="1002" spans="1:12" x14ac:dyDescent="0.2">
      <c r="A1002"/>
      <c r="B1002"/>
      <c r="C1002"/>
      <c r="D1002"/>
      <c r="E1002" t="s">
        <v>307</v>
      </c>
      <c r="F1002" t="s">
        <v>48</v>
      </c>
      <c r="G1002">
        <v>0</v>
      </c>
      <c r="H1002">
        <v>1</v>
      </c>
      <c r="I1002">
        <v>0</v>
      </c>
      <c r="J1002">
        <v>0</v>
      </c>
      <c r="K1002">
        <v>1</v>
      </c>
      <c r="L1002">
        <v>1</v>
      </c>
    </row>
    <row r="1003" spans="1:12" x14ac:dyDescent="0.2">
      <c r="A1003"/>
      <c r="B1003"/>
      <c r="C1003"/>
      <c r="D1003"/>
      <c r="E1003" t="s">
        <v>5264</v>
      </c>
      <c r="F1003" t="s">
        <v>48</v>
      </c>
      <c r="G1003">
        <v>0</v>
      </c>
      <c r="H1003">
        <v>1</v>
      </c>
      <c r="I1003">
        <v>0</v>
      </c>
      <c r="J1003">
        <v>0</v>
      </c>
      <c r="K1003">
        <v>1</v>
      </c>
      <c r="L1003">
        <v>1</v>
      </c>
    </row>
    <row r="1004" spans="1:12" x14ac:dyDescent="0.2">
      <c r="A1004"/>
      <c r="B1004"/>
      <c r="C1004"/>
      <c r="D1004"/>
      <c r="E1004" t="s">
        <v>1029</v>
      </c>
      <c r="F1004" t="s">
        <v>48</v>
      </c>
      <c r="G1004">
        <v>0</v>
      </c>
      <c r="H1004">
        <v>1</v>
      </c>
      <c r="I1004">
        <v>0</v>
      </c>
      <c r="J1004">
        <v>0</v>
      </c>
      <c r="K1004">
        <v>1</v>
      </c>
      <c r="L1004">
        <v>1</v>
      </c>
    </row>
    <row r="1005" spans="1:12" x14ac:dyDescent="0.2">
      <c r="A1005"/>
      <c r="B1005"/>
      <c r="C1005"/>
      <c r="D1005"/>
      <c r="E1005" t="s">
        <v>5828</v>
      </c>
      <c r="F1005" t="s">
        <v>48</v>
      </c>
      <c r="G1005">
        <v>0</v>
      </c>
      <c r="H1005">
        <v>1</v>
      </c>
      <c r="I1005">
        <v>0</v>
      </c>
      <c r="J1005">
        <v>0</v>
      </c>
      <c r="K1005">
        <v>1</v>
      </c>
      <c r="L1005">
        <v>1</v>
      </c>
    </row>
    <row r="1006" spans="1:12" x14ac:dyDescent="0.2">
      <c r="A1006"/>
      <c r="B1006"/>
      <c r="C1006"/>
      <c r="D1006"/>
      <c r="E1006" t="s">
        <v>4824</v>
      </c>
      <c r="F1006" t="s">
        <v>48</v>
      </c>
      <c r="G1006">
        <v>0</v>
      </c>
      <c r="H1006">
        <v>1</v>
      </c>
      <c r="I1006">
        <v>0</v>
      </c>
      <c r="J1006">
        <v>0</v>
      </c>
      <c r="K1006">
        <v>1</v>
      </c>
      <c r="L1006">
        <v>1</v>
      </c>
    </row>
    <row r="1007" spans="1:12" x14ac:dyDescent="0.2">
      <c r="A1007"/>
      <c r="B1007"/>
      <c r="C1007"/>
      <c r="D1007"/>
      <c r="E1007" t="s">
        <v>742</v>
      </c>
      <c r="F1007" t="s">
        <v>48</v>
      </c>
      <c r="G1007">
        <v>0</v>
      </c>
      <c r="H1007">
        <v>1</v>
      </c>
      <c r="I1007">
        <v>0</v>
      </c>
      <c r="J1007">
        <v>0</v>
      </c>
      <c r="K1007">
        <v>1</v>
      </c>
      <c r="L1007">
        <v>1</v>
      </c>
    </row>
    <row r="1008" spans="1:12" x14ac:dyDescent="0.2">
      <c r="A1008"/>
      <c r="B1008"/>
      <c r="C1008"/>
      <c r="D1008"/>
      <c r="E1008" t="s">
        <v>484</v>
      </c>
      <c r="F1008" t="s">
        <v>48</v>
      </c>
      <c r="G1008">
        <v>0</v>
      </c>
      <c r="H1008">
        <v>1</v>
      </c>
      <c r="I1008">
        <v>0</v>
      </c>
      <c r="J1008">
        <v>0</v>
      </c>
      <c r="K1008">
        <v>1</v>
      </c>
      <c r="L1008">
        <v>1</v>
      </c>
    </row>
    <row r="1009" spans="1:12" x14ac:dyDescent="0.2">
      <c r="A1009"/>
      <c r="B1009"/>
      <c r="C1009"/>
      <c r="D1009"/>
      <c r="E1009" t="s">
        <v>3502</v>
      </c>
      <c r="F1009" t="s">
        <v>48</v>
      </c>
      <c r="G1009">
        <v>0</v>
      </c>
      <c r="H1009">
        <v>1</v>
      </c>
      <c r="I1009">
        <v>0</v>
      </c>
      <c r="J1009">
        <v>0</v>
      </c>
      <c r="K1009">
        <v>1</v>
      </c>
      <c r="L1009">
        <v>1</v>
      </c>
    </row>
    <row r="1010" spans="1:12" x14ac:dyDescent="0.2">
      <c r="A1010"/>
      <c r="B1010"/>
      <c r="C1010"/>
      <c r="D1010"/>
      <c r="E1010" t="s">
        <v>4535</v>
      </c>
      <c r="F1010" t="s">
        <v>48</v>
      </c>
      <c r="G1010">
        <v>0</v>
      </c>
      <c r="H1010">
        <v>1</v>
      </c>
      <c r="I1010">
        <v>0</v>
      </c>
      <c r="J1010">
        <v>0</v>
      </c>
      <c r="K1010">
        <v>1</v>
      </c>
      <c r="L1010">
        <v>1</v>
      </c>
    </row>
    <row r="1011" spans="1:12" x14ac:dyDescent="0.2">
      <c r="A1011"/>
      <c r="B1011"/>
      <c r="C1011"/>
      <c r="D1011"/>
      <c r="E1011" t="s">
        <v>310</v>
      </c>
      <c r="F1011" t="s">
        <v>48</v>
      </c>
      <c r="G1011">
        <v>0</v>
      </c>
      <c r="H1011">
        <v>1</v>
      </c>
      <c r="I1011">
        <v>0</v>
      </c>
      <c r="J1011">
        <v>0</v>
      </c>
      <c r="K1011">
        <v>1</v>
      </c>
      <c r="L1011">
        <v>1</v>
      </c>
    </row>
    <row r="1012" spans="1:12" x14ac:dyDescent="0.2">
      <c r="A1012"/>
      <c r="B1012"/>
      <c r="C1012"/>
      <c r="D1012"/>
      <c r="E1012" t="s">
        <v>6730</v>
      </c>
      <c r="F1012" t="s">
        <v>48</v>
      </c>
      <c r="G1012">
        <v>0</v>
      </c>
      <c r="H1012">
        <v>1</v>
      </c>
      <c r="I1012">
        <v>0</v>
      </c>
      <c r="J1012">
        <v>0</v>
      </c>
      <c r="K1012">
        <v>1</v>
      </c>
      <c r="L1012">
        <v>1</v>
      </c>
    </row>
    <row r="1013" spans="1:12" x14ac:dyDescent="0.2">
      <c r="A1013"/>
      <c r="B1013"/>
      <c r="C1013"/>
      <c r="D1013"/>
      <c r="E1013" t="s">
        <v>3513</v>
      </c>
      <c r="F1013" t="s">
        <v>48</v>
      </c>
      <c r="G1013">
        <v>0</v>
      </c>
      <c r="H1013">
        <v>1</v>
      </c>
      <c r="I1013">
        <v>0</v>
      </c>
      <c r="J1013">
        <v>0</v>
      </c>
      <c r="K1013">
        <v>1</v>
      </c>
      <c r="L1013">
        <v>1</v>
      </c>
    </row>
    <row r="1014" spans="1:12" x14ac:dyDescent="0.2">
      <c r="A1014"/>
      <c r="B1014"/>
      <c r="C1014"/>
      <c r="D1014"/>
      <c r="E1014" t="s">
        <v>4230</v>
      </c>
      <c r="F1014" t="s">
        <v>48</v>
      </c>
      <c r="G1014">
        <v>0</v>
      </c>
      <c r="H1014">
        <v>1</v>
      </c>
      <c r="I1014">
        <v>0</v>
      </c>
      <c r="J1014">
        <v>0</v>
      </c>
      <c r="K1014">
        <v>1</v>
      </c>
      <c r="L1014">
        <v>1</v>
      </c>
    </row>
    <row r="1015" spans="1:12" x14ac:dyDescent="0.2">
      <c r="A1015"/>
      <c r="B1015"/>
      <c r="C1015"/>
      <c r="D1015"/>
      <c r="E1015" t="s">
        <v>1173</v>
      </c>
      <c r="F1015" t="s">
        <v>48</v>
      </c>
      <c r="G1015">
        <v>0</v>
      </c>
      <c r="H1015">
        <v>1</v>
      </c>
      <c r="I1015">
        <v>0</v>
      </c>
      <c r="J1015">
        <v>0</v>
      </c>
      <c r="K1015">
        <v>1</v>
      </c>
      <c r="L1015">
        <v>1</v>
      </c>
    </row>
    <row r="1016" spans="1:12" x14ac:dyDescent="0.2">
      <c r="A1016"/>
      <c r="B1016"/>
      <c r="C1016"/>
      <c r="D1016"/>
      <c r="E1016" t="s">
        <v>2435</v>
      </c>
      <c r="F1016" t="s">
        <v>48</v>
      </c>
      <c r="G1016">
        <v>0</v>
      </c>
      <c r="H1016">
        <v>1</v>
      </c>
      <c r="I1016">
        <v>0</v>
      </c>
      <c r="J1016">
        <v>0</v>
      </c>
      <c r="K1016">
        <v>1</v>
      </c>
      <c r="L1016">
        <v>1</v>
      </c>
    </row>
    <row r="1017" spans="1:12" x14ac:dyDescent="0.2">
      <c r="A1017"/>
      <c r="B1017"/>
      <c r="C1017"/>
      <c r="D1017"/>
      <c r="E1017" t="s">
        <v>6731</v>
      </c>
      <c r="F1017" t="s">
        <v>48</v>
      </c>
      <c r="G1017">
        <v>0</v>
      </c>
      <c r="H1017">
        <v>1</v>
      </c>
      <c r="I1017">
        <v>0</v>
      </c>
      <c r="J1017">
        <v>0</v>
      </c>
      <c r="K1017">
        <v>1</v>
      </c>
      <c r="L1017">
        <v>1</v>
      </c>
    </row>
    <row r="1018" spans="1:12" x14ac:dyDescent="0.2">
      <c r="A1018"/>
      <c r="B1018"/>
      <c r="C1018"/>
      <c r="D1018"/>
      <c r="E1018" t="s">
        <v>5827</v>
      </c>
      <c r="F1018" t="s">
        <v>48</v>
      </c>
      <c r="G1018">
        <v>0</v>
      </c>
      <c r="H1018">
        <v>1</v>
      </c>
      <c r="I1018">
        <v>0</v>
      </c>
      <c r="J1018">
        <v>0</v>
      </c>
      <c r="K1018">
        <v>1</v>
      </c>
      <c r="L1018">
        <v>1</v>
      </c>
    </row>
    <row r="1019" spans="1:12" x14ac:dyDescent="0.2">
      <c r="A1019"/>
      <c r="B1019"/>
      <c r="C1019"/>
      <c r="D1019"/>
      <c r="E1019" t="s">
        <v>5826</v>
      </c>
      <c r="F1019" t="s">
        <v>48</v>
      </c>
      <c r="G1019">
        <v>0</v>
      </c>
      <c r="H1019">
        <v>1</v>
      </c>
      <c r="I1019">
        <v>0</v>
      </c>
      <c r="J1019">
        <v>0</v>
      </c>
      <c r="K1019">
        <v>1</v>
      </c>
      <c r="L1019">
        <v>1</v>
      </c>
    </row>
    <row r="1020" spans="1:12" x14ac:dyDescent="0.2">
      <c r="A1020"/>
      <c r="B1020"/>
      <c r="C1020"/>
      <c r="D1020"/>
      <c r="E1020" t="s">
        <v>5195</v>
      </c>
      <c r="F1020" t="s">
        <v>48</v>
      </c>
      <c r="G1020">
        <v>0</v>
      </c>
      <c r="H1020">
        <v>1</v>
      </c>
      <c r="I1020">
        <v>0</v>
      </c>
      <c r="J1020">
        <v>0</v>
      </c>
      <c r="K1020">
        <v>1</v>
      </c>
      <c r="L1020">
        <v>1</v>
      </c>
    </row>
    <row r="1021" spans="1:12" x14ac:dyDescent="0.2">
      <c r="A1021"/>
      <c r="B1021"/>
      <c r="C1021"/>
      <c r="D1021"/>
      <c r="E1021" t="s">
        <v>6732</v>
      </c>
      <c r="F1021" t="s">
        <v>48</v>
      </c>
      <c r="G1021">
        <v>0</v>
      </c>
      <c r="H1021">
        <v>1</v>
      </c>
      <c r="I1021">
        <v>0</v>
      </c>
      <c r="J1021">
        <v>0</v>
      </c>
      <c r="K1021">
        <v>1</v>
      </c>
      <c r="L1021">
        <v>1</v>
      </c>
    </row>
    <row r="1022" spans="1:12" x14ac:dyDescent="0.2">
      <c r="A1022"/>
      <c r="B1022"/>
      <c r="C1022"/>
      <c r="D1022"/>
      <c r="E1022" t="s">
        <v>2912</v>
      </c>
      <c r="F1022" t="s">
        <v>48</v>
      </c>
      <c r="G1022">
        <v>0</v>
      </c>
      <c r="H1022">
        <v>1</v>
      </c>
      <c r="I1022">
        <v>0</v>
      </c>
      <c r="J1022">
        <v>0</v>
      </c>
      <c r="K1022">
        <v>1</v>
      </c>
      <c r="L1022">
        <v>1</v>
      </c>
    </row>
    <row r="1023" spans="1:12" x14ac:dyDescent="0.2">
      <c r="A1023"/>
      <c r="B1023"/>
      <c r="C1023"/>
      <c r="D1023"/>
      <c r="E1023" t="s">
        <v>1821</v>
      </c>
      <c r="F1023" t="s">
        <v>48</v>
      </c>
      <c r="G1023">
        <v>0</v>
      </c>
      <c r="H1023">
        <v>1</v>
      </c>
      <c r="I1023">
        <v>0</v>
      </c>
      <c r="J1023">
        <v>0</v>
      </c>
      <c r="K1023">
        <v>1</v>
      </c>
      <c r="L1023">
        <v>1</v>
      </c>
    </row>
    <row r="1024" spans="1:12" x14ac:dyDescent="0.2">
      <c r="A1024"/>
      <c r="B1024"/>
      <c r="C1024"/>
      <c r="D1024"/>
      <c r="E1024" t="s">
        <v>1119</v>
      </c>
      <c r="F1024" t="s">
        <v>48</v>
      </c>
      <c r="G1024">
        <v>0</v>
      </c>
      <c r="H1024">
        <v>1</v>
      </c>
      <c r="I1024">
        <v>0</v>
      </c>
      <c r="J1024">
        <v>0</v>
      </c>
      <c r="K1024">
        <v>1</v>
      </c>
      <c r="L1024">
        <v>1</v>
      </c>
    </row>
    <row r="1025" spans="1:12" x14ac:dyDescent="0.2">
      <c r="A1025"/>
      <c r="B1025"/>
      <c r="C1025"/>
      <c r="D1025"/>
      <c r="E1025" t="s">
        <v>4479</v>
      </c>
      <c r="F1025" t="s">
        <v>29</v>
      </c>
      <c r="G1025">
        <v>1</v>
      </c>
      <c r="H1025">
        <v>1</v>
      </c>
      <c r="I1025">
        <v>0</v>
      </c>
      <c r="J1025">
        <v>0</v>
      </c>
      <c r="K1025">
        <v>2</v>
      </c>
      <c r="L1025">
        <v>2</v>
      </c>
    </row>
    <row r="1026" spans="1:12" x14ac:dyDescent="0.2">
      <c r="A1026"/>
      <c r="B1026"/>
      <c r="C1026"/>
      <c r="D1026"/>
      <c r="E1026" t="s">
        <v>1032</v>
      </c>
      <c r="F1026" t="s">
        <v>22</v>
      </c>
      <c r="G1026">
        <v>0</v>
      </c>
      <c r="H1026">
        <v>1</v>
      </c>
      <c r="I1026">
        <v>0</v>
      </c>
      <c r="J1026">
        <v>0</v>
      </c>
      <c r="K1026">
        <v>1</v>
      </c>
      <c r="L1026">
        <v>1</v>
      </c>
    </row>
    <row r="1027" spans="1:12" x14ac:dyDescent="0.2">
      <c r="A1027"/>
      <c r="B1027"/>
      <c r="C1027"/>
      <c r="D1027"/>
      <c r="E1027" t="s">
        <v>6733</v>
      </c>
      <c r="F1027" t="s">
        <v>18</v>
      </c>
      <c r="G1027">
        <v>1</v>
      </c>
      <c r="H1027">
        <v>0</v>
      </c>
      <c r="I1027">
        <v>0</v>
      </c>
      <c r="J1027">
        <v>0</v>
      </c>
      <c r="K1027">
        <v>1</v>
      </c>
      <c r="L1027">
        <v>1</v>
      </c>
    </row>
    <row r="1028" spans="1:12" x14ac:dyDescent="0.2">
      <c r="A1028"/>
      <c r="B1028"/>
      <c r="C1028"/>
      <c r="D1028"/>
      <c r="E1028" t="s">
        <v>1033</v>
      </c>
      <c r="F1028" t="s">
        <v>22</v>
      </c>
      <c r="G1028">
        <v>0</v>
      </c>
      <c r="H1028">
        <v>1</v>
      </c>
      <c r="I1028">
        <v>0</v>
      </c>
      <c r="J1028">
        <v>0</v>
      </c>
      <c r="K1028">
        <v>1</v>
      </c>
      <c r="L1028">
        <v>1</v>
      </c>
    </row>
    <row r="1029" spans="1:12" x14ac:dyDescent="0.2">
      <c r="A1029"/>
      <c r="B1029"/>
      <c r="C1029"/>
      <c r="D1029"/>
      <c r="E1029" t="s">
        <v>6734</v>
      </c>
      <c r="F1029" t="s">
        <v>20</v>
      </c>
      <c r="G1029">
        <v>0</v>
      </c>
      <c r="H1029">
        <v>1</v>
      </c>
      <c r="I1029">
        <v>0</v>
      </c>
      <c r="J1029">
        <v>0</v>
      </c>
      <c r="K1029">
        <v>1</v>
      </c>
      <c r="L1029">
        <v>1</v>
      </c>
    </row>
    <row r="1030" spans="1:12" x14ac:dyDescent="0.2">
      <c r="A1030"/>
      <c r="B1030"/>
      <c r="C1030"/>
      <c r="D1030"/>
      <c r="E1030" t="s">
        <v>6735</v>
      </c>
      <c r="F1030" t="s">
        <v>20</v>
      </c>
      <c r="G1030">
        <v>0</v>
      </c>
      <c r="H1030">
        <v>1</v>
      </c>
      <c r="I1030">
        <v>0</v>
      </c>
      <c r="J1030">
        <v>0</v>
      </c>
      <c r="K1030">
        <v>1</v>
      </c>
      <c r="L1030">
        <v>1</v>
      </c>
    </row>
    <row r="1031" spans="1:12" x14ac:dyDescent="0.2">
      <c r="A1031"/>
      <c r="B1031"/>
      <c r="C1031"/>
      <c r="D1031"/>
      <c r="E1031" t="s">
        <v>6736</v>
      </c>
      <c r="F1031" t="s">
        <v>20</v>
      </c>
      <c r="G1031">
        <v>0</v>
      </c>
      <c r="H1031">
        <v>1</v>
      </c>
      <c r="I1031">
        <v>0</v>
      </c>
      <c r="J1031">
        <v>0</v>
      </c>
      <c r="K1031">
        <v>1</v>
      </c>
      <c r="L1031">
        <v>1</v>
      </c>
    </row>
    <row r="1032" spans="1:12" x14ac:dyDescent="0.2">
      <c r="A1032"/>
      <c r="B1032"/>
      <c r="C1032"/>
      <c r="D1032"/>
      <c r="E1032" t="s">
        <v>6737</v>
      </c>
      <c r="F1032" t="s">
        <v>20</v>
      </c>
      <c r="G1032">
        <v>0</v>
      </c>
      <c r="H1032">
        <v>1</v>
      </c>
      <c r="I1032">
        <v>0</v>
      </c>
      <c r="J1032">
        <v>0</v>
      </c>
      <c r="K1032">
        <v>1</v>
      </c>
      <c r="L1032">
        <v>1</v>
      </c>
    </row>
    <row r="1033" spans="1:12" x14ac:dyDescent="0.2">
      <c r="A1033"/>
      <c r="B1033"/>
      <c r="C1033"/>
      <c r="D1033"/>
      <c r="E1033" t="s">
        <v>6155</v>
      </c>
      <c r="F1033" t="s">
        <v>20</v>
      </c>
      <c r="G1033">
        <v>1</v>
      </c>
      <c r="H1033">
        <v>0</v>
      </c>
      <c r="I1033">
        <v>0</v>
      </c>
      <c r="J1033">
        <v>0</v>
      </c>
      <c r="K1033">
        <v>1</v>
      </c>
      <c r="L1033">
        <v>1</v>
      </c>
    </row>
    <row r="1034" spans="1:12" x14ac:dyDescent="0.2">
      <c r="A1034"/>
      <c r="B1034"/>
      <c r="C1034"/>
      <c r="D1034"/>
      <c r="E1034" t="s">
        <v>6738</v>
      </c>
      <c r="F1034" t="s">
        <v>20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1</v>
      </c>
    </row>
    <row r="1035" spans="1:12" x14ac:dyDescent="0.2">
      <c r="A1035"/>
      <c r="B1035"/>
      <c r="C1035"/>
      <c r="D1035"/>
      <c r="E1035" t="s">
        <v>6739</v>
      </c>
      <c r="F1035" t="s">
        <v>94</v>
      </c>
      <c r="G1035">
        <v>0</v>
      </c>
      <c r="H1035">
        <v>1</v>
      </c>
      <c r="I1035">
        <v>0</v>
      </c>
      <c r="J1035">
        <v>0</v>
      </c>
      <c r="K1035">
        <v>1</v>
      </c>
      <c r="L1035">
        <v>1</v>
      </c>
    </row>
    <row r="1036" spans="1:12" x14ac:dyDescent="0.2">
      <c r="A1036"/>
      <c r="B1036"/>
      <c r="C1036"/>
      <c r="D1036"/>
      <c r="E1036" t="s">
        <v>6740</v>
      </c>
      <c r="F1036" t="s">
        <v>20</v>
      </c>
      <c r="G1036">
        <v>0</v>
      </c>
      <c r="H1036">
        <v>1</v>
      </c>
      <c r="I1036">
        <v>0</v>
      </c>
      <c r="J1036">
        <v>0</v>
      </c>
      <c r="K1036">
        <v>1</v>
      </c>
      <c r="L1036">
        <v>1</v>
      </c>
    </row>
    <row r="1037" spans="1:12" x14ac:dyDescent="0.2">
      <c r="A1037"/>
      <c r="B1037"/>
      <c r="C1037"/>
      <c r="D1037"/>
      <c r="E1037" t="s">
        <v>6741</v>
      </c>
      <c r="F1037" t="s">
        <v>20</v>
      </c>
      <c r="G1037">
        <v>0</v>
      </c>
      <c r="H1037">
        <v>1</v>
      </c>
      <c r="I1037">
        <v>0</v>
      </c>
      <c r="J1037">
        <v>0</v>
      </c>
      <c r="K1037">
        <v>1</v>
      </c>
      <c r="L1037">
        <v>1</v>
      </c>
    </row>
    <row r="1038" spans="1:12" x14ac:dyDescent="0.2">
      <c r="A1038"/>
      <c r="B1038"/>
      <c r="C1038"/>
      <c r="D1038"/>
      <c r="E1038" t="s">
        <v>6742</v>
      </c>
      <c r="F1038" t="s">
        <v>53</v>
      </c>
      <c r="G1038">
        <v>0</v>
      </c>
      <c r="H1038">
        <v>1</v>
      </c>
      <c r="I1038">
        <v>0</v>
      </c>
      <c r="J1038">
        <v>0</v>
      </c>
      <c r="K1038">
        <v>1</v>
      </c>
      <c r="L1038">
        <v>1</v>
      </c>
    </row>
    <row r="1039" spans="1:12" x14ac:dyDescent="0.2">
      <c r="A1039"/>
      <c r="B1039"/>
      <c r="C1039"/>
      <c r="D1039"/>
      <c r="E1039" t="s">
        <v>6743</v>
      </c>
      <c r="F1039" t="s">
        <v>53</v>
      </c>
      <c r="G1039">
        <v>0</v>
      </c>
      <c r="H1039">
        <v>1</v>
      </c>
      <c r="I1039">
        <v>0</v>
      </c>
      <c r="J1039">
        <v>0</v>
      </c>
      <c r="K1039">
        <v>1</v>
      </c>
      <c r="L1039">
        <v>1</v>
      </c>
    </row>
    <row r="1040" spans="1:12" x14ac:dyDescent="0.2">
      <c r="A1040"/>
      <c r="B1040"/>
      <c r="C1040"/>
      <c r="D1040"/>
      <c r="E1040" t="s">
        <v>6744</v>
      </c>
      <c r="F1040" t="s">
        <v>53</v>
      </c>
      <c r="G1040">
        <v>0</v>
      </c>
      <c r="H1040">
        <v>1</v>
      </c>
      <c r="I1040">
        <v>0</v>
      </c>
      <c r="J1040">
        <v>0</v>
      </c>
      <c r="K1040">
        <v>1</v>
      </c>
      <c r="L1040">
        <v>1</v>
      </c>
    </row>
    <row r="1041" spans="1:12" x14ac:dyDescent="0.2">
      <c r="A1041"/>
      <c r="B1041"/>
      <c r="C1041"/>
      <c r="D1041"/>
      <c r="E1041" t="s">
        <v>6745</v>
      </c>
      <c r="F1041" t="s">
        <v>53</v>
      </c>
      <c r="G1041">
        <v>0</v>
      </c>
      <c r="H1041">
        <v>1</v>
      </c>
      <c r="I1041">
        <v>0</v>
      </c>
      <c r="J1041">
        <v>0</v>
      </c>
      <c r="K1041">
        <v>1</v>
      </c>
      <c r="L1041">
        <v>1</v>
      </c>
    </row>
    <row r="1042" spans="1:12" x14ac:dyDescent="0.2">
      <c r="A1042"/>
      <c r="B1042"/>
      <c r="C1042"/>
      <c r="D1042"/>
      <c r="E1042" t="s">
        <v>6746</v>
      </c>
      <c r="F1042" t="s">
        <v>53</v>
      </c>
      <c r="G1042">
        <v>0</v>
      </c>
      <c r="H1042">
        <v>1</v>
      </c>
      <c r="I1042">
        <v>0</v>
      </c>
      <c r="J1042">
        <v>0</v>
      </c>
      <c r="K1042">
        <v>1</v>
      </c>
      <c r="L1042">
        <v>1</v>
      </c>
    </row>
    <row r="1043" spans="1:12" x14ac:dyDescent="0.2">
      <c r="A1043"/>
      <c r="B1043"/>
      <c r="C1043"/>
      <c r="D1043"/>
      <c r="E1043" t="s">
        <v>985</v>
      </c>
      <c r="F1043" t="s">
        <v>29</v>
      </c>
      <c r="G1043">
        <v>0</v>
      </c>
      <c r="H1043">
        <v>2</v>
      </c>
      <c r="I1043">
        <v>0</v>
      </c>
      <c r="J1043">
        <v>0</v>
      </c>
      <c r="K1043">
        <v>2</v>
      </c>
      <c r="L1043">
        <v>2</v>
      </c>
    </row>
    <row r="1044" spans="1:12" x14ac:dyDescent="0.2">
      <c r="A1044"/>
      <c r="B1044"/>
      <c r="C1044"/>
      <c r="D1044"/>
      <c r="E1044" t="s">
        <v>807</v>
      </c>
      <c r="F1044" t="s">
        <v>94</v>
      </c>
      <c r="G1044">
        <v>0</v>
      </c>
      <c r="H1044">
        <v>1</v>
      </c>
      <c r="I1044">
        <v>0</v>
      </c>
      <c r="J1044">
        <v>0</v>
      </c>
      <c r="K1044">
        <v>1</v>
      </c>
      <c r="L1044">
        <v>1</v>
      </c>
    </row>
    <row r="1045" spans="1:12" x14ac:dyDescent="0.2">
      <c r="A1045"/>
      <c r="B1045"/>
      <c r="C1045"/>
      <c r="D1045"/>
      <c r="E1045" t="s">
        <v>6747</v>
      </c>
      <c r="F1045" t="s">
        <v>94</v>
      </c>
      <c r="G1045">
        <v>0</v>
      </c>
      <c r="H1045">
        <v>1</v>
      </c>
      <c r="I1045">
        <v>0</v>
      </c>
      <c r="J1045">
        <v>0</v>
      </c>
      <c r="K1045">
        <v>1</v>
      </c>
      <c r="L1045">
        <v>1</v>
      </c>
    </row>
    <row r="1046" spans="1:12" x14ac:dyDescent="0.2">
      <c r="A1046"/>
      <c r="B1046"/>
      <c r="C1046"/>
      <c r="D1046"/>
      <c r="E1046" t="s">
        <v>3532</v>
      </c>
      <c r="F1046" t="s">
        <v>14</v>
      </c>
      <c r="G1046">
        <v>1</v>
      </c>
      <c r="H1046">
        <v>0</v>
      </c>
      <c r="I1046">
        <v>0</v>
      </c>
      <c r="J1046">
        <v>0</v>
      </c>
      <c r="K1046">
        <v>1</v>
      </c>
      <c r="L1046">
        <v>1</v>
      </c>
    </row>
    <row r="1047" spans="1:12" x14ac:dyDescent="0.2">
      <c r="A1047"/>
      <c r="B1047"/>
      <c r="C1047"/>
      <c r="D1047"/>
      <c r="E1047" t="s">
        <v>201</v>
      </c>
      <c r="F1047" t="s">
        <v>14</v>
      </c>
      <c r="G1047">
        <v>1</v>
      </c>
      <c r="H1047">
        <v>0</v>
      </c>
      <c r="I1047">
        <v>0</v>
      </c>
      <c r="J1047">
        <v>0</v>
      </c>
      <c r="K1047">
        <v>1</v>
      </c>
      <c r="L1047">
        <v>1</v>
      </c>
    </row>
    <row r="1048" spans="1:12" x14ac:dyDescent="0.2">
      <c r="A1048"/>
      <c r="B1048"/>
      <c r="C1048"/>
      <c r="D1048"/>
      <c r="E1048" t="s">
        <v>1644</v>
      </c>
      <c r="F1048" t="s">
        <v>14</v>
      </c>
      <c r="G1048">
        <v>1</v>
      </c>
      <c r="H1048">
        <v>0</v>
      </c>
      <c r="I1048">
        <v>0</v>
      </c>
      <c r="J1048">
        <v>0</v>
      </c>
      <c r="K1048">
        <v>1</v>
      </c>
      <c r="L1048">
        <v>1</v>
      </c>
    </row>
    <row r="1049" spans="1:12" x14ac:dyDescent="0.2">
      <c r="A1049"/>
      <c r="B1049"/>
      <c r="C1049"/>
      <c r="D1049"/>
      <c r="E1049" t="s">
        <v>3219</v>
      </c>
      <c r="F1049" t="s">
        <v>58</v>
      </c>
      <c r="G1049">
        <v>1</v>
      </c>
      <c r="H1049">
        <v>1</v>
      </c>
      <c r="I1049">
        <v>0</v>
      </c>
      <c r="J1049">
        <v>0</v>
      </c>
      <c r="K1049">
        <v>2</v>
      </c>
      <c r="L1049">
        <v>2</v>
      </c>
    </row>
    <row r="1050" spans="1:12" x14ac:dyDescent="0.2">
      <c r="A1050"/>
      <c r="B1050"/>
      <c r="C1050"/>
      <c r="D1050"/>
      <c r="E1050" t="s">
        <v>4606</v>
      </c>
      <c r="F1050" t="s">
        <v>48</v>
      </c>
      <c r="G1050">
        <v>1</v>
      </c>
      <c r="H1050">
        <v>0</v>
      </c>
      <c r="I1050">
        <v>0</v>
      </c>
      <c r="J1050">
        <v>0</v>
      </c>
      <c r="K1050">
        <v>1</v>
      </c>
      <c r="L1050">
        <v>1</v>
      </c>
    </row>
    <row r="1051" spans="1:12" x14ac:dyDescent="0.2">
      <c r="A1051"/>
      <c r="B1051"/>
      <c r="C1051"/>
      <c r="D1051"/>
      <c r="E1051" t="s">
        <v>2876</v>
      </c>
      <c r="F1051" t="s">
        <v>48</v>
      </c>
      <c r="G1051">
        <v>1</v>
      </c>
      <c r="H1051">
        <v>0</v>
      </c>
      <c r="I1051">
        <v>0</v>
      </c>
      <c r="J1051">
        <v>0</v>
      </c>
      <c r="K1051">
        <v>1</v>
      </c>
      <c r="L1051">
        <v>1</v>
      </c>
    </row>
    <row r="1052" spans="1:12" x14ac:dyDescent="0.2">
      <c r="A1052"/>
      <c r="B1052"/>
      <c r="C1052"/>
      <c r="D1052"/>
      <c r="E1052" t="s">
        <v>3267</v>
      </c>
      <c r="F1052" t="s">
        <v>48</v>
      </c>
      <c r="G1052">
        <v>1</v>
      </c>
      <c r="H1052">
        <v>0</v>
      </c>
      <c r="I1052">
        <v>0</v>
      </c>
      <c r="J1052">
        <v>0</v>
      </c>
      <c r="K1052">
        <v>1</v>
      </c>
      <c r="L1052">
        <v>1</v>
      </c>
    </row>
    <row r="1053" spans="1:12" x14ac:dyDescent="0.2">
      <c r="A1053"/>
      <c r="B1053"/>
      <c r="C1053"/>
      <c r="D1053"/>
      <c r="E1053" t="s">
        <v>5790</v>
      </c>
      <c r="F1053" t="s">
        <v>48</v>
      </c>
      <c r="G1053">
        <v>1</v>
      </c>
      <c r="H1053">
        <v>0</v>
      </c>
      <c r="I1053">
        <v>0</v>
      </c>
      <c r="J1053">
        <v>0</v>
      </c>
      <c r="K1053">
        <v>1</v>
      </c>
      <c r="L1053">
        <v>1</v>
      </c>
    </row>
    <row r="1054" spans="1:12" x14ac:dyDescent="0.2">
      <c r="A1054"/>
      <c r="B1054"/>
      <c r="C1054"/>
      <c r="D1054"/>
      <c r="E1054" t="s">
        <v>6301</v>
      </c>
      <c r="F1054" t="s">
        <v>18</v>
      </c>
      <c r="G1054">
        <v>0</v>
      </c>
      <c r="H1054">
        <v>1</v>
      </c>
      <c r="I1054">
        <v>0</v>
      </c>
      <c r="J1054">
        <v>0</v>
      </c>
      <c r="K1054">
        <v>1</v>
      </c>
      <c r="L1054">
        <v>1</v>
      </c>
    </row>
    <row r="1055" spans="1:12" x14ac:dyDescent="0.2">
      <c r="A1055"/>
      <c r="B1055"/>
      <c r="C1055"/>
      <c r="D1055"/>
      <c r="E1055" t="s">
        <v>1836</v>
      </c>
      <c r="F1055" t="s">
        <v>18</v>
      </c>
      <c r="G1055">
        <v>0</v>
      </c>
      <c r="H1055">
        <v>1</v>
      </c>
      <c r="I1055">
        <v>0</v>
      </c>
      <c r="J1055">
        <v>0</v>
      </c>
      <c r="K1055">
        <v>1</v>
      </c>
      <c r="L1055">
        <v>1</v>
      </c>
    </row>
    <row r="1056" spans="1:12" x14ac:dyDescent="0.2">
      <c r="A1056"/>
      <c r="B1056"/>
      <c r="C1056"/>
      <c r="D1056"/>
      <c r="E1056" t="s">
        <v>6302</v>
      </c>
      <c r="F1056" t="s">
        <v>18</v>
      </c>
      <c r="G1056">
        <v>0</v>
      </c>
      <c r="H1056">
        <v>1</v>
      </c>
      <c r="I1056">
        <v>0</v>
      </c>
      <c r="J1056">
        <v>0</v>
      </c>
      <c r="K1056">
        <v>1</v>
      </c>
      <c r="L1056">
        <v>1</v>
      </c>
    </row>
    <row r="1057" spans="1:12" x14ac:dyDescent="0.2">
      <c r="A1057"/>
      <c r="B1057"/>
      <c r="C1057"/>
      <c r="D1057"/>
      <c r="E1057" t="s">
        <v>6300</v>
      </c>
      <c r="F1057" t="s">
        <v>18</v>
      </c>
      <c r="G1057">
        <v>0</v>
      </c>
      <c r="H1057">
        <v>1</v>
      </c>
      <c r="I1057">
        <v>0</v>
      </c>
      <c r="J1057">
        <v>0</v>
      </c>
      <c r="K1057">
        <v>1</v>
      </c>
      <c r="L1057">
        <v>1</v>
      </c>
    </row>
    <row r="1058" spans="1:12" x14ac:dyDescent="0.2">
      <c r="A1058"/>
      <c r="B1058"/>
      <c r="C1058"/>
      <c r="D1058"/>
      <c r="E1058" t="s">
        <v>1130</v>
      </c>
      <c r="F1058" t="s">
        <v>67</v>
      </c>
      <c r="G1058">
        <v>0</v>
      </c>
      <c r="H1058">
        <v>2</v>
      </c>
      <c r="I1058">
        <v>0</v>
      </c>
      <c r="J1058">
        <v>0</v>
      </c>
      <c r="K1058">
        <v>2</v>
      </c>
      <c r="L1058">
        <v>2</v>
      </c>
    </row>
    <row r="1059" spans="1:12" x14ac:dyDescent="0.2">
      <c r="A1059"/>
      <c r="B1059"/>
      <c r="C1059"/>
      <c r="D1059"/>
      <c r="E1059" t="s">
        <v>2049</v>
      </c>
      <c r="F1059" t="s">
        <v>67</v>
      </c>
      <c r="G1059">
        <v>0</v>
      </c>
      <c r="H1059">
        <v>1</v>
      </c>
      <c r="I1059">
        <v>0</v>
      </c>
      <c r="J1059">
        <v>0</v>
      </c>
      <c r="K1059">
        <v>1</v>
      </c>
      <c r="L1059">
        <v>1</v>
      </c>
    </row>
    <row r="1060" spans="1:12" x14ac:dyDescent="0.2">
      <c r="A1060"/>
      <c r="B1060"/>
      <c r="C1060"/>
      <c r="D1060"/>
      <c r="E1060" t="s">
        <v>3964</v>
      </c>
      <c r="F1060" t="s">
        <v>16</v>
      </c>
      <c r="G1060">
        <v>0</v>
      </c>
      <c r="H1060">
        <v>1</v>
      </c>
      <c r="I1060">
        <v>0</v>
      </c>
      <c r="J1060">
        <v>0</v>
      </c>
      <c r="K1060">
        <v>1</v>
      </c>
      <c r="L1060">
        <v>1</v>
      </c>
    </row>
    <row r="1061" spans="1:12" x14ac:dyDescent="0.2">
      <c r="A1061"/>
      <c r="B1061"/>
      <c r="C1061"/>
      <c r="D1061"/>
      <c r="E1061" t="s">
        <v>3175</v>
      </c>
      <c r="F1061" t="s">
        <v>16</v>
      </c>
      <c r="G1061">
        <v>0</v>
      </c>
      <c r="H1061">
        <v>1</v>
      </c>
      <c r="I1061">
        <v>0</v>
      </c>
      <c r="J1061">
        <v>0</v>
      </c>
      <c r="K1061">
        <v>1</v>
      </c>
      <c r="L1061">
        <v>1</v>
      </c>
    </row>
    <row r="1062" spans="1:12" x14ac:dyDescent="0.2">
      <c r="A1062"/>
      <c r="B1062"/>
      <c r="C1062"/>
      <c r="D1062"/>
      <c r="E1062" t="s">
        <v>5162</v>
      </c>
      <c r="F1062" t="s">
        <v>94</v>
      </c>
      <c r="G1062">
        <v>0</v>
      </c>
      <c r="H1062">
        <v>1</v>
      </c>
      <c r="I1062">
        <v>0</v>
      </c>
      <c r="J1062">
        <v>0</v>
      </c>
      <c r="K1062">
        <v>1</v>
      </c>
      <c r="L1062">
        <v>1</v>
      </c>
    </row>
    <row r="1063" spans="1:12" x14ac:dyDescent="0.2">
      <c r="A1063"/>
      <c r="B1063"/>
      <c r="C1063"/>
      <c r="D1063"/>
      <c r="E1063" t="s">
        <v>5248</v>
      </c>
      <c r="F1063" t="s">
        <v>94</v>
      </c>
      <c r="G1063">
        <v>0</v>
      </c>
      <c r="H1063">
        <v>1</v>
      </c>
      <c r="I1063">
        <v>0</v>
      </c>
      <c r="J1063">
        <v>0</v>
      </c>
      <c r="K1063">
        <v>1</v>
      </c>
      <c r="L1063">
        <v>1</v>
      </c>
    </row>
    <row r="1064" spans="1:12" x14ac:dyDescent="0.2">
      <c r="A1064"/>
      <c r="B1064"/>
      <c r="C1064"/>
      <c r="D1064"/>
      <c r="E1064" t="s">
        <v>5119</v>
      </c>
      <c r="F1064" t="s">
        <v>94</v>
      </c>
      <c r="G1064">
        <v>0</v>
      </c>
      <c r="H1064">
        <v>1</v>
      </c>
      <c r="I1064">
        <v>0</v>
      </c>
      <c r="J1064">
        <v>0</v>
      </c>
      <c r="K1064">
        <v>1</v>
      </c>
      <c r="L1064">
        <v>1</v>
      </c>
    </row>
    <row r="1065" spans="1:12" x14ac:dyDescent="0.2">
      <c r="A1065"/>
      <c r="B1065"/>
      <c r="C1065"/>
      <c r="D1065"/>
      <c r="E1065" t="s">
        <v>5767</v>
      </c>
      <c r="F1065" t="s">
        <v>94</v>
      </c>
      <c r="G1065">
        <v>0</v>
      </c>
      <c r="H1065">
        <v>1</v>
      </c>
      <c r="I1065">
        <v>0</v>
      </c>
      <c r="J1065">
        <v>0</v>
      </c>
      <c r="K1065">
        <v>1</v>
      </c>
      <c r="L1065">
        <v>1</v>
      </c>
    </row>
    <row r="1066" spans="1:12" x14ac:dyDescent="0.2">
      <c r="A1066"/>
      <c r="B1066"/>
      <c r="C1066"/>
      <c r="D1066"/>
      <c r="E1066" t="s">
        <v>6748</v>
      </c>
      <c r="F1066" t="s">
        <v>131</v>
      </c>
      <c r="G1066">
        <v>0</v>
      </c>
      <c r="H1066">
        <v>2</v>
      </c>
      <c r="I1066">
        <v>0</v>
      </c>
      <c r="J1066">
        <v>0</v>
      </c>
      <c r="K1066">
        <v>2</v>
      </c>
      <c r="L1066">
        <v>2</v>
      </c>
    </row>
    <row r="1067" spans="1:12" x14ac:dyDescent="0.2">
      <c r="A1067"/>
      <c r="B1067"/>
      <c r="C1067"/>
      <c r="D1067"/>
      <c r="E1067" t="s">
        <v>6749</v>
      </c>
      <c r="F1067" t="s">
        <v>131</v>
      </c>
      <c r="G1067">
        <v>0</v>
      </c>
      <c r="H1067">
        <v>2</v>
      </c>
      <c r="I1067">
        <v>0</v>
      </c>
      <c r="J1067">
        <v>0</v>
      </c>
      <c r="K1067">
        <v>2</v>
      </c>
      <c r="L1067">
        <v>2</v>
      </c>
    </row>
    <row r="1068" spans="1:12" x14ac:dyDescent="0.2">
      <c r="A1068"/>
      <c r="B1068"/>
      <c r="C1068"/>
      <c r="D1068"/>
      <c r="E1068" t="s">
        <v>1331</v>
      </c>
      <c r="F1068" t="s">
        <v>87</v>
      </c>
      <c r="G1068">
        <v>1</v>
      </c>
      <c r="H1068">
        <v>0</v>
      </c>
      <c r="I1068">
        <v>0</v>
      </c>
      <c r="J1068">
        <v>0</v>
      </c>
      <c r="K1068">
        <v>1</v>
      </c>
      <c r="L1068">
        <v>1</v>
      </c>
    </row>
    <row r="1069" spans="1:12" x14ac:dyDescent="0.2">
      <c r="A1069"/>
      <c r="B1069"/>
      <c r="C1069"/>
      <c r="D1069"/>
      <c r="E1069" t="s">
        <v>882</v>
      </c>
      <c r="F1069" t="s">
        <v>22</v>
      </c>
      <c r="G1069">
        <v>0</v>
      </c>
      <c r="H1069">
        <v>1</v>
      </c>
      <c r="I1069">
        <v>0</v>
      </c>
      <c r="J1069">
        <v>0</v>
      </c>
      <c r="K1069">
        <v>1</v>
      </c>
      <c r="L1069">
        <v>1</v>
      </c>
    </row>
    <row r="1070" spans="1:12" x14ac:dyDescent="0.2">
      <c r="A1070"/>
      <c r="B1070"/>
      <c r="C1070"/>
      <c r="D1070"/>
      <c r="E1070" t="s">
        <v>814</v>
      </c>
      <c r="F1070" t="s">
        <v>58</v>
      </c>
      <c r="G1070">
        <v>0</v>
      </c>
      <c r="H1070">
        <v>1</v>
      </c>
      <c r="I1070">
        <v>0</v>
      </c>
      <c r="J1070">
        <v>0</v>
      </c>
      <c r="K1070">
        <v>1</v>
      </c>
      <c r="L1070">
        <v>1</v>
      </c>
    </row>
    <row r="1071" spans="1:12" x14ac:dyDescent="0.2">
      <c r="A1071"/>
      <c r="B1071"/>
      <c r="C1071"/>
      <c r="D1071"/>
      <c r="E1071" t="s">
        <v>947</v>
      </c>
      <c r="F1071" t="s">
        <v>39</v>
      </c>
      <c r="G1071">
        <v>0</v>
      </c>
      <c r="H1071">
        <v>1</v>
      </c>
      <c r="I1071">
        <v>0</v>
      </c>
      <c r="J1071">
        <v>0</v>
      </c>
      <c r="K1071">
        <v>1</v>
      </c>
      <c r="L1071">
        <v>1</v>
      </c>
    </row>
    <row r="1072" spans="1:12" x14ac:dyDescent="0.2">
      <c r="A1072"/>
      <c r="B1072"/>
      <c r="C1072"/>
      <c r="D1072"/>
      <c r="E1072" t="s">
        <v>3524</v>
      </c>
      <c r="F1072" t="s">
        <v>67</v>
      </c>
      <c r="G1072">
        <v>0</v>
      </c>
      <c r="H1072">
        <v>1</v>
      </c>
      <c r="I1072">
        <v>0</v>
      </c>
      <c r="J1072">
        <v>0</v>
      </c>
      <c r="K1072">
        <v>1</v>
      </c>
      <c r="L1072">
        <v>1</v>
      </c>
    </row>
    <row r="1073" spans="1:12" x14ac:dyDescent="0.2">
      <c r="A1073"/>
      <c r="B1073"/>
      <c r="C1073"/>
      <c r="D1073"/>
      <c r="E1073" t="s">
        <v>6750</v>
      </c>
      <c r="F1073" t="s">
        <v>80</v>
      </c>
      <c r="G1073">
        <v>0</v>
      </c>
      <c r="H1073">
        <v>1</v>
      </c>
      <c r="I1073">
        <v>0</v>
      </c>
      <c r="J1073">
        <v>0</v>
      </c>
      <c r="K1073">
        <v>1</v>
      </c>
      <c r="L1073">
        <v>1</v>
      </c>
    </row>
    <row r="1074" spans="1:12" x14ac:dyDescent="0.2">
      <c r="A1074"/>
      <c r="B1074"/>
      <c r="C1074"/>
      <c r="D1074"/>
      <c r="E1074" t="s">
        <v>725</v>
      </c>
      <c r="F1074" t="s">
        <v>14</v>
      </c>
      <c r="G1074">
        <v>0</v>
      </c>
      <c r="H1074">
        <v>1</v>
      </c>
      <c r="I1074">
        <v>0</v>
      </c>
      <c r="J1074">
        <v>0</v>
      </c>
      <c r="K1074">
        <v>1</v>
      </c>
      <c r="L1074">
        <v>1</v>
      </c>
    </row>
    <row r="1075" spans="1:12" x14ac:dyDescent="0.2">
      <c r="A1075"/>
      <c r="B1075"/>
      <c r="C1075"/>
      <c r="D1075"/>
      <c r="E1075" t="s">
        <v>5673</v>
      </c>
      <c r="F1075" t="s">
        <v>14</v>
      </c>
      <c r="G1075">
        <v>0</v>
      </c>
      <c r="H1075">
        <v>1</v>
      </c>
      <c r="I1075">
        <v>0</v>
      </c>
      <c r="J1075">
        <v>0</v>
      </c>
      <c r="K1075">
        <v>1</v>
      </c>
      <c r="L1075">
        <v>1</v>
      </c>
    </row>
    <row r="1076" spans="1:12" x14ac:dyDescent="0.2">
      <c r="A1076"/>
      <c r="B1076"/>
      <c r="C1076"/>
      <c r="D1076"/>
      <c r="E1076" t="s">
        <v>795</v>
      </c>
      <c r="F1076" t="s">
        <v>14</v>
      </c>
      <c r="G1076">
        <v>0</v>
      </c>
      <c r="H1076">
        <v>1</v>
      </c>
      <c r="I1076">
        <v>0</v>
      </c>
      <c r="J1076">
        <v>0</v>
      </c>
      <c r="K1076">
        <v>1</v>
      </c>
      <c r="L1076">
        <v>1</v>
      </c>
    </row>
    <row r="1077" spans="1:12" x14ac:dyDescent="0.2">
      <c r="A1077"/>
      <c r="B1077"/>
      <c r="C1077"/>
      <c r="D1077"/>
      <c r="E1077" t="s">
        <v>387</v>
      </c>
      <c r="F1077" t="s">
        <v>14</v>
      </c>
      <c r="G1077">
        <v>0</v>
      </c>
      <c r="H1077">
        <v>1</v>
      </c>
      <c r="I1077">
        <v>0</v>
      </c>
      <c r="J1077">
        <v>0</v>
      </c>
      <c r="K1077">
        <v>1</v>
      </c>
      <c r="L1077">
        <v>1</v>
      </c>
    </row>
    <row r="1078" spans="1:12" x14ac:dyDescent="0.2">
      <c r="A1078"/>
      <c r="B1078"/>
      <c r="C1078"/>
      <c r="D1078"/>
      <c r="E1078" t="s">
        <v>717</v>
      </c>
      <c r="F1078" t="s">
        <v>16</v>
      </c>
      <c r="G1078">
        <v>0</v>
      </c>
      <c r="H1078">
        <v>1</v>
      </c>
      <c r="I1078">
        <v>0</v>
      </c>
      <c r="J1078">
        <v>0</v>
      </c>
      <c r="K1078">
        <v>1</v>
      </c>
      <c r="L1078">
        <v>1</v>
      </c>
    </row>
    <row r="1079" spans="1:12" x14ac:dyDescent="0.2">
      <c r="A1079"/>
      <c r="B1079"/>
      <c r="C1079"/>
      <c r="D1079"/>
      <c r="E1079" t="s">
        <v>838</v>
      </c>
      <c r="F1079" t="s">
        <v>16</v>
      </c>
      <c r="G1079">
        <v>0</v>
      </c>
      <c r="H1079">
        <v>1</v>
      </c>
      <c r="I1079">
        <v>0</v>
      </c>
      <c r="J1079">
        <v>0</v>
      </c>
      <c r="K1079">
        <v>1</v>
      </c>
      <c r="L1079">
        <v>1</v>
      </c>
    </row>
    <row r="1080" spans="1:12" x14ac:dyDescent="0.2">
      <c r="A1080"/>
      <c r="B1080"/>
      <c r="C1080"/>
      <c r="D1080"/>
      <c r="E1080" t="s">
        <v>2492</v>
      </c>
      <c r="F1080" t="s">
        <v>16</v>
      </c>
      <c r="G1080">
        <v>0</v>
      </c>
      <c r="H1080">
        <v>1</v>
      </c>
      <c r="I1080">
        <v>0</v>
      </c>
      <c r="J1080">
        <v>0</v>
      </c>
      <c r="K1080">
        <v>1</v>
      </c>
      <c r="L1080">
        <v>1</v>
      </c>
    </row>
    <row r="1081" spans="1:12" x14ac:dyDescent="0.2">
      <c r="A1081"/>
      <c r="B1081"/>
      <c r="C1081"/>
      <c r="D1081"/>
      <c r="E1081" t="s">
        <v>3403</v>
      </c>
      <c r="F1081" t="s">
        <v>16</v>
      </c>
      <c r="G1081">
        <v>0</v>
      </c>
      <c r="H1081">
        <v>1</v>
      </c>
      <c r="I1081">
        <v>0</v>
      </c>
      <c r="J1081">
        <v>0</v>
      </c>
      <c r="K1081">
        <v>1</v>
      </c>
      <c r="L1081">
        <v>1</v>
      </c>
    </row>
    <row r="1082" spans="1:12" x14ac:dyDescent="0.2">
      <c r="A1082"/>
      <c r="B1082"/>
      <c r="C1082"/>
      <c r="D1082"/>
      <c r="E1082" t="s">
        <v>3404</v>
      </c>
      <c r="F1082" t="s">
        <v>16</v>
      </c>
      <c r="G1082">
        <v>0</v>
      </c>
      <c r="H1082">
        <v>1</v>
      </c>
      <c r="I1082">
        <v>0</v>
      </c>
      <c r="J1082">
        <v>0</v>
      </c>
      <c r="K1082">
        <v>1</v>
      </c>
      <c r="L1082">
        <v>1</v>
      </c>
    </row>
    <row r="1083" spans="1:12" x14ac:dyDescent="0.2">
      <c r="A1083"/>
      <c r="B1083"/>
      <c r="C1083"/>
      <c r="D1083"/>
      <c r="E1083" t="s">
        <v>1521</v>
      </c>
      <c r="F1083" t="s">
        <v>16</v>
      </c>
      <c r="G1083">
        <v>0</v>
      </c>
      <c r="H1083">
        <v>1</v>
      </c>
      <c r="I1083">
        <v>0</v>
      </c>
      <c r="J1083">
        <v>0</v>
      </c>
      <c r="K1083">
        <v>1</v>
      </c>
      <c r="L1083">
        <v>1</v>
      </c>
    </row>
    <row r="1084" spans="1:12" x14ac:dyDescent="0.2">
      <c r="A1084"/>
      <c r="B1084"/>
      <c r="C1084"/>
      <c r="D1084"/>
      <c r="E1084" t="s">
        <v>1942</v>
      </c>
      <c r="F1084" t="s">
        <v>14</v>
      </c>
      <c r="G1084">
        <v>0</v>
      </c>
      <c r="H1084">
        <v>1</v>
      </c>
      <c r="I1084">
        <v>0</v>
      </c>
      <c r="J1084">
        <v>0</v>
      </c>
      <c r="K1084">
        <v>1</v>
      </c>
      <c r="L1084">
        <v>1</v>
      </c>
    </row>
    <row r="1085" spans="1:12" x14ac:dyDescent="0.2">
      <c r="A1085"/>
      <c r="B1085"/>
      <c r="C1085"/>
      <c r="D1085"/>
      <c r="E1085" t="s">
        <v>3193</v>
      </c>
      <c r="F1085" t="s">
        <v>16</v>
      </c>
      <c r="G1085">
        <v>0</v>
      </c>
      <c r="H1085">
        <v>1</v>
      </c>
      <c r="I1085">
        <v>0</v>
      </c>
      <c r="J1085">
        <v>0</v>
      </c>
      <c r="K1085">
        <v>1</v>
      </c>
      <c r="L1085">
        <v>1</v>
      </c>
    </row>
    <row r="1086" spans="1:12" x14ac:dyDescent="0.2">
      <c r="A1086"/>
      <c r="B1086"/>
      <c r="C1086"/>
      <c r="D1086"/>
      <c r="E1086" t="s">
        <v>718</v>
      </c>
      <c r="F1086" t="s">
        <v>16</v>
      </c>
      <c r="G1086">
        <v>0</v>
      </c>
      <c r="H1086">
        <v>1</v>
      </c>
      <c r="I1086">
        <v>0</v>
      </c>
      <c r="J1086">
        <v>0</v>
      </c>
      <c r="K1086">
        <v>1</v>
      </c>
      <c r="L1086">
        <v>1</v>
      </c>
    </row>
    <row r="1087" spans="1:12" x14ac:dyDescent="0.2">
      <c r="A1087"/>
      <c r="B1087"/>
      <c r="C1087"/>
      <c r="D1087"/>
      <c r="E1087" t="s">
        <v>891</v>
      </c>
      <c r="F1087" t="s">
        <v>53</v>
      </c>
      <c r="G1087">
        <v>1</v>
      </c>
      <c r="H1087">
        <v>0</v>
      </c>
      <c r="I1087">
        <v>0</v>
      </c>
      <c r="J1087">
        <v>0</v>
      </c>
      <c r="K1087">
        <v>1</v>
      </c>
      <c r="L1087">
        <v>1</v>
      </c>
    </row>
    <row r="1088" spans="1:12" x14ac:dyDescent="0.2">
      <c r="A1088"/>
      <c r="B1088"/>
      <c r="C1088"/>
      <c r="D1088"/>
      <c r="E1088" t="s">
        <v>1550</v>
      </c>
      <c r="F1088" t="s">
        <v>53</v>
      </c>
      <c r="G1088">
        <v>1</v>
      </c>
      <c r="H1088">
        <v>0</v>
      </c>
      <c r="I1088">
        <v>0</v>
      </c>
      <c r="J1088">
        <v>0</v>
      </c>
      <c r="K1088">
        <v>1</v>
      </c>
      <c r="L1088">
        <v>1</v>
      </c>
    </row>
    <row r="1089" spans="1:12" x14ac:dyDescent="0.2">
      <c r="A1089"/>
      <c r="B1089"/>
      <c r="C1089"/>
      <c r="D1089"/>
      <c r="E1089" t="s">
        <v>3146</v>
      </c>
      <c r="F1089" t="s">
        <v>53</v>
      </c>
      <c r="G1089">
        <v>1</v>
      </c>
      <c r="H1089">
        <v>0</v>
      </c>
      <c r="I1089">
        <v>0</v>
      </c>
      <c r="J1089">
        <v>0</v>
      </c>
      <c r="K1089">
        <v>1</v>
      </c>
      <c r="L1089">
        <v>1</v>
      </c>
    </row>
    <row r="1090" spans="1:12" x14ac:dyDescent="0.2">
      <c r="A1090"/>
      <c r="B1090"/>
      <c r="C1090"/>
      <c r="D1090"/>
      <c r="E1090" t="s">
        <v>6751</v>
      </c>
      <c r="F1090" t="s">
        <v>53</v>
      </c>
      <c r="G1090">
        <v>1</v>
      </c>
      <c r="H1090">
        <v>0</v>
      </c>
      <c r="I1090">
        <v>0</v>
      </c>
      <c r="J1090">
        <v>0</v>
      </c>
      <c r="K1090">
        <v>1</v>
      </c>
      <c r="L1090">
        <v>1</v>
      </c>
    </row>
    <row r="1091" spans="1:12" x14ac:dyDescent="0.2">
      <c r="A1091"/>
      <c r="B1091"/>
      <c r="C1091"/>
      <c r="D1091"/>
      <c r="E1091" t="s">
        <v>3400</v>
      </c>
      <c r="F1091" t="s">
        <v>80</v>
      </c>
      <c r="G1091">
        <v>0</v>
      </c>
      <c r="H1091">
        <v>1</v>
      </c>
      <c r="I1091">
        <v>0</v>
      </c>
      <c r="J1091">
        <v>0</v>
      </c>
      <c r="K1091">
        <v>1</v>
      </c>
      <c r="L1091">
        <v>1</v>
      </c>
    </row>
    <row r="1092" spans="1:12" x14ac:dyDescent="0.2">
      <c r="A1092"/>
      <c r="B1092"/>
      <c r="C1092"/>
      <c r="D1092"/>
      <c r="E1092" t="s">
        <v>6752</v>
      </c>
      <c r="F1092" t="s">
        <v>39</v>
      </c>
      <c r="G1092">
        <v>0</v>
      </c>
      <c r="H1092">
        <v>1</v>
      </c>
      <c r="I1092">
        <v>0</v>
      </c>
      <c r="J1092">
        <v>0</v>
      </c>
      <c r="K1092">
        <v>1</v>
      </c>
      <c r="L1092">
        <v>1</v>
      </c>
    </row>
    <row r="1093" spans="1:12" x14ac:dyDescent="0.2">
      <c r="A1093"/>
      <c r="B1093"/>
      <c r="C1093"/>
      <c r="D1093"/>
      <c r="E1093" t="s">
        <v>3042</v>
      </c>
      <c r="F1093" t="s">
        <v>58</v>
      </c>
      <c r="G1093">
        <v>1</v>
      </c>
      <c r="H1093">
        <v>0</v>
      </c>
      <c r="I1093">
        <v>0</v>
      </c>
      <c r="J1093">
        <v>0</v>
      </c>
      <c r="K1093">
        <v>1</v>
      </c>
      <c r="L1093">
        <v>1</v>
      </c>
    </row>
    <row r="1094" spans="1:12" x14ac:dyDescent="0.2">
      <c r="A1094"/>
      <c r="B1094"/>
      <c r="C1094"/>
      <c r="D1094"/>
      <c r="E1094" t="s">
        <v>3043</v>
      </c>
      <c r="F1094" t="s">
        <v>58</v>
      </c>
      <c r="G1094">
        <v>1</v>
      </c>
      <c r="H1094">
        <v>0</v>
      </c>
      <c r="I1094">
        <v>0</v>
      </c>
      <c r="J1094">
        <v>0</v>
      </c>
      <c r="K1094">
        <v>1</v>
      </c>
      <c r="L1094">
        <v>1</v>
      </c>
    </row>
    <row r="1095" spans="1:12" x14ac:dyDescent="0.2">
      <c r="A1095"/>
      <c r="B1095"/>
      <c r="C1095"/>
      <c r="D1095"/>
      <c r="E1095" t="s">
        <v>6753</v>
      </c>
      <c r="F1095" t="s">
        <v>48</v>
      </c>
      <c r="G1095">
        <v>0</v>
      </c>
      <c r="H1095">
        <v>1</v>
      </c>
      <c r="I1095">
        <v>0</v>
      </c>
      <c r="J1095">
        <v>0</v>
      </c>
      <c r="K1095">
        <v>1</v>
      </c>
      <c r="L1095">
        <v>1</v>
      </c>
    </row>
    <row r="1096" spans="1:12" x14ac:dyDescent="0.2">
      <c r="A1096"/>
      <c r="B1096"/>
      <c r="C1096"/>
      <c r="D1096"/>
      <c r="E1096" t="s">
        <v>758</v>
      </c>
      <c r="F1096" t="s">
        <v>48</v>
      </c>
      <c r="G1096">
        <v>0</v>
      </c>
      <c r="H1096">
        <v>1</v>
      </c>
      <c r="I1096">
        <v>0</v>
      </c>
      <c r="J1096">
        <v>0</v>
      </c>
      <c r="K1096">
        <v>1</v>
      </c>
      <c r="L1096">
        <v>1</v>
      </c>
    </row>
    <row r="1097" spans="1:12" x14ac:dyDescent="0.2">
      <c r="A1097"/>
      <c r="B1097"/>
      <c r="C1097"/>
      <c r="D1097"/>
      <c r="E1097" t="s">
        <v>1464</v>
      </c>
      <c r="F1097" t="s">
        <v>24</v>
      </c>
      <c r="G1097">
        <v>0</v>
      </c>
      <c r="H1097">
        <v>1</v>
      </c>
      <c r="I1097">
        <v>0</v>
      </c>
      <c r="J1097">
        <v>0</v>
      </c>
      <c r="K1097">
        <v>1</v>
      </c>
      <c r="L1097">
        <v>1</v>
      </c>
    </row>
    <row r="1098" spans="1:12" x14ac:dyDescent="0.2">
      <c r="A1098"/>
      <c r="B1098"/>
      <c r="C1098"/>
      <c r="D1098"/>
      <c r="E1098" t="s">
        <v>1731</v>
      </c>
      <c r="F1098" t="s">
        <v>16</v>
      </c>
      <c r="G1098">
        <v>0</v>
      </c>
      <c r="H1098">
        <v>1</v>
      </c>
      <c r="I1098">
        <v>0</v>
      </c>
      <c r="J1098">
        <v>0</v>
      </c>
      <c r="K1098">
        <v>1</v>
      </c>
      <c r="L1098">
        <v>1</v>
      </c>
    </row>
    <row r="1099" spans="1:12" x14ac:dyDescent="0.2">
      <c r="A1099"/>
      <c r="B1099"/>
      <c r="C1099"/>
      <c r="D1099"/>
      <c r="E1099" t="s">
        <v>3537</v>
      </c>
      <c r="F1099" t="s">
        <v>16</v>
      </c>
      <c r="G1099">
        <v>0</v>
      </c>
      <c r="H1099">
        <v>1</v>
      </c>
      <c r="I1099">
        <v>0</v>
      </c>
      <c r="J1099">
        <v>0</v>
      </c>
      <c r="K1099">
        <v>1</v>
      </c>
      <c r="L1099">
        <v>1</v>
      </c>
    </row>
    <row r="1100" spans="1:12" x14ac:dyDescent="0.2">
      <c r="A1100"/>
      <c r="B1100"/>
      <c r="C1100"/>
      <c r="D1100"/>
      <c r="E1100" t="s">
        <v>6754</v>
      </c>
      <c r="F1100" t="s">
        <v>80</v>
      </c>
      <c r="G1100">
        <v>1</v>
      </c>
      <c r="H1100">
        <v>0</v>
      </c>
      <c r="I1100">
        <v>0</v>
      </c>
      <c r="J1100">
        <v>0</v>
      </c>
      <c r="K1100">
        <v>1</v>
      </c>
      <c r="L1100">
        <v>1</v>
      </c>
    </row>
    <row r="1101" spans="1:12" x14ac:dyDescent="0.2">
      <c r="A1101"/>
      <c r="B1101"/>
      <c r="C1101"/>
      <c r="D1101"/>
      <c r="E1101" t="s">
        <v>6755</v>
      </c>
      <c r="F1101" t="s">
        <v>87</v>
      </c>
      <c r="G1101">
        <v>0</v>
      </c>
      <c r="H1101">
        <v>1</v>
      </c>
      <c r="I1101">
        <v>0</v>
      </c>
      <c r="J1101">
        <v>0</v>
      </c>
      <c r="K1101">
        <v>1</v>
      </c>
      <c r="L1101">
        <v>1</v>
      </c>
    </row>
    <row r="1102" spans="1:12" x14ac:dyDescent="0.2">
      <c r="A1102"/>
      <c r="B1102"/>
      <c r="C1102"/>
      <c r="D1102"/>
      <c r="E1102" t="s">
        <v>6756</v>
      </c>
      <c r="F1102" t="s">
        <v>87</v>
      </c>
      <c r="G1102">
        <v>0</v>
      </c>
      <c r="H1102">
        <v>1</v>
      </c>
      <c r="I1102">
        <v>0</v>
      </c>
      <c r="J1102">
        <v>0</v>
      </c>
      <c r="K1102">
        <v>1</v>
      </c>
      <c r="L1102">
        <v>1</v>
      </c>
    </row>
    <row r="1103" spans="1:12" x14ac:dyDescent="0.2">
      <c r="A1103"/>
      <c r="B1103"/>
      <c r="C1103"/>
      <c r="D1103"/>
      <c r="E1103" t="s">
        <v>1617</v>
      </c>
      <c r="F1103" t="s">
        <v>67</v>
      </c>
      <c r="G1103">
        <v>1</v>
      </c>
      <c r="H1103">
        <v>0</v>
      </c>
      <c r="I1103">
        <v>0</v>
      </c>
      <c r="J1103">
        <v>0</v>
      </c>
      <c r="K1103">
        <v>1</v>
      </c>
      <c r="L1103">
        <v>1</v>
      </c>
    </row>
    <row r="1104" spans="1:12" x14ac:dyDescent="0.2">
      <c r="A1104"/>
      <c r="B1104"/>
      <c r="C1104"/>
      <c r="D1104"/>
      <c r="E1104" t="s">
        <v>6757</v>
      </c>
      <c r="F1104" t="s">
        <v>67</v>
      </c>
      <c r="G1104">
        <v>1</v>
      </c>
      <c r="H1104">
        <v>0</v>
      </c>
      <c r="I1104">
        <v>0</v>
      </c>
      <c r="J1104">
        <v>0</v>
      </c>
      <c r="K1104">
        <v>1</v>
      </c>
      <c r="L1104">
        <v>1</v>
      </c>
    </row>
    <row r="1105" spans="1:12" x14ac:dyDescent="0.2">
      <c r="A1105"/>
      <c r="B1105"/>
      <c r="C1105"/>
      <c r="D1105"/>
      <c r="E1105" t="s">
        <v>1943</v>
      </c>
      <c r="F1105" t="s">
        <v>94</v>
      </c>
      <c r="G1105">
        <v>1</v>
      </c>
      <c r="H1105">
        <v>0</v>
      </c>
      <c r="I1105">
        <v>0</v>
      </c>
      <c r="J1105">
        <v>0</v>
      </c>
      <c r="K1105">
        <v>1</v>
      </c>
      <c r="L1105">
        <v>1</v>
      </c>
    </row>
    <row r="1106" spans="1:12" x14ac:dyDescent="0.2">
      <c r="A1106"/>
      <c r="B1106"/>
      <c r="C1106"/>
      <c r="D1106"/>
      <c r="E1106" t="s">
        <v>6758</v>
      </c>
      <c r="F1106" t="s">
        <v>58</v>
      </c>
      <c r="G1106">
        <v>0</v>
      </c>
      <c r="H1106">
        <v>1</v>
      </c>
      <c r="I1106">
        <v>0</v>
      </c>
      <c r="J1106">
        <v>0</v>
      </c>
      <c r="K1106">
        <v>1</v>
      </c>
      <c r="L1106">
        <v>1</v>
      </c>
    </row>
    <row r="1107" spans="1:12" x14ac:dyDescent="0.2">
      <c r="A1107"/>
      <c r="B1107"/>
      <c r="C1107"/>
      <c r="D1107"/>
      <c r="E1107" t="s">
        <v>6759</v>
      </c>
      <c r="F1107" t="s">
        <v>58</v>
      </c>
      <c r="G1107">
        <v>1</v>
      </c>
      <c r="H1107">
        <v>0</v>
      </c>
      <c r="I1107">
        <v>0</v>
      </c>
      <c r="J1107">
        <v>0</v>
      </c>
      <c r="K1107">
        <v>1</v>
      </c>
      <c r="L1107">
        <v>1</v>
      </c>
    </row>
    <row r="1108" spans="1:12" x14ac:dyDescent="0.2">
      <c r="A1108"/>
      <c r="B1108"/>
      <c r="C1108"/>
      <c r="D1108"/>
      <c r="E1108" t="s">
        <v>6760</v>
      </c>
      <c r="F1108" t="s">
        <v>20</v>
      </c>
      <c r="G1108">
        <v>0</v>
      </c>
      <c r="H1108">
        <v>1</v>
      </c>
      <c r="I1108">
        <v>0</v>
      </c>
      <c r="J1108">
        <v>0</v>
      </c>
      <c r="K1108">
        <v>1</v>
      </c>
      <c r="L1108">
        <v>1</v>
      </c>
    </row>
    <row r="1109" spans="1:12" x14ac:dyDescent="0.2">
      <c r="A1109"/>
      <c r="B1109"/>
      <c r="C1109"/>
      <c r="D1109"/>
      <c r="E1109" t="s">
        <v>6761</v>
      </c>
      <c r="F1109" t="s">
        <v>20</v>
      </c>
      <c r="G1109">
        <v>0</v>
      </c>
      <c r="H1109">
        <v>1</v>
      </c>
      <c r="I1109">
        <v>0</v>
      </c>
      <c r="J1109">
        <v>0</v>
      </c>
      <c r="K1109">
        <v>1</v>
      </c>
      <c r="L1109">
        <v>1</v>
      </c>
    </row>
    <row r="1110" spans="1:12" x14ac:dyDescent="0.2">
      <c r="A1110"/>
      <c r="B1110"/>
      <c r="C1110"/>
      <c r="D1110"/>
      <c r="E1110" t="s">
        <v>6762</v>
      </c>
      <c r="F1110" t="s">
        <v>20</v>
      </c>
      <c r="G1110">
        <v>0</v>
      </c>
      <c r="H1110">
        <v>1</v>
      </c>
      <c r="I1110">
        <v>0</v>
      </c>
      <c r="J1110">
        <v>0</v>
      </c>
      <c r="K1110">
        <v>1</v>
      </c>
      <c r="L1110">
        <v>1</v>
      </c>
    </row>
    <row r="1111" spans="1:12" x14ac:dyDescent="0.2">
      <c r="A1111"/>
      <c r="B1111"/>
      <c r="C1111"/>
      <c r="D1111"/>
      <c r="E1111" t="s">
        <v>6763</v>
      </c>
      <c r="F1111" t="s">
        <v>20</v>
      </c>
      <c r="G1111">
        <v>0</v>
      </c>
      <c r="H1111">
        <v>1</v>
      </c>
      <c r="I1111">
        <v>0</v>
      </c>
      <c r="J1111">
        <v>0</v>
      </c>
      <c r="K1111">
        <v>1</v>
      </c>
      <c r="L1111">
        <v>1</v>
      </c>
    </row>
    <row r="1112" spans="1:12" x14ac:dyDescent="0.2">
      <c r="A1112"/>
      <c r="B1112"/>
      <c r="C1112"/>
      <c r="D1112"/>
      <c r="E1112" t="s">
        <v>6764</v>
      </c>
      <c r="F1112" t="s">
        <v>20</v>
      </c>
      <c r="G1112">
        <v>0</v>
      </c>
      <c r="H1112">
        <v>1</v>
      </c>
      <c r="I1112">
        <v>0</v>
      </c>
      <c r="J1112">
        <v>0</v>
      </c>
      <c r="K1112">
        <v>1</v>
      </c>
      <c r="L1112">
        <v>1</v>
      </c>
    </row>
    <row r="1113" spans="1:12" x14ac:dyDescent="0.2">
      <c r="A1113"/>
      <c r="B1113"/>
      <c r="C1113"/>
      <c r="D1113"/>
      <c r="E1113" t="s">
        <v>6765</v>
      </c>
      <c r="F1113" t="s">
        <v>131</v>
      </c>
      <c r="G1113">
        <v>0</v>
      </c>
      <c r="H1113">
        <v>1</v>
      </c>
      <c r="I1113">
        <v>0</v>
      </c>
      <c r="J1113">
        <v>0</v>
      </c>
      <c r="K1113">
        <v>1</v>
      </c>
      <c r="L1113">
        <v>1</v>
      </c>
    </row>
    <row r="1114" spans="1:12" x14ac:dyDescent="0.2">
      <c r="A1114"/>
      <c r="B1114"/>
      <c r="C1114"/>
      <c r="D1114"/>
      <c r="E1114" t="s">
        <v>6766</v>
      </c>
      <c r="F1114" t="s">
        <v>131</v>
      </c>
      <c r="G1114">
        <v>0</v>
      </c>
      <c r="H1114">
        <v>1</v>
      </c>
      <c r="I1114">
        <v>0</v>
      </c>
      <c r="J1114">
        <v>0</v>
      </c>
      <c r="K1114">
        <v>1</v>
      </c>
      <c r="L1114">
        <v>1</v>
      </c>
    </row>
    <row r="1115" spans="1:12" x14ac:dyDescent="0.2">
      <c r="A1115"/>
      <c r="B1115"/>
      <c r="C1115"/>
      <c r="D1115"/>
      <c r="E1115" t="s">
        <v>6767</v>
      </c>
      <c r="F1115" t="s">
        <v>131</v>
      </c>
      <c r="G1115">
        <v>0</v>
      </c>
      <c r="H1115">
        <v>1</v>
      </c>
      <c r="I1115">
        <v>0</v>
      </c>
      <c r="J1115">
        <v>0</v>
      </c>
      <c r="K1115">
        <v>1</v>
      </c>
      <c r="L1115">
        <v>1</v>
      </c>
    </row>
    <row r="1116" spans="1:12" x14ac:dyDescent="0.2">
      <c r="A1116"/>
      <c r="B1116"/>
      <c r="C1116"/>
      <c r="D1116"/>
      <c r="E1116" t="s">
        <v>6768</v>
      </c>
      <c r="F1116" t="s">
        <v>131</v>
      </c>
      <c r="G1116">
        <v>0</v>
      </c>
      <c r="H1116">
        <v>1</v>
      </c>
      <c r="I1116">
        <v>0</v>
      </c>
      <c r="J1116">
        <v>0</v>
      </c>
      <c r="K1116">
        <v>1</v>
      </c>
      <c r="L1116">
        <v>1</v>
      </c>
    </row>
    <row r="1117" spans="1:12" x14ac:dyDescent="0.2">
      <c r="A1117"/>
      <c r="B1117"/>
      <c r="C1117"/>
      <c r="D1117"/>
      <c r="E1117" t="s">
        <v>6769</v>
      </c>
      <c r="F1117" t="s">
        <v>131</v>
      </c>
      <c r="G1117">
        <v>0</v>
      </c>
      <c r="H1117">
        <v>1</v>
      </c>
      <c r="I1117">
        <v>0</v>
      </c>
      <c r="J1117">
        <v>0</v>
      </c>
      <c r="K1117">
        <v>1</v>
      </c>
      <c r="L1117">
        <v>1</v>
      </c>
    </row>
    <row r="1118" spans="1:12" x14ac:dyDescent="0.2">
      <c r="A1118"/>
      <c r="B1118"/>
      <c r="C1118"/>
      <c r="D1118"/>
      <c r="E1118" t="s">
        <v>2263</v>
      </c>
      <c r="F1118" t="s">
        <v>53</v>
      </c>
      <c r="G1118">
        <v>1</v>
      </c>
      <c r="H1118">
        <v>0</v>
      </c>
      <c r="I1118">
        <v>0</v>
      </c>
      <c r="J1118">
        <v>0</v>
      </c>
      <c r="K1118">
        <v>1</v>
      </c>
      <c r="L1118">
        <v>1</v>
      </c>
    </row>
    <row r="1119" spans="1:12" x14ac:dyDescent="0.2">
      <c r="A1119"/>
      <c r="B1119"/>
      <c r="C1119"/>
      <c r="D1119"/>
      <c r="E1119" t="s">
        <v>2262</v>
      </c>
      <c r="F1119" t="s">
        <v>53</v>
      </c>
      <c r="G1119">
        <v>1</v>
      </c>
      <c r="H1119">
        <v>0</v>
      </c>
      <c r="I1119">
        <v>0</v>
      </c>
      <c r="J1119">
        <v>0</v>
      </c>
      <c r="K1119">
        <v>1</v>
      </c>
      <c r="L1119">
        <v>1</v>
      </c>
    </row>
    <row r="1120" spans="1:12" x14ac:dyDescent="0.2">
      <c r="A1120"/>
      <c r="B1120"/>
      <c r="C1120"/>
      <c r="D1120"/>
      <c r="E1120" t="s">
        <v>2264</v>
      </c>
      <c r="F1120" t="s">
        <v>53</v>
      </c>
      <c r="G1120">
        <v>1</v>
      </c>
      <c r="H1120">
        <v>0</v>
      </c>
      <c r="I1120">
        <v>0</v>
      </c>
      <c r="J1120">
        <v>0</v>
      </c>
      <c r="K1120">
        <v>1</v>
      </c>
      <c r="L1120">
        <v>1</v>
      </c>
    </row>
    <row r="1121" spans="1:12" x14ac:dyDescent="0.2">
      <c r="A1121"/>
      <c r="B1121"/>
      <c r="C1121"/>
      <c r="D1121"/>
      <c r="E1121" t="s">
        <v>2274</v>
      </c>
      <c r="F1121" t="s">
        <v>53</v>
      </c>
      <c r="G1121">
        <v>1</v>
      </c>
      <c r="H1121">
        <v>0</v>
      </c>
      <c r="I1121">
        <v>0</v>
      </c>
      <c r="J1121">
        <v>0</v>
      </c>
      <c r="K1121">
        <v>1</v>
      </c>
      <c r="L1121">
        <v>1</v>
      </c>
    </row>
    <row r="1122" spans="1:12" x14ac:dyDescent="0.2">
      <c r="A1122"/>
      <c r="B1122"/>
      <c r="C1122"/>
      <c r="D1122"/>
      <c r="E1122" t="s">
        <v>6770</v>
      </c>
      <c r="F1122" t="s">
        <v>58</v>
      </c>
      <c r="G1122">
        <v>0</v>
      </c>
      <c r="H1122">
        <v>1</v>
      </c>
      <c r="I1122">
        <v>0</v>
      </c>
      <c r="J1122">
        <v>0</v>
      </c>
      <c r="K1122">
        <v>1</v>
      </c>
      <c r="L1122">
        <v>1</v>
      </c>
    </row>
    <row r="1123" spans="1:12" x14ac:dyDescent="0.2">
      <c r="A1123"/>
      <c r="B1123"/>
      <c r="C1123"/>
      <c r="D1123"/>
      <c r="E1123" t="s">
        <v>2577</v>
      </c>
      <c r="F1123" t="s">
        <v>80</v>
      </c>
      <c r="G1123">
        <v>1</v>
      </c>
      <c r="H1123">
        <v>0</v>
      </c>
      <c r="I1123">
        <v>0</v>
      </c>
      <c r="J1123">
        <v>0</v>
      </c>
      <c r="K1123">
        <v>1</v>
      </c>
      <c r="L1123">
        <v>1</v>
      </c>
    </row>
    <row r="1124" spans="1:12" x14ac:dyDescent="0.2">
      <c r="A1124"/>
      <c r="B1124"/>
      <c r="C1124"/>
      <c r="D1124"/>
      <c r="E1124" t="s">
        <v>2060</v>
      </c>
      <c r="F1124" t="s">
        <v>18</v>
      </c>
      <c r="G1124">
        <v>1</v>
      </c>
      <c r="H1124">
        <v>0</v>
      </c>
      <c r="I1124">
        <v>0</v>
      </c>
      <c r="J1124">
        <v>0</v>
      </c>
      <c r="K1124">
        <v>1</v>
      </c>
      <c r="L1124">
        <v>1</v>
      </c>
    </row>
    <row r="1125" spans="1:12" x14ac:dyDescent="0.2">
      <c r="A1125"/>
      <c r="B1125"/>
      <c r="C1125"/>
      <c r="D1125"/>
      <c r="E1125" t="s">
        <v>1178</v>
      </c>
      <c r="F1125" t="s">
        <v>18</v>
      </c>
      <c r="G1125">
        <v>1</v>
      </c>
      <c r="H1125">
        <v>0</v>
      </c>
      <c r="I1125">
        <v>0</v>
      </c>
      <c r="J1125">
        <v>0</v>
      </c>
      <c r="K1125">
        <v>1</v>
      </c>
      <c r="L1125">
        <v>1</v>
      </c>
    </row>
    <row r="1126" spans="1:12" x14ac:dyDescent="0.2">
      <c r="A1126"/>
      <c r="B1126"/>
      <c r="C1126"/>
      <c r="D1126"/>
      <c r="E1126" t="s">
        <v>2664</v>
      </c>
      <c r="F1126" t="s">
        <v>33</v>
      </c>
      <c r="G1126">
        <v>0</v>
      </c>
      <c r="H1126">
        <v>1</v>
      </c>
      <c r="I1126">
        <v>0</v>
      </c>
      <c r="J1126">
        <v>0</v>
      </c>
      <c r="K1126">
        <v>1</v>
      </c>
      <c r="L1126">
        <v>1</v>
      </c>
    </row>
    <row r="1127" spans="1:12" x14ac:dyDescent="0.2">
      <c r="A1127"/>
      <c r="B1127"/>
      <c r="C1127"/>
      <c r="D1127"/>
      <c r="E1127" t="s">
        <v>244</v>
      </c>
      <c r="F1127" t="s">
        <v>33</v>
      </c>
      <c r="G1127">
        <v>0</v>
      </c>
      <c r="H1127">
        <v>1</v>
      </c>
      <c r="I1127">
        <v>0</v>
      </c>
      <c r="J1127">
        <v>0</v>
      </c>
      <c r="K1127">
        <v>1</v>
      </c>
      <c r="L1127">
        <v>1</v>
      </c>
    </row>
    <row r="1128" spans="1:12" x14ac:dyDescent="0.2">
      <c r="A1128"/>
      <c r="B1128"/>
      <c r="C1128"/>
      <c r="D1128"/>
      <c r="E1128" t="s">
        <v>738</v>
      </c>
      <c r="F1128" t="s">
        <v>29</v>
      </c>
      <c r="G1128">
        <v>1</v>
      </c>
      <c r="H1128">
        <v>0</v>
      </c>
      <c r="I1128">
        <v>0</v>
      </c>
      <c r="J1128">
        <v>0</v>
      </c>
      <c r="K1128">
        <v>1</v>
      </c>
      <c r="L1128">
        <v>1</v>
      </c>
    </row>
    <row r="1129" spans="1:12" x14ac:dyDescent="0.2">
      <c r="A1129"/>
      <c r="B1129"/>
      <c r="C1129"/>
      <c r="D1129"/>
      <c r="E1129" t="s">
        <v>5116</v>
      </c>
      <c r="F1129" t="s">
        <v>29</v>
      </c>
      <c r="G1129">
        <v>0</v>
      </c>
      <c r="H1129">
        <v>1</v>
      </c>
      <c r="I1129">
        <v>0</v>
      </c>
      <c r="J1129">
        <v>0</v>
      </c>
      <c r="K1129">
        <v>1</v>
      </c>
      <c r="L1129">
        <v>1</v>
      </c>
    </row>
    <row r="1130" spans="1:12" x14ac:dyDescent="0.2">
      <c r="A1130"/>
      <c r="B1130"/>
      <c r="C1130"/>
      <c r="D1130"/>
      <c r="E1130" t="s">
        <v>1837</v>
      </c>
      <c r="F1130" t="s">
        <v>67</v>
      </c>
      <c r="G1130">
        <v>1</v>
      </c>
      <c r="H1130">
        <v>0</v>
      </c>
      <c r="I1130">
        <v>0</v>
      </c>
      <c r="J1130">
        <v>0</v>
      </c>
      <c r="K1130">
        <v>1</v>
      </c>
      <c r="L1130">
        <v>1</v>
      </c>
    </row>
    <row r="1131" spans="1:12" x14ac:dyDescent="0.2">
      <c r="A1131"/>
      <c r="B1131"/>
      <c r="C1131"/>
      <c r="D1131"/>
      <c r="E1131" t="s">
        <v>2674</v>
      </c>
      <c r="F1131" t="s">
        <v>20</v>
      </c>
      <c r="G1131">
        <v>1</v>
      </c>
      <c r="H1131">
        <v>0</v>
      </c>
      <c r="I1131">
        <v>0</v>
      </c>
      <c r="J1131">
        <v>0</v>
      </c>
      <c r="K1131">
        <v>1</v>
      </c>
      <c r="L1131">
        <v>1</v>
      </c>
    </row>
    <row r="1132" spans="1:12" x14ac:dyDescent="0.2">
      <c r="A1132"/>
      <c r="B1132"/>
      <c r="C1132"/>
      <c r="D1132"/>
      <c r="E1132" t="s">
        <v>809</v>
      </c>
      <c r="F1132" t="s">
        <v>67</v>
      </c>
      <c r="G1132">
        <v>1</v>
      </c>
      <c r="H1132">
        <v>0</v>
      </c>
      <c r="I1132">
        <v>0</v>
      </c>
      <c r="J1132">
        <v>0</v>
      </c>
      <c r="K1132">
        <v>1</v>
      </c>
      <c r="L1132">
        <v>1</v>
      </c>
    </row>
    <row r="1133" spans="1:12" x14ac:dyDescent="0.2">
      <c r="A1133"/>
      <c r="B1133"/>
      <c r="C1133"/>
      <c r="D1133"/>
      <c r="E1133" t="s">
        <v>2203</v>
      </c>
      <c r="F1133" t="s">
        <v>29</v>
      </c>
      <c r="G1133">
        <v>0</v>
      </c>
      <c r="H1133">
        <v>1</v>
      </c>
      <c r="I1133">
        <v>0</v>
      </c>
      <c r="J1133">
        <v>0</v>
      </c>
      <c r="K1133">
        <v>1</v>
      </c>
      <c r="L1133">
        <v>1</v>
      </c>
    </row>
    <row r="1134" spans="1:12" x14ac:dyDescent="0.2">
      <c r="A1134"/>
      <c r="B1134"/>
      <c r="C1134"/>
      <c r="D1134"/>
      <c r="E1134" t="s">
        <v>3351</v>
      </c>
      <c r="F1134" t="s">
        <v>29</v>
      </c>
      <c r="G1134">
        <v>0</v>
      </c>
      <c r="H1134">
        <v>1</v>
      </c>
      <c r="I1134">
        <v>0</v>
      </c>
      <c r="J1134">
        <v>0</v>
      </c>
      <c r="K1134">
        <v>1</v>
      </c>
      <c r="L1134">
        <v>1</v>
      </c>
    </row>
    <row r="1135" spans="1:12" x14ac:dyDescent="0.2">
      <c r="A1135"/>
      <c r="B1135"/>
      <c r="C1135"/>
      <c r="D1135"/>
      <c r="E1135" t="s">
        <v>2324</v>
      </c>
      <c r="F1135" t="s">
        <v>29</v>
      </c>
      <c r="G1135">
        <v>0</v>
      </c>
      <c r="H1135">
        <v>1</v>
      </c>
      <c r="I1135">
        <v>0</v>
      </c>
      <c r="J1135">
        <v>0</v>
      </c>
      <c r="K1135">
        <v>1</v>
      </c>
      <c r="L1135">
        <v>1</v>
      </c>
    </row>
    <row r="1136" spans="1:12" x14ac:dyDescent="0.2">
      <c r="A1136"/>
      <c r="B1136"/>
      <c r="C1136"/>
      <c r="D1136"/>
      <c r="E1136" t="s">
        <v>4761</v>
      </c>
      <c r="F1136" t="s">
        <v>29</v>
      </c>
      <c r="G1136">
        <v>0</v>
      </c>
      <c r="H1136">
        <v>1</v>
      </c>
      <c r="I1136">
        <v>0</v>
      </c>
      <c r="J1136">
        <v>0</v>
      </c>
      <c r="K1136">
        <v>1</v>
      </c>
      <c r="L1136">
        <v>1</v>
      </c>
    </row>
    <row r="1137" spans="1:12" x14ac:dyDescent="0.2">
      <c r="A1137"/>
      <c r="B1137"/>
      <c r="C1137"/>
      <c r="D1137"/>
      <c r="E1137" t="s">
        <v>3672</v>
      </c>
      <c r="F1137" t="s">
        <v>29</v>
      </c>
      <c r="G1137">
        <v>0</v>
      </c>
      <c r="H1137">
        <v>1</v>
      </c>
      <c r="I1137">
        <v>0</v>
      </c>
      <c r="J1137">
        <v>0</v>
      </c>
      <c r="K1137">
        <v>1</v>
      </c>
      <c r="L1137">
        <v>1</v>
      </c>
    </row>
    <row r="1138" spans="1:12" x14ac:dyDescent="0.2">
      <c r="A1138"/>
      <c r="B1138"/>
      <c r="C1138"/>
      <c r="D1138"/>
      <c r="E1138" t="s">
        <v>5199</v>
      </c>
      <c r="F1138" t="s">
        <v>29</v>
      </c>
      <c r="G1138">
        <v>0</v>
      </c>
      <c r="H1138">
        <v>1</v>
      </c>
      <c r="I1138">
        <v>0</v>
      </c>
      <c r="J1138">
        <v>0</v>
      </c>
      <c r="K1138">
        <v>1</v>
      </c>
      <c r="L1138">
        <v>1</v>
      </c>
    </row>
    <row r="1139" spans="1:12" x14ac:dyDescent="0.2">
      <c r="A1139"/>
      <c r="B1139"/>
      <c r="C1139"/>
      <c r="D1139"/>
      <c r="E1139" t="s">
        <v>2208</v>
      </c>
      <c r="F1139" t="s">
        <v>29</v>
      </c>
      <c r="G1139">
        <v>0</v>
      </c>
      <c r="H1139">
        <v>1</v>
      </c>
      <c r="I1139">
        <v>0</v>
      </c>
      <c r="J1139">
        <v>0</v>
      </c>
      <c r="K1139">
        <v>1</v>
      </c>
      <c r="L1139">
        <v>1</v>
      </c>
    </row>
    <row r="1140" spans="1:12" x14ac:dyDescent="0.2">
      <c r="A1140"/>
      <c r="B1140"/>
      <c r="C1140"/>
      <c r="D1140"/>
      <c r="E1140" t="s">
        <v>533</v>
      </c>
      <c r="F1140" t="s">
        <v>29</v>
      </c>
      <c r="G1140">
        <v>0</v>
      </c>
      <c r="H1140">
        <v>1</v>
      </c>
      <c r="I1140">
        <v>0</v>
      </c>
      <c r="J1140">
        <v>0</v>
      </c>
      <c r="K1140">
        <v>1</v>
      </c>
      <c r="L1140">
        <v>1</v>
      </c>
    </row>
    <row r="1141" spans="1:12" x14ac:dyDescent="0.2">
      <c r="A1141"/>
      <c r="B1141"/>
      <c r="C1141"/>
      <c r="D1141"/>
      <c r="E1141" t="s">
        <v>2201</v>
      </c>
      <c r="F1141" t="s">
        <v>29</v>
      </c>
      <c r="G1141">
        <v>0</v>
      </c>
      <c r="H1141">
        <v>1</v>
      </c>
      <c r="I1141">
        <v>0</v>
      </c>
      <c r="J1141">
        <v>0</v>
      </c>
      <c r="K1141">
        <v>1</v>
      </c>
      <c r="L1141">
        <v>1</v>
      </c>
    </row>
    <row r="1142" spans="1:12" x14ac:dyDescent="0.2">
      <c r="A1142"/>
      <c r="B1142"/>
      <c r="C1142"/>
      <c r="D1142"/>
      <c r="E1142" t="s">
        <v>4722</v>
      </c>
      <c r="F1142" t="s">
        <v>29</v>
      </c>
      <c r="G1142">
        <v>0</v>
      </c>
      <c r="H1142">
        <v>1</v>
      </c>
      <c r="I1142">
        <v>0</v>
      </c>
      <c r="J1142">
        <v>0</v>
      </c>
      <c r="K1142">
        <v>1</v>
      </c>
      <c r="L1142">
        <v>1</v>
      </c>
    </row>
    <row r="1143" spans="1:12" x14ac:dyDescent="0.2">
      <c r="A1143"/>
      <c r="B1143"/>
      <c r="C1143"/>
      <c r="D1143"/>
      <c r="E1143" t="s">
        <v>2205</v>
      </c>
      <c r="F1143" t="s">
        <v>29</v>
      </c>
      <c r="G1143">
        <v>0</v>
      </c>
      <c r="H1143">
        <v>1</v>
      </c>
      <c r="I1143">
        <v>0</v>
      </c>
      <c r="J1143">
        <v>0</v>
      </c>
      <c r="K1143">
        <v>1</v>
      </c>
      <c r="L1143">
        <v>1</v>
      </c>
    </row>
    <row r="1144" spans="1:12" x14ac:dyDescent="0.2">
      <c r="A1144"/>
      <c r="B1144"/>
      <c r="C1144"/>
      <c r="D1144"/>
      <c r="E1144" t="s">
        <v>3588</v>
      </c>
      <c r="F1144" t="s">
        <v>29</v>
      </c>
      <c r="G1144">
        <v>0</v>
      </c>
      <c r="H1144">
        <v>1</v>
      </c>
      <c r="I1144">
        <v>0</v>
      </c>
      <c r="J1144">
        <v>0</v>
      </c>
      <c r="K1144">
        <v>1</v>
      </c>
      <c r="L1144">
        <v>1</v>
      </c>
    </row>
    <row r="1145" spans="1:12" x14ac:dyDescent="0.2">
      <c r="A1145"/>
      <c r="B1145"/>
      <c r="C1145"/>
      <c r="D1145"/>
      <c r="E1145" t="s">
        <v>4723</v>
      </c>
      <c r="F1145" t="s">
        <v>29</v>
      </c>
      <c r="G1145">
        <v>0</v>
      </c>
      <c r="H1145">
        <v>1</v>
      </c>
      <c r="I1145">
        <v>0</v>
      </c>
      <c r="J1145">
        <v>0</v>
      </c>
      <c r="K1145">
        <v>1</v>
      </c>
      <c r="L1145">
        <v>1</v>
      </c>
    </row>
    <row r="1146" spans="1:12" x14ac:dyDescent="0.2">
      <c r="A1146"/>
      <c r="B1146"/>
      <c r="C1146"/>
      <c r="D1146"/>
      <c r="E1146" t="s">
        <v>6029</v>
      </c>
      <c r="F1146" t="s">
        <v>29</v>
      </c>
      <c r="G1146">
        <v>0</v>
      </c>
      <c r="H1146">
        <v>1</v>
      </c>
      <c r="I1146">
        <v>0</v>
      </c>
      <c r="J1146">
        <v>0</v>
      </c>
      <c r="K1146">
        <v>1</v>
      </c>
      <c r="L1146">
        <v>1</v>
      </c>
    </row>
    <row r="1147" spans="1:12" x14ac:dyDescent="0.2">
      <c r="A1147"/>
      <c r="B1147"/>
      <c r="C1147"/>
      <c r="D1147"/>
      <c r="E1147" t="s">
        <v>4721</v>
      </c>
      <c r="F1147" t="s">
        <v>29</v>
      </c>
      <c r="G1147">
        <v>0</v>
      </c>
      <c r="H1147">
        <v>1</v>
      </c>
      <c r="I1147">
        <v>0</v>
      </c>
      <c r="J1147">
        <v>0</v>
      </c>
      <c r="K1147">
        <v>1</v>
      </c>
      <c r="L1147">
        <v>1</v>
      </c>
    </row>
    <row r="1148" spans="1:12" x14ac:dyDescent="0.2">
      <c r="A1148"/>
      <c r="B1148"/>
      <c r="C1148"/>
      <c r="D1148"/>
      <c r="E1148" t="s">
        <v>4720</v>
      </c>
      <c r="F1148" t="s">
        <v>29</v>
      </c>
      <c r="G1148">
        <v>0</v>
      </c>
      <c r="H1148">
        <v>1</v>
      </c>
      <c r="I1148">
        <v>0</v>
      </c>
      <c r="J1148">
        <v>0</v>
      </c>
      <c r="K1148">
        <v>1</v>
      </c>
      <c r="L1148">
        <v>1</v>
      </c>
    </row>
    <row r="1149" spans="1:12" x14ac:dyDescent="0.2">
      <c r="A1149"/>
      <c r="B1149"/>
      <c r="C1149"/>
      <c r="D1149"/>
      <c r="E1149" t="s">
        <v>2200</v>
      </c>
      <c r="F1149" t="s">
        <v>29</v>
      </c>
      <c r="G1149">
        <v>0</v>
      </c>
      <c r="H1149">
        <v>1</v>
      </c>
      <c r="I1149">
        <v>0</v>
      </c>
      <c r="J1149">
        <v>0</v>
      </c>
      <c r="K1149">
        <v>1</v>
      </c>
      <c r="L1149">
        <v>1</v>
      </c>
    </row>
    <row r="1150" spans="1:12" x14ac:dyDescent="0.2">
      <c r="A1150"/>
      <c r="B1150"/>
      <c r="C1150"/>
      <c r="D1150"/>
      <c r="E1150" t="s">
        <v>2202</v>
      </c>
      <c r="F1150" t="s">
        <v>29</v>
      </c>
      <c r="G1150">
        <v>0</v>
      </c>
      <c r="H1150">
        <v>1</v>
      </c>
      <c r="I1150">
        <v>0</v>
      </c>
      <c r="J1150">
        <v>0</v>
      </c>
      <c r="K1150">
        <v>1</v>
      </c>
      <c r="L1150">
        <v>1</v>
      </c>
    </row>
    <row r="1151" spans="1:12" x14ac:dyDescent="0.2">
      <c r="A1151"/>
      <c r="B1151"/>
      <c r="C1151"/>
      <c r="D1151"/>
      <c r="E1151" t="s">
        <v>3664</v>
      </c>
      <c r="F1151" t="s">
        <v>29</v>
      </c>
      <c r="G1151">
        <v>0</v>
      </c>
      <c r="H1151">
        <v>1</v>
      </c>
      <c r="I1151">
        <v>0</v>
      </c>
      <c r="J1151">
        <v>0</v>
      </c>
      <c r="K1151">
        <v>1</v>
      </c>
      <c r="L1151">
        <v>1</v>
      </c>
    </row>
    <row r="1152" spans="1:12" x14ac:dyDescent="0.2">
      <c r="A1152"/>
      <c r="B1152"/>
      <c r="C1152"/>
      <c r="D1152"/>
      <c r="E1152" t="s">
        <v>3663</v>
      </c>
      <c r="F1152" t="s">
        <v>29</v>
      </c>
      <c r="G1152">
        <v>0</v>
      </c>
      <c r="H1152">
        <v>1</v>
      </c>
      <c r="I1152">
        <v>0</v>
      </c>
      <c r="J1152">
        <v>0</v>
      </c>
      <c r="K1152">
        <v>1</v>
      </c>
      <c r="L1152">
        <v>1</v>
      </c>
    </row>
    <row r="1153" spans="1:12" x14ac:dyDescent="0.2">
      <c r="A1153"/>
      <c r="B1153"/>
      <c r="C1153"/>
      <c r="D1153"/>
      <c r="E1153" t="s">
        <v>2503</v>
      </c>
      <c r="F1153" t="s">
        <v>29</v>
      </c>
      <c r="G1153">
        <v>0</v>
      </c>
      <c r="H1153">
        <v>1</v>
      </c>
      <c r="I1153">
        <v>0</v>
      </c>
      <c r="J1153">
        <v>0</v>
      </c>
      <c r="K1153">
        <v>1</v>
      </c>
      <c r="L1153">
        <v>1</v>
      </c>
    </row>
    <row r="1154" spans="1:12" x14ac:dyDescent="0.2">
      <c r="A1154"/>
      <c r="B1154"/>
      <c r="C1154"/>
      <c r="D1154"/>
      <c r="E1154" t="s">
        <v>295</v>
      </c>
      <c r="F1154" t="s">
        <v>29</v>
      </c>
      <c r="G1154">
        <v>0</v>
      </c>
      <c r="H1154">
        <v>1</v>
      </c>
      <c r="I1154">
        <v>0</v>
      </c>
      <c r="J1154">
        <v>0</v>
      </c>
      <c r="K1154">
        <v>1</v>
      </c>
      <c r="L1154">
        <v>1</v>
      </c>
    </row>
    <row r="1155" spans="1:12" x14ac:dyDescent="0.2">
      <c r="A1155"/>
      <c r="B1155"/>
      <c r="C1155"/>
      <c r="D1155"/>
      <c r="E1155" t="s">
        <v>2043</v>
      </c>
      <c r="F1155" t="s">
        <v>29</v>
      </c>
      <c r="G1155">
        <v>0</v>
      </c>
      <c r="H1155">
        <v>1</v>
      </c>
      <c r="I1155">
        <v>0</v>
      </c>
      <c r="J1155">
        <v>0</v>
      </c>
      <c r="K1155">
        <v>1</v>
      </c>
      <c r="L1155">
        <v>1</v>
      </c>
    </row>
    <row r="1156" spans="1:12" x14ac:dyDescent="0.2">
      <c r="A1156"/>
      <c r="B1156"/>
      <c r="C1156"/>
      <c r="D1156"/>
      <c r="E1156" t="s">
        <v>296</v>
      </c>
      <c r="F1156" t="s">
        <v>29</v>
      </c>
      <c r="G1156">
        <v>0</v>
      </c>
      <c r="H1156">
        <v>1</v>
      </c>
      <c r="I1156">
        <v>0</v>
      </c>
      <c r="J1156">
        <v>0</v>
      </c>
      <c r="K1156">
        <v>1</v>
      </c>
      <c r="L1156">
        <v>1</v>
      </c>
    </row>
    <row r="1157" spans="1:12" x14ac:dyDescent="0.2">
      <c r="A1157"/>
      <c r="B1157"/>
      <c r="C1157"/>
      <c r="D1157"/>
      <c r="E1157" t="s">
        <v>2447</v>
      </c>
      <c r="F1157" t="s">
        <v>29</v>
      </c>
      <c r="G1157">
        <v>0</v>
      </c>
      <c r="H1157">
        <v>1</v>
      </c>
      <c r="I1157">
        <v>0</v>
      </c>
      <c r="J1157">
        <v>0</v>
      </c>
      <c r="K1157">
        <v>1</v>
      </c>
      <c r="L1157">
        <v>1</v>
      </c>
    </row>
    <row r="1158" spans="1:12" x14ac:dyDescent="0.2">
      <c r="A1158"/>
      <c r="B1158"/>
      <c r="C1158"/>
      <c r="D1158"/>
      <c r="E1158" t="s">
        <v>3408</v>
      </c>
      <c r="F1158" t="s">
        <v>29</v>
      </c>
      <c r="G1158">
        <v>0</v>
      </c>
      <c r="H1158">
        <v>1</v>
      </c>
      <c r="I1158">
        <v>0</v>
      </c>
      <c r="J1158">
        <v>0</v>
      </c>
      <c r="K1158">
        <v>1</v>
      </c>
      <c r="L1158">
        <v>1</v>
      </c>
    </row>
    <row r="1159" spans="1:12" x14ac:dyDescent="0.2">
      <c r="A1159"/>
      <c r="B1159"/>
      <c r="C1159"/>
      <c r="D1159"/>
      <c r="E1159" t="s">
        <v>1620</v>
      </c>
      <c r="F1159" t="s">
        <v>29</v>
      </c>
      <c r="G1159">
        <v>0</v>
      </c>
      <c r="H1159">
        <v>1</v>
      </c>
      <c r="I1159">
        <v>0</v>
      </c>
      <c r="J1159">
        <v>0</v>
      </c>
      <c r="K1159">
        <v>1</v>
      </c>
      <c r="L1159">
        <v>1</v>
      </c>
    </row>
    <row r="1160" spans="1:12" x14ac:dyDescent="0.2">
      <c r="A1160"/>
      <c r="B1160"/>
      <c r="C1160"/>
      <c r="D1160"/>
      <c r="E1160" t="s">
        <v>1472</v>
      </c>
      <c r="F1160" t="s">
        <v>29</v>
      </c>
      <c r="G1160">
        <v>0</v>
      </c>
      <c r="H1160">
        <v>1</v>
      </c>
      <c r="I1160">
        <v>0</v>
      </c>
      <c r="J1160">
        <v>0</v>
      </c>
      <c r="K1160">
        <v>1</v>
      </c>
      <c r="L1160">
        <v>1</v>
      </c>
    </row>
    <row r="1161" spans="1:12" x14ac:dyDescent="0.2">
      <c r="A1161"/>
      <c r="B1161"/>
      <c r="C1161"/>
      <c r="D1161"/>
      <c r="E1161" t="s">
        <v>2506</v>
      </c>
      <c r="F1161" t="s">
        <v>29</v>
      </c>
      <c r="G1161">
        <v>0</v>
      </c>
      <c r="H1161">
        <v>1</v>
      </c>
      <c r="I1161">
        <v>0</v>
      </c>
      <c r="J1161">
        <v>0</v>
      </c>
      <c r="K1161">
        <v>1</v>
      </c>
      <c r="L1161">
        <v>1</v>
      </c>
    </row>
    <row r="1162" spans="1:12" x14ac:dyDescent="0.2">
      <c r="A1162"/>
      <c r="B1162"/>
      <c r="C1162"/>
      <c r="D1162"/>
      <c r="E1162" t="s">
        <v>2659</v>
      </c>
      <c r="F1162" t="s">
        <v>29</v>
      </c>
      <c r="G1162">
        <v>0</v>
      </c>
      <c r="H1162">
        <v>1</v>
      </c>
      <c r="I1162">
        <v>0</v>
      </c>
      <c r="J1162">
        <v>0</v>
      </c>
      <c r="K1162">
        <v>1</v>
      </c>
      <c r="L1162">
        <v>1</v>
      </c>
    </row>
    <row r="1163" spans="1:12" x14ac:dyDescent="0.2">
      <c r="A1163"/>
      <c r="B1163"/>
      <c r="C1163"/>
      <c r="D1163"/>
      <c r="E1163" t="s">
        <v>2126</v>
      </c>
      <c r="F1163" t="s">
        <v>29</v>
      </c>
      <c r="G1163">
        <v>0</v>
      </c>
      <c r="H1163">
        <v>1</v>
      </c>
      <c r="I1163">
        <v>0</v>
      </c>
      <c r="J1163">
        <v>0</v>
      </c>
      <c r="K1163">
        <v>1</v>
      </c>
      <c r="L1163">
        <v>1</v>
      </c>
    </row>
    <row r="1164" spans="1:12" x14ac:dyDescent="0.2">
      <c r="A1164"/>
      <c r="B1164"/>
      <c r="C1164"/>
      <c r="D1164"/>
      <c r="E1164" t="s">
        <v>1793</v>
      </c>
      <c r="F1164" t="s">
        <v>29</v>
      </c>
      <c r="G1164">
        <v>0</v>
      </c>
      <c r="H1164">
        <v>1</v>
      </c>
      <c r="I1164">
        <v>0</v>
      </c>
      <c r="J1164">
        <v>0</v>
      </c>
      <c r="K1164">
        <v>1</v>
      </c>
      <c r="L1164">
        <v>1</v>
      </c>
    </row>
    <row r="1165" spans="1:12" x14ac:dyDescent="0.2">
      <c r="A1165"/>
      <c r="B1165"/>
      <c r="C1165"/>
      <c r="D1165"/>
      <c r="E1165" t="s">
        <v>2429</v>
      </c>
      <c r="F1165" t="s">
        <v>29</v>
      </c>
      <c r="G1165">
        <v>0</v>
      </c>
      <c r="H1165">
        <v>1</v>
      </c>
      <c r="I1165">
        <v>0</v>
      </c>
      <c r="J1165">
        <v>0</v>
      </c>
      <c r="K1165">
        <v>1</v>
      </c>
      <c r="L1165">
        <v>1</v>
      </c>
    </row>
    <row r="1166" spans="1:12" x14ac:dyDescent="0.2">
      <c r="A1166"/>
      <c r="B1166"/>
      <c r="C1166"/>
      <c r="D1166"/>
      <c r="E1166" t="s">
        <v>2164</v>
      </c>
      <c r="F1166" t="s">
        <v>29</v>
      </c>
      <c r="G1166">
        <v>0</v>
      </c>
      <c r="H1166">
        <v>1</v>
      </c>
      <c r="I1166">
        <v>0</v>
      </c>
      <c r="J1166">
        <v>0</v>
      </c>
      <c r="K1166">
        <v>1</v>
      </c>
      <c r="L1166">
        <v>1</v>
      </c>
    </row>
    <row r="1167" spans="1:12" x14ac:dyDescent="0.2">
      <c r="A1167"/>
      <c r="B1167"/>
      <c r="C1167"/>
      <c r="D1167"/>
      <c r="E1167" t="s">
        <v>6771</v>
      </c>
      <c r="F1167" t="s">
        <v>87</v>
      </c>
      <c r="G1167">
        <v>0</v>
      </c>
      <c r="H1167">
        <v>1</v>
      </c>
      <c r="I1167">
        <v>0</v>
      </c>
      <c r="J1167">
        <v>0</v>
      </c>
      <c r="K1167">
        <v>1</v>
      </c>
      <c r="L1167">
        <v>1</v>
      </c>
    </row>
    <row r="1168" spans="1:12" x14ac:dyDescent="0.2">
      <c r="A1168"/>
      <c r="B1168"/>
      <c r="C1168"/>
      <c r="D1168"/>
      <c r="E1168" t="s">
        <v>6772</v>
      </c>
      <c r="F1168" t="s">
        <v>131</v>
      </c>
      <c r="G1168">
        <v>0</v>
      </c>
      <c r="H1168">
        <v>1</v>
      </c>
      <c r="I1168">
        <v>0</v>
      </c>
      <c r="J1168">
        <v>0</v>
      </c>
      <c r="K1168">
        <v>1</v>
      </c>
      <c r="L1168">
        <v>1</v>
      </c>
    </row>
    <row r="1169" spans="1:12" x14ac:dyDescent="0.2">
      <c r="A1169"/>
      <c r="B1169"/>
      <c r="C1169"/>
      <c r="D1169"/>
      <c r="E1169" t="s">
        <v>6773</v>
      </c>
      <c r="F1169" t="s">
        <v>131</v>
      </c>
      <c r="G1169">
        <v>0</v>
      </c>
      <c r="H1169">
        <v>1</v>
      </c>
      <c r="I1169">
        <v>0</v>
      </c>
      <c r="J1169">
        <v>0</v>
      </c>
      <c r="K1169">
        <v>1</v>
      </c>
      <c r="L1169">
        <v>1</v>
      </c>
    </row>
    <row r="1170" spans="1:12" x14ac:dyDescent="0.2">
      <c r="A1170"/>
      <c r="B1170"/>
      <c r="C1170"/>
      <c r="D1170"/>
      <c r="E1170" t="s">
        <v>6774</v>
      </c>
      <c r="F1170" t="s">
        <v>131</v>
      </c>
      <c r="G1170">
        <v>0</v>
      </c>
      <c r="H1170">
        <v>1</v>
      </c>
      <c r="I1170">
        <v>0</v>
      </c>
      <c r="J1170">
        <v>0</v>
      </c>
      <c r="K1170">
        <v>1</v>
      </c>
      <c r="L1170">
        <v>1</v>
      </c>
    </row>
    <row r="1171" spans="1:12" x14ac:dyDescent="0.2">
      <c r="A1171"/>
      <c r="B1171"/>
      <c r="C1171"/>
      <c r="D1171"/>
      <c r="E1171" t="s">
        <v>1027</v>
      </c>
      <c r="F1171" t="s">
        <v>29</v>
      </c>
      <c r="G1171">
        <v>0</v>
      </c>
      <c r="H1171">
        <v>1</v>
      </c>
      <c r="I1171">
        <v>0</v>
      </c>
      <c r="J1171">
        <v>0</v>
      </c>
      <c r="K1171">
        <v>1</v>
      </c>
      <c r="L1171">
        <v>1</v>
      </c>
    </row>
    <row r="1172" spans="1:12" x14ac:dyDescent="0.2">
      <c r="A1172"/>
      <c r="B1172"/>
      <c r="C1172"/>
      <c r="D1172"/>
      <c r="E1172" t="s">
        <v>3676</v>
      </c>
      <c r="F1172" t="s">
        <v>131</v>
      </c>
      <c r="G1172">
        <v>1</v>
      </c>
      <c r="H1172">
        <v>0</v>
      </c>
      <c r="I1172">
        <v>0</v>
      </c>
      <c r="J1172">
        <v>0</v>
      </c>
      <c r="K1172">
        <v>1</v>
      </c>
      <c r="L1172">
        <v>1</v>
      </c>
    </row>
    <row r="1173" spans="1:12" x14ac:dyDescent="0.2">
      <c r="A1173"/>
      <c r="B1173"/>
      <c r="C1173"/>
      <c r="D1173"/>
      <c r="E1173" t="s">
        <v>3590</v>
      </c>
      <c r="F1173" t="s">
        <v>131</v>
      </c>
      <c r="G1173">
        <v>1</v>
      </c>
      <c r="H1173">
        <v>0</v>
      </c>
      <c r="I1173">
        <v>0</v>
      </c>
      <c r="J1173">
        <v>0</v>
      </c>
      <c r="K1173">
        <v>1</v>
      </c>
      <c r="L1173">
        <v>1</v>
      </c>
    </row>
    <row r="1174" spans="1:12" x14ac:dyDescent="0.2">
      <c r="A1174"/>
      <c r="B1174"/>
      <c r="C1174"/>
      <c r="D1174"/>
      <c r="E1174" t="s">
        <v>6157</v>
      </c>
      <c r="F1174" t="s">
        <v>131</v>
      </c>
      <c r="G1174">
        <v>1</v>
      </c>
      <c r="H1174">
        <v>0</v>
      </c>
      <c r="I1174">
        <v>0</v>
      </c>
      <c r="J1174">
        <v>0</v>
      </c>
      <c r="K1174">
        <v>1</v>
      </c>
      <c r="L1174">
        <v>1</v>
      </c>
    </row>
    <row r="1175" spans="1:12" x14ac:dyDescent="0.2">
      <c r="A1175"/>
      <c r="B1175"/>
      <c r="C1175"/>
      <c r="D1175"/>
      <c r="E1175" t="s">
        <v>6775</v>
      </c>
      <c r="F1175" t="s">
        <v>20</v>
      </c>
      <c r="G1175">
        <v>0</v>
      </c>
      <c r="H1175">
        <v>1</v>
      </c>
      <c r="I1175">
        <v>0</v>
      </c>
      <c r="J1175">
        <v>0</v>
      </c>
      <c r="K1175">
        <v>1</v>
      </c>
      <c r="L1175">
        <v>1</v>
      </c>
    </row>
    <row r="1176" spans="1:12" x14ac:dyDescent="0.2">
      <c r="A1176"/>
      <c r="B1176"/>
      <c r="C1176"/>
      <c r="D1176"/>
      <c r="E1176" t="s">
        <v>5246</v>
      </c>
      <c r="F1176" t="s">
        <v>80</v>
      </c>
      <c r="G1176">
        <v>0</v>
      </c>
      <c r="H1176">
        <v>1</v>
      </c>
      <c r="I1176">
        <v>0</v>
      </c>
      <c r="J1176">
        <v>0</v>
      </c>
      <c r="K1176">
        <v>1</v>
      </c>
      <c r="L1176">
        <v>1</v>
      </c>
    </row>
    <row r="1177" spans="1:12" x14ac:dyDescent="0.2">
      <c r="A1177"/>
      <c r="B1177"/>
      <c r="C1177"/>
      <c r="D1177"/>
      <c r="E1177" t="s">
        <v>2473</v>
      </c>
      <c r="F1177" t="s">
        <v>58</v>
      </c>
      <c r="G1177">
        <v>0</v>
      </c>
      <c r="H1177">
        <v>1</v>
      </c>
      <c r="I1177">
        <v>0</v>
      </c>
      <c r="J1177">
        <v>0</v>
      </c>
      <c r="K1177">
        <v>1</v>
      </c>
      <c r="L1177">
        <v>1</v>
      </c>
    </row>
    <row r="1178" spans="1:12" x14ac:dyDescent="0.2">
      <c r="A1178"/>
      <c r="B1178"/>
      <c r="C1178"/>
      <c r="D1178"/>
      <c r="E1178" t="s">
        <v>6158</v>
      </c>
      <c r="F1178" t="s">
        <v>58</v>
      </c>
      <c r="G1178">
        <v>0</v>
      </c>
      <c r="H1178">
        <v>1</v>
      </c>
      <c r="I1178">
        <v>0</v>
      </c>
      <c r="J1178">
        <v>0</v>
      </c>
      <c r="K1178">
        <v>1</v>
      </c>
      <c r="L1178">
        <v>1</v>
      </c>
    </row>
    <row r="1179" spans="1:12" x14ac:dyDescent="0.2">
      <c r="A1179"/>
      <c r="B1179"/>
      <c r="C1179"/>
      <c r="D1179"/>
      <c r="E1179" t="s">
        <v>917</v>
      </c>
      <c r="F1179" t="s">
        <v>131</v>
      </c>
      <c r="G1179">
        <v>0</v>
      </c>
      <c r="H1179">
        <v>1</v>
      </c>
      <c r="I1179">
        <v>0</v>
      </c>
      <c r="J1179">
        <v>0</v>
      </c>
      <c r="K1179">
        <v>1</v>
      </c>
      <c r="L1179">
        <v>1</v>
      </c>
    </row>
    <row r="1180" spans="1:12" x14ac:dyDescent="0.2">
      <c r="A1180"/>
      <c r="B1180"/>
      <c r="C1180"/>
      <c r="D1180"/>
      <c r="E1180" t="s">
        <v>5290</v>
      </c>
      <c r="F1180" t="s">
        <v>131</v>
      </c>
      <c r="G1180">
        <v>0</v>
      </c>
      <c r="H1180">
        <v>1</v>
      </c>
      <c r="I1180">
        <v>0</v>
      </c>
      <c r="J1180">
        <v>0</v>
      </c>
      <c r="K1180">
        <v>1</v>
      </c>
      <c r="L1180">
        <v>1</v>
      </c>
    </row>
    <row r="1181" spans="1:12" x14ac:dyDescent="0.2">
      <c r="A1181"/>
      <c r="B1181"/>
      <c r="C1181"/>
      <c r="D1181"/>
      <c r="E1181" t="s">
        <v>4971</v>
      </c>
      <c r="F1181" t="s">
        <v>131</v>
      </c>
      <c r="G1181">
        <v>0</v>
      </c>
      <c r="H1181">
        <v>1</v>
      </c>
      <c r="I1181">
        <v>0</v>
      </c>
      <c r="J1181">
        <v>0</v>
      </c>
      <c r="K1181">
        <v>1</v>
      </c>
      <c r="L1181">
        <v>1</v>
      </c>
    </row>
    <row r="1182" spans="1:12" x14ac:dyDescent="0.2">
      <c r="A1182"/>
      <c r="B1182"/>
      <c r="C1182"/>
      <c r="D1182"/>
      <c r="E1182" t="s">
        <v>1166</v>
      </c>
      <c r="F1182" t="s">
        <v>131</v>
      </c>
      <c r="G1182">
        <v>0</v>
      </c>
      <c r="H1182">
        <v>1</v>
      </c>
      <c r="I1182">
        <v>0</v>
      </c>
      <c r="J1182">
        <v>0</v>
      </c>
      <c r="K1182">
        <v>1</v>
      </c>
      <c r="L1182">
        <v>1</v>
      </c>
    </row>
    <row r="1183" spans="1:12" x14ac:dyDescent="0.2">
      <c r="A1183"/>
      <c r="B1183"/>
      <c r="C1183"/>
      <c r="D1183"/>
      <c r="E1183" t="s">
        <v>1958</v>
      </c>
      <c r="F1183" t="s">
        <v>14</v>
      </c>
      <c r="G1183">
        <v>1</v>
      </c>
      <c r="H1183">
        <v>0</v>
      </c>
      <c r="I1183">
        <v>0</v>
      </c>
      <c r="J1183">
        <v>0</v>
      </c>
      <c r="K1183">
        <v>1</v>
      </c>
      <c r="L1183">
        <v>1</v>
      </c>
    </row>
    <row r="1184" spans="1:12" x14ac:dyDescent="0.2">
      <c r="A1184"/>
      <c r="B1184"/>
      <c r="C1184"/>
      <c r="D1184"/>
      <c r="E1184" t="s">
        <v>1524</v>
      </c>
      <c r="F1184" t="s">
        <v>14</v>
      </c>
      <c r="G1184">
        <v>1</v>
      </c>
      <c r="H1184">
        <v>0</v>
      </c>
      <c r="I1184">
        <v>0</v>
      </c>
      <c r="J1184">
        <v>0</v>
      </c>
      <c r="K1184">
        <v>1</v>
      </c>
      <c r="L1184">
        <v>1</v>
      </c>
    </row>
    <row r="1185" spans="1:12" x14ac:dyDescent="0.2">
      <c r="A1185"/>
      <c r="B1185"/>
      <c r="C1185"/>
      <c r="D1185"/>
      <c r="E1185" t="s">
        <v>5457</v>
      </c>
      <c r="F1185" t="s">
        <v>24</v>
      </c>
      <c r="G1185">
        <v>1</v>
      </c>
      <c r="H1185">
        <v>1</v>
      </c>
      <c r="I1185">
        <v>0</v>
      </c>
      <c r="J1185">
        <v>0</v>
      </c>
      <c r="K1185">
        <v>2</v>
      </c>
      <c r="L1185">
        <v>2</v>
      </c>
    </row>
    <row r="1186" spans="1:12" x14ac:dyDescent="0.2">
      <c r="A1186"/>
      <c r="B1186"/>
      <c r="C1186"/>
      <c r="D1186"/>
      <c r="E1186" t="s">
        <v>6776</v>
      </c>
      <c r="F1186" t="s">
        <v>35</v>
      </c>
      <c r="G1186">
        <v>1</v>
      </c>
      <c r="H1186">
        <v>0</v>
      </c>
      <c r="I1186">
        <v>0</v>
      </c>
      <c r="J1186">
        <v>0</v>
      </c>
      <c r="K1186">
        <v>1</v>
      </c>
      <c r="L1186">
        <v>1</v>
      </c>
    </row>
    <row r="1187" spans="1:12" x14ac:dyDescent="0.2">
      <c r="A1187"/>
      <c r="B1187"/>
      <c r="C1187"/>
      <c r="D1187"/>
      <c r="E1187" t="s">
        <v>3323</v>
      </c>
      <c r="F1187" t="s">
        <v>24</v>
      </c>
      <c r="G1187">
        <v>0</v>
      </c>
      <c r="H1187">
        <v>1</v>
      </c>
      <c r="I1187">
        <v>0</v>
      </c>
      <c r="J1187">
        <v>0</v>
      </c>
      <c r="K1187">
        <v>1</v>
      </c>
      <c r="L1187">
        <v>1</v>
      </c>
    </row>
    <row r="1188" spans="1:12" x14ac:dyDescent="0.2">
      <c r="A1188"/>
      <c r="B1188"/>
      <c r="C1188"/>
      <c r="D1188"/>
      <c r="E1188" t="s">
        <v>571</v>
      </c>
      <c r="F1188" t="s">
        <v>24</v>
      </c>
      <c r="G1188">
        <v>0</v>
      </c>
      <c r="H1188">
        <v>1</v>
      </c>
      <c r="I1188">
        <v>0</v>
      </c>
      <c r="J1188">
        <v>0</v>
      </c>
      <c r="K1188">
        <v>1</v>
      </c>
      <c r="L1188">
        <v>1</v>
      </c>
    </row>
    <row r="1189" spans="1:12" x14ac:dyDescent="0.2">
      <c r="A1189"/>
      <c r="B1189"/>
      <c r="C1189"/>
      <c r="D1189"/>
      <c r="E1189" t="s">
        <v>6777</v>
      </c>
      <c r="F1189" t="s">
        <v>53</v>
      </c>
      <c r="G1189">
        <v>0</v>
      </c>
      <c r="H1189">
        <v>1</v>
      </c>
      <c r="I1189">
        <v>0</v>
      </c>
      <c r="J1189">
        <v>0</v>
      </c>
      <c r="K1189">
        <v>1</v>
      </c>
      <c r="L1189">
        <v>1</v>
      </c>
    </row>
    <row r="1190" spans="1:12" x14ac:dyDescent="0.2">
      <c r="A1190"/>
      <c r="B1190"/>
      <c r="C1190"/>
      <c r="D1190"/>
      <c r="E1190" t="s">
        <v>6778</v>
      </c>
      <c r="F1190" t="s">
        <v>53</v>
      </c>
      <c r="G1190">
        <v>0</v>
      </c>
      <c r="H1190">
        <v>1</v>
      </c>
      <c r="I1190">
        <v>0</v>
      </c>
      <c r="J1190">
        <v>0</v>
      </c>
      <c r="K1190">
        <v>1</v>
      </c>
      <c r="L1190">
        <v>1</v>
      </c>
    </row>
    <row r="1191" spans="1:12" x14ac:dyDescent="0.2">
      <c r="A1191"/>
      <c r="B1191"/>
      <c r="C1191"/>
      <c r="D1191"/>
      <c r="E1191" t="s">
        <v>6779</v>
      </c>
      <c r="F1191" t="s">
        <v>53</v>
      </c>
      <c r="G1191">
        <v>0</v>
      </c>
      <c r="H1191">
        <v>1</v>
      </c>
      <c r="I1191">
        <v>0</v>
      </c>
      <c r="J1191">
        <v>0</v>
      </c>
      <c r="K1191">
        <v>1</v>
      </c>
      <c r="L1191">
        <v>1</v>
      </c>
    </row>
    <row r="1192" spans="1:12" x14ac:dyDescent="0.2">
      <c r="A1192"/>
      <c r="B1192"/>
      <c r="C1192"/>
      <c r="D1192"/>
      <c r="E1192" t="s">
        <v>881</v>
      </c>
      <c r="F1192" t="s">
        <v>24</v>
      </c>
      <c r="G1192">
        <v>0</v>
      </c>
      <c r="H1192">
        <v>1</v>
      </c>
      <c r="I1192">
        <v>0</v>
      </c>
      <c r="J1192">
        <v>0</v>
      </c>
      <c r="K1192">
        <v>1</v>
      </c>
      <c r="L1192">
        <v>1</v>
      </c>
    </row>
    <row r="1193" spans="1:12" x14ac:dyDescent="0.2">
      <c r="A1193"/>
      <c r="B1193"/>
      <c r="C1193"/>
      <c r="D1193"/>
      <c r="E1193" t="s">
        <v>240</v>
      </c>
      <c r="F1193" t="s">
        <v>24</v>
      </c>
      <c r="G1193">
        <v>0</v>
      </c>
      <c r="H1193">
        <v>2</v>
      </c>
      <c r="I1193">
        <v>0</v>
      </c>
      <c r="J1193">
        <v>0</v>
      </c>
      <c r="K1193">
        <v>2</v>
      </c>
      <c r="L1193">
        <v>2</v>
      </c>
    </row>
    <row r="1194" spans="1:12" x14ac:dyDescent="0.2">
      <c r="A1194"/>
      <c r="B1194"/>
      <c r="C1194"/>
      <c r="D1194"/>
      <c r="E1194" t="s">
        <v>6780</v>
      </c>
      <c r="F1194" t="s">
        <v>53</v>
      </c>
      <c r="G1194">
        <v>0</v>
      </c>
      <c r="H1194">
        <v>1</v>
      </c>
      <c r="I1194">
        <v>0</v>
      </c>
      <c r="J1194">
        <v>0</v>
      </c>
      <c r="K1194">
        <v>1</v>
      </c>
      <c r="L1194">
        <v>1</v>
      </c>
    </row>
    <row r="1195" spans="1:12" x14ac:dyDescent="0.2">
      <c r="A1195"/>
      <c r="B1195"/>
      <c r="C1195"/>
      <c r="D1195"/>
      <c r="E1195" t="s">
        <v>1139</v>
      </c>
      <c r="F1195" t="s">
        <v>24</v>
      </c>
      <c r="G1195">
        <v>0</v>
      </c>
      <c r="H1195">
        <v>1</v>
      </c>
      <c r="I1195">
        <v>0</v>
      </c>
      <c r="J1195">
        <v>0</v>
      </c>
      <c r="K1195">
        <v>1</v>
      </c>
      <c r="L1195">
        <v>1</v>
      </c>
    </row>
    <row r="1196" spans="1:12" x14ac:dyDescent="0.2">
      <c r="A1196"/>
      <c r="B1196"/>
      <c r="C1196"/>
      <c r="D1196"/>
      <c r="E1196" t="s">
        <v>2265</v>
      </c>
      <c r="F1196" t="s">
        <v>53</v>
      </c>
      <c r="G1196">
        <v>0</v>
      </c>
      <c r="H1196">
        <v>1</v>
      </c>
      <c r="I1196">
        <v>0</v>
      </c>
      <c r="J1196">
        <v>0</v>
      </c>
      <c r="K1196">
        <v>1</v>
      </c>
      <c r="L1196">
        <v>1</v>
      </c>
    </row>
    <row r="1197" spans="1:12" x14ac:dyDescent="0.2">
      <c r="A1197"/>
      <c r="B1197"/>
      <c r="C1197"/>
      <c r="D1197"/>
      <c r="E1197" t="s">
        <v>731</v>
      </c>
      <c r="F1197" t="s">
        <v>24</v>
      </c>
      <c r="G1197">
        <v>0</v>
      </c>
      <c r="H1197">
        <v>1</v>
      </c>
      <c r="I1197">
        <v>0</v>
      </c>
      <c r="J1197">
        <v>0</v>
      </c>
      <c r="K1197">
        <v>1</v>
      </c>
      <c r="L1197">
        <v>1</v>
      </c>
    </row>
    <row r="1198" spans="1:12" x14ac:dyDescent="0.2">
      <c r="A1198"/>
      <c r="B1198"/>
      <c r="C1198"/>
      <c r="D1198"/>
      <c r="E1198" t="s">
        <v>6781</v>
      </c>
      <c r="F1198" t="s">
        <v>53</v>
      </c>
      <c r="G1198">
        <v>0</v>
      </c>
      <c r="H1198">
        <v>1</v>
      </c>
      <c r="I1198">
        <v>0</v>
      </c>
      <c r="J1198">
        <v>0</v>
      </c>
      <c r="K1198">
        <v>1</v>
      </c>
      <c r="L1198">
        <v>1</v>
      </c>
    </row>
    <row r="1199" spans="1:12" x14ac:dyDescent="0.2">
      <c r="A1199"/>
      <c r="B1199"/>
      <c r="C1199"/>
      <c r="D1199"/>
      <c r="E1199" t="s">
        <v>848</v>
      </c>
      <c r="F1199" t="s">
        <v>67</v>
      </c>
      <c r="G1199">
        <v>1</v>
      </c>
      <c r="H1199">
        <v>0</v>
      </c>
      <c r="I1199">
        <v>0</v>
      </c>
      <c r="J1199">
        <v>0</v>
      </c>
      <c r="K1199">
        <v>1</v>
      </c>
      <c r="L1199">
        <v>1</v>
      </c>
    </row>
    <row r="1200" spans="1:12" x14ac:dyDescent="0.2">
      <c r="A1200"/>
      <c r="B1200"/>
      <c r="C1200"/>
      <c r="D1200"/>
      <c r="E1200" t="s">
        <v>5010</v>
      </c>
      <c r="F1200" t="s">
        <v>20</v>
      </c>
      <c r="G1200">
        <v>1</v>
      </c>
      <c r="H1200">
        <v>0</v>
      </c>
      <c r="I1200">
        <v>0</v>
      </c>
      <c r="J1200">
        <v>0</v>
      </c>
      <c r="K1200">
        <v>1</v>
      </c>
      <c r="L1200">
        <v>1</v>
      </c>
    </row>
    <row r="1201" spans="1:12" x14ac:dyDescent="0.2">
      <c r="A1201"/>
      <c r="B1201"/>
      <c r="C1201"/>
      <c r="D1201"/>
      <c r="E1201" t="s">
        <v>2087</v>
      </c>
      <c r="F1201" t="s">
        <v>77</v>
      </c>
      <c r="G1201">
        <v>0</v>
      </c>
      <c r="H1201">
        <v>2</v>
      </c>
      <c r="I1201">
        <v>0</v>
      </c>
      <c r="J1201">
        <v>0</v>
      </c>
      <c r="K1201">
        <v>2</v>
      </c>
      <c r="L1201">
        <v>2</v>
      </c>
    </row>
    <row r="1202" spans="1:12" x14ac:dyDescent="0.2">
      <c r="A1202"/>
      <c r="B1202"/>
      <c r="C1202"/>
      <c r="D1202"/>
      <c r="E1202" t="s">
        <v>2654</v>
      </c>
      <c r="F1202" t="s">
        <v>20</v>
      </c>
      <c r="G1202">
        <v>0</v>
      </c>
      <c r="H1202">
        <v>1</v>
      </c>
      <c r="I1202">
        <v>0</v>
      </c>
      <c r="J1202">
        <v>0</v>
      </c>
      <c r="K1202">
        <v>1</v>
      </c>
      <c r="L1202">
        <v>1</v>
      </c>
    </row>
    <row r="1203" spans="1:12" x14ac:dyDescent="0.2">
      <c r="A1203"/>
      <c r="B1203"/>
      <c r="C1203"/>
      <c r="D1203"/>
      <c r="E1203" t="s">
        <v>5796</v>
      </c>
      <c r="F1203" t="s">
        <v>131</v>
      </c>
      <c r="G1203">
        <v>0</v>
      </c>
      <c r="H1203">
        <v>1</v>
      </c>
      <c r="I1203">
        <v>0</v>
      </c>
      <c r="J1203">
        <v>0</v>
      </c>
      <c r="K1203">
        <v>1</v>
      </c>
      <c r="L1203">
        <v>1</v>
      </c>
    </row>
    <row r="1204" spans="1:12" x14ac:dyDescent="0.2">
      <c r="A1204"/>
      <c r="B1204"/>
      <c r="C1204"/>
      <c r="D1204"/>
      <c r="E1204" t="s">
        <v>2376</v>
      </c>
      <c r="F1204" t="s">
        <v>39</v>
      </c>
      <c r="G1204">
        <v>0</v>
      </c>
      <c r="H1204">
        <v>1</v>
      </c>
      <c r="I1204">
        <v>0</v>
      </c>
      <c r="J1204">
        <v>0</v>
      </c>
      <c r="K1204">
        <v>1</v>
      </c>
      <c r="L1204">
        <v>1</v>
      </c>
    </row>
    <row r="1205" spans="1:12" x14ac:dyDescent="0.2">
      <c r="A1205"/>
      <c r="B1205"/>
      <c r="C1205"/>
      <c r="D1205"/>
      <c r="E1205" t="s">
        <v>2979</v>
      </c>
      <c r="F1205" t="s">
        <v>20</v>
      </c>
      <c r="G1205">
        <v>1</v>
      </c>
      <c r="H1205">
        <v>0</v>
      </c>
      <c r="I1205">
        <v>0</v>
      </c>
      <c r="J1205">
        <v>0</v>
      </c>
      <c r="K1205">
        <v>1</v>
      </c>
      <c r="L1205">
        <v>1</v>
      </c>
    </row>
    <row r="1206" spans="1:12" x14ac:dyDescent="0.2">
      <c r="A1206"/>
      <c r="B1206"/>
      <c r="C1206"/>
      <c r="D1206"/>
      <c r="E1206" t="s">
        <v>1843</v>
      </c>
      <c r="F1206" t="s">
        <v>20</v>
      </c>
      <c r="G1206">
        <v>1</v>
      </c>
      <c r="H1206">
        <v>0</v>
      </c>
      <c r="I1206">
        <v>0</v>
      </c>
      <c r="J1206">
        <v>0</v>
      </c>
      <c r="K1206">
        <v>1</v>
      </c>
      <c r="L1206">
        <v>1</v>
      </c>
    </row>
    <row r="1207" spans="1:12" x14ac:dyDescent="0.2">
      <c r="A1207"/>
      <c r="B1207"/>
      <c r="C1207"/>
      <c r="D1207"/>
      <c r="E1207" t="s">
        <v>6782</v>
      </c>
      <c r="F1207" t="s">
        <v>53</v>
      </c>
      <c r="G1207">
        <v>0</v>
      </c>
      <c r="H1207">
        <v>1</v>
      </c>
      <c r="I1207">
        <v>0</v>
      </c>
      <c r="J1207">
        <v>0</v>
      </c>
      <c r="K1207">
        <v>1</v>
      </c>
      <c r="L1207">
        <v>1</v>
      </c>
    </row>
    <row r="1208" spans="1:12" x14ac:dyDescent="0.2">
      <c r="A1208"/>
      <c r="B1208"/>
      <c r="C1208"/>
      <c r="D1208"/>
      <c r="E1208" t="s">
        <v>6783</v>
      </c>
      <c r="F1208" t="s">
        <v>24</v>
      </c>
      <c r="G1208">
        <v>1</v>
      </c>
      <c r="H1208">
        <v>0</v>
      </c>
      <c r="I1208">
        <v>0</v>
      </c>
      <c r="J1208">
        <v>0</v>
      </c>
      <c r="K1208">
        <v>1</v>
      </c>
      <c r="L1208">
        <v>1</v>
      </c>
    </row>
    <row r="1209" spans="1:12" x14ac:dyDescent="0.2">
      <c r="A1209"/>
      <c r="B1209"/>
      <c r="C1209"/>
      <c r="D1209"/>
      <c r="E1209" t="s">
        <v>6784</v>
      </c>
      <c r="F1209" t="s">
        <v>55</v>
      </c>
      <c r="G1209">
        <v>0</v>
      </c>
      <c r="H1209">
        <v>1</v>
      </c>
      <c r="I1209">
        <v>0</v>
      </c>
      <c r="J1209">
        <v>0</v>
      </c>
      <c r="K1209">
        <v>1</v>
      </c>
      <c r="L1209">
        <v>1</v>
      </c>
    </row>
    <row r="1210" spans="1:12" x14ac:dyDescent="0.2">
      <c r="A1210"/>
      <c r="B1210"/>
      <c r="C1210"/>
      <c r="D1210"/>
      <c r="E1210" t="s">
        <v>6785</v>
      </c>
      <c r="F1210" t="s">
        <v>55</v>
      </c>
      <c r="G1210">
        <v>0</v>
      </c>
      <c r="H1210">
        <v>1</v>
      </c>
      <c r="I1210">
        <v>0</v>
      </c>
      <c r="J1210">
        <v>0</v>
      </c>
      <c r="K1210">
        <v>1</v>
      </c>
      <c r="L1210">
        <v>1</v>
      </c>
    </row>
    <row r="1211" spans="1:12" x14ac:dyDescent="0.2">
      <c r="A1211"/>
      <c r="B1211"/>
      <c r="C1211"/>
      <c r="D1211"/>
      <c r="E1211" t="s">
        <v>6786</v>
      </c>
      <c r="F1211" t="s">
        <v>55</v>
      </c>
      <c r="G1211">
        <v>0</v>
      </c>
      <c r="H1211">
        <v>1</v>
      </c>
      <c r="I1211">
        <v>0</v>
      </c>
      <c r="J1211">
        <v>0</v>
      </c>
      <c r="K1211">
        <v>1</v>
      </c>
      <c r="L1211">
        <v>1</v>
      </c>
    </row>
    <row r="1212" spans="1:12" x14ac:dyDescent="0.2">
      <c r="A1212"/>
      <c r="B1212"/>
      <c r="C1212"/>
      <c r="D1212"/>
      <c r="E1212" t="s">
        <v>6130</v>
      </c>
      <c r="F1212" t="s">
        <v>55</v>
      </c>
      <c r="G1212">
        <v>1</v>
      </c>
      <c r="H1212">
        <v>0</v>
      </c>
      <c r="I1212">
        <v>0</v>
      </c>
      <c r="J1212">
        <v>0</v>
      </c>
      <c r="K1212">
        <v>1</v>
      </c>
      <c r="L1212">
        <v>1</v>
      </c>
    </row>
    <row r="1213" spans="1:12" x14ac:dyDescent="0.2">
      <c r="A1213"/>
      <c r="B1213"/>
      <c r="C1213"/>
      <c r="D1213"/>
      <c r="E1213" t="s">
        <v>6131</v>
      </c>
      <c r="F1213" t="s">
        <v>55</v>
      </c>
      <c r="G1213">
        <v>1</v>
      </c>
      <c r="H1213">
        <v>0</v>
      </c>
      <c r="I1213">
        <v>0</v>
      </c>
      <c r="J1213">
        <v>0</v>
      </c>
      <c r="K1213">
        <v>1</v>
      </c>
      <c r="L1213">
        <v>1</v>
      </c>
    </row>
    <row r="1214" spans="1:12" x14ac:dyDescent="0.2">
      <c r="A1214"/>
      <c r="B1214"/>
      <c r="C1214"/>
      <c r="D1214"/>
      <c r="E1214" t="s">
        <v>6787</v>
      </c>
      <c r="F1214" t="s">
        <v>94</v>
      </c>
      <c r="G1214">
        <v>0</v>
      </c>
      <c r="H1214">
        <v>1</v>
      </c>
      <c r="I1214">
        <v>0</v>
      </c>
      <c r="J1214">
        <v>0</v>
      </c>
      <c r="K1214">
        <v>1</v>
      </c>
      <c r="L1214">
        <v>1</v>
      </c>
    </row>
    <row r="1215" spans="1:12" x14ac:dyDescent="0.2">
      <c r="A1215"/>
      <c r="B1215"/>
      <c r="C1215"/>
      <c r="D1215"/>
      <c r="E1215" t="s">
        <v>6788</v>
      </c>
      <c r="F1215" t="s">
        <v>94</v>
      </c>
      <c r="G1215">
        <v>0</v>
      </c>
      <c r="H1215">
        <v>1</v>
      </c>
      <c r="I1215">
        <v>0</v>
      </c>
      <c r="J1215">
        <v>0</v>
      </c>
      <c r="K1215">
        <v>1</v>
      </c>
      <c r="L1215">
        <v>1</v>
      </c>
    </row>
    <row r="1216" spans="1:12" x14ac:dyDescent="0.2">
      <c r="A1216"/>
      <c r="B1216"/>
      <c r="C1216"/>
      <c r="D1216"/>
      <c r="E1216" t="s">
        <v>6789</v>
      </c>
      <c r="F1216" t="s">
        <v>94</v>
      </c>
      <c r="G1216">
        <v>0</v>
      </c>
      <c r="H1216">
        <v>1</v>
      </c>
      <c r="I1216">
        <v>0</v>
      </c>
      <c r="J1216">
        <v>0</v>
      </c>
      <c r="K1216">
        <v>1</v>
      </c>
      <c r="L1216">
        <v>1</v>
      </c>
    </row>
    <row r="1217" spans="1:12" x14ac:dyDescent="0.2">
      <c r="A1217"/>
      <c r="B1217"/>
      <c r="C1217"/>
      <c r="D1217"/>
      <c r="E1217" t="s">
        <v>788</v>
      </c>
      <c r="F1217" t="s">
        <v>94</v>
      </c>
      <c r="G1217">
        <v>0</v>
      </c>
      <c r="H1217">
        <v>1</v>
      </c>
      <c r="I1217">
        <v>0</v>
      </c>
      <c r="J1217">
        <v>0</v>
      </c>
      <c r="K1217">
        <v>1</v>
      </c>
      <c r="L1217">
        <v>1</v>
      </c>
    </row>
    <row r="1218" spans="1:12" x14ac:dyDescent="0.2">
      <c r="A1218"/>
      <c r="B1218"/>
      <c r="C1218"/>
      <c r="D1218"/>
      <c r="E1218" t="s">
        <v>325</v>
      </c>
      <c r="F1218" t="s">
        <v>77</v>
      </c>
      <c r="G1218">
        <v>0</v>
      </c>
      <c r="H1218">
        <v>1</v>
      </c>
      <c r="I1218">
        <v>0</v>
      </c>
      <c r="J1218">
        <v>0</v>
      </c>
      <c r="K1218">
        <v>1</v>
      </c>
      <c r="L1218">
        <v>1</v>
      </c>
    </row>
    <row r="1219" spans="1:12" x14ac:dyDescent="0.2">
      <c r="A1219"/>
      <c r="B1219"/>
      <c r="C1219"/>
      <c r="D1219"/>
      <c r="E1219" t="s">
        <v>324</v>
      </c>
      <c r="F1219" t="s">
        <v>77</v>
      </c>
      <c r="G1219">
        <v>0</v>
      </c>
      <c r="H1219">
        <v>1</v>
      </c>
      <c r="I1219">
        <v>0</v>
      </c>
      <c r="J1219">
        <v>0</v>
      </c>
      <c r="K1219">
        <v>1</v>
      </c>
      <c r="L1219">
        <v>1</v>
      </c>
    </row>
    <row r="1220" spans="1:12" x14ac:dyDescent="0.2">
      <c r="A1220"/>
      <c r="B1220"/>
      <c r="C1220"/>
      <c r="D1220"/>
      <c r="E1220" t="s">
        <v>2014</v>
      </c>
      <c r="F1220" t="s">
        <v>77</v>
      </c>
      <c r="G1220">
        <v>0</v>
      </c>
      <c r="H1220">
        <v>1</v>
      </c>
      <c r="I1220">
        <v>0</v>
      </c>
      <c r="J1220">
        <v>0</v>
      </c>
      <c r="K1220">
        <v>1</v>
      </c>
      <c r="L1220">
        <v>1</v>
      </c>
    </row>
    <row r="1221" spans="1:12" x14ac:dyDescent="0.2">
      <c r="A1221"/>
      <c r="B1221"/>
      <c r="C1221"/>
      <c r="D1221"/>
      <c r="E1221" t="s">
        <v>740</v>
      </c>
      <c r="F1221" t="s">
        <v>48</v>
      </c>
      <c r="G1221">
        <v>0</v>
      </c>
      <c r="H1221">
        <v>1</v>
      </c>
      <c r="I1221">
        <v>0</v>
      </c>
      <c r="J1221">
        <v>0</v>
      </c>
      <c r="K1221">
        <v>1</v>
      </c>
      <c r="L1221">
        <v>1</v>
      </c>
    </row>
    <row r="1222" spans="1:12" x14ac:dyDescent="0.2">
      <c r="A1222"/>
      <c r="B1222"/>
      <c r="C1222"/>
      <c r="D1222"/>
      <c r="E1222" t="s">
        <v>1788</v>
      </c>
      <c r="F1222" t="s">
        <v>48</v>
      </c>
      <c r="G1222">
        <v>0</v>
      </c>
      <c r="H1222">
        <v>1</v>
      </c>
      <c r="I1222">
        <v>0</v>
      </c>
      <c r="J1222">
        <v>0</v>
      </c>
      <c r="K1222">
        <v>1</v>
      </c>
      <c r="L1222">
        <v>1</v>
      </c>
    </row>
    <row r="1223" spans="1:12" x14ac:dyDescent="0.2">
      <c r="A1223"/>
      <c r="B1223"/>
      <c r="C1223"/>
      <c r="D1223"/>
      <c r="E1223" t="s">
        <v>1546</v>
      </c>
      <c r="F1223" t="s">
        <v>48</v>
      </c>
      <c r="G1223">
        <v>0</v>
      </c>
      <c r="H1223">
        <v>1</v>
      </c>
      <c r="I1223">
        <v>0</v>
      </c>
      <c r="J1223">
        <v>0</v>
      </c>
      <c r="K1223">
        <v>1</v>
      </c>
      <c r="L1223">
        <v>1</v>
      </c>
    </row>
    <row r="1224" spans="1:12" x14ac:dyDescent="0.2">
      <c r="A1224"/>
      <c r="B1224"/>
      <c r="C1224"/>
      <c r="D1224"/>
      <c r="E1224" t="s">
        <v>1610</v>
      </c>
      <c r="F1224" t="s">
        <v>24</v>
      </c>
      <c r="G1224">
        <v>1</v>
      </c>
      <c r="H1224">
        <v>0</v>
      </c>
      <c r="I1224">
        <v>0</v>
      </c>
      <c r="J1224">
        <v>0</v>
      </c>
      <c r="K1224">
        <v>1</v>
      </c>
      <c r="L1224">
        <v>1</v>
      </c>
    </row>
    <row r="1225" spans="1:12" x14ac:dyDescent="0.2">
      <c r="A1225"/>
      <c r="B1225"/>
      <c r="C1225"/>
      <c r="D1225"/>
      <c r="E1225" t="s">
        <v>1149</v>
      </c>
      <c r="F1225" t="s">
        <v>24</v>
      </c>
      <c r="G1225">
        <v>1</v>
      </c>
      <c r="H1225">
        <v>0</v>
      </c>
      <c r="I1225">
        <v>0</v>
      </c>
      <c r="J1225">
        <v>0</v>
      </c>
      <c r="K1225">
        <v>1</v>
      </c>
      <c r="L1225">
        <v>1</v>
      </c>
    </row>
    <row r="1226" spans="1:12" x14ac:dyDescent="0.2">
      <c r="A1226"/>
      <c r="B1226"/>
      <c r="C1226"/>
      <c r="D1226"/>
      <c r="E1226" t="s">
        <v>441</v>
      </c>
      <c r="F1226" t="s">
        <v>87</v>
      </c>
      <c r="G1226">
        <v>0</v>
      </c>
      <c r="H1226">
        <v>1</v>
      </c>
      <c r="I1226">
        <v>0</v>
      </c>
      <c r="J1226">
        <v>0</v>
      </c>
      <c r="K1226">
        <v>1</v>
      </c>
      <c r="L1226">
        <v>1</v>
      </c>
    </row>
    <row r="1227" spans="1:12" x14ac:dyDescent="0.2">
      <c r="A1227"/>
      <c r="B1227"/>
      <c r="C1227"/>
      <c r="D1227"/>
      <c r="E1227" t="s">
        <v>4646</v>
      </c>
      <c r="F1227" t="s">
        <v>87</v>
      </c>
      <c r="G1227">
        <v>0</v>
      </c>
      <c r="H1227">
        <v>1</v>
      </c>
      <c r="I1227">
        <v>0</v>
      </c>
      <c r="J1227">
        <v>0</v>
      </c>
      <c r="K1227">
        <v>1</v>
      </c>
      <c r="L1227">
        <v>1</v>
      </c>
    </row>
    <row r="1228" spans="1:12" x14ac:dyDescent="0.2">
      <c r="A1228"/>
      <c r="B1228"/>
      <c r="C1228"/>
      <c r="D1228"/>
      <c r="E1228" t="s">
        <v>2206</v>
      </c>
      <c r="F1228" t="s">
        <v>16</v>
      </c>
      <c r="G1228">
        <v>0</v>
      </c>
      <c r="H1228">
        <v>1</v>
      </c>
      <c r="I1228">
        <v>0</v>
      </c>
      <c r="J1228">
        <v>0</v>
      </c>
      <c r="K1228">
        <v>1</v>
      </c>
      <c r="L1228">
        <v>1</v>
      </c>
    </row>
    <row r="1229" spans="1:12" x14ac:dyDescent="0.2">
      <c r="A1229"/>
      <c r="B1229"/>
      <c r="C1229"/>
      <c r="D1229"/>
      <c r="E1229" t="s">
        <v>2257</v>
      </c>
      <c r="F1229" t="s">
        <v>16</v>
      </c>
      <c r="G1229">
        <v>0</v>
      </c>
      <c r="H1229">
        <v>1</v>
      </c>
      <c r="I1229">
        <v>0</v>
      </c>
      <c r="J1229">
        <v>0</v>
      </c>
      <c r="K1229">
        <v>1</v>
      </c>
      <c r="L1229">
        <v>1</v>
      </c>
    </row>
    <row r="1230" spans="1:12" x14ac:dyDescent="0.2">
      <c r="A1230"/>
      <c r="B1230"/>
      <c r="C1230"/>
      <c r="D1230"/>
      <c r="E1230" t="s">
        <v>2207</v>
      </c>
      <c r="F1230" t="s">
        <v>16</v>
      </c>
      <c r="G1230">
        <v>0</v>
      </c>
      <c r="H1230">
        <v>1</v>
      </c>
      <c r="I1230">
        <v>0</v>
      </c>
      <c r="J1230">
        <v>0</v>
      </c>
      <c r="K1230">
        <v>1</v>
      </c>
      <c r="L1230">
        <v>1</v>
      </c>
    </row>
    <row r="1231" spans="1:12" x14ac:dyDescent="0.2">
      <c r="A1231"/>
      <c r="B1231"/>
      <c r="C1231"/>
      <c r="D1231"/>
      <c r="E1231" t="s">
        <v>2209</v>
      </c>
      <c r="F1231" t="s">
        <v>16</v>
      </c>
      <c r="G1231">
        <v>0</v>
      </c>
      <c r="H1231">
        <v>1</v>
      </c>
      <c r="I1231">
        <v>0</v>
      </c>
      <c r="J1231">
        <v>0</v>
      </c>
      <c r="K1231">
        <v>1</v>
      </c>
      <c r="L1231">
        <v>1</v>
      </c>
    </row>
    <row r="1232" spans="1:12" x14ac:dyDescent="0.2">
      <c r="A1232"/>
      <c r="B1232"/>
      <c r="C1232"/>
      <c r="D1232"/>
      <c r="E1232" t="s">
        <v>6790</v>
      </c>
      <c r="F1232" t="s">
        <v>131</v>
      </c>
      <c r="G1232">
        <v>0</v>
      </c>
      <c r="H1232">
        <v>1</v>
      </c>
      <c r="I1232">
        <v>0</v>
      </c>
      <c r="J1232">
        <v>0</v>
      </c>
      <c r="K1232">
        <v>1</v>
      </c>
      <c r="L1232">
        <v>1</v>
      </c>
    </row>
    <row r="1233" spans="1:12" x14ac:dyDescent="0.2">
      <c r="A1233"/>
      <c r="B1233"/>
      <c r="C1233"/>
      <c r="D1233"/>
      <c r="E1233" t="s">
        <v>5388</v>
      </c>
      <c r="F1233" t="s">
        <v>53</v>
      </c>
      <c r="G1233">
        <v>0</v>
      </c>
      <c r="H1233">
        <v>1</v>
      </c>
      <c r="I1233">
        <v>0</v>
      </c>
      <c r="J1233">
        <v>0</v>
      </c>
      <c r="K1233">
        <v>1</v>
      </c>
      <c r="L1233">
        <v>1</v>
      </c>
    </row>
    <row r="1234" spans="1:12" x14ac:dyDescent="0.2">
      <c r="A1234"/>
      <c r="B1234"/>
      <c r="C1234"/>
      <c r="D1234"/>
      <c r="E1234" t="s">
        <v>627</v>
      </c>
      <c r="F1234" t="s">
        <v>29</v>
      </c>
      <c r="G1234">
        <v>0</v>
      </c>
      <c r="H1234">
        <v>1</v>
      </c>
      <c r="I1234">
        <v>0</v>
      </c>
      <c r="J1234">
        <v>0</v>
      </c>
      <c r="K1234">
        <v>1</v>
      </c>
      <c r="L1234">
        <v>1</v>
      </c>
    </row>
    <row r="1235" spans="1:12" x14ac:dyDescent="0.2">
      <c r="A1235"/>
      <c r="B1235"/>
      <c r="C1235"/>
      <c r="D1235"/>
      <c r="E1235" t="s">
        <v>3478</v>
      </c>
      <c r="F1235" t="s">
        <v>29</v>
      </c>
      <c r="G1235">
        <v>0</v>
      </c>
      <c r="H1235">
        <v>1</v>
      </c>
      <c r="I1235">
        <v>0</v>
      </c>
      <c r="J1235">
        <v>0</v>
      </c>
      <c r="K1235">
        <v>1</v>
      </c>
      <c r="L1235">
        <v>1</v>
      </c>
    </row>
    <row r="1236" spans="1:12" x14ac:dyDescent="0.2">
      <c r="A1236"/>
      <c r="B1236"/>
      <c r="C1236"/>
      <c r="D1236"/>
      <c r="E1236" t="s">
        <v>6791</v>
      </c>
      <c r="F1236" t="s">
        <v>29</v>
      </c>
      <c r="G1236">
        <v>1</v>
      </c>
      <c r="H1236">
        <v>0</v>
      </c>
      <c r="I1236">
        <v>0</v>
      </c>
      <c r="J1236">
        <v>0</v>
      </c>
      <c r="K1236">
        <v>1</v>
      </c>
      <c r="L1236">
        <v>1</v>
      </c>
    </row>
    <row r="1237" spans="1:12" x14ac:dyDescent="0.2">
      <c r="A1237"/>
      <c r="B1237"/>
      <c r="C1237"/>
      <c r="D1237"/>
      <c r="E1237" t="s">
        <v>3306</v>
      </c>
      <c r="F1237" t="s">
        <v>29</v>
      </c>
      <c r="G1237">
        <v>0</v>
      </c>
      <c r="H1237">
        <v>1</v>
      </c>
      <c r="I1237">
        <v>0</v>
      </c>
      <c r="J1237">
        <v>0</v>
      </c>
      <c r="K1237">
        <v>1</v>
      </c>
      <c r="L1237">
        <v>1</v>
      </c>
    </row>
    <row r="1238" spans="1:12" x14ac:dyDescent="0.2">
      <c r="A1238"/>
      <c r="B1238"/>
      <c r="C1238"/>
      <c r="D1238"/>
      <c r="E1238" t="s">
        <v>6792</v>
      </c>
      <c r="F1238" t="s">
        <v>58</v>
      </c>
      <c r="G1238">
        <v>1</v>
      </c>
      <c r="H1238">
        <v>0</v>
      </c>
      <c r="I1238">
        <v>0</v>
      </c>
      <c r="J1238">
        <v>0</v>
      </c>
      <c r="K1238">
        <v>1</v>
      </c>
      <c r="L1238">
        <v>1</v>
      </c>
    </row>
    <row r="1239" spans="1:12" x14ac:dyDescent="0.2">
      <c r="A1239"/>
      <c r="B1239"/>
      <c r="C1239"/>
      <c r="D1239"/>
      <c r="E1239" t="s">
        <v>6144</v>
      </c>
      <c r="F1239" t="s">
        <v>69</v>
      </c>
      <c r="G1239">
        <v>0</v>
      </c>
      <c r="H1239">
        <v>1</v>
      </c>
      <c r="I1239">
        <v>0</v>
      </c>
      <c r="J1239">
        <v>0</v>
      </c>
      <c r="K1239">
        <v>1</v>
      </c>
      <c r="L1239">
        <v>1</v>
      </c>
    </row>
    <row r="1240" spans="1:12" x14ac:dyDescent="0.2">
      <c r="A1240"/>
      <c r="B1240"/>
      <c r="C1240"/>
      <c r="D1240"/>
      <c r="E1240" t="s">
        <v>1022</v>
      </c>
      <c r="F1240" t="s">
        <v>58</v>
      </c>
      <c r="G1240">
        <v>1</v>
      </c>
      <c r="H1240">
        <v>1</v>
      </c>
      <c r="I1240">
        <v>0</v>
      </c>
      <c r="J1240">
        <v>0</v>
      </c>
      <c r="K1240">
        <v>2</v>
      </c>
      <c r="L1240">
        <v>2</v>
      </c>
    </row>
    <row r="1241" spans="1:12" x14ac:dyDescent="0.2">
      <c r="A1241"/>
      <c r="B1241"/>
      <c r="C1241"/>
      <c r="D1241"/>
      <c r="E1241" t="s">
        <v>6793</v>
      </c>
      <c r="F1241" t="s">
        <v>69</v>
      </c>
      <c r="G1241">
        <v>0</v>
      </c>
      <c r="H1241">
        <v>1</v>
      </c>
      <c r="I1241">
        <v>0</v>
      </c>
      <c r="J1241">
        <v>0</v>
      </c>
      <c r="K1241">
        <v>1</v>
      </c>
      <c r="L1241">
        <v>1</v>
      </c>
    </row>
    <row r="1242" spans="1:12" x14ac:dyDescent="0.2">
      <c r="A1242"/>
      <c r="B1242"/>
      <c r="C1242"/>
      <c r="D1242"/>
      <c r="E1242" t="s">
        <v>6142</v>
      </c>
      <c r="F1242" t="s">
        <v>69</v>
      </c>
      <c r="G1242">
        <v>0</v>
      </c>
      <c r="H1242">
        <v>1</v>
      </c>
      <c r="I1242">
        <v>0</v>
      </c>
      <c r="J1242">
        <v>0</v>
      </c>
      <c r="K1242">
        <v>1</v>
      </c>
      <c r="L1242">
        <v>1</v>
      </c>
    </row>
    <row r="1243" spans="1:12" x14ac:dyDescent="0.2">
      <c r="A1243"/>
      <c r="B1243"/>
      <c r="C1243"/>
      <c r="D1243"/>
      <c r="E1243" t="s">
        <v>6794</v>
      </c>
      <c r="F1243" t="s">
        <v>87</v>
      </c>
      <c r="G1243">
        <v>0</v>
      </c>
      <c r="H1243">
        <v>1</v>
      </c>
      <c r="I1243">
        <v>0</v>
      </c>
      <c r="J1243">
        <v>0</v>
      </c>
      <c r="K1243">
        <v>1</v>
      </c>
      <c r="L1243">
        <v>1</v>
      </c>
    </row>
    <row r="1244" spans="1:12" x14ac:dyDescent="0.2">
      <c r="A1244"/>
      <c r="B1244"/>
      <c r="C1244"/>
      <c r="D1244"/>
      <c r="E1244" t="s">
        <v>3302</v>
      </c>
      <c r="F1244" t="s">
        <v>94</v>
      </c>
      <c r="G1244">
        <v>0</v>
      </c>
      <c r="H1244">
        <v>1</v>
      </c>
      <c r="I1244">
        <v>0</v>
      </c>
      <c r="J1244">
        <v>0</v>
      </c>
      <c r="K1244">
        <v>1</v>
      </c>
      <c r="L1244">
        <v>1</v>
      </c>
    </row>
    <row r="1245" spans="1:12" x14ac:dyDescent="0.2">
      <c r="A1245"/>
      <c r="B1245"/>
      <c r="C1245"/>
      <c r="D1245"/>
      <c r="E1245" t="s">
        <v>6795</v>
      </c>
      <c r="F1245" t="s">
        <v>20</v>
      </c>
      <c r="G1245">
        <v>0</v>
      </c>
      <c r="H1245">
        <v>1</v>
      </c>
      <c r="I1245">
        <v>0</v>
      </c>
      <c r="J1245">
        <v>0</v>
      </c>
      <c r="K1245">
        <v>1</v>
      </c>
      <c r="L1245">
        <v>1</v>
      </c>
    </row>
    <row r="1246" spans="1:12" x14ac:dyDescent="0.2">
      <c r="A1246"/>
      <c r="B1246"/>
      <c r="C1246"/>
      <c r="D1246"/>
      <c r="E1246" t="s">
        <v>6796</v>
      </c>
      <c r="F1246" t="s">
        <v>77</v>
      </c>
      <c r="G1246">
        <v>0</v>
      </c>
      <c r="H1246">
        <v>1</v>
      </c>
      <c r="I1246">
        <v>0</v>
      </c>
      <c r="J1246">
        <v>0</v>
      </c>
      <c r="K1246">
        <v>1</v>
      </c>
      <c r="L1246">
        <v>1</v>
      </c>
    </row>
    <row r="1247" spans="1:12" x14ac:dyDescent="0.2">
      <c r="A1247"/>
      <c r="B1247"/>
      <c r="C1247"/>
      <c r="D1247"/>
      <c r="E1247" t="s">
        <v>1518</v>
      </c>
      <c r="F1247" t="s">
        <v>48</v>
      </c>
      <c r="G1247">
        <v>1</v>
      </c>
      <c r="H1247">
        <v>0</v>
      </c>
      <c r="I1247">
        <v>0</v>
      </c>
      <c r="J1247">
        <v>0</v>
      </c>
      <c r="K1247">
        <v>1</v>
      </c>
      <c r="L1247">
        <v>1</v>
      </c>
    </row>
    <row r="1248" spans="1:12" x14ac:dyDescent="0.2">
      <c r="A1248"/>
      <c r="B1248"/>
      <c r="C1248"/>
      <c r="D1248"/>
      <c r="E1248" t="s">
        <v>1091</v>
      </c>
      <c r="F1248" t="s">
        <v>58</v>
      </c>
      <c r="G1248">
        <v>0</v>
      </c>
      <c r="H1248">
        <v>1</v>
      </c>
      <c r="I1248">
        <v>0</v>
      </c>
      <c r="J1248">
        <v>0</v>
      </c>
      <c r="K1248">
        <v>1</v>
      </c>
      <c r="L1248">
        <v>1</v>
      </c>
    </row>
    <row r="1249" spans="1:12" x14ac:dyDescent="0.2">
      <c r="A1249"/>
      <c r="B1249"/>
      <c r="C1249"/>
      <c r="D1249"/>
      <c r="E1249" t="s">
        <v>5769</v>
      </c>
      <c r="F1249" t="s">
        <v>24</v>
      </c>
      <c r="G1249">
        <v>0</v>
      </c>
      <c r="H1249">
        <v>1</v>
      </c>
      <c r="I1249">
        <v>0</v>
      </c>
      <c r="J1249">
        <v>0</v>
      </c>
      <c r="K1249">
        <v>1</v>
      </c>
      <c r="L1249">
        <v>1</v>
      </c>
    </row>
    <row r="1250" spans="1:12" x14ac:dyDescent="0.2">
      <c r="A1250"/>
      <c r="B1250"/>
      <c r="C1250"/>
      <c r="D1250"/>
      <c r="E1250" t="s">
        <v>5757</v>
      </c>
      <c r="F1250" t="s">
        <v>24</v>
      </c>
      <c r="G1250">
        <v>0</v>
      </c>
      <c r="H1250">
        <v>1</v>
      </c>
      <c r="I1250">
        <v>0</v>
      </c>
      <c r="J1250">
        <v>0</v>
      </c>
      <c r="K1250">
        <v>1</v>
      </c>
      <c r="L1250">
        <v>1</v>
      </c>
    </row>
    <row r="1251" spans="1:12" x14ac:dyDescent="0.2">
      <c r="A1251"/>
      <c r="B1251"/>
      <c r="C1251"/>
      <c r="D1251"/>
      <c r="E1251" t="s">
        <v>3253</v>
      </c>
      <c r="F1251" t="s">
        <v>58</v>
      </c>
      <c r="G1251">
        <v>0</v>
      </c>
      <c r="H1251">
        <v>1</v>
      </c>
      <c r="I1251">
        <v>0</v>
      </c>
      <c r="J1251">
        <v>0</v>
      </c>
      <c r="K1251">
        <v>1</v>
      </c>
      <c r="L1251">
        <v>1</v>
      </c>
    </row>
    <row r="1252" spans="1:12" x14ac:dyDescent="0.2">
      <c r="A1252"/>
      <c r="B1252"/>
      <c r="C1252"/>
      <c r="D1252"/>
      <c r="E1252" t="s">
        <v>6797</v>
      </c>
      <c r="F1252" t="s">
        <v>33</v>
      </c>
      <c r="G1252">
        <v>0</v>
      </c>
      <c r="H1252">
        <v>1</v>
      </c>
      <c r="I1252">
        <v>0</v>
      </c>
      <c r="J1252">
        <v>0</v>
      </c>
      <c r="K1252">
        <v>1</v>
      </c>
      <c r="L1252">
        <v>1</v>
      </c>
    </row>
    <row r="1253" spans="1:12" x14ac:dyDescent="0.2">
      <c r="A1253"/>
      <c r="B1253"/>
      <c r="C1253"/>
      <c r="D1253"/>
      <c r="E1253" t="s">
        <v>156</v>
      </c>
      <c r="F1253" t="s">
        <v>33</v>
      </c>
      <c r="G1253">
        <v>0</v>
      </c>
      <c r="H1253">
        <v>1</v>
      </c>
      <c r="I1253">
        <v>0</v>
      </c>
      <c r="J1253">
        <v>0</v>
      </c>
      <c r="K1253">
        <v>1</v>
      </c>
      <c r="L1253">
        <v>1</v>
      </c>
    </row>
    <row r="1254" spans="1:12" x14ac:dyDescent="0.2">
      <c r="A1254"/>
      <c r="B1254"/>
      <c r="C1254"/>
      <c r="D1254"/>
      <c r="E1254" t="s">
        <v>5051</v>
      </c>
      <c r="F1254" t="s">
        <v>35</v>
      </c>
      <c r="G1254">
        <v>0</v>
      </c>
      <c r="H1254">
        <v>1</v>
      </c>
      <c r="I1254">
        <v>0</v>
      </c>
      <c r="J1254">
        <v>0</v>
      </c>
      <c r="K1254">
        <v>1</v>
      </c>
      <c r="L1254">
        <v>1</v>
      </c>
    </row>
    <row r="1255" spans="1:12" x14ac:dyDescent="0.2">
      <c r="A1255"/>
      <c r="B1255"/>
      <c r="C1255"/>
      <c r="D1255"/>
      <c r="E1255" t="s">
        <v>5722</v>
      </c>
      <c r="F1255" t="s">
        <v>35</v>
      </c>
      <c r="G1255">
        <v>0</v>
      </c>
      <c r="H1255">
        <v>1</v>
      </c>
      <c r="I1255">
        <v>0</v>
      </c>
      <c r="J1255">
        <v>0</v>
      </c>
      <c r="K1255">
        <v>1</v>
      </c>
      <c r="L1255">
        <v>1</v>
      </c>
    </row>
    <row r="1256" spans="1:12" x14ac:dyDescent="0.2">
      <c r="A1256"/>
      <c r="B1256"/>
      <c r="C1256"/>
      <c r="D1256"/>
      <c r="E1256" t="s">
        <v>6798</v>
      </c>
      <c r="F1256" t="s">
        <v>18</v>
      </c>
      <c r="G1256">
        <v>0</v>
      </c>
      <c r="H1256">
        <v>1</v>
      </c>
      <c r="I1256">
        <v>0</v>
      </c>
      <c r="J1256">
        <v>0</v>
      </c>
      <c r="K1256">
        <v>1</v>
      </c>
      <c r="L1256">
        <v>1</v>
      </c>
    </row>
    <row r="1257" spans="1:12" x14ac:dyDescent="0.2">
      <c r="A1257"/>
      <c r="B1257"/>
      <c r="C1257"/>
      <c r="D1257"/>
      <c r="E1257" t="s">
        <v>6799</v>
      </c>
      <c r="F1257" t="s">
        <v>18</v>
      </c>
      <c r="G1257">
        <v>0</v>
      </c>
      <c r="H1257">
        <v>1</v>
      </c>
      <c r="I1257">
        <v>0</v>
      </c>
      <c r="J1257">
        <v>0</v>
      </c>
      <c r="K1257">
        <v>1</v>
      </c>
      <c r="L1257">
        <v>1</v>
      </c>
    </row>
    <row r="1258" spans="1:12" x14ac:dyDescent="0.2">
      <c r="A1258"/>
      <c r="B1258"/>
      <c r="C1258"/>
      <c r="D1258"/>
      <c r="E1258" t="s">
        <v>6800</v>
      </c>
      <c r="F1258" t="s">
        <v>18</v>
      </c>
      <c r="G1258">
        <v>0</v>
      </c>
      <c r="H1258">
        <v>1</v>
      </c>
      <c r="I1258">
        <v>0</v>
      </c>
      <c r="J1258">
        <v>0</v>
      </c>
      <c r="K1258">
        <v>1</v>
      </c>
      <c r="L1258">
        <v>1</v>
      </c>
    </row>
    <row r="1259" spans="1:12" x14ac:dyDescent="0.2">
      <c r="A1259"/>
      <c r="B1259"/>
      <c r="C1259"/>
      <c r="D1259"/>
      <c r="E1259" t="s">
        <v>6801</v>
      </c>
      <c r="F1259" t="s">
        <v>24</v>
      </c>
      <c r="G1259">
        <v>0</v>
      </c>
      <c r="H1259">
        <v>1</v>
      </c>
      <c r="I1259">
        <v>0</v>
      </c>
      <c r="J1259">
        <v>0</v>
      </c>
      <c r="K1259">
        <v>1</v>
      </c>
      <c r="L1259">
        <v>1</v>
      </c>
    </row>
    <row r="1260" spans="1:12" x14ac:dyDescent="0.2">
      <c r="A1260"/>
      <c r="B1260"/>
      <c r="C1260"/>
      <c r="D1260"/>
      <c r="E1260" t="s">
        <v>6802</v>
      </c>
      <c r="F1260" t="s">
        <v>24</v>
      </c>
      <c r="G1260">
        <v>0</v>
      </c>
      <c r="H1260">
        <v>1</v>
      </c>
      <c r="I1260">
        <v>0</v>
      </c>
      <c r="J1260">
        <v>0</v>
      </c>
      <c r="K1260">
        <v>1</v>
      </c>
      <c r="L1260">
        <v>1</v>
      </c>
    </row>
    <row r="1261" spans="1:12" x14ac:dyDescent="0.2">
      <c r="A1261"/>
      <c r="B1261"/>
      <c r="C1261"/>
      <c r="D1261"/>
      <c r="E1261" t="s">
        <v>6803</v>
      </c>
      <c r="F1261" t="s">
        <v>24</v>
      </c>
      <c r="G1261">
        <v>0</v>
      </c>
      <c r="H1261">
        <v>1</v>
      </c>
      <c r="I1261">
        <v>0</v>
      </c>
      <c r="J1261">
        <v>0</v>
      </c>
      <c r="K1261">
        <v>1</v>
      </c>
      <c r="L1261">
        <v>1</v>
      </c>
    </row>
    <row r="1262" spans="1:12" x14ac:dyDescent="0.2">
      <c r="A1262"/>
      <c r="B1262"/>
      <c r="C1262"/>
      <c r="D1262"/>
      <c r="E1262" t="s">
        <v>6160</v>
      </c>
      <c r="F1262" t="s">
        <v>58</v>
      </c>
      <c r="G1262">
        <v>0</v>
      </c>
      <c r="H1262">
        <v>1</v>
      </c>
      <c r="I1262">
        <v>0</v>
      </c>
      <c r="J1262">
        <v>0</v>
      </c>
      <c r="K1262">
        <v>1</v>
      </c>
      <c r="L1262">
        <v>1</v>
      </c>
    </row>
    <row r="1263" spans="1:12" x14ac:dyDescent="0.2">
      <c r="A1263"/>
      <c r="B1263"/>
      <c r="C1263"/>
      <c r="D1263"/>
      <c r="E1263" t="s">
        <v>5404</v>
      </c>
      <c r="F1263" t="s">
        <v>58</v>
      </c>
      <c r="G1263">
        <v>0</v>
      </c>
      <c r="H1263">
        <v>1</v>
      </c>
      <c r="I1263">
        <v>0</v>
      </c>
      <c r="J1263">
        <v>0</v>
      </c>
      <c r="K1263">
        <v>1</v>
      </c>
      <c r="L1263">
        <v>1</v>
      </c>
    </row>
    <row r="1264" spans="1:12" x14ac:dyDescent="0.2">
      <c r="A1264"/>
      <c r="B1264"/>
      <c r="C1264"/>
      <c r="D1264"/>
      <c r="E1264" t="s">
        <v>6804</v>
      </c>
      <c r="F1264" t="s">
        <v>58</v>
      </c>
      <c r="G1264">
        <v>0</v>
      </c>
      <c r="H1264">
        <v>1</v>
      </c>
      <c r="I1264">
        <v>0</v>
      </c>
      <c r="J1264">
        <v>0</v>
      </c>
      <c r="K1264">
        <v>1</v>
      </c>
      <c r="L1264">
        <v>1</v>
      </c>
    </row>
    <row r="1265" spans="1:12" x14ac:dyDescent="0.2">
      <c r="A1265"/>
      <c r="B1265"/>
      <c r="C1265"/>
      <c r="D1265"/>
      <c r="E1265" t="s">
        <v>6805</v>
      </c>
      <c r="F1265" t="s">
        <v>33</v>
      </c>
      <c r="G1265">
        <v>0</v>
      </c>
      <c r="H1265">
        <v>1</v>
      </c>
      <c r="I1265">
        <v>0</v>
      </c>
      <c r="J1265">
        <v>0</v>
      </c>
      <c r="K1265">
        <v>1</v>
      </c>
      <c r="L1265">
        <v>1</v>
      </c>
    </row>
    <row r="1266" spans="1:12" x14ac:dyDescent="0.2">
      <c r="A1266"/>
      <c r="B1266"/>
      <c r="C1266"/>
      <c r="D1266"/>
      <c r="E1266" t="s">
        <v>6806</v>
      </c>
      <c r="F1266" t="s">
        <v>33</v>
      </c>
      <c r="G1266">
        <v>0</v>
      </c>
      <c r="H1266">
        <v>1</v>
      </c>
      <c r="I1266">
        <v>0</v>
      </c>
      <c r="J1266">
        <v>0</v>
      </c>
      <c r="K1266">
        <v>1</v>
      </c>
      <c r="L1266">
        <v>1</v>
      </c>
    </row>
    <row r="1267" spans="1:12" x14ac:dyDescent="0.2">
      <c r="A1267"/>
      <c r="B1267"/>
      <c r="C1267"/>
      <c r="D1267"/>
      <c r="E1267" t="s">
        <v>6807</v>
      </c>
      <c r="F1267" t="s">
        <v>33</v>
      </c>
      <c r="G1267">
        <v>0</v>
      </c>
      <c r="H1267">
        <v>1</v>
      </c>
      <c r="I1267">
        <v>0</v>
      </c>
      <c r="J1267">
        <v>0</v>
      </c>
      <c r="K1267">
        <v>1</v>
      </c>
      <c r="L1267">
        <v>1</v>
      </c>
    </row>
    <row r="1268" spans="1:12" x14ac:dyDescent="0.2">
      <c r="A1268"/>
      <c r="B1268"/>
      <c r="C1268"/>
      <c r="D1268"/>
      <c r="E1268" t="s">
        <v>6808</v>
      </c>
      <c r="F1268" t="s">
        <v>33</v>
      </c>
      <c r="G1268">
        <v>0</v>
      </c>
      <c r="H1268">
        <v>1</v>
      </c>
      <c r="I1268">
        <v>0</v>
      </c>
      <c r="J1268">
        <v>0</v>
      </c>
      <c r="K1268">
        <v>1</v>
      </c>
      <c r="L1268">
        <v>1</v>
      </c>
    </row>
    <row r="1269" spans="1:12" x14ac:dyDescent="0.2">
      <c r="A1269"/>
      <c r="B1269"/>
      <c r="C1269"/>
      <c r="D1269"/>
      <c r="E1269" t="s">
        <v>6809</v>
      </c>
      <c r="F1269" t="s">
        <v>33</v>
      </c>
      <c r="G1269">
        <v>0</v>
      </c>
      <c r="H1269">
        <v>1</v>
      </c>
      <c r="I1269">
        <v>0</v>
      </c>
      <c r="J1269">
        <v>0</v>
      </c>
      <c r="K1269">
        <v>1</v>
      </c>
      <c r="L1269">
        <v>1</v>
      </c>
    </row>
    <row r="1270" spans="1:12" x14ac:dyDescent="0.2">
      <c r="A1270"/>
      <c r="B1270"/>
      <c r="C1270"/>
      <c r="D1270"/>
      <c r="E1270" t="s">
        <v>1389</v>
      </c>
      <c r="F1270" t="s">
        <v>18</v>
      </c>
      <c r="G1270">
        <v>0</v>
      </c>
      <c r="H1270">
        <v>1</v>
      </c>
      <c r="I1270">
        <v>0</v>
      </c>
      <c r="J1270">
        <v>0</v>
      </c>
      <c r="K1270">
        <v>1</v>
      </c>
      <c r="L1270">
        <v>1</v>
      </c>
    </row>
    <row r="1271" spans="1:12" x14ac:dyDescent="0.2">
      <c r="A1271"/>
      <c r="B1271"/>
      <c r="C1271"/>
      <c r="D1271"/>
      <c r="E1271" t="s">
        <v>6810</v>
      </c>
      <c r="F1271" t="s">
        <v>18</v>
      </c>
      <c r="G1271">
        <v>1</v>
      </c>
      <c r="H1271">
        <v>0</v>
      </c>
      <c r="I1271">
        <v>0</v>
      </c>
      <c r="J1271">
        <v>0</v>
      </c>
      <c r="K1271">
        <v>1</v>
      </c>
      <c r="L1271">
        <v>1</v>
      </c>
    </row>
    <row r="1272" spans="1:12" x14ac:dyDescent="0.2">
      <c r="A1272"/>
      <c r="B1272"/>
      <c r="C1272"/>
      <c r="D1272"/>
      <c r="E1272" t="s">
        <v>6811</v>
      </c>
      <c r="F1272" t="s">
        <v>18</v>
      </c>
      <c r="G1272">
        <v>1</v>
      </c>
      <c r="H1272">
        <v>0</v>
      </c>
      <c r="I1272">
        <v>0</v>
      </c>
      <c r="J1272">
        <v>0</v>
      </c>
      <c r="K1272">
        <v>1</v>
      </c>
      <c r="L1272">
        <v>1</v>
      </c>
    </row>
    <row r="1273" spans="1:12" x14ac:dyDescent="0.2">
      <c r="A1273"/>
      <c r="B1273"/>
      <c r="C1273"/>
      <c r="D1273"/>
      <c r="E1273" t="s">
        <v>6812</v>
      </c>
      <c r="F1273" t="s">
        <v>18</v>
      </c>
      <c r="G1273">
        <v>1</v>
      </c>
      <c r="H1273">
        <v>0</v>
      </c>
      <c r="I1273">
        <v>0</v>
      </c>
      <c r="J1273">
        <v>0</v>
      </c>
      <c r="K1273">
        <v>1</v>
      </c>
      <c r="L1273">
        <v>1</v>
      </c>
    </row>
    <row r="1274" spans="1:12" x14ac:dyDescent="0.2">
      <c r="A1274"/>
      <c r="B1274"/>
      <c r="C1274"/>
      <c r="D1274" t="s">
        <v>6813</v>
      </c>
      <c r="E1274" t="s">
        <v>6813</v>
      </c>
      <c r="F1274" t="s">
        <v>18</v>
      </c>
      <c r="G1274">
        <v>1</v>
      </c>
      <c r="H1274">
        <v>0</v>
      </c>
      <c r="I1274">
        <v>0</v>
      </c>
      <c r="J1274">
        <v>0</v>
      </c>
      <c r="K1274">
        <v>1</v>
      </c>
      <c r="L1274">
        <v>1</v>
      </c>
    </row>
    <row r="1275" spans="1:12" x14ac:dyDescent="0.2">
      <c r="A1275"/>
      <c r="B1275"/>
      <c r="C1275"/>
      <c r="D1275"/>
      <c r="E1275" t="s">
        <v>6814</v>
      </c>
      <c r="F1275" t="s">
        <v>18</v>
      </c>
      <c r="G1275">
        <v>1</v>
      </c>
      <c r="H1275">
        <v>0</v>
      </c>
      <c r="I1275">
        <v>0</v>
      </c>
      <c r="J1275">
        <v>0</v>
      </c>
      <c r="K1275">
        <v>1</v>
      </c>
      <c r="L1275">
        <v>1</v>
      </c>
    </row>
    <row r="1276" spans="1:12" x14ac:dyDescent="0.2">
      <c r="A1276"/>
      <c r="B1276"/>
      <c r="C1276"/>
      <c r="D1276"/>
      <c r="E1276" t="s">
        <v>4096</v>
      </c>
      <c r="F1276" t="s">
        <v>29</v>
      </c>
      <c r="G1276">
        <v>1</v>
      </c>
      <c r="H1276">
        <v>0</v>
      </c>
      <c r="I1276">
        <v>0</v>
      </c>
      <c r="J1276">
        <v>0</v>
      </c>
      <c r="K1276">
        <v>1</v>
      </c>
      <c r="L1276">
        <v>1</v>
      </c>
    </row>
    <row r="1277" spans="1:12" x14ac:dyDescent="0.2">
      <c r="A1277"/>
      <c r="B1277"/>
      <c r="C1277"/>
      <c r="D1277"/>
      <c r="E1277" t="s">
        <v>2762</v>
      </c>
      <c r="F1277" t="s">
        <v>131</v>
      </c>
      <c r="G1277">
        <v>0</v>
      </c>
      <c r="H1277">
        <v>1</v>
      </c>
      <c r="I1277">
        <v>0</v>
      </c>
      <c r="J1277">
        <v>0</v>
      </c>
      <c r="K1277">
        <v>1</v>
      </c>
      <c r="L1277">
        <v>1</v>
      </c>
    </row>
    <row r="1278" spans="1:12" x14ac:dyDescent="0.2">
      <c r="A1278"/>
      <c r="B1278"/>
      <c r="C1278"/>
      <c r="D1278"/>
      <c r="E1278" t="s">
        <v>5821</v>
      </c>
      <c r="F1278" t="s">
        <v>33</v>
      </c>
      <c r="G1278">
        <v>0</v>
      </c>
      <c r="H1278">
        <v>1</v>
      </c>
      <c r="I1278">
        <v>0</v>
      </c>
      <c r="J1278">
        <v>0</v>
      </c>
      <c r="K1278">
        <v>1</v>
      </c>
      <c r="L1278">
        <v>1</v>
      </c>
    </row>
    <row r="1279" spans="1:12" x14ac:dyDescent="0.2">
      <c r="A1279"/>
      <c r="B1279"/>
      <c r="C1279"/>
      <c r="D1279"/>
      <c r="E1279" t="s">
        <v>1138</v>
      </c>
      <c r="F1279" t="s">
        <v>87</v>
      </c>
      <c r="G1279">
        <v>0</v>
      </c>
      <c r="H1279">
        <v>1</v>
      </c>
      <c r="I1279">
        <v>0</v>
      </c>
      <c r="J1279">
        <v>0</v>
      </c>
      <c r="K1279">
        <v>1</v>
      </c>
      <c r="L1279">
        <v>1</v>
      </c>
    </row>
    <row r="1280" spans="1:12" x14ac:dyDescent="0.2">
      <c r="A1280"/>
      <c r="B1280"/>
      <c r="C1280"/>
      <c r="D1280"/>
      <c r="E1280" t="s">
        <v>1534</v>
      </c>
      <c r="F1280" t="s">
        <v>87</v>
      </c>
      <c r="G1280">
        <v>0</v>
      </c>
      <c r="H1280">
        <v>1</v>
      </c>
      <c r="I1280">
        <v>0</v>
      </c>
      <c r="J1280">
        <v>0</v>
      </c>
      <c r="K1280">
        <v>1</v>
      </c>
      <c r="L1280">
        <v>1</v>
      </c>
    </row>
    <row r="1281" spans="1:12" x14ac:dyDescent="0.2">
      <c r="A1281"/>
      <c r="B1281"/>
      <c r="C1281"/>
      <c r="D1281"/>
      <c r="E1281" t="s">
        <v>1612</v>
      </c>
      <c r="F1281" t="s">
        <v>87</v>
      </c>
      <c r="G1281">
        <v>0</v>
      </c>
      <c r="H1281">
        <v>1</v>
      </c>
      <c r="I1281">
        <v>0</v>
      </c>
      <c r="J1281">
        <v>0</v>
      </c>
      <c r="K1281">
        <v>1</v>
      </c>
      <c r="L128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62"/>
  <sheetViews>
    <sheetView workbookViewId="0"/>
  </sheetViews>
  <sheetFormatPr baseColWidth="10" defaultColWidth="11" defaultRowHeight="16" x14ac:dyDescent="0.2"/>
  <cols>
    <col min="1" max="1" width="16" customWidth="1"/>
    <col min="2" max="2" width="14.1640625" customWidth="1"/>
    <col min="3" max="3" width="16.1640625" customWidth="1"/>
    <col min="4" max="4" width="14.83203125" customWidth="1"/>
    <col min="5" max="5" width="19" customWidth="1"/>
    <col min="6" max="6" width="10.83203125" customWidth="1"/>
    <col min="11" max="11" width="17.6640625" customWidth="1"/>
  </cols>
  <sheetData>
    <row r="1" spans="1:12" x14ac:dyDescent="0.2">
      <c r="A1" s="15" t="s">
        <v>6815</v>
      </c>
    </row>
    <row r="2" spans="1:12" s="15" customFormat="1" ht="48" x14ac:dyDescent="0.2">
      <c r="A2" s="158" t="s">
        <v>1</v>
      </c>
      <c r="B2" s="158" t="s">
        <v>2</v>
      </c>
      <c r="C2" s="158" t="s">
        <v>3</v>
      </c>
      <c r="D2" s="158" t="s">
        <v>4</v>
      </c>
      <c r="E2" s="158" t="s">
        <v>5</v>
      </c>
      <c r="F2" s="158" t="s">
        <v>6</v>
      </c>
      <c r="G2" s="159" t="s">
        <v>7</v>
      </c>
      <c r="H2" s="160" t="s">
        <v>8</v>
      </c>
      <c r="I2" s="158" t="s">
        <v>9</v>
      </c>
      <c r="J2" s="158" t="s">
        <v>10</v>
      </c>
      <c r="K2" s="158" t="s">
        <v>11</v>
      </c>
      <c r="L2" s="158" t="s">
        <v>12</v>
      </c>
    </row>
    <row r="3" spans="1:12" x14ac:dyDescent="0.2">
      <c r="A3" t="s">
        <v>3883</v>
      </c>
      <c r="F3" t="s">
        <v>16</v>
      </c>
      <c r="G3">
        <v>1</v>
      </c>
      <c r="H3">
        <v>0</v>
      </c>
      <c r="I3">
        <v>0</v>
      </c>
      <c r="J3">
        <v>0</v>
      </c>
      <c r="K3">
        <v>1</v>
      </c>
      <c r="L3">
        <v>1</v>
      </c>
    </row>
    <row r="4" spans="1:12" x14ac:dyDescent="0.2">
      <c r="A4" t="s">
        <v>5984</v>
      </c>
      <c r="F4" t="s">
        <v>58</v>
      </c>
      <c r="G4">
        <v>1</v>
      </c>
      <c r="H4">
        <v>2</v>
      </c>
      <c r="I4">
        <v>0</v>
      </c>
      <c r="J4">
        <v>0</v>
      </c>
      <c r="K4">
        <v>3</v>
      </c>
      <c r="L4">
        <v>3</v>
      </c>
    </row>
    <row r="5" spans="1:12" x14ac:dyDescent="0.2">
      <c r="A5" t="s">
        <v>6816</v>
      </c>
      <c r="F5" t="s">
        <v>29</v>
      </c>
      <c r="G5">
        <v>0</v>
      </c>
      <c r="H5">
        <v>1</v>
      </c>
      <c r="I5">
        <v>0</v>
      </c>
      <c r="J5">
        <v>0</v>
      </c>
      <c r="K5">
        <v>1</v>
      </c>
      <c r="L5">
        <v>1</v>
      </c>
    </row>
    <row r="6" spans="1:12" x14ac:dyDescent="0.2">
      <c r="A6" t="s">
        <v>6817</v>
      </c>
      <c r="F6" t="s">
        <v>67</v>
      </c>
      <c r="G6">
        <v>0</v>
      </c>
      <c r="H6">
        <v>1</v>
      </c>
      <c r="I6">
        <v>0</v>
      </c>
      <c r="J6">
        <v>0</v>
      </c>
      <c r="K6">
        <v>1</v>
      </c>
      <c r="L6">
        <v>1</v>
      </c>
    </row>
    <row r="7" spans="1:12" x14ac:dyDescent="0.2">
      <c r="A7" t="s">
        <v>3881</v>
      </c>
      <c r="F7" t="s">
        <v>16</v>
      </c>
      <c r="G7">
        <v>0</v>
      </c>
      <c r="H7">
        <v>1</v>
      </c>
      <c r="I7">
        <v>0</v>
      </c>
      <c r="J7">
        <v>0</v>
      </c>
      <c r="K7">
        <v>1</v>
      </c>
      <c r="L7">
        <v>1</v>
      </c>
    </row>
    <row r="8" spans="1:12" x14ac:dyDescent="0.2">
      <c r="A8" t="s">
        <v>6818</v>
      </c>
      <c r="F8" t="s">
        <v>53</v>
      </c>
      <c r="G8">
        <v>0</v>
      </c>
      <c r="H8">
        <v>2</v>
      </c>
      <c r="I8">
        <v>0</v>
      </c>
      <c r="J8">
        <v>0</v>
      </c>
      <c r="K8">
        <v>2</v>
      </c>
      <c r="L8">
        <v>2</v>
      </c>
    </row>
    <row r="9" spans="1:12" x14ac:dyDescent="0.2">
      <c r="A9" t="s">
        <v>3880</v>
      </c>
      <c r="F9" t="s">
        <v>131</v>
      </c>
      <c r="G9">
        <v>0</v>
      </c>
      <c r="H9">
        <v>1</v>
      </c>
      <c r="I9">
        <v>0</v>
      </c>
      <c r="J9">
        <v>0</v>
      </c>
      <c r="K9">
        <v>1</v>
      </c>
      <c r="L9">
        <v>1</v>
      </c>
    </row>
    <row r="10" spans="1:12" x14ac:dyDescent="0.2">
      <c r="A10" t="s">
        <v>3878</v>
      </c>
      <c r="F10" t="s">
        <v>33</v>
      </c>
      <c r="G10">
        <v>5</v>
      </c>
      <c r="H10">
        <v>0</v>
      </c>
      <c r="I10">
        <v>0</v>
      </c>
      <c r="J10">
        <v>0</v>
      </c>
      <c r="K10">
        <v>5</v>
      </c>
      <c r="L10">
        <v>5</v>
      </c>
    </row>
    <row r="11" spans="1:12" x14ac:dyDescent="0.2">
      <c r="A11" t="s">
        <v>3876</v>
      </c>
      <c r="F11" t="s">
        <v>16</v>
      </c>
      <c r="G11">
        <v>1</v>
      </c>
      <c r="H11">
        <v>0</v>
      </c>
      <c r="I11">
        <v>0</v>
      </c>
      <c r="J11">
        <v>0</v>
      </c>
      <c r="K11">
        <v>1</v>
      </c>
      <c r="L11">
        <v>1</v>
      </c>
    </row>
    <row r="12" spans="1:12" x14ac:dyDescent="0.2">
      <c r="A12" t="s">
        <v>6819</v>
      </c>
      <c r="F12" t="s">
        <v>53</v>
      </c>
      <c r="G12">
        <v>0</v>
      </c>
      <c r="H12">
        <v>1</v>
      </c>
      <c r="I12">
        <v>0</v>
      </c>
      <c r="J12">
        <v>0</v>
      </c>
      <c r="K12">
        <v>1</v>
      </c>
      <c r="L12">
        <v>1</v>
      </c>
    </row>
    <row r="13" spans="1:12" x14ac:dyDescent="0.2">
      <c r="A13" t="s">
        <v>6820</v>
      </c>
      <c r="F13" t="s">
        <v>67</v>
      </c>
      <c r="G13">
        <v>1</v>
      </c>
      <c r="H13">
        <v>0</v>
      </c>
      <c r="I13">
        <v>0</v>
      </c>
      <c r="J13">
        <v>0</v>
      </c>
      <c r="K13">
        <v>1</v>
      </c>
      <c r="L13">
        <v>1</v>
      </c>
    </row>
    <row r="14" spans="1:12" x14ac:dyDescent="0.2">
      <c r="A14" t="s">
        <v>5980</v>
      </c>
      <c r="F14" t="s">
        <v>29</v>
      </c>
      <c r="G14">
        <v>1</v>
      </c>
      <c r="H14">
        <v>1</v>
      </c>
      <c r="I14">
        <v>0</v>
      </c>
      <c r="J14">
        <v>0</v>
      </c>
      <c r="K14">
        <v>2</v>
      </c>
      <c r="L14">
        <v>2</v>
      </c>
    </row>
    <row r="15" spans="1:12" x14ac:dyDescent="0.2">
      <c r="A15" t="s">
        <v>3874</v>
      </c>
      <c r="F15" t="s">
        <v>53</v>
      </c>
      <c r="G15">
        <v>0</v>
      </c>
      <c r="H15">
        <v>17</v>
      </c>
      <c r="I15">
        <v>0</v>
      </c>
      <c r="J15">
        <v>0</v>
      </c>
      <c r="K15">
        <v>17</v>
      </c>
      <c r="L15">
        <v>17</v>
      </c>
    </row>
    <row r="16" spans="1:12" x14ac:dyDescent="0.2">
      <c r="A16" t="s">
        <v>3873</v>
      </c>
      <c r="F16" t="s">
        <v>131</v>
      </c>
      <c r="G16">
        <v>0</v>
      </c>
      <c r="H16">
        <v>2</v>
      </c>
      <c r="I16">
        <v>0</v>
      </c>
      <c r="J16">
        <v>0</v>
      </c>
      <c r="K16">
        <v>2</v>
      </c>
      <c r="L16">
        <v>2</v>
      </c>
    </row>
    <row r="17" spans="1:12" x14ac:dyDescent="0.2">
      <c r="A17" t="s">
        <v>5990</v>
      </c>
      <c r="F17" t="s">
        <v>29</v>
      </c>
      <c r="G17">
        <v>2</v>
      </c>
      <c r="H17">
        <v>0</v>
      </c>
      <c r="I17">
        <v>0</v>
      </c>
      <c r="J17">
        <v>0</v>
      </c>
      <c r="K17">
        <v>2</v>
      </c>
      <c r="L17">
        <v>2</v>
      </c>
    </row>
    <row r="18" spans="1:12" x14ac:dyDescent="0.2">
      <c r="A18" t="s">
        <v>5991</v>
      </c>
      <c r="F18" t="s">
        <v>14</v>
      </c>
      <c r="G18">
        <v>0</v>
      </c>
      <c r="H18">
        <v>2</v>
      </c>
      <c r="I18">
        <v>0</v>
      </c>
      <c r="J18">
        <v>0</v>
      </c>
      <c r="K18">
        <v>2</v>
      </c>
      <c r="L18">
        <v>2</v>
      </c>
    </row>
    <row r="19" spans="1:12" x14ac:dyDescent="0.2">
      <c r="A19" t="s">
        <v>3870</v>
      </c>
      <c r="F19" t="s">
        <v>14</v>
      </c>
      <c r="G19">
        <v>0</v>
      </c>
      <c r="H19">
        <v>1</v>
      </c>
      <c r="I19">
        <v>0</v>
      </c>
      <c r="J19">
        <v>0</v>
      </c>
      <c r="K19">
        <v>1</v>
      </c>
      <c r="L19">
        <v>1</v>
      </c>
    </row>
    <row r="20" spans="1:12" x14ac:dyDescent="0.2">
      <c r="A20" t="s">
        <v>6821</v>
      </c>
      <c r="F20" t="s">
        <v>131</v>
      </c>
      <c r="G20">
        <v>0</v>
      </c>
      <c r="H20">
        <v>1</v>
      </c>
      <c r="I20">
        <v>0</v>
      </c>
      <c r="J20">
        <v>0</v>
      </c>
      <c r="K20">
        <v>1</v>
      </c>
      <c r="L20">
        <v>1</v>
      </c>
    </row>
    <row r="21" spans="1:12" x14ac:dyDescent="0.2">
      <c r="A21" t="s">
        <v>3869</v>
      </c>
      <c r="F21" t="s">
        <v>24</v>
      </c>
      <c r="G21">
        <v>1</v>
      </c>
      <c r="H21">
        <v>0</v>
      </c>
      <c r="I21">
        <v>0</v>
      </c>
      <c r="J21">
        <v>0</v>
      </c>
      <c r="K21">
        <v>1</v>
      </c>
      <c r="L21">
        <v>1</v>
      </c>
    </row>
    <row r="22" spans="1:12" x14ac:dyDescent="0.2">
      <c r="A22" t="s">
        <v>5975</v>
      </c>
      <c r="F22" t="s">
        <v>24</v>
      </c>
      <c r="G22">
        <v>0</v>
      </c>
      <c r="H22">
        <v>2</v>
      </c>
      <c r="I22">
        <v>0</v>
      </c>
      <c r="J22">
        <v>0</v>
      </c>
      <c r="K22">
        <v>2</v>
      </c>
      <c r="L22">
        <v>2</v>
      </c>
    </row>
    <row r="23" spans="1:12" x14ac:dyDescent="0.2">
      <c r="A23" t="s">
        <v>6822</v>
      </c>
      <c r="F23" t="s">
        <v>87</v>
      </c>
      <c r="G23">
        <v>0</v>
      </c>
      <c r="H23">
        <v>1</v>
      </c>
      <c r="I23">
        <v>0</v>
      </c>
      <c r="J23">
        <v>0</v>
      </c>
      <c r="K23">
        <v>1</v>
      </c>
      <c r="L23">
        <v>1</v>
      </c>
    </row>
    <row r="24" spans="1:12" x14ac:dyDescent="0.2">
      <c r="A24" t="s">
        <v>6823</v>
      </c>
      <c r="F24" t="s">
        <v>67</v>
      </c>
      <c r="G24">
        <v>1</v>
      </c>
      <c r="H24">
        <v>1</v>
      </c>
      <c r="I24">
        <v>0</v>
      </c>
      <c r="J24">
        <v>1</v>
      </c>
      <c r="K24">
        <v>1</v>
      </c>
      <c r="L24">
        <v>2</v>
      </c>
    </row>
    <row r="25" spans="1:12" x14ac:dyDescent="0.2">
      <c r="A25" t="s">
        <v>6824</v>
      </c>
      <c r="F25" t="s">
        <v>48</v>
      </c>
      <c r="G25">
        <v>0</v>
      </c>
      <c r="H25">
        <v>3</v>
      </c>
      <c r="I25">
        <v>0</v>
      </c>
      <c r="J25">
        <v>0</v>
      </c>
      <c r="K25">
        <v>3</v>
      </c>
      <c r="L25">
        <v>3</v>
      </c>
    </row>
    <row r="26" spans="1:12" x14ac:dyDescent="0.2">
      <c r="A26" t="s">
        <v>6825</v>
      </c>
      <c r="F26" t="s">
        <v>87</v>
      </c>
      <c r="G26">
        <v>0</v>
      </c>
      <c r="H26">
        <v>1</v>
      </c>
      <c r="I26">
        <v>0</v>
      </c>
      <c r="J26">
        <v>0</v>
      </c>
      <c r="K26">
        <v>1</v>
      </c>
      <c r="L26">
        <v>1</v>
      </c>
    </row>
    <row r="27" spans="1:12" x14ac:dyDescent="0.2">
      <c r="A27" t="s">
        <v>5971</v>
      </c>
      <c r="F27" t="s">
        <v>20</v>
      </c>
      <c r="G27">
        <v>0</v>
      </c>
      <c r="H27">
        <v>2</v>
      </c>
      <c r="I27">
        <v>0</v>
      </c>
      <c r="J27">
        <v>0</v>
      </c>
      <c r="K27">
        <v>2</v>
      </c>
      <c r="L27">
        <v>2</v>
      </c>
    </row>
    <row r="28" spans="1:12" x14ac:dyDescent="0.2">
      <c r="A28" t="s">
        <v>3863</v>
      </c>
      <c r="F28" t="s">
        <v>131</v>
      </c>
      <c r="G28">
        <v>0</v>
      </c>
      <c r="H28">
        <v>5</v>
      </c>
      <c r="I28">
        <v>0</v>
      </c>
      <c r="J28">
        <v>0</v>
      </c>
      <c r="K28">
        <v>5</v>
      </c>
      <c r="L28">
        <v>5</v>
      </c>
    </row>
    <row r="29" spans="1:12" x14ac:dyDescent="0.2">
      <c r="A29" t="s">
        <v>3862</v>
      </c>
      <c r="F29" t="s">
        <v>14</v>
      </c>
      <c r="G29">
        <v>2</v>
      </c>
      <c r="H29">
        <v>2</v>
      </c>
      <c r="I29">
        <v>0</v>
      </c>
      <c r="J29">
        <v>1</v>
      </c>
      <c r="K29">
        <v>3</v>
      </c>
      <c r="L29">
        <v>4</v>
      </c>
    </row>
    <row r="30" spans="1:12" x14ac:dyDescent="0.2">
      <c r="A30" t="s">
        <v>3859</v>
      </c>
      <c r="F30" t="s">
        <v>18</v>
      </c>
      <c r="G30">
        <v>0</v>
      </c>
      <c r="H30">
        <v>33</v>
      </c>
      <c r="I30">
        <v>0</v>
      </c>
      <c r="J30">
        <v>0</v>
      </c>
      <c r="K30">
        <v>33</v>
      </c>
      <c r="L30">
        <v>33</v>
      </c>
    </row>
    <row r="31" spans="1:12" x14ac:dyDescent="0.2">
      <c r="A31" t="s">
        <v>3857</v>
      </c>
      <c r="F31" t="s">
        <v>53</v>
      </c>
      <c r="G31">
        <v>1</v>
      </c>
      <c r="H31">
        <v>0</v>
      </c>
      <c r="I31">
        <v>0</v>
      </c>
      <c r="J31">
        <v>0</v>
      </c>
      <c r="K31">
        <v>1</v>
      </c>
      <c r="L31">
        <v>1</v>
      </c>
    </row>
    <row r="32" spans="1:12" x14ac:dyDescent="0.2">
      <c r="A32" t="s">
        <v>3856</v>
      </c>
      <c r="F32" t="s">
        <v>58</v>
      </c>
      <c r="G32">
        <v>0</v>
      </c>
      <c r="H32">
        <v>1</v>
      </c>
      <c r="I32">
        <v>0</v>
      </c>
      <c r="J32">
        <v>0</v>
      </c>
      <c r="K32">
        <v>1</v>
      </c>
      <c r="L32">
        <v>1</v>
      </c>
    </row>
    <row r="33" spans="1:12" x14ac:dyDescent="0.2">
      <c r="A33" t="s">
        <v>6826</v>
      </c>
      <c r="F33" t="s">
        <v>53</v>
      </c>
      <c r="G33">
        <v>0</v>
      </c>
      <c r="H33">
        <v>1</v>
      </c>
      <c r="I33">
        <v>0</v>
      </c>
      <c r="J33">
        <v>0</v>
      </c>
      <c r="K33">
        <v>1</v>
      </c>
      <c r="L33">
        <v>1</v>
      </c>
    </row>
    <row r="34" spans="1:12" x14ac:dyDescent="0.2">
      <c r="A34" t="s">
        <v>3855</v>
      </c>
      <c r="F34" t="s">
        <v>48</v>
      </c>
      <c r="G34">
        <v>0</v>
      </c>
      <c r="H34">
        <v>2</v>
      </c>
      <c r="I34">
        <v>0</v>
      </c>
      <c r="J34">
        <v>0</v>
      </c>
      <c r="K34">
        <v>2</v>
      </c>
      <c r="L34">
        <v>2</v>
      </c>
    </row>
    <row r="35" spans="1:12" x14ac:dyDescent="0.2">
      <c r="A35" t="s">
        <v>5967</v>
      </c>
      <c r="F35" t="s">
        <v>29</v>
      </c>
      <c r="G35">
        <v>0</v>
      </c>
      <c r="H35">
        <v>1</v>
      </c>
      <c r="I35">
        <v>0</v>
      </c>
      <c r="J35">
        <v>0</v>
      </c>
      <c r="K35">
        <v>1</v>
      </c>
      <c r="L35">
        <v>1</v>
      </c>
    </row>
    <row r="36" spans="1:12" x14ac:dyDescent="0.2">
      <c r="A36" t="s">
        <v>3852</v>
      </c>
      <c r="F36" t="s">
        <v>16</v>
      </c>
      <c r="G36">
        <v>1</v>
      </c>
      <c r="H36">
        <v>0</v>
      </c>
      <c r="I36">
        <v>0</v>
      </c>
      <c r="J36">
        <v>0</v>
      </c>
      <c r="K36">
        <v>1</v>
      </c>
      <c r="L36">
        <v>1</v>
      </c>
    </row>
    <row r="37" spans="1:12" x14ac:dyDescent="0.2">
      <c r="A37" t="s">
        <v>3851</v>
      </c>
      <c r="F37" t="s">
        <v>80</v>
      </c>
      <c r="G37">
        <v>0</v>
      </c>
      <c r="H37">
        <v>2</v>
      </c>
      <c r="I37">
        <v>0</v>
      </c>
      <c r="J37">
        <v>0</v>
      </c>
      <c r="K37">
        <v>2</v>
      </c>
      <c r="L37">
        <v>2</v>
      </c>
    </row>
    <row r="38" spans="1:12" x14ac:dyDescent="0.2">
      <c r="A38" t="s">
        <v>6827</v>
      </c>
      <c r="F38" t="s">
        <v>80</v>
      </c>
      <c r="G38">
        <v>1</v>
      </c>
      <c r="H38">
        <v>0</v>
      </c>
      <c r="I38">
        <v>0</v>
      </c>
      <c r="J38">
        <v>0</v>
      </c>
      <c r="K38">
        <v>1</v>
      </c>
      <c r="L38">
        <v>1</v>
      </c>
    </row>
    <row r="39" spans="1:12" x14ac:dyDescent="0.2">
      <c r="A39" t="s">
        <v>3850</v>
      </c>
      <c r="F39" t="s">
        <v>48</v>
      </c>
      <c r="G39">
        <v>32</v>
      </c>
      <c r="H39">
        <v>1</v>
      </c>
      <c r="I39">
        <v>0</v>
      </c>
      <c r="J39">
        <v>0</v>
      </c>
      <c r="K39">
        <v>33</v>
      </c>
      <c r="L39">
        <v>33</v>
      </c>
    </row>
    <row r="40" spans="1:12" x14ac:dyDescent="0.2">
      <c r="A40" t="s">
        <v>3848</v>
      </c>
      <c r="F40" t="s">
        <v>16</v>
      </c>
      <c r="G40">
        <v>0</v>
      </c>
      <c r="H40">
        <v>1</v>
      </c>
      <c r="I40">
        <v>0</v>
      </c>
      <c r="J40">
        <v>0</v>
      </c>
      <c r="K40">
        <v>1</v>
      </c>
      <c r="L40">
        <v>1</v>
      </c>
    </row>
    <row r="41" spans="1:12" x14ac:dyDescent="0.2">
      <c r="A41" t="s">
        <v>3847</v>
      </c>
      <c r="F41" t="s">
        <v>39</v>
      </c>
      <c r="G41">
        <v>0</v>
      </c>
      <c r="H41">
        <v>1</v>
      </c>
      <c r="I41">
        <v>0</v>
      </c>
      <c r="J41">
        <v>0</v>
      </c>
      <c r="K41">
        <v>1</v>
      </c>
      <c r="L41">
        <v>1</v>
      </c>
    </row>
    <row r="42" spans="1:12" x14ac:dyDescent="0.2">
      <c r="A42" t="s">
        <v>3846</v>
      </c>
      <c r="F42" t="s">
        <v>39</v>
      </c>
      <c r="G42">
        <v>0</v>
      </c>
      <c r="H42">
        <v>1</v>
      </c>
      <c r="I42">
        <v>0</v>
      </c>
      <c r="J42">
        <v>0</v>
      </c>
      <c r="K42">
        <v>1</v>
      </c>
      <c r="L42">
        <v>1</v>
      </c>
    </row>
    <row r="43" spans="1:12" x14ac:dyDescent="0.2">
      <c r="A43" t="s">
        <v>6828</v>
      </c>
      <c r="F43" t="s">
        <v>33</v>
      </c>
      <c r="G43">
        <v>0</v>
      </c>
      <c r="H43">
        <v>1</v>
      </c>
      <c r="I43">
        <v>0</v>
      </c>
      <c r="J43">
        <v>0</v>
      </c>
      <c r="K43">
        <v>1</v>
      </c>
      <c r="L43">
        <v>1</v>
      </c>
    </row>
    <row r="44" spans="1:12" x14ac:dyDescent="0.2">
      <c r="A44" t="s">
        <v>5964</v>
      </c>
      <c r="F44" t="s">
        <v>67</v>
      </c>
      <c r="G44">
        <v>0</v>
      </c>
      <c r="H44">
        <v>1</v>
      </c>
      <c r="I44">
        <v>0</v>
      </c>
      <c r="J44">
        <v>0</v>
      </c>
      <c r="K44">
        <v>1</v>
      </c>
      <c r="L44">
        <v>1</v>
      </c>
    </row>
    <row r="45" spans="1:12" x14ac:dyDescent="0.2">
      <c r="A45" t="s">
        <v>3841</v>
      </c>
      <c r="F45" t="s">
        <v>53</v>
      </c>
      <c r="G45">
        <v>0</v>
      </c>
      <c r="H45">
        <v>1</v>
      </c>
      <c r="I45">
        <v>0</v>
      </c>
      <c r="J45">
        <v>0</v>
      </c>
      <c r="K45">
        <v>1</v>
      </c>
      <c r="L45">
        <v>1</v>
      </c>
    </row>
    <row r="46" spans="1:12" x14ac:dyDescent="0.2">
      <c r="A46" t="s">
        <v>3837</v>
      </c>
      <c r="F46" t="s">
        <v>29</v>
      </c>
      <c r="G46">
        <v>0</v>
      </c>
      <c r="H46">
        <v>1</v>
      </c>
      <c r="I46">
        <v>0</v>
      </c>
      <c r="J46">
        <v>0</v>
      </c>
      <c r="K46">
        <v>1</v>
      </c>
      <c r="L46">
        <v>1</v>
      </c>
    </row>
    <row r="47" spans="1:12" x14ac:dyDescent="0.2">
      <c r="A47" t="s">
        <v>3834</v>
      </c>
      <c r="F47" t="s">
        <v>87</v>
      </c>
      <c r="G47">
        <v>2</v>
      </c>
      <c r="H47">
        <v>1</v>
      </c>
      <c r="I47">
        <v>0</v>
      </c>
      <c r="J47">
        <v>0</v>
      </c>
      <c r="K47">
        <v>3</v>
      </c>
      <c r="L47">
        <v>3</v>
      </c>
    </row>
    <row r="48" spans="1:12" x14ac:dyDescent="0.2">
      <c r="A48" t="s">
        <v>6829</v>
      </c>
      <c r="F48" t="s">
        <v>53</v>
      </c>
      <c r="G48">
        <v>0</v>
      </c>
      <c r="H48">
        <v>1</v>
      </c>
      <c r="I48">
        <v>0</v>
      </c>
      <c r="J48">
        <v>0</v>
      </c>
      <c r="K48">
        <v>1</v>
      </c>
      <c r="L48">
        <v>1</v>
      </c>
    </row>
    <row r="49" spans="1:12" x14ac:dyDescent="0.2">
      <c r="A49" t="s">
        <v>3825</v>
      </c>
      <c r="F49" t="s">
        <v>29</v>
      </c>
      <c r="G49">
        <v>0</v>
      </c>
      <c r="H49">
        <v>3</v>
      </c>
      <c r="I49">
        <v>0</v>
      </c>
      <c r="J49">
        <v>0</v>
      </c>
      <c r="K49">
        <v>3</v>
      </c>
      <c r="L49">
        <v>3</v>
      </c>
    </row>
    <row r="50" spans="1:12" x14ac:dyDescent="0.2">
      <c r="A50" t="s">
        <v>3822</v>
      </c>
      <c r="F50" t="s">
        <v>33</v>
      </c>
      <c r="G50">
        <v>0</v>
      </c>
      <c r="H50">
        <v>3</v>
      </c>
      <c r="I50">
        <v>0</v>
      </c>
      <c r="J50">
        <v>0</v>
      </c>
      <c r="K50">
        <v>3</v>
      </c>
      <c r="L50">
        <v>3</v>
      </c>
    </row>
    <row r="51" spans="1:12" x14ac:dyDescent="0.2">
      <c r="A51" t="s">
        <v>6830</v>
      </c>
      <c r="F51" t="s">
        <v>67</v>
      </c>
      <c r="G51">
        <v>1</v>
      </c>
      <c r="H51">
        <v>0</v>
      </c>
      <c r="I51">
        <v>0</v>
      </c>
      <c r="J51">
        <v>0</v>
      </c>
      <c r="K51">
        <v>1</v>
      </c>
      <c r="L51">
        <v>1</v>
      </c>
    </row>
    <row r="52" spans="1:12" x14ac:dyDescent="0.2">
      <c r="A52" t="s">
        <v>6831</v>
      </c>
      <c r="F52" t="s">
        <v>131</v>
      </c>
      <c r="G52">
        <v>0</v>
      </c>
      <c r="H52">
        <v>3</v>
      </c>
      <c r="I52">
        <v>0</v>
      </c>
      <c r="J52">
        <v>0</v>
      </c>
      <c r="K52">
        <v>3</v>
      </c>
      <c r="L52">
        <v>3</v>
      </c>
    </row>
    <row r="53" spans="1:12" x14ac:dyDescent="0.2">
      <c r="A53" t="s">
        <v>6832</v>
      </c>
      <c r="F53" t="s">
        <v>22</v>
      </c>
      <c r="G53">
        <v>0</v>
      </c>
      <c r="H53">
        <v>1</v>
      </c>
      <c r="I53">
        <v>0</v>
      </c>
      <c r="J53">
        <v>0</v>
      </c>
      <c r="K53">
        <v>1</v>
      </c>
      <c r="L53">
        <v>1</v>
      </c>
    </row>
    <row r="54" spans="1:12" x14ac:dyDescent="0.2">
      <c r="A54" t="s">
        <v>6833</v>
      </c>
      <c r="F54" t="s">
        <v>53</v>
      </c>
      <c r="G54">
        <v>0</v>
      </c>
      <c r="H54">
        <v>1</v>
      </c>
      <c r="I54">
        <v>0</v>
      </c>
      <c r="J54">
        <v>0</v>
      </c>
      <c r="K54">
        <v>1</v>
      </c>
      <c r="L54">
        <v>1</v>
      </c>
    </row>
    <row r="55" spans="1:12" x14ac:dyDescent="0.2">
      <c r="A55" t="s">
        <v>5942</v>
      </c>
      <c r="F55" t="s">
        <v>58</v>
      </c>
      <c r="G55">
        <v>0</v>
      </c>
      <c r="H55">
        <v>1</v>
      </c>
      <c r="I55">
        <v>0</v>
      </c>
      <c r="J55">
        <v>0</v>
      </c>
      <c r="K55">
        <v>1</v>
      </c>
      <c r="L55">
        <v>1</v>
      </c>
    </row>
    <row r="56" spans="1:12" x14ac:dyDescent="0.2">
      <c r="A56" t="s">
        <v>6834</v>
      </c>
      <c r="F56" t="s">
        <v>48</v>
      </c>
      <c r="G56">
        <v>0</v>
      </c>
      <c r="H56">
        <v>1</v>
      </c>
      <c r="I56">
        <v>0</v>
      </c>
      <c r="J56">
        <v>0</v>
      </c>
      <c r="K56">
        <v>1</v>
      </c>
      <c r="L56">
        <v>1</v>
      </c>
    </row>
    <row r="57" spans="1:12" x14ac:dyDescent="0.2">
      <c r="A57" t="s">
        <v>6835</v>
      </c>
      <c r="F57" t="s">
        <v>131</v>
      </c>
      <c r="G57">
        <v>0</v>
      </c>
      <c r="H57">
        <v>1</v>
      </c>
      <c r="I57">
        <v>0</v>
      </c>
      <c r="J57">
        <v>0</v>
      </c>
      <c r="K57">
        <v>1</v>
      </c>
      <c r="L57">
        <v>1</v>
      </c>
    </row>
    <row r="58" spans="1:12" x14ac:dyDescent="0.2">
      <c r="A58" t="s">
        <v>56</v>
      </c>
      <c r="C58" t="s">
        <v>56</v>
      </c>
      <c r="F58" t="s">
        <v>20</v>
      </c>
      <c r="G58">
        <v>0</v>
      </c>
      <c r="H58">
        <v>1</v>
      </c>
      <c r="I58">
        <v>0</v>
      </c>
      <c r="J58">
        <v>0</v>
      </c>
      <c r="K58">
        <v>1</v>
      </c>
      <c r="L58">
        <v>1</v>
      </c>
    </row>
    <row r="59" spans="1:12" x14ac:dyDescent="0.2">
      <c r="A59" t="s">
        <v>6836</v>
      </c>
      <c r="F59" t="s">
        <v>131</v>
      </c>
      <c r="G59">
        <v>1</v>
      </c>
      <c r="H59">
        <v>0</v>
      </c>
      <c r="I59">
        <v>0</v>
      </c>
      <c r="J59">
        <v>0</v>
      </c>
      <c r="K59">
        <v>1</v>
      </c>
      <c r="L59">
        <v>1</v>
      </c>
    </row>
    <row r="60" spans="1:12" x14ac:dyDescent="0.2">
      <c r="A60" t="s">
        <v>3804</v>
      </c>
      <c r="F60" t="s">
        <v>33</v>
      </c>
      <c r="G60">
        <v>36</v>
      </c>
      <c r="H60">
        <v>1</v>
      </c>
      <c r="I60">
        <v>0</v>
      </c>
      <c r="J60">
        <v>1</v>
      </c>
      <c r="K60">
        <v>36</v>
      </c>
      <c r="L60">
        <v>37</v>
      </c>
    </row>
    <row r="61" spans="1:12" x14ac:dyDescent="0.2">
      <c r="A61" t="s">
        <v>3803</v>
      </c>
      <c r="F61" t="s">
        <v>58</v>
      </c>
      <c r="G61">
        <v>0</v>
      </c>
      <c r="H61">
        <v>2</v>
      </c>
      <c r="I61">
        <v>0</v>
      </c>
      <c r="J61">
        <v>0</v>
      </c>
      <c r="K61">
        <v>2</v>
      </c>
      <c r="L61">
        <v>2</v>
      </c>
    </row>
    <row r="62" spans="1:12" x14ac:dyDescent="0.2">
      <c r="A62" t="s">
        <v>6837</v>
      </c>
      <c r="F62" t="s">
        <v>24</v>
      </c>
      <c r="G62">
        <v>0</v>
      </c>
      <c r="H62">
        <v>2</v>
      </c>
      <c r="I62">
        <v>0</v>
      </c>
      <c r="J62">
        <v>0</v>
      </c>
      <c r="K62">
        <v>2</v>
      </c>
      <c r="L62">
        <v>2</v>
      </c>
    </row>
    <row r="63" spans="1:12" x14ac:dyDescent="0.2">
      <c r="A63" t="s">
        <v>5935</v>
      </c>
      <c r="F63" t="s">
        <v>53</v>
      </c>
      <c r="G63">
        <v>0</v>
      </c>
      <c r="H63">
        <v>1</v>
      </c>
      <c r="I63">
        <v>0</v>
      </c>
      <c r="J63">
        <v>0</v>
      </c>
      <c r="K63">
        <v>1</v>
      </c>
      <c r="L63">
        <v>1</v>
      </c>
    </row>
    <row r="64" spans="1:12" x14ac:dyDescent="0.2">
      <c r="A64" t="s">
        <v>3802</v>
      </c>
      <c r="F64" t="s">
        <v>39</v>
      </c>
      <c r="G64">
        <v>3</v>
      </c>
      <c r="H64">
        <v>1</v>
      </c>
      <c r="I64">
        <v>0</v>
      </c>
      <c r="J64">
        <v>0</v>
      </c>
      <c r="K64">
        <v>4</v>
      </c>
      <c r="L64">
        <v>4</v>
      </c>
    </row>
    <row r="65" spans="1:12" x14ac:dyDescent="0.2">
      <c r="A65" t="s">
        <v>6838</v>
      </c>
      <c r="F65" t="s">
        <v>24</v>
      </c>
      <c r="G65">
        <v>0</v>
      </c>
      <c r="H65">
        <v>1</v>
      </c>
      <c r="I65">
        <v>0</v>
      </c>
      <c r="J65">
        <v>0</v>
      </c>
      <c r="K65">
        <v>1</v>
      </c>
      <c r="L65">
        <v>1</v>
      </c>
    </row>
    <row r="66" spans="1:12" x14ac:dyDescent="0.2">
      <c r="A66" t="s">
        <v>6839</v>
      </c>
      <c r="F66" t="s">
        <v>29</v>
      </c>
      <c r="G66">
        <v>1</v>
      </c>
      <c r="H66">
        <v>0</v>
      </c>
      <c r="I66">
        <v>0</v>
      </c>
      <c r="J66">
        <v>0</v>
      </c>
      <c r="K66">
        <v>1</v>
      </c>
      <c r="L66">
        <v>1</v>
      </c>
    </row>
    <row r="67" spans="1:12" x14ac:dyDescent="0.2">
      <c r="A67" t="s">
        <v>6840</v>
      </c>
      <c r="F67" t="s">
        <v>58</v>
      </c>
      <c r="G67">
        <v>0</v>
      </c>
      <c r="H67">
        <v>1</v>
      </c>
      <c r="I67">
        <v>0</v>
      </c>
      <c r="J67">
        <v>0</v>
      </c>
      <c r="K67">
        <v>1</v>
      </c>
      <c r="L67">
        <v>1</v>
      </c>
    </row>
    <row r="68" spans="1:12" x14ac:dyDescent="0.2">
      <c r="A68" t="s">
        <v>6841</v>
      </c>
      <c r="F68" t="s">
        <v>87</v>
      </c>
      <c r="G68">
        <v>0</v>
      </c>
      <c r="H68">
        <v>1</v>
      </c>
      <c r="I68">
        <v>0</v>
      </c>
      <c r="J68">
        <v>0</v>
      </c>
      <c r="K68">
        <v>1</v>
      </c>
      <c r="L68">
        <v>1</v>
      </c>
    </row>
    <row r="69" spans="1:12" x14ac:dyDescent="0.2">
      <c r="A69" t="s">
        <v>5932</v>
      </c>
      <c r="F69" t="s">
        <v>33</v>
      </c>
      <c r="G69">
        <v>0</v>
      </c>
      <c r="H69">
        <v>1</v>
      </c>
      <c r="I69">
        <v>0</v>
      </c>
      <c r="J69">
        <v>0</v>
      </c>
      <c r="K69">
        <v>1</v>
      </c>
      <c r="L69">
        <v>1</v>
      </c>
    </row>
    <row r="70" spans="1:12" x14ac:dyDescent="0.2">
      <c r="A70" t="s">
        <v>3799</v>
      </c>
      <c r="F70" t="s">
        <v>87</v>
      </c>
      <c r="G70">
        <v>9</v>
      </c>
      <c r="H70">
        <v>3</v>
      </c>
      <c r="I70">
        <v>0</v>
      </c>
      <c r="J70">
        <v>0</v>
      </c>
      <c r="K70">
        <v>12</v>
      </c>
      <c r="L70">
        <v>12</v>
      </c>
    </row>
    <row r="71" spans="1:12" x14ac:dyDescent="0.2">
      <c r="A71" t="s">
        <v>3797</v>
      </c>
      <c r="F71" t="s">
        <v>131</v>
      </c>
      <c r="G71">
        <v>1</v>
      </c>
      <c r="H71">
        <v>0</v>
      </c>
      <c r="I71">
        <v>0</v>
      </c>
      <c r="J71">
        <v>0</v>
      </c>
      <c r="K71">
        <v>1</v>
      </c>
      <c r="L71">
        <v>1</v>
      </c>
    </row>
    <row r="72" spans="1:12" x14ac:dyDescent="0.2">
      <c r="A72" t="s">
        <v>3795</v>
      </c>
      <c r="F72" t="s">
        <v>14</v>
      </c>
      <c r="G72">
        <v>0</v>
      </c>
      <c r="H72">
        <v>1</v>
      </c>
      <c r="I72">
        <v>0</v>
      </c>
      <c r="J72">
        <v>0</v>
      </c>
      <c r="K72">
        <v>1</v>
      </c>
      <c r="L72">
        <v>1</v>
      </c>
    </row>
    <row r="73" spans="1:12" x14ac:dyDescent="0.2">
      <c r="A73" t="s">
        <v>5928</v>
      </c>
      <c r="F73" t="s">
        <v>53</v>
      </c>
      <c r="G73">
        <v>0</v>
      </c>
      <c r="H73">
        <v>1</v>
      </c>
      <c r="I73">
        <v>0</v>
      </c>
      <c r="J73">
        <v>0</v>
      </c>
      <c r="K73">
        <v>1</v>
      </c>
      <c r="L73">
        <v>1</v>
      </c>
    </row>
    <row r="74" spans="1:12" x14ac:dyDescent="0.2">
      <c r="A74" t="s">
        <v>6842</v>
      </c>
      <c r="F74" t="s">
        <v>80</v>
      </c>
      <c r="G74">
        <v>1</v>
      </c>
      <c r="H74">
        <v>4</v>
      </c>
      <c r="I74">
        <v>0</v>
      </c>
      <c r="J74">
        <v>1</v>
      </c>
      <c r="K74">
        <v>4</v>
      </c>
      <c r="L74">
        <v>5</v>
      </c>
    </row>
    <row r="75" spans="1:12" x14ac:dyDescent="0.2">
      <c r="A75" t="s">
        <v>3792</v>
      </c>
      <c r="F75" t="s">
        <v>29</v>
      </c>
      <c r="G75">
        <v>0</v>
      </c>
      <c r="H75">
        <v>1</v>
      </c>
      <c r="I75">
        <v>0</v>
      </c>
      <c r="J75">
        <v>0</v>
      </c>
      <c r="K75">
        <v>1</v>
      </c>
      <c r="L75">
        <v>1</v>
      </c>
    </row>
    <row r="76" spans="1:12" x14ac:dyDescent="0.2">
      <c r="A76" t="s">
        <v>3787</v>
      </c>
      <c r="F76" t="s">
        <v>29</v>
      </c>
      <c r="G76">
        <v>2</v>
      </c>
      <c r="H76">
        <v>1</v>
      </c>
      <c r="I76">
        <v>0</v>
      </c>
      <c r="J76">
        <v>0</v>
      </c>
      <c r="K76">
        <v>3</v>
      </c>
      <c r="L76">
        <v>3</v>
      </c>
    </row>
    <row r="77" spans="1:12" x14ac:dyDescent="0.2">
      <c r="A77" t="s">
        <v>3904</v>
      </c>
      <c r="C77" t="s">
        <v>3904</v>
      </c>
      <c r="F77" t="s">
        <v>94</v>
      </c>
      <c r="G77">
        <v>0</v>
      </c>
      <c r="H77">
        <v>1</v>
      </c>
      <c r="I77">
        <v>0</v>
      </c>
      <c r="J77">
        <v>0</v>
      </c>
      <c r="K77">
        <v>1</v>
      </c>
      <c r="L77">
        <v>1</v>
      </c>
    </row>
    <row r="78" spans="1:12" x14ac:dyDescent="0.2">
      <c r="A78" t="s">
        <v>3785</v>
      </c>
      <c r="F78" t="s">
        <v>55</v>
      </c>
      <c r="G78">
        <v>1</v>
      </c>
      <c r="H78">
        <v>0</v>
      </c>
      <c r="I78">
        <v>0</v>
      </c>
      <c r="J78">
        <v>0</v>
      </c>
      <c r="K78">
        <v>1</v>
      </c>
      <c r="L78">
        <v>1</v>
      </c>
    </row>
    <row r="79" spans="1:12" x14ac:dyDescent="0.2">
      <c r="A79" t="s">
        <v>6001</v>
      </c>
      <c r="F79" t="s">
        <v>67</v>
      </c>
      <c r="G79">
        <v>0</v>
      </c>
      <c r="H79">
        <v>1</v>
      </c>
      <c r="I79">
        <v>0</v>
      </c>
      <c r="J79">
        <v>0</v>
      </c>
      <c r="K79">
        <v>1</v>
      </c>
      <c r="L79">
        <v>1</v>
      </c>
    </row>
    <row r="80" spans="1:12" x14ac:dyDescent="0.2">
      <c r="A80" t="s">
        <v>6843</v>
      </c>
      <c r="D80" t="s">
        <v>6843</v>
      </c>
      <c r="F80" t="s">
        <v>131</v>
      </c>
      <c r="G80">
        <v>0</v>
      </c>
      <c r="H80">
        <v>1</v>
      </c>
      <c r="I80">
        <v>0</v>
      </c>
      <c r="J80">
        <v>0</v>
      </c>
      <c r="K80">
        <v>1</v>
      </c>
      <c r="L80">
        <v>1</v>
      </c>
    </row>
    <row r="81" spans="1:12" x14ac:dyDescent="0.2">
      <c r="A81" t="s">
        <v>3783</v>
      </c>
      <c r="F81" t="s">
        <v>48</v>
      </c>
      <c r="G81">
        <v>1</v>
      </c>
      <c r="H81">
        <v>0</v>
      </c>
      <c r="I81">
        <v>0</v>
      </c>
      <c r="J81">
        <v>0</v>
      </c>
      <c r="K81">
        <v>1</v>
      </c>
      <c r="L81">
        <v>1</v>
      </c>
    </row>
    <row r="82" spans="1:12" x14ac:dyDescent="0.2">
      <c r="A82" t="s">
        <v>6844</v>
      </c>
      <c r="F82" t="s">
        <v>53</v>
      </c>
      <c r="G82">
        <v>0</v>
      </c>
      <c r="H82">
        <v>1</v>
      </c>
      <c r="I82">
        <v>0</v>
      </c>
      <c r="J82">
        <v>0</v>
      </c>
      <c r="K82">
        <v>1</v>
      </c>
      <c r="L82">
        <v>1</v>
      </c>
    </row>
    <row r="83" spans="1:12" x14ac:dyDescent="0.2">
      <c r="A83" t="s">
        <v>6845</v>
      </c>
      <c r="F83" t="s">
        <v>87</v>
      </c>
      <c r="G83">
        <v>0</v>
      </c>
      <c r="H83">
        <v>4</v>
      </c>
      <c r="I83">
        <v>0</v>
      </c>
      <c r="J83">
        <v>0</v>
      </c>
      <c r="K83">
        <v>4</v>
      </c>
      <c r="L83">
        <v>4</v>
      </c>
    </row>
    <row r="84" spans="1:12" x14ac:dyDescent="0.2">
      <c r="A84" t="s">
        <v>6846</v>
      </c>
      <c r="F84" t="s">
        <v>87</v>
      </c>
      <c r="G84">
        <v>0</v>
      </c>
      <c r="H84">
        <v>4</v>
      </c>
      <c r="I84">
        <v>0</v>
      </c>
      <c r="J84">
        <v>0</v>
      </c>
      <c r="K84">
        <v>4</v>
      </c>
      <c r="L84">
        <v>4</v>
      </c>
    </row>
    <row r="85" spans="1:12" x14ac:dyDescent="0.2">
      <c r="A85" t="s">
        <v>6847</v>
      </c>
      <c r="F85" t="s">
        <v>87</v>
      </c>
      <c r="G85">
        <v>0</v>
      </c>
      <c r="H85">
        <v>4</v>
      </c>
      <c r="I85">
        <v>0</v>
      </c>
      <c r="J85">
        <v>0</v>
      </c>
      <c r="K85">
        <v>4</v>
      </c>
      <c r="L85">
        <v>4</v>
      </c>
    </row>
    <row r="86" spans="1:12" x14ac:dyDescent="0.2">
      <c r="A86" t="s">
        <v>6848</v>
      </c>
      <c r="F86" t="s">
        <v>87</v>
      </c>
      <c r="G86">
        <v>0</v>
      </c>
      <c r="H86">
        <v>4</v>
      </c>
      <c r="I86">
        <v>0</v>
      </c>
      <c r="J86">
        <v>0</v>
      </c>
      <c r="K86">
        <v>4</v>
      </c>
      <c r="L86">
        <v>4</v>
      </c>
    </row>
    <row r="87" spans="1:12" x14ac:dyDescent="0.2">
      <c r="A87" t="s">
        <v>6849</v>
      </c>
      <c r="F87" t="s">
        <v>67</v>
      </c>
      <c r="G87">
        <v>0</v>
      </c>
      <c r="H87">
        <v>1</v>
      </c>
      <c r="I87">
        <v>0</v>
      </c>
      <c r="J87">
        <v>0</v>
      </c>
      <c r="K87">
        <v>1</v>
      </c>
      <c r="L87">
        <v>1</v>
      </c>
    </row>
    <row r="88" spans="1:12" x14ac:dyDescent="0.2">
      <c r="A88" t="s">
        <v>5924</v>
      </c>
      <c r="F88" t="s">
        <v>80</v>
      </c>
      <c r="G88">
        <v>0</v>
      </c>
      <c r="H88">
        <v>1</v>
      </c>
      <c r="I88">
        <v>0</v>
      </c>
      <c r="J88">
        <v>0</v>
      </c>
      <c r="K88">
        <v>1</v>
      </c>
      <c r="L88">
        <v>1</v>
      </c>
    </row>
    <row r="89" spans="1:12" x14ac:dyDescent="0.2">
      <c r="A89" t="s">
        <v>3782</v>
      </c>
      <c r="F89" t="s">
        <v>53</v>
      </c>
      <c r="G89">
        <v>0</v>
      </c>
      <c r="H89">
        <v>1</v>
      </c>
      <c r="I89">
        <v>0</v>
      </c>
      <c r="J89">
        <v>0</v>
      </c>
      <c r="K89">
        <v>1</v>
      </c>
      <c r="L89">
        <v>1</v>
      </c>
    </row>
    <row r="90" spans="1:12" x14ac:dyDescent="0.2">
      <c r="A90" t="s">
        <v>3781</v>
      </c>
      <c r="F90" t="s">
        <v>87</v>
      </c>
      <c r="G90">
        <v>0</v>
      </c>
      <c r="H90">
        <v>3</v>
      </c>
      <c r="I90">
        <v>0</v>
      </c>
      <c r="J90">
        <v>0</v>
      </c>
      <c r="K90">
        <v>3</v>
      </c>
      <c r="L90">
        <v>3</v>
      </c>
    </row>
    <row r="91" spans="1:12" x14ac:dyDescent="0.2">
      <c r="A91" t="s">
        <v>6850</v>
      </c>
      <c r="F91" t="s">
        <v>87</v>
      </c>
      <c r="G91">
        <v>0</v>
      </c>
      <c r="H91">
        <v>1</v>
      </c>
      <c r="I91">
        <v>0</v>
      </c>
      <c r="J91">
        <v>0</v>
      </c>
      <c r="K91">
        <v>1</v>
      </c>
      <c r="L91">
        <v>1</v>
      </c>
    </row>
    <row r="92" spans="1:12" x14ac:dyDescent="0.2">
      <c r="A92" t="s">
        <v>6851</v>
      </c>
      <c r="F92" t="s">
        <v>24</v>
      </c>
      <c r="G92">
        <v>0</v>
      </c>
      <c r="H92">
        <v>1</v>
      </c>
      <c r="I92">
        <v>0</v>
      </c>
      <c r="J92">
        <v>0</v>
      </c>
      <c r="K92">
        <v>1</v>
      </c>
      <c r="L92">
        <v>1</v>
      </c>
    </row>
    <row r="93" spans="1:12" x14ac:dyDescent="0.2">
      <c r="A93" t="s">
        <v>3780</v>
      </c>
      <c r="F93" t="s">
        <v>87</v>
      </c>
      <c r="G93">
        <v>6</v>
      </c>
      <c r="H93">
        <v>32</v>
      </c>
      <c r="I93">
        <v>0</v>
      </c>
      <c r="J93">
        <v>3</v>
      </c>
      <c r="K93">
        <v>35</v>
      </c>
      <c r="L93">
        <v>38</v>
      </c>
    </row>
    <row r="94" spans="1:12" x14ac:dyDescent="0.2">
      <c r="A94" t="s">
        <v>6852</v>
      </c>
      <c r="F94" t="s">
        <v>48</v>
      </c>
      <c r="G94">
        <v>0</v>
      </c>
      <c r="H94">
        <v>1</v>
      </c>
      <c r="I94">
        <v>0</v>
      </c>
      <c r="J94">
        <v>0</v>
      </c>
      <c r="K94">
        <v>1</v>
      </c>
      <c r="L94">
        <v>1</v>
      </c>
    </row>
    <row r="95" spans="1:12" x14ac:dyDescent="0.2">
      <c r="A95" t="s">
        <v>6853</v>
      </c>
      <c r="F95" t="s">
        <v>48</v>
      </c>
      <c r="G95">
        <v>0</v>
      </c>
      <c r="H95">
        <v>3</v>
      </c>
      <c r="I95">
        <v>0</v>
      </c>
      <c r="J95">
        <v>0</v>
      </c>
      <c r="K95">
        <v>3</v>
      </c>
      <c r="L95">
        <v>3</v>
      </c>
    </row>
    <row r="96" spans="1:12" x14ac:dyDescent="0.2">
      <c r="A96" t="s">
        <v>6854</v>
      </c>
      <c r="F96" t="s">
        <v>53</v>
      </c>
      <c r="G96">
        <v>0</v>
      </c>
      <c r="H96">
        <v>1</v>
      </c>
      <c r="I96">
        <v>0</v>
      </c>
      <c r="J96">
        <v>0</v>
      </c>
      <c r="K96">
        <v>1</v>
      </c>
      <c r="L96">
        <v>1</v>
      </c>
    </row>
    <row r="97" spans="1:12" x14ac:dyDescent="0.2">
      <c r="A97" t="s">
        <v>5921</v>
      </c>
      <c r="F97" t="s">
        <v>53</v>
      </c>
      <c r="G97">
        <v>0</v>
      </c>
      <c r="H97">
        <v>1</v>
      </c>
      <c r="I97">
        <v>0</v>
      </c>
      <c r="J97">
        <v>0</v>
      </c>
      <c r="K97">
        <v>1</v>
      </c>
      <c r="L97">
        <v>1</v>
      </c>
    </row>
    <row r="98" spans="1:12" x14ac:dyDescent="0.2">
      <c r="A98" t="s">
        <v>3772</v>
      </c>
      <c r="F98" t="s">
        <v>24</v>
      </c>
      <c r="G98">
        <v>1</v>
      </c>
      <c r="H98">
        <v>0</v>
      </c>
      <c r="I98">
        <v>0</v>
      </c>
      <c r="J98">
        <v>0</v>
      </c>
      <c r="K98">
        <v>1</v>
      </c>
      <c r="L98">
        <v>1</v>
      </c>
    </row>
    <row r="99" spans="1:12" x14ac:dyDescent="0.2">
      <c r="A99" t="s">
        <v>6855</v>
      </c>
      <c r="F99" t="s">
        <v>67</v>
      </c>
      <c r="G99">
        <v>0</v>
      </c>
      <c r="H99">
        <v>1</v>
      </c>
      <c r="I99">
        <v>0</v>
      </c>
      <c r="J99">
        <v>0</v>
      </c>
      <c r="K99">
        <v>1</v>
      </c>
      <c r="L99">
        <v>1</v>
      </c>
    </row>
    <row r="100" spans="1:12" x14ac:dyDescent="0.2">
      <c r="A100" t="s">
        <v>5916</v>
      </c>
      <c r="F100" t="s">
        <v>67</v>
      </c>
      <c r="G100">
        <v>0</v>
      </c>
      <c r="H100">
        <v>1</v>
      </c>
      <c r="I100">
        <v>0</v>
      </c>
      <c r="J100">
        <v>0</v>
      </c>
      <c r="K100">
        <v>1</v>
      </c>
      <c r="L100">
        <v>1</v>
      </c>
    </row>
    <row r="101" spans="1:12" x14ac:dyDescent="0.2">
      <c r="A101" t="s">
        <v>3768</v>
      </c>
      <c r="F101" t="s">
        <v>33</v>
      </c>
      <c r="G101">
        <v>2</v>
      </c>
      <c r="H101">
        <v>2</v>
      </c>
      <c r="I101">
        <v>0</v>
      </c>
      <c r="J101">
        <v>0</v>
      </c>
      <c r="K101">
        <v>4</v>
      </c>
      <c r="L101">
        <v>4</v>
      </c>
    </row>
    <row r="102" spans="1:12" x14ac:dyDescent="0.2">
      <c r="A102" t="s">
        <v>6472</v>
      </c>
      <c r="F102" t="s">
        <v>53</v>
      </c>
      <c r="G102">
        <v>0</v>
      </c>
      <c r="H102">
        <v>2</v>
      </c>
      <c r="I102">
        <v>0</v>
      </c>
      <c r="J102">
        <v>0</v>
      </c>
      <c r="K102">
        <v>2</v>
      </c>
      <c r="L102">
        <v>2</v>
      </c>
    </row>
    <row r="103" spans="1:12" x14ac:dyDescent="0.2">
      <c r="A103" t="s">
        <v>6856</v>
      </c>
      <c r="F103" t="s">
        <v>24</v>
      </c>
      <c r="G103">
        <v>0</v>
      </c>
      <c r="H103">
        <v>1</v>
      </c>
      <c r="I103">
        <v>0</v>
      </c>
      <c r="J103">
        <v>0</v>
      </c>
      <c r="K103">
        <v>1</v>
      </c>
      <c r="L103">
        <v>1</v>
      </c>
    </row>
    <row r="104" spans="1:12" x14ac:dyDescent="0.2">
      <c r="A104" t="s">
        <v>3764</v>
      </c>
      <c r="F104" t="s">
        <v>48</v>
      </c>
      <c r="G104">
        <v>0</v>
      </c>
      <c r="H104">
        <v>1</v>
      </c>
      <c r="I104">
        <v>0</v>
      </c>
      <c r="J104">
        <v>0</v>
      </c>
      <c r="K104">
        <v>1</v>
      </c>
      <c r="L104">
        <v>1</v>
      </c>
    </row>
    <row r="105" spans="1:12" x14ac:dyDescent="0.2">
      <c r="A105" t="s">
        <v>6857</v>
      </c>
      <c r="F105" t="s">
        <v>24</v>
      </c>
      <c r="G105">
        <v>0</v>
      </c>
      <c r="H105">
        <v>2</v>
      </c>
      <c r="I105">
        <v>0</v>
      </c>
      <c r="J105">
        <v>0</v>
      </c>
      <c r="K105">
        <v>2</v>
      </c>
      <c r="L105">
        <v>2</v>
      </c>
    </row>
    <row r="106" spans="1:12" x14ac:dyDescent="0.2">
      <c r="A106" t="s">
        <v>6858</v>
      </c>
      <c r="F106" t="s">
        <v>18</v>
      </c>
      <c r="G106">
        <v>0</v>
      </c>
      <c r="H106">
        <v>1</v>
      </c>
      <c r="I106">
        <v>0</v>
      </c>
      <c r="J106">
        <v>0</v>
      </c>
      <c r="K106">
        <v>1</v>
      </c>
      <c r="L106">
        <v>1</v>
      </c>
    </row>
    <row r="107" spans="1:12" x14ac:dyDescent="0.2">
      <c r="A107" t="s">
        <v>3763</v>
      </c>
      <c r="F107" t="s">
        <v>14</v>
      </c>
      <c r="G107">
        <v>5</v>
      </c>
      <c r="H107">
        <v>0</v>
      </c>
      <c r="I107">
        <v>0</v>
      </c>
      <c r="J107">
        <v>0</v>
      </c>
      <c r="K107">
        <v>5</v>
      </c>
      <c r="L107">
        <v>5</v>
      </c>
    </row>
    <row r="108" spans="1:12" x14ac:dyDescent="0.2">
      <c r="A108" t="s">
        <v>3762</v>
      </c>
      <c r="F108" t="s">
        <v>48</v>
      </c>
      <c r="G108">
        <v>0</v>
      </c>
      <c r="H108">
        <v>2</v>
      </c>
      <c r="I108">
        <v>0</v>
      </c>
      <c r="J108">
        <v>0</v>
      </c>
      <c r="K108">
        <v>2</v>
      </c>
      <c r="L108">
        <v>2</v>
      </c>
    </row>
    <row r="109" spans="1:12" x14ac:dyDescent="0.2">
      <c r="A109" t="s">
        <v>3761</v>
      </c>
      <c r="F109" t="s">
        <v>20</v>
      </c>
      <c r="G109">
        <v>0</v>
      </c>
      <c r="H109">
        <v>1</v>
      </c>
      <c r="I109">
        <v>0</v>
      </c>
      <c r="J109">
        <v>0</v>
      </c>
      <c r="K109">
        <v>1</v>
      </c>
      <c r="L109">
        <v>1</v>
      </c>
    </row>
    <row r="110" spans="1:12" x14ac:dyDescent="0.2">
      <c r="A110" t="s">
        <v>5908</v>
      </c>
      <c r="F110" t="s">
        <v>58</v>
      </c>
      <c r="G110">
        <v>0</v>
      </c>
      <c r="H110">
        <v>1</v>
      </c>
      <c r="I110">
        <v>0</v>
      </c>
      <c r="J110">
        <v>0</v>
      </c>
      <c r="K110">
        <v>1</v>
      </c>
      <c r="L110">
        <v>1</v>
      </c>
    </row>
    <row r="111" spans="1:12" x14ac:dyDescent="0.2">
      <c r="A111" t="s">
        <v>5907</v>
      </c>
      <c r="F111" t="s">
        <v>24</v>
      </c>
      <c r="G111">
        <v>0</v>
      </c>
      <c r="H111">
        <v>2</v>
      </c>
      <c r="I111">
        <v>0</v>
      </c>
      <c r="J111">
        <v>0</v>
      </c>
      <c r="K111">
        <v>2</v>
      </c>
      <c r="L111">
        <v>2</v>
      </c>
    </row>
    <row r="112" spans="1:12" x14ac:dyDescent="0.2">
      <c r="A112" t="s">
        <v>5905</v>
      </c>
      <c r="F112" t="s">
        <v>80</v>
      </c>
      <c r="G112">
        <v>0</v>
      </c>
      <c r="H112">
        <v>1</v>
      </c>
      <c r="I112">
        <v>0</v>
      </c>
      <c r="J112">
        <v>0</v>
      </c>
      <c r="K112">
        <v>1</v>
      </c>
      <c r="L112">
        <v>1</v>
      </c>
    </row>
    <row r="113" spans="1:12" x14ac:dyDescent="0.2">
      <c r="A113" t="s">
        <v>5904</v>
      </c>
      <c r="F113" t="s">
        <v>94</v>
      </c>
      <c r="G113">
        <v>0</v>
      </c>
      <c r="H113">
        <v>1</v>
      </c>
      <c r="I113">
        <v>0</v>
      </c>
      <c r="J113">
        <v>0</v>
      </c>
      <c r="K113">
        <v>1</v>
      </c>
      <c r="L113">
        <v>1</v>
      </c>
    </row>
    <row r="114" spans="1:12" x14ac:dyDescent="0.2">
      <c r="A114" t="s">
        <v>5903</v>
      </c>
      <c r="F114" t="s">
        <v>29</v>
      </c>
      <c r="G114">
        <v>0</v>
      </c>
      <c r="H114">
        <v>1</v>
      </c>
      <c r="I114">
        <v>0</v>
      </c>
      <c r="J114">
        <v>0</v>
      </c>
      <c r="K114">
        <v>1</v>
      </c>
      <c r="L114">
        <v>1</v>
      </c>
    </row>
    <row r="115" spans="1:12" x14ac:dyDescent="0.2">
      <c r="A115" t="s">
        <v>5902</v>
      </c>
      <c r="F115" t="s">
        <v>29</v>
      </c>
      <c r="G115">
        <v>1</v>
      </c>
      <c r="H115">
        <v>1</v>
      </c>
      <c r="I115">
        <v>0</v>
      </c>
      <c r="J115">
        <v>0</v>
      </c>
      <c r="K115">
        <v>2</v>
      </c>
      <c r="L115">
        <v>2</v>
      </c>
    </row>
    <row r="116" spans="1:12" x14ac:dyDescent="0.2">
      <c r="A116" t="s">
        <v>3755</v>
      </c>
      <c r="F116" t="s">
        <v>67</v>
      </c>
      <c r="G116">
        <v>0</v>
      </c>
      <c r="H116">
        <v>1</v>
      </c>
      <c r="I116">
        <v>0</v>
      </c>
      <c r="J116">
        <v>0</v>
      </c>
      <c r="K116">
        <v>1</v>
      </c>
      <c r="L116">
        <v>1</v>
      </c>
    </row>
    <row r="117" spans="1:12" x14ac:dyDescent="0.2">
      <c r="A117" t="s">
        <v>6859</v>
      </c>
      <c r="F117" t="s">
        <v>24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1</v>
      </c>
    </row>
    <row r="118" spans="1:12" x14ac:dyDescent="0.2">
      <c r="A118" t="s">
        <v>6860</v>
      </c>
      <c r="F118" t="s">
        <v>69</v>
      </c>
      <c r="G118">
        <v>0</v>
      </c>
      <c r="H118">
        <v>1</v>
      </c>
      <c r="I118">
        <v>0</v>
      </c>
      <c r="J118">
        <v>0</v>
      </c>
      <c r="K118">
        <v>1</v>
      </c>
      <c r="L118">
        <v>1</v>
      </c>
    </row>
    <row r="119" spans="1:12" x14ac:dyDescent="0.2">
      <c r="A119" t="s">
        <v>5899</v>
      </c>
      <c r="F119" t="s">
        <v>14</v>
      </c>
      <c r="G119">
        <v>1</v>
      </c>
      <c r="H119">
        <v>0</v>
      </c>
      <c r="I119">
        <v>0</v>
      </c>
      <c r="J119">
        <v>0</v>
      </c>
      <c r="K119">
        <v>1</v>
      </c>
      <c r="L119">
        <v>1</v>
      </c>
    </row>
    <row r="120" spans="1:12" x14ac:dyDescent="0.2">
      <c r="A120" t="s">
        <v>6861</v>
      </c>
      <c r="F120" t="s">
        <v>131</v>
      </c>
      <c r="G120">
        <v>1</v>
      </c>
      <c r="H120">
        <v>0</v>
      </c>
      <c r="I120">
        <v>0</v>
      </c>
      <c r="J120">
        <v>0</v>
      </c>
      <c r="K120">
        <v>1</v>
      </c>
      <c r="L120">
        <v>1</v>
      </c>
    </row>
    <row r="121" spans="1:12" x14ac:dyDescent="0.2">
      <c r="A121" t="s">
        <v>3751</v>
      </c>
      <c r="F121" t="s">
        <v>87</v>
      </c>
      <c r="G121">
        <v>0</v>
      </c>
      <c r="H121">
        <v>1</v>
      </c>
      <c r="I121">
        <v>0</v>
      </c>
      <c r="J121">
        <v>0</v>
      </c>
      <c r="K121">
        <v>1</v>
      </c>
      <c r="L121">
        <v>1</v>
      </c>
    </row>
    <row r="122" spans="1:12" x14ac:dyDescent="0.2">
      <c r="A122" t="s">
        <v>3750</v>
      </c>
      <c r="F122" t="s">
        <v>14</v>
      </c>
      <c r="G122">
        <v>1</v>
      </c>
      <c r="H122">
        <v>0</v>
      </c>
      <c r="I122">
        <v>0</v>
      </c>
      <c r="J122">
        <v>0</v>
      </c>
      <c r="K122">
        <v>1</v>
      </c>
      <c r="L122">
        <v>1</v>
      </c>
    </row>
    <row r="123" spans="1:12" x14ac:dyDescent="0.2">
      <c r="A123" t="s">
        <v>6862</v>
      </c>
      <c r="F123" t="s">
        <v>24</v>
      </c>
      <c r="G123">
        <v>0</v>
      </c>
      <c r="H123">
        <v>2</v>
      </c>
      <c r="I123">
        <v>0</v>
      </c>
      <c r="J123">
        <v>0</v>
      </c>
      <c r="K123">
        <v>2</v>
      </c>
      <c r="L123">
        <v>2</v>
      </c>
    </row>
    <row r="124" spans="1:12" x14ac:dyDescent="0.2">
      <c r="A124" t="s">
        <v>6863</v>
      </c>
      <c r="F124" t="s">
        <v>53</v>
      </c>
      <c r="G124">
        <v>0</v>
      </c>
      <c r="H124">
        <v>1</v>
      </c>
      <c r="I124">
        <v>0</v>
      </c>
      <c r="J124">
        <v>0</v>
      </c>
      <c r="K124">
        <v>1</v>
      </c>
      <c r="L124">
        <v>1</v>
      </c>
    </row>
    <row r="125" spans="1:12" x14ac:dyDescent="0.2">
      <c r="A125" t="s">
        <v>3743</v>
      </c>
      <c r="F125" t="s">
        <v>14</v>
      </c>
      <c r="G125">
        <v>0</v>
      </c>
      <c r="H125">
        <v>1</v>
      </c>
      <c r="I125">
        <v>0</v>
      </c>
      <c r="J125">
        <v>0</v>
      </c>
      <c r="K125">
        <v>1</v>
      </c>
      <c r="L125">
        <v>1</v>
      </c>
    </row>
    <row r="126" spans="1:12" x14ac:dyDescent="0.2">
      <c r="A126" t="s">
        <v>3742</v>
      </c>
      <c r="F126" t="s">
        <v>87</v>
      </c>
      <c r="G126">
        <v>0</v>
      </c>
      <c r="H126">
        <v>1</v>
      </c>
      <c r="I126">
        <v>0</v>
      </c>
      <c r="J126">
        <v>0</v>
      </c>
      <c r="K126">
        <v>1</v>
      </c>
      <c r="L126">
        <v>1</v>
      </c>
    </row>
    <row r="127" spans="1:12" x14ac:dyDescent="0.2">
      <c r="A127" t="s">
        <v>6864</v>
      </c>
      <c r="F127" t="s">
        <v>48</v>
      </c>
      <c r="G127">
        <v>0</v>
      </c>
      <c r="H127">
        <v>2</v>
      </c>
      <c r="I127">
        <v>0</v>
      </c>
      <c r="J127">
        <v>0</v>
      </c>
      <c r="K127">
        <v>2</v>
      </c>
      <c r="L127">
        <v>2</v>
      </c>
    </row>
    <row r="128" spans="1:12" x14ac:dyDescent="0.2">
      <c r="A128" t="s">
        <v>5896</v>
      </c>
      <c r="F128" t="s">
        <v>24</v>
      </c>
      <c r="G128">
        <v>0</v>
      </c>
      <c r="H128">
        <v>2</v>
      </c>
      <c r="I128">
        <v>0</v>
      </c>
      <c r="J128">
        <v>0</v>
      </c>
      <c r="K128">
        <v>2</v>
      </c>
      <c r="L128">
        <v>2</v>
      </c>
    </row>
    <row r="129" spans="1:12" x14ac:dyDescent="0.2">
      <c r="A129" t="s">
        <v>3739</v>
      </c>
      <c r="F129" t="s">
        <v>67</v>
      </c>
      <c r="G129">
        <v>0</v>
      </c>
      <c r="H129">
        <v>1</v>
      </c>
      <c r="I129">
        <v>0</v>
      </c>
      <c r="J129">
        <v>0</v>
      </c>
      <c r="K129">
        <v>1</v>
      </c>
      <c r="L129">
        <v>1</v>
      </c>
    </row>
    <row r="130" spans="1:12" x14ac:dyDescent="0.2">
      <c r="A130" t="s">
        <v>6865</v>
      </c>
      <c r="D130" t="s">
        <v>6865</v>
      </c>
      <c r="F130" t="s">
        <v>22</v>
      </c>
      <c r="G130">
        <v>0</v>
      </c>
      <c r="H130">
        <v>1</v>
      </c>
      <c r="I130">
        <v>0</v>
      </c>
      <c r="J130">
        <v>0</v>
      </c>
      <c r="K130">
        <v>1</v>
      </c>
      <c r="L130">
        <v>1</v>
      </c>
    </row>
    <row r="131" spans="1:12" x14ac:dyDescent="0.2">
      <c r="A131" t="s">
        <v>3737</v>
      </c>
      <c r="F131" t="s">
        <v>16</v>
      </c>
      <c r="G131">
        <v>1</v>
      </c>
      <c r="H131">
        <v>0</v>
      </c>
      <c r="I131">
        <v>0</v>
      </c>
      <c r="J131">
        <v>0</v>
      </c>
      <c r="K131">
        <v>1</v>
      </c>
      <c r="L131">
        <v>1</v>
      </c>
    </row>
    <row r="132" spans="1:12" x14ac:dyDescent="0.2">
      <c r="A132" t="s">
        <v>6866</v>
      </c>
      <c r="F132" t="s">
        <v>14</v>
      </c>
      <c r="G132">
        <v>0</v>
      </c>
      <c r="H132">
        <v>1</v>
      </c>
      <c r="I132">
        <v>0</v>
      </c>
      <c r="J132">
        <v>0</v>
      </c>
      <c r="K132">
        <v>1</v>
      </c>
      <c r="L132">
        <v>1</v>
      </c>
    </row>
    <row r="133" spans="1:12" x14ac:dyDescent="0.2">
      <c r="A133" t="s">
        <v>5892</v>
      </c>
      <c r="F133" t="s">
        <v>29</v>
      </c>
      <c r="G133">
        <v>1</v>
      </c>
      <c r="H133">
        <v>1</v>
      </c>
      <c r="I133">
        <v>0</v>
      </c>
      <c r="J133">
        <v>0</v>
      </c>
      <c r="K133">
        <v>2</v>
      </c>
      <c r="L133">
        <v>2</v>
      </c>
    </row>
    <row r="134" spans="1:12" x14ac:dyDescent="0.2">
      <c r="A134" t="s">
        <v>3733</v>
      </c>
      <c r="F134" t="s">
        <v>29</v>
      </c>
      <c r="G134">
        <v>0</v>
      </c>
      <c r="H134">
        <v>3</v>
      </c>
      <c r="I134">
        <v>0</v>
      </c>
      <c r="J134">
        <v>0</v>
      </c>
      <c r="K134">
        <v>3</v>
      </c>
      <c r="L134">
        <v>3</v>
      </c>
    </row>
    <row r="135" spans="1:12" x14ac:dyDescent="0.2">
      <c r="A135" t="s">
        <v>6867</v>
      </c>
      <c r="F135" t="s">
        <v>131</v>
      </c>
      <c r="G135">
        <v>0</v>
      </c>
      <c r="H135">
        <v>2</v>
      </c>
      <c r="I135">
        <v>0</v>
      </c>
      <c r="J135">
        <v>0</v>
      </c>
      <c r="K135">
        <v>2</v>
      </c>
      <c r="L135">
        <v>2</v>
      </c>
    </row>
    <row r="136" spans="1:12" x14ac:dyDescent="0.2">
      <c r="A136" t="s">
        <v>6868</v>
      </c>
      <c r="F136" t="s">
        <v>29</v>
      </c>
      <c r="G136">
        <v>1</v>
      </c>
      <c r="H136">
        <v>1</v>
      </c>
      <c r="I136">
        <v>0</v>
      </c>
      <c r="J136">
        <v>0</v>
      </c>
      <c r="K136">
        <v>2</v>
      </c>
      <c r="L136">
        <v>2</v>
      </c>
    </row>
    <row r="137" spans="1:12" x14ac:dyDescent="0.2">
      <c r="A137" t="s">
        <v>5889</v>
      </c>
      <c r="F137" t="s">
        <v>29</v>
      </c>
      <c r="G137">
        <v>0</v>
      </c>
      <c r="H137">
        <v>1</v>
      </c>
      <c r="I137">
        <v>0</v>
      </c>
      <c r="J137">
        <v>0</v>
      </c>
      <c r="K137">
        <v>1</v>
      </c>
      <c r="L137">
        <v>1</v>
      </c>
    </row>
    <row r="138" spans="1:12" x14ac:dyDescent="0.2">
      <c r="A138" t="s">
        <v>5888</v>
      </c>
      <c r="F138" t="s">
        <v>80</v>
      </c>
      <c r="G138">
        <v>0</v>
      </c>
      <c r="H138">
        <v>1</v>
      </c>
      <c r="I138">
        <v>0</v>
      </c>
      <c r="J138">
        <v>0</v>
      </c>
      <c r="K138">
        <v>1</v>
      </c>
      <c r="L138">
        <v>1</v>
      </c>
    </row>
    <row r="139" spans="1:12" x14ac:dyDescent="0.2">
      <c r="A139" t="s">
        <v>3726</v>
      </c>
      <c r="F139" t="s">
        <v>87</v>
      </c>
      <c r="G139">
        <v>0</v>
      </c>
      <c r="H139">
        <v>1</v>
      </c>
      <c r="I139">
        <v>0</v>
      </c>
      <c r="J139">
        <v>0</v>
      </c>
      <c r="K139">
        <v>1</v>
      </c>
      <c r="L139">
        <v>1</v>
      </c>
    </row>
    <row r="140" spans="1:12" x14ac:dyDescent="0.2">
      <c r="A140" t="s">
        <v>6869</v>
      </c>
      <c r="F140" t="s">
        <v>20</v>
      </c>
      <c r="G140">
        <v>0</v>
      </c>
      <c r="H140">
        <v>3</v>
      </c>
      <c r="I140">
        <v>0</v>
      </c>
      <c r="J140">
        <v>0</v>
      </c>
      <c r="K140">
        <v>3</v>
      </c>
      <c r="L140">
        <v>3</v>
      </c>
    </row>
    <row r="141" spans="1:12" x14ac:dyDescent="0.2">
      <c r="A141" t="s">
        <v>6870</v>
      </c>
      <c r="F141" t="s">
        <v>48</v>
      </c>
      <c r="G141">
        <v>0</v>
      </c>
      <c r="H141">
        <v>2</v>
      </c>
      <c r="I141">
        <v>0</v>
      </c>
      <c r="J141">
        <v>0</v>
      </c>
      <c r="K141">
        <v>2</v>
      </c>
      <c r="L141">
        <v>2</v>
      </c>
    </row>
    <row r="142" spans="1:12" x14ac:dyDescent="0.2">
      <c r="A142" t="s">
        <v>6871</v>
      </c>
      <c r="F142" t="s">
        <v>33</v>
      </c>
      <c r="G142">
        <v>0</v>
      </c>
      <c r="H142">
        <v>1</v>
      </c>
      <c r="I142">
        <v>0</v>
      </c>
      <c r="J142">
        <v>0</v>
      </c>
      <c r="K142">
        <v>1</v>
      </c>
      <c r="L142">
        <v>1</v>
      </c>
    </row>
    <row r="143" spans="1:12" x14ac:dyDescent="0.2">
      <c r="A143" t="s">
        <v>3725</v>
      </c>
      <c r="F143" t="s">
        <v>48</v>
      </c>
      <c r="G143">
        <v>0</v>
      </c>
      <c r="H143">
        <v>2</v>
      </c>
      <c r="I143">
        <v>0</v>
      </c>
      <c r="J143">
        <v>0</v>
      </c>
      <c r="K143">
        <v>2</v>
      </c>
      <c r="L143">
        <v>2</v>
      </c>
    </row>
    <row r="144" spans="1:12" x14ac:dyDescent="0.2">
      <c r="A144" t="s">
        <v>3723</v>
      </c>
      <c r="F144" t="s">
        <v>20</v>
      </c>
      <c r="G144">
        <v>0</v>
      </c>
      <c r="H144">
        <v>1</v>
      </c>
      <c r="I144">
        <v>0</v>
      </c>
      <c r="J144">
        <v>0</v>
      </c>
      <c r="K144">
        <v>1</v>
      </c>
      <c r="L144">
        <v>1</v>
      </c>
    </row>
    <row r="145" spans="1:12" x14ac:dyDescent="0.2">
      <c r="A145" t="s">
        <v>6872</v>
      </c>
      <c r="F145" t="s">
        <v>69</v>
      </c>
      <c r="G145">
        <v>0</v>
      </c>
      <c r="H145">
        <v>1</v>
      </c>
      <c r="I145">
        <v>0</v>
      </c>
      <c r="J145">
        <v>0</v>
      </c>
      <c r="K145">
        <v>1</v>
      </c>
      <c r="L145">
        <v>1</v>
      </c>
    </row>
    <row r="146" spans="1:12" x14ac:dyDescent="0.2">
      <c r="A146" t="s">
        <v>3718</v>
      </c>
      <c r="F146" t="s">
        <v>20</v>
      </c>
      <c r="G146">
        <v>0</v>
      </c>
      <c r="H146">
        <v>1</v>
      </c>
      <c r="I146">
        <v>0</v>
      </c>
      <c r="J146">
        <v>0</v>
      </c>
      <c r="K146">
        <v>1</v>
      </c>
      <c r="L146">
        <v>1</v>
      </c>
    </row>
    <row r="147" spans="1:12" x14ac:dyDescent="0.2">
      <c r="A147" t="s">
        <v>6873</v>
      </c>
      <c r="F147" t="s">
        <v>69</v>
      </c>
      <c r="G147">
        <v>1</v>
      </c>
      <c r="H147">
        <v>0</v>
      </c>
      <c r="I147">
        <v>0</v>
      </c>
      <c r="J147">
        <v>0</v>
      </c>
      <c r="K147">
        <v>1</v>
      </c>
      <c r="L147">
        <v>1</v>
      </c>
    </row>
    <row r="148" spans="1:12" x14ac:dyDescent="0.2">
      <c r="A148" t="s">
        <v>6874</v>
      </c>
      <c r="F148" t="s">
        <v>87</v>
      </c>
      <c r="G148">
        <v>0</v>
      </c>
      <c r="H148">
        <v>4</v>
      </c>
      <c r="I148">
        <v>0</v>
      </c>
      <c r="J148">
        <v>0</v>
      </c>
      <c r="K148">
        <v>4</v>
      </c>
      <c r="L148">
        <v>4</v>
      </c>
    </row>
    <row r="149" spans="1:12" x14ac:dyDescent="0.2">
      <c r="A149" t="s">
        <v>6875</v>
      </c>
      <c r="F149" t="s">
        <v>69</v>
      </c>
      <c r="G149">
        <v>1</v>
      </c>
      <c r="H149">
        <v>0</v>
      </c>
      <c r="I149">
        <v>0</v>
      </c>
      <c r="J149">
        <v>0</v>
      </c>
      <c r="K149">
        <v>1</v>
      </c>
      <c r="L149">
        <v>1</v>
      </c>
    </row>
    <row r="150" spans="1:12" x14ac:dyDescent="0.2">
      <c r="A150" t="s">
        <v>6876</v>
      </c>
      <c r="F150" t="s">
        <v>69</v>
      </c>
      <c r="G150">
        <v>1</v>
      </c>
      <c r="H150">
        <v>0</v>
      </c>
      <c r="I150">
        <v>0</v>
      </c>
      <c r="J150">
        <v>0</v>
      </c>
      <c r="K150">
        <v>1</v>
      </c>
      <c r="L150">
        <v>1</v>
      </c>
    </row>
    <row r="151" spans="1:12" x14ac:dyDescent="0.2">
      <c r="A151" t="s">
        <v>6877</v>
      </c>
      <c r="F151" t="s">
        <v>69</v>
      </c>
      <c r="G151">
        <v>1</v>
      </c>
      <c r="H151">
        <v>0</v>
      </c>
      <c r="I151">
        <v>0</v>
      </c>
      <c r="J151">
        <v>0</v>
      </c>
      <c r="K151">
        <v>1</v>
      </c>
      <c r="L151">
        <v>1</v>
      </c>
    </row>
    <row r="152" spans="1:12" x14ac:dyDescent="0.2">
      <c r="A152" t="s">
        <v>6878</v>
      </c>
      <c r="F152" t="s">
        <v>69</v>
      </c>
      <c r="G152">
        <v>1</v>
      </c>
      <c r="H152">
        <v>0</v>
      </c>
      <c r="I152">
        <v>0</v>
      </c>
      <c r="J152">
        <v>0</v>
      </c>
      <c r="K152">
        <v>1</v>
      </c>
      <c r="L152">
        <v>1</v>
      </c>
    </row>
    <row r="153" spans="1:12" x14ac:dyDescent="0.2">
      <c r="A153" t="s">
        <v>6879</v>
      </c>
      <c r="F153" t="s">
        <v>69</v>
      </c>
      <c r="G153">
        <v>1</v>
      </c>
      <c r="H153">
        <v>0</v>
      </c>
      <c r="I153">
        <v>0</v>
      </c>
      <c r="J153">
        <v>0</v>
      </c>
      <c r="K153">
        <v>1</v>
      </c>
      <c r="L153">
        <v>1</v>
      </c>
    </row>
    <row r="154" spans="1:12" x14ac:dyDescent="0.2">
      <c r="A154" t="s">
        <v>6880</v>
      </c>
      <c r="F154" t="s">
        <v>69</v>
      </c>
      <c r="G154">
        <v>1</v>
      </c>
      <c r="H154">
        <v>0</v>
      </c>
      <c r="I154">
        <v>0</v>
      </c>
      <c r="J154">
        <v>0</v>
      </c>
      <c r="K154">
        <v>1</v>
      </c>
      <c r="L154">
        <v>1</v>
      </c>
    </row>
    <row r="155" spans="1:12" x14ac:dyDescent="0.2">
      <c r="C155" t="s">
        <v>3923</v>
      </c>
      <c r="F155" t="s">
        <v>16</v>
      </c>
      <c r="G155">
        <v>0</v>
      </c>
      <c r="H155">
        <v>1</v>
      </c>
      <c r="I155">
        <v>0</v>
      </c>
      <c r="J155">
        <v>0</v>
      </c>
      <c r="K155">
        <v>1</v>
      </c>
      <c r="L155">
        <v>1</v>
      </c>
    </row>
    <row r="156" spans="1:12" x14ac:dyDescent="0.2">
      <c r="C156" t="s">
        <v>6881</v>
      </c>
      <c r="F156" t="s">
        <v>39</v>
      </c>
      <c r="G156">
        <v>0</v>
      </c>
      <c r="H156">
        <v>1</v>
      </c>
      <c r="I156">
        <v>0</v>
      </c>
      <c r="J156">
        <v>0</v>
      </c>
      <c r="K156">
        <v>1</v>
      </c>
      <c r="L156">
        <v>1</v>
      </c>
    </row>
    <row r="157" spans="1:12" x14ac:dyDescent="0.2">
      <c r="C157" t="s">
        <v>92</v>
      </c>
      <c r="F157" t="s">
        <v>24</v>
      </c>
      <c r="G157">
        <v>0</v>
      </c>
      <c r="H157">
        <v>1</v>
      </c>
      <c r="I157">
        <v>0</v>
      </c>
      <c r="J157">
        <v>0</v>
      </c>
      <c r="K157">
        <v>1</v>
      </c>
      <c r="L157">
        <v>1</v>
      </c>
    </row>
    <row r="158" spans="1:12" x14ac:dyDescent="0.2">
      <c r="C158" t="s">
        <v>6882</v>
      </c>
      <c r="F158" t="s">
        <v>80</v>
      </c>
      <c r="G158">
        <v>0</v>
      </c>
      <c r="H158">
        <v>1</v>
      </c>
      <c r="I158">
        <v>0</v>
      </c>
      <c r="J158">
        <v>0</v>
      </c>
      <c r="K158">
        <v>1</v>
      </c>
      <c r="L158">
        <v>1</v>
      </c>
    </row>
    <row r="159" spans="1:12" x14ac:dyDescent="0.2">
      <c r="C159" t="s">
        <v>90</v>
      </c>
      <c r="F159" t="s">
        <v>22</v>
      </c>
      <c r="G159">
        <v>0</v>
      </c>
      <c r="H159">
        <v>1</v>
      </c>
      <c r="I159">
        <v>0</v>
      </c>
      <c r="J159">
        <v>0</v>
      </c>
      <c r="K159">
        <v>1</v>
      </c>
      <c r="L159">
        <v>1</v>
      </c>
    </row>
    <row r="160" spans="1:12" x14ac:dyDescent="0.2">
      <c r="C160" t="s">
        <v>6883</v>
      </c>
      <c r="F160" t="s">
        <v>94</v>
      </c>
      <c r="G160">
        <v>0</v>
      </c>
      <c r="H160">
        <v>1</v>
      </c>
      <c r="I160">
        <v>0</v>
      </c>
      <c r="J160">
        <v>0</v>
      </c>
      <c r="K160">
        <v>1</v>
      </c>
      <c r="L160">
        <v>1</v>
      </c>
    </row>
    <row r="161" spans="2:12" x14ac:dyDescent="0.2">
      <c r="C161" t="s">
        <v>6884</v>
      </c>
      <c r="F161" t="s">
        <v>48</v>
      </c>
      <c r="G161">
        <v>1</v>
      </c>
      <c r="H161">
        <v>0</v>
      </c>
      <c r="I161">
        <v>0</v>
      </c>
      <c r="J161">
        <v>0</v>
      </c>
      <c r="K161">
        <v>1</v>
      </c>
      <c r="L161">
        <v>1</v>
      </c>
    </row>
    <row r="162" spans="2:12" x14ac:dyDescent="0.2">
      <c r="C162" t="s">
        <v>3922</v>
      </c>
      <c r="F162" t="s">
        <v>77</v>
      </c>
      <c r="G162">
        <v>0</v>
      </c>
      <c r="H162">
        <v>1</v>
      </c>
      <c r="I162">
        <v>0</v>
      </c>
      <c r="J162">
        <v>0</v>
      </c>
      <c r="K162">
        <v>1</v>
      </c>
      <c r="L162">
        <v>1</v>
      </c>
    </row>
    <row r="163" spans="2:12" x14ac:dyDescent="0.2">
      <c r="C163" t="s">
        <v>89</v>
      </c>
      <c r="F163" t="s">
        <v>67</v>
      </c>
      <c r="G163">
        <v>0</v>
      </c>
      <c r="H163">
        <v>2</v>
      </c>
      <c r="I163">
        <v>0</v>
      </c>
      <c r="J163">
        <v>0</v>
      </c>
      <c r="K163">
        <v>2</v>
      </c>
      <c r="L163">
        <v>2</v>
      </c>
    </row>
    <row r="164" spans="2:12" x14ac:dyDescent="0.2">
      <c r="B164" t="s">
        <v>6013</v>
      </c>
      <c r="C164" t="s">
        <v>6013</v>
      </c>
      <c r="F164" t="s">
        <v>53</v>
      </c>
      <c r="G164">
        <v>0</v>
      </c>
      <c r="H164">
        <v>1</v>
      </c>
      <c r="I164">
        <v>0</v>
      </c>
      <c r="J164">
        <v>0</v>
      </c>
      <c r="K164">
        <v>1</v>
      </c>
      <c r="L164">
        <v>1</v>
      </c>
    </row>
    <row r="165" spans="2:12" x14ac:dyDescent="0.2">
      <c r="B165" t="s">
        <v>88</v>
      </c>
      <c r="C165" t="s">
        <v>88</v>
      </c>
      <c r="F165" t="s">
        <v>20</v>
      </c>
      <c r="G165">
        <v>2</v>
      </c>
      <c r="H165">
        <v>1</v>
      </c>
      <c r="I165">
        <v>0</v>
      </c>
      <c r="J165">
        <v>0</v>
      </c>
      <c r="K165">
        <v>3</v>
      </c>
      <c r="L165">
        <v>3</v>
      </c>
    </row>
    <row r="166" spans="2:12" x14ac:dyDescent="0.2">
      <c r="C166" t="s">
        <v>3920</v>
      </c>
      <c r="F166" t="s">
        <v>69</v>
      </c>
      <c r="G166">
        <v>0</v>
      </c>
      <c r="H166">
        <v>1</v>
      </c>
      <c r="I166">
        <v>0</v>
      </c>
      <c r="J166">
        <v>0</v>
      </c>
      <c r="K166">
        <v>1</v>
      </c>
      <c r="L166">
        <v>1</v>
      </c>
    </row>
    <row r="167" spans="2:12" x14ac:dyDescent="0.2">
      <c r="B167" t="s">
        <v>3919</v>
      </c>
      <c r="C167" t="s">
        <v>3919</v>
      </c>
      <c r="F167" t="s">
        <v>94</v>
      </c>
      <c r="G167">
        <v>0</v>
      </c>
      <c r="H167">
        <v>1</v>
      </c>
      <c r="I167">
        <v>0</v>
      </c>
      <c r="J167">
        <v>0</v>
      </c>
      <c r="K167">
        <v>1</v>
      </c>
      <c r="L167">
        <v>1</v>
      </c>
    </row>
    <row r="168" spans="2:12" x14ac:dyDescent="0.2">
      <c r="C168" t="s">
        <v>6885</v>
      </c>
      <c r="D168" t="s">
        <v>6885</v>
      </c>
      <c r="F168" t="s">
        <v>20</v>
      </c>
      <c r="G168">
        <v>0</v>
      </c>
      <c r="H168">
        <v>1</v>
      </c>
      <c r="I168">
        <v>0</v>
      </c>
      <c r="J168">
        <v>0</v>
      </c>
      <c r="K168">
        <v>1</v>
      </c>
      <c r="L168">
        <v>1</v>
      </c>
    </row>
    <row r="169" spans="2:12" x14ac:dyDescent="0.2">
      <c r="C169" t="s">
        <v>83</v>
      </c>
      <c r="F169" t="s">
        <v>67</v>
      </c>
      <c r="G169">
        <v>0</v>
      </c>
      <c r="H169">
        <v>1</v>
      </c>
      <c r="I169">
        <v>0</v>
      </c>
      <c r="J169">
        <v>0</v>
      </c>
      <c r="K169">
        <v>1</v>
      </c>
      <c r="L169">
        <v>1</v>
      </c>
    </row>
    <row r="170" spans="2:12" x14ac:dyDescent="0.2">
      <c r="C170" t="s">
        <v>81</v>
      </c>
      <c r="F170" t="s">
        <v>48</v>
      </c>
      <c r="G170">
        <v>0</v>
      </c>
      <c r="H170">
        <v>1</v>
      </c>
      <c r="I170">
        <v>0</v>
      </c>
      <c r="J170">
        <v>0</v>
      </c>
      <c r="K170">
        <v>1</v>
      </c>
      <c r="L170">
        <v>1</v>
      </c>
    </row>
    <row r="171" spans="2:12" x14ac:dyDescent="0.2">
      <c r="C171" t="s">
        <v>6012</v>
      </c>
      <c r="F171" t="s">
        <v>69</v>
      </c>
      <c r="G171">
        <v>0</v>
      </c>
      <c r="H171">
        <v>1</v>
      </c>
      <c r="I171">
        <v>0</v>
      </c>
      <c r="J171">
        <v>0</v>
      </c>
      <c r="K171">
        <v>1</v>
      </c>
      <c r="L171">
        <v>1</v>
      </c>
    </row>
    <row r="172" spans="2:12" x14ac:dyDescent="0.2">
      <c r="C172" t="s">
        <v>72</v>
      </c>
      <c r="F172" t="s">
        <v>67</v>
      </c>
      <c r="G172">
        <v>0</v>
      </c>
      <c r="H172">
        <v>1</v>
      </c>
      <c r="I172">
        <v>0</v>
      </c>
      <c r="J172">
        <v>0</v>
      </c>
      <c r="K172">
        <v>1</v>
      </c>
      <c r="L172">
        <v>1</v>
      </c>
    </row>
    <row r="173" spans="2:12" x14ac:dyDescent="0.2">
      <c r="C173" t="s">
        <v>68</v>
      </c>
      <c r="F173" t="s">
        <v>69</v>
      </c>
      <c r="G173">
        <v>0</v>
      </c>
      <c r="H173">
        <v>2</v>
      </c>
      <c r="I173">
        <v>0</v>
      </c>
      <c r="J173">
        <v>0</v>
      </c>
      <c r="K173">
        <v>2</v>
      </c>
      <c r="L173">
        <v>2</v>
      </c>
    </row>
    <row r="174" spans="2:12" x14ac:dyDescent="0.2">
      <c r="C174" t="s">
        <v>66</v>
      </c>
      <c r="F174" t="s">
        <v>67</v>
      </c>
      <c r="G174">
        <v>0</v>
      </c>
      <c r="H174">
        <v>1</v>
      </c>
      <c r="I174">
        <v>0</v>
      </c>
      <c r="J174">
        <v>0</v>
      </c>
      <c r="K174">
        <v>1</v>
      </c>
      <c r="L174">
        <v>1</v>
      </c>
    </row>
    <row r="175" spans="2:12" x14ac:dyDescent="0.2">
      <c r="C175" t="s">
        <v>6886</v>
      </c>
      <c r="F175" t="s">
        <v>53</v>
      </c>
      <c r="G175">
        <v>0</v>
      </c>
      <c r="H175">
        <v>1</v>
      </c>
      <c r="I175">
        <v>0</v>
      </c>
      <c r="J175">
        <v>0</v>
      </c>
      <c r="K175">
        <v>1</v>
      </c>
      <c r="L175">
        <v>1</v>
      </c>
    </row>
    <row r="176" spans="2:12" x14ac:dyDescent="0.2">
      <c r="C176" t="s">
        <v>64</v>
      </c>
      <c r="F176" t="s">
        <v>14</v>
      </c>
      <c r="G176">
        <v>0</v>
      </c>
      <c r="H176">
        <v>2</v>
      </c>
      <c r="I176">
        <v>0</v>
      </c>
      <c r="J176">
        <v>0</v>
      </c>
      <c r="K176">
        <v>2</v>
      </c>
      <c r="L176">
        <v>2</v>
      </c>
    </row>
    <row r="177" spans="3:12" x14ac:dyDescent="0.2">
      <c r="C177" t="s">
        <v>6887</v>
      </c>
      <c r="D177" t="s">
        <v>6887</v>
      </c>
      <c r="F177" t="s">
        <v>20</v>
      </c>
      <c r="G177">
        <v>0</v>
      </c>
      <c r="H177">
        <v>1</v>
      </c>
      <c r="I177">
        <v>0</v>
      </c>
      <c r="J177">
        <v>0</v>
      </c>
      <c r="K177">
        <v>1</v>
      </c>
      <c r="L177">
        <v>1</v>
      </c>
    </row>
    <row r="178" spans="3:12" x14ac:dyDescent="0.2">
      <c r="C178" t="s">
        <v>62</v>
      </c>
      <c r="F178" t="s">
        <v>16</v>
      </c>
      <c r="G178">
        <v>0</v>
      </c>
      <c r="H178">
        <v>1</v>
      </c>
      <c r="I178">
        <v>0</v>
      </c>
      <c r="J178">
        <v>0</v>
      </c>
      <c r="K178">
        <v>1</v>
      </c>
      <c r="L178">
        <v>1</v>
      </c>
    </row>
    <row r="179" spans="3:12" x14ac:dyDescent="0.2">
      <c r="C179" t="s">
        <v>6482</v>
      </c>
      <c r="F179" t="s">
        <v>48</v>
      </c>
      <c r="G179">
        <v>0</v>
      </c>
      <c r="H179">
        <v>2</v>
      </c>
      <c r="I179">
        <v>0</v>
      </c>
      <c r="J179">
        <v>0</v>
      </c>
      <c r="K179">
        <v>2</v>
      </c>
      <c r="L179">
        <v>2</v>
      </c>
    </row>
    <row r="180" spans="3:12" x14ac:dyDescent="0.2">
      <c r="C180" t="s">
        <v>59</v>
      </c>
      <c r="F180" t="s">
        <v>39</v>
      </c>
      <c r="G180">
        <v>0</v>
      </c>
      <c r="H180">
        <v>1</v>
      </c>
      <c r="I180">
        <v>0</v>
      </c>
      <c r="J180">
        <v>0</v>
      </c>
      <c r="K180">
        <v>1</v>
      </c>
      <c r="L180">
        <v>1</v>
      </c>
    </row>
    <row r="181" spans="3:12" x14ac:dyDescent="0.2">
      <c r="C181" t="s">
        <v>3911</v>
      </c>
      <c r="F181" t="s">
        <v>94</v>
      </c>
      <c r="G181">
        <v>0</v>
      </c>
      <c r="H181">
        <v>1</v>
      </c>
      <c r="I181">
        <v>0</v>
      </c>
      <c r="J181">
        <v>0</v>
      </c>
      <c r="K181">
        <v>1</v>
      </c>
      <c r="L181">
        <v>1</v>
      </c>
    </row>
    <row r="182" spans="3:12" x14ac:dyDescent="0.2">
      <c r="C182" t="s">
        <v>3910</v>
      </c>
      <c r="F182" t="s">
        <v>53</v>
      </c>
      <c r="G182">
        <v>0</v>
      </c>
      <c r="H182">
        <v>2</v>
      </c>
      <c r="I182">
        <v>0</v>
      </c>
      <c r="J182">
        <v>0</v>
      </c>
      <c r="K182">
        <v>2</v>
      </c>
      <c r="L182">
        <v>2</v>
      </c>
    </row>
    <row r="183" spans="3:12" x14ac:dyDescent="0.2">
      <c r="C183" t="s">
        <v>47</v>
      </c>
      <c r="F183" t="s">
        <v>48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1</v>
      </c>
    </row>
    <row r="184" spans="3:12" x14ac:dyDescent="0.2">
      <c r="C184" t="s">
        <v>3907</v>
      </c>
      <c r="F184" t="s">
        <v>131</v>
      </c>
      <c r="G184">
        <v>0</v>
      </c>
      <c r="H184">
        <v>1</v>
      </c>
      <c r="I184">
        <v>0</v>
      </c>
      <c r="J184">
        <v>1</v>
      </c>
      <c r="K184">
        <v>0</v>
      </c>
      <c r="L184">
        <v>1</v>
      </c>
    </row>
    <row r="185" spans="3:12" x14ac:dyDescent="0.2">
      <c r="C185" t="s">
        <v>45</v>
      </c>
      <c r="F185" t="s">
        <v>16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1</v>
      </c>
    </row>
    <row r="186" spans="3:12" x14ac:dyDescent="0.2">
      <c r="C186" t="s">
        <v>42</v>
      </c>
      <c r="F186" t="s">
        <v>16</v>
      </c>
      <c r="G186">
        <v>0</v>
      </c>
      <c r="H186">
        <v>2</v>
      </c>
      <c r="I186">
        <v>0</v>
      </c>
      <c r="J186">
        <v>0</v>
      </c>
      <c r="K186">
        <v>2</v>
      </c>
      <c r="L186">
        <v>2</v>
      </c>
    </row>
    <row r="187" spans="3:12" x14ac:dyDescent="0.2">
      <c r="C187" t="s">
        <v>6888</v>
      </c>
      <c r="F187" t="s">
        <v>33</v>
      </c>
      <c r="G187">
        <v>0</v>
      </c>
      <c r="H187">
        <v>4</v>
      </c>
      <c r="I187">
        <v>0</v>
      </c>
      <c r="J187">
        <v>0</v>
      </c>
      <c r="K187">
        <v>4</v>
      </c>
      <c r="L187">
        <v>4</v>
      </c>
    </row>
    <row r="188" spans="3:12" x14ac:dyDescent="0.2">
      <c r="C188" t="s">
        <v>38</v>
      </c>
      <c r="F188" t="s">
        <v>39</v>
      </c>
      <c r="G188">
        <v>0</v>
      </c>
      <c r="H188">
        <v>3</v>
      </c>
      <c r="I188">
        <v>0</v>
      </c>
      <c r="J188">
        <v>0</v>
      </c>
      <c r="K188">
        <v>3</v>
      </c>
      <c r="L188">
        <v>3</v>
      </c>
    </row>
    <row r="189" spans="3:12" x14ac:dyDescent="0.2">
      <c r="C189" t="s">
        <v>37</v>
      </c>
      <c r="F189" t="s">
        <v>29</v>
      </c>
      <c r="G189">
        <v>1</v>
      </c>
      <c r="H189">
        <v>2</v>
      </c>
      <c r="I189">
        <v>0</v>
      </c>
      <c r="J189">
        <v>1</v>
      </c>
      <c r="K189">
        <v>2</v>
      </c>
      <c r="L189">
        <v>3</v>
      </c>
    </row>
    <row r="190" spans="3:12" x14ac:dyDescent="0.2">
      <c r="C190" t="s">
        <v>36</v>
      </c>
      <c r="F190" t="s">
        <v>33</v>
      </c>
      <c r="G190">
        <v>0</v>
      </c>
      <c r="H190">
        <v>3</v>
      </c>
      <c r="I190">
        <v>0</v>
      </c>
      <c r="J190">
        <v>0</v>
      </c>
      <c r="K190">
        <v>3</v>
      </c>
      <c r="L190">
        <v>3</v>
      </c>
    </row>
    <row r="191" spans="3:12" x14ac:dyDescent="0.2">
      <c r="C191" t="s">
        <v>3898</v>
      </c>
      <c r="F191" t="s">
        <v>48</v>
      </c>
      <c r="G191">
        <v>1</v>
      </c>
      <c r="H191">
        <v>2</v>
      </c>
      <c r="I191">
        <v>0</v>
      </c>
      <c r="J191">
        <v>0</v>
      </c>
      <c r="K191">
        <v>3</v>
      </c>
      <c r="L191">
        <v>3</v>
      </c>
    </row>
    <row r="192" spans="3:12" x14ac:dyDescent="0.2">
      <c r="C192" t="s">
        <v>34</v>
      </c>
      <c r="F192" t="s">
        <v>35</v>
      </c>
      <c r="G192">
        <v>0</v>
      </c>
      <c r="H192">
        <v>2</v>
      </c>
      <c r="I192">
        <v>0</v>
      </c>
      <c r="J192">
        <v>0</v>
      </c>
      <c r="K192">
        <v>2</v>
      </c>
      <c r="L192">
        <v>2</v>
      </c>
    </row>
    <row r="193" spans="3:12" x14ac:dyDescent="0.2">
      <c r="C193" t="s">
        <v>6889</v>
      </c>
      <c r="F193" t="s">
        <v>29</v>
      </c>
      <c r="G193">
        <v>0</v>
      </c>
      <c r="H193">
        <v>1</v>
      </c>
      <c r="I193">
        <v>0</v>
      </c>
      <c r="J193">
        <v>0</v>
      </c>
      <c r="K193">
        <v>1</v>
      </c>
      <c r="L193">
        <v>1</v>
      </c>
    </row>
    <row r="194" spans="3:12" x14ac:dyDescent="0.2">
      <c r="C194" t="s">
        <v>28</v>
      </c>
      <c r="F194" t="s">
        <v>29</v>
      </c>
      <c r="G194">
        <v>1</v>
      </c>
      <c r="H194">
        <v>1</v>
      </c>
      <c r="I194">
        <v>0</v>
      </c>
      <c r="J194">
        <v>0</v>
      </c>
      <c r="K194">
        <v>2</v>
      </c>
      <c r="L194">
        <v>2</v>
      </c>
    </row>
    <row r="195" spans="3:12" x14ac:dyDescent="0.2">
      <c r="C195" t="s">
        <v>23</v>
      </c>
      <c r="F195" t="s">
        <v>24</v>
      </c>
      <c r="G195">
        <v>0</v>
      </c>
      <c r="H195">
        <v>5</v>
      </c>
      <c r="I195">
        <v>0</v>
      </c>
      <c r="J195">
        <v>0</v>
      </c>
      <c r="K195">
        <v>5</v>
      </c>
      <c r="L195">
        <v>5</v>
      </c>
    </row>
    <row r="196" spans="3:12" x14ac:dyDescent="0.2">
      <c r="C196" t="s">
        <v>6890</v>
      </c>
      <c r="F196" t="s">
        <v>48</v>
      </c>
      <c r="G196">
        <v>0</v>
      </c>
      <c r="H196">
        <v>1</v>
      </c>
      <c r="I196">
        <v>0</v>
      </c>
      <c r="J196">
        <v>0</v>
      </c>
      <c r="K196">
        <v>1</v>
      </c>
      <c r="L196">
        <v>1</v>
      </c>
    </row>
    <row r="197" spans="3:12" x14ac:dyDescent="0.2">
      <c r="C197" t="s">
        <v>3890</v>
      </c>
      <c r="D197" t="s">
        <v>3890</v>
      </c>
      <c r="F197" t="s">
        <v>94</v>
      </c>
      <c r="G197">
        <v>0</v>
      </c>
      <c r="H197">
        <v>2</v>
      </c>
      <c r="I197">
        <v>0</v>
      </c>
      <c r="J197">
        <v>0</v>
      </c>
      <c r="K197">
        <v>2</v>
      </c>
      <c r="L197">
        <v>2</v>
      </c>
    </row>
    <row r="198" spans="3:12" x14ac:dyDescent="0.2">
      <c r="C198" t="s">
        <v>3889</v>
      </c>
      <c r="F198" t="s">
        <v>80</v>
      </c>
      <c r="G198">
        <v>0</v>
      </c>
      <c r="H198">
        <v>6</v>
      </c>
      <c r="I198">
        <v>0</v>
      </c>
      <c r="J198">
        <v>0</v>
      </c>
      <c r="K198">
        <v>6</v>
      </c>
      <c r="L198">
        <v>6</v>
      </c>
    </row>
    <row r="199" spans="3:12" x14ac:dyDescent="0.2">
      <c r="C199" t="s">
        <v>6891</v>
      </c>
      <c r="F199" t="s">
        <v>22</v>
      </c>
      <c r="G199">
        <v>0</v>
      </c>
      <c r="H199">
        <v>1</v>
      </c>
      <c r="I199">
        <v>0</v>
      </c>
      <c r="J199">
        <v>0</v>
      </c>
      <c r="K199">
        <v>1</v>
      </c>
      <c r="L199">
        <v>1</v>
      </c>
    </row>
    <row r="200" spans="3:12" x14ac:dyDescent="0.2">
      <c r="C200" t="s">
        <v>21</v>
      </c>
      <c r="F200" t="s">
        <v>22</v>
      </c>
      <c r="G200">
        <v>1</v>
      </c>
      <c r="H200">
        <v>1</v>
      </c>
      <c r="I200">
        <v>0</v>
      </c>
      <c r="J200">
        <v>0</v>
      </c>
      <c r="K200">
        <v>2</v>
      </c>
      <c r="L200">
        <v>2</v>
      </c>
    </row>
    <row r="201" spans="3:12" x14ac:dyDescent="0.2">
      <c r="E201" t="s">
        <v>2587</v>
      </c>
      <c r="F201" t="s">
        <v>48</v>
      </c>
      <c r="G201">
        <v>36</v>
      </c>
      <c r="H201">
        <v>0</v>
      </c>
      <c r="I201">
        <v>0</v>
      </c>
      <c r="J201">
        <v>1</v>
      </c>
      <c r="K201">
        <v>35</v>
      </c>
      <c r="L201">
        <v>36</v>
      </c>
    </row>
    <row r="202" spans="3:12" x14ac:dyDescent="0.2">
      <c r="E202" t="s">
        <v>6033</v>
      </c>
      <c r="F202" t="s">
        <v>58</v>
      </c>
      <c r="G202">
        <v>0</v>
      </c>
      <c r="H202">
        <v>4</v>
      </c>
      <c r="I202">
        <v>0</v>
      </c>
      <c r="J202">
        <v>0</v>
      </c>
      <c r="K202">
        <v>4</v>
      </c>
      <c r="L202">
        <v>4</v>
      </c>
    </row>
    <row r="203" spans="3:12" x14ac:dyDescent="0.2">
      <c r="D203" t="s">
        <v>3924</v>
      </c>
      <c r="E203" t="s">
        <v>3924</v>
      </c>
      <c r="F203" t="s">
        <v>58</v>
      </c>
      <c r="G203">
        <v>0</v>
      </c>
      <c r="H203">
        <v>5</v>
      </c>
      <c r="I203">
        <v>0</v>
      </c>
      <c r="J203">
        <v>0</v>
      </c>
      <c r="K203">
        <v>5</v>
      </c>
      <c r="L203">
        <v>5</v>
      </c>
    </row>
    <row r="204" spans="3:12" x14ac:dyDescent="0.2">
      <c r="E204" t="s">
        <v>6034</v>
      </c>
      <c r="F204" t="s">
        <v>58</v>
      </c>
      <c r="G204">
        <v>0</v>
      </c>
      <c r="H204">
        <v>4</v>
      </c>
      <c r="I204">
        <v>0</v>
      </c>
      <c r="J204">
        <v>0</v>
      </c>
      <c r="K204">
        <v>4</v>
      </c>
      <c r="L204">
        <v>4</v>
      </c>
    </row>
    <row r="205" spans="3:12" x14ac:dyDescent="0.2">
      <c r="E205" t="s">
        <v>2156</v>
      </c>
      <c r="F205" t="s">
        <v>131</v>
      </c>
      <c r="G205">
        <v>0</v>
      </c>
      <c r="H205">
        <v>12</v>
      </c>
      <c r="I205">
        <v>0</v>
      </c>
      <c r="J205">
        <v>0</v>
      </c>
      <c r="K205">
        <v>12</v>
      </c>
      <c r="L205">
        <v>12</v>
      </c>
    </row>
    <row r="206" spans="3:12" x14ac:dyDescent="0.2">
      <c r="E206" t="s">
        <v>3312</v>
      </c>
      <c r="F206" t="s">
        <v>77</v>
      </c>
      <c r="G206">
        <v>5</v>
      </c>
      <c r="H206">
        <v>29</v>
      </c>
      <c r="I206">
        <v>0</v>
      </c>
      <c r="J206">
        <v>2</v>
      </c>
      <c r="K206">
        <v>32</v>
      </c>
      <c r="L206">
        <v>34</v>
      </c>
    </row>
    <row r="207" spans="3:12" x14ac:dyDescent="0.2">
      <c r="E207" t="s">
        <v>542</v>
      </c>
      <c r="F207" t="s">
        <v>35</v>
      </c>
      <c r="G207">
        <v>1</v>
      </c>
      <c r="H207">
        <v>4</v>
      </c>
      <c r="I207">
        <v>0</v>
      </c>
      <c r="J207">
        <v>0</v>
      </c>
      <c r="K207">
        <v>5</v>
      </c>
      <c r="L207">
        <v>5</v>
      </c>
    </row>
    <row r="208" spans="3:12" x14ac:dyDescent="0.2">
      <c r="E208" t="s">
        <v>2877</v>
      </c>
      <c r="F208" t="s">
        <v>35</v>
      </c>
      <c r="G208">
        <v>2</v>
      </c>
      <c r="H208">
        <v>5</v>
      </c>
      <c r="I208">
        <v>0</v>
      </c>
      <c r="J208">
        <v>0</v>
      </c>
      <c r="K208">
        <v>7</v>
      </c>
      <c r="L208">
        <v>7</v>
      </c>
    </row>
    <row r="209" spans="5:12" x14ac:dyDescent="0.2">
      <c r="E209" t="s">
        <v>3047</v>
      </c>
      <c r="F209" t="s">
        <v>35</v>
      </c>
      <c r="G209">
        <v>1</v>
      </c>
      <c r="H209">
        <v>4</v>
      </c>
      <c r="I209">
        <v>0</v>
      </c>
      <c r="J209">
        <v>0</v>
      </c>
      <c r="K209">
        <v>5</v>
      </c>
      <c r="L209">
        <v>5</v>
      </c>
    </row>
    <row r="210" spans="5:12" x14ac:dyDescent="0.2">
      <c r="E210" t="s">
        <v>1930</v>
      </c>
      <c r="F210" t="s">
        <v>35</v>
      </c>
      <c r="G210">
        <v>1</v>
      </c>
      <c r="H210">
        <v>4</v>
      </c>
      <c r="I210">
        <v>0</v>
      </c>
      <c r="J210">
        <v>0</v>
      </c>
      <c r="K210">
        <v>5</v>
      </c>
      <c r="L210">
        <v>5</v>
      </c>
    </row>
    <row r="211" spans="5:12" x14ac:dyDescent="0.2">
      <c r="E211" t="s">
        <v>2809</v>
      </c>
      <c r="F211" t="s">
        <v>35</v>
      </c>
      <c r="G211">
        <v>1</v>
      </c>
      <c r="H211">
        <v>5</v>
      </c>
      <c r="I211">
        <v>0</v>
      </c>
      <c r="J211">
        <v>0</v>
      </c>
      <c r="K211">
        <v>6</v>
      </c>
      <c r="L211">
        <v>6</v>
      </c>
    </row>
    <row r="212" spans="5:12" x14ac:dyDescent="0.2">
      <c r="E212" t="s">
        <v>3299</v>
      </c>
      <c r="F212" t="s">
        <v>35</v>
      </c>
      <c r="G212">
        <v>1</v>
      </c>
      <c r="H212">
        <v>4</v>
      </c>
      <c r="I212">
        <v>0</v>
      </c>
      <c r="J212">
        <v>0</v>
      </c>
      <c r="K212">
        <v>5</v>
      </c>
      <c r="L212">
        <v>5</v>
      </c>
    </row>
    <row r="213" spans="5:12" x14ac:dyDescent="0.2">
      <c r="E213" t="s">
        <v>2939</v>
      </c>
      <c r="F213" t="s">
        <v>20</v>
      </c>
      <c r="G213">
        <v>26</v>
      </c>
      <c r="H213">
        <v>156</v>
      </c>
      <c r="I213">
        <v>1</v>
      </c>
      <c r="J213">
        <v>5</v>
      </c>
      <c r="K213">
        <v>176</v>
      </c>
      <c r="L213">
        <v>182</v>
      </c>
    </row>
    <row r="214" spans="5:12" x14ac:dyDescent="0.2">
      <c r="E214" t="s">
        <v>2366</v>
      </c>
      <c r="F214" t="s">
        <v>131</v>
      </c>
      <c r="G214">
        <v>24</v>
      </c>
      <c r="H214">
        <v>1</v>
      </c>
      <c r="I214">
        <v>0</v>
      </c>
      <c r="J214">
        <v>0</v>
      </c>
      <c r="K214">
        <v>25</v>
      </c>
      <c r="L214">
        <v>25</v>
      </c>
    </row>
    <row r="215" spans="5:12" x14ac:dyDescent="0.2">
      <c r="E215" t="s">
        <v>2938</v>
      </c>
      <c r="F215" t="s">
        <v>20</v>
      </c>
      <c r="G215">
        <v>26</v>
      </c>
      <c r="H215">
        <v>155</v>
      </c>
      <c r="I215">
        <v>1</v>
      </c>
      <c r="J215">
        <v>5</v>
      </c>
      <c r="K215">
        <v>175</v>
      </c>
      <c r="L215">
        <v>181</v>
      </c>
    </row>
    <row r="216" spans="5:12" x14ac:dyDescent="0.2">
      <c r="E216" t="s">
        <v>1980</v>
      </c>
      <c r="F216" t="s">
        <v>80</v>
      </c>
      <c r="G216">
        <v>20</v>
      </c>
      <c r="H216">
        <v>1</v>
      </c>
      <c r="I216">
        <v>0</v>
      </c>
      <c r="J216">
        <v>2</v>
      </c>
      <c r="K216">
        <v>19</v>
      </c>
      <c r="L216">
        <v>21</v>
      </c>
    </row>
    <row r="217" spans="5:12" x14ac:dyDescent="0.2">
      <c r="E217" t="s">
        <v>366</v>
      </c>
      <c r="F217" t="s">
        <v>94</v>
      </c>
      <c r="G217">
        <v>0</v>
      </c>
      <c r="H217">
        <v>25</v>
      </c>
      <c r="I217">
        <v>0</v>
      </c>
      <c r="J217">
        <v>1</v>
      </c>
      <c r="K217">
        <v>24</v>
      </c>
      <c r="L217">
        <v>25</v>
      </c>
    </row>
    <row r="218" spans="5:12" x14ac:dyDescent="0.2">
      <c r="E218" t="s">
        <v>5060</v>
      </c>
      <c r="F218" t="s">
        <v>22</v>
      </c>
      <c r="G218">
        <v>0</v>
      </c>
      <c r="H218">
        <v>1</v>
      </c>
      <c r="I218">
        <v>0</v>
      </c>
      <c r="J218">
        <v>0</v>
      </c>
      <c r="K218">
        <v>1</v>
      </c>
      <c r="L218">
        <v>1</v>
      </c>
    </row>
    <row r="219" spans="5:12" x14ac:dyDescent="0.2">
      <c r="E219" t="s">
        <v>4121</v>
      </c>
      <c r="F219" t="s">
        <v>22</v>
      </c>
      <c r="G219">
        <v>0</v>
      </c>
      <c r="H219">
        <v>1</v>
      </c>
      <c r="I219">
        <v>0</v>
      </c>
      <c r="J219">
        <v>0</v>
      </c>
      <c r="K219">
        <v>1</v>
      </c>
      <c r="L219">
        <v>1</v>
      </c>
    </row>
    <row r="220" spans="5:12" x14ac:dyDescent="0.2">
      <c r="E220" t="s">
        <v>4503</v>
      </c>
      <c r="F220" t="s">
        <v>22</v>
      </c>
      <c r="G220">
        <v>0</v>
      </c>
      <c r="H220">
        <v>1</v>
      </c>
      <c r="I220">
        <v>0</v>
      </c>
      <c r="J220">
        <v>0</v>
      </c>
      <c r="K220">
        <v>1</v>
      </c>
      <c r="L220">
        <v>1</v>
      </c>
    </row>
    <row r="221" spans="5:12" x14ac:dyDescent="0.2">
      <c r="E221" t="s">
        <v>4716</v>
      </c>
      <c r="F221" t="s">
        <v>53</v>
      </c>
      <c r="G221">
        <v>0</v>
      </c>
      <c r="H221">
        <v>6</v>
      </c>
      <c r="I221">
        <v>0</v>
      </c>
      <c r="J221">
        <v>1</v>
      </c>
      <c r="K221">
        <v>5</v>
      </c>
      <c r="L221">
        <v>6</v>
      </c>
    </row>
    <row r="222" spans="5:12" x14ac:dyDescent="0.2">
      <c r="E222" t="s">
        <v>4717</v>
      </c>
      <c r="F222" t="s">
        <v>53</v>
      </c>
      <c r="G222">
        <v>0</v>
      </c>
      <c r="H222">
        <v>6</v>
      </c>
      <c r="I222">
        <v>0</v>
      </c>
      <c r="J222">
        <v>1</v>
      </c>
      <c r="K222">
        <v>5</v>
      </c>
      <c r="L222">
        <v>6</v>
      </c>
    </row>
    <row r="223" spans="5:12" x14ac:dyDescent="0.2">
      <c r="E223" t="s">
        <v>1590</v>
      </c>
      <c r="F223" t="s">
        <v>67</v>
      </c>
      <c r="G223">
        <v>38</v>
      </c>
      <c r="H223">
        <v>4</v>
      </c>
      <c r="I223">
        <v>0</v>
      </c>
      <c r="J223">
        <v>0</v>
      </c>
      <c r="K223">
        <v>42</v>
      </c>
      <c r="L223">
        <v>42</v>
      </c>
    </row>
    <row r="224" spans="5:12" x14ac:dyDescent="0.2">
      <c r="E224" t="s">
        <v>1373</v>
      </c>
      <c r="F224" t="s">
        <v>24</v>
      </c>
      <c r="G224">
        <v>0</v>
      </c>
      <c r="H224">
        <v>1</v>
      </c>
      <c r="I224">
        <v>0</v>
      </c>
      <c r="J224">
        <v>0</v>
      </c>
      <c r="K224">
        <v>1</v>
      </c>
      <c r="L224">
        <v>1</v>
      </c>
    </row>
    <row r="225" spans="5:12" x14ac:dyDescent="0.2">
      <c r="E225" t="s">
        <v>1680</v>
      </c>
      <c r="F225" t="s">
        <v>87</v>
      </c>
      <c r="G225">
        <v>0</v>
      </c>
      <c r="H225">
        <v>239</v>
      </c>
      <c r="I225">
        <v>0</v>
      </c>
      <c r="J225">
        <v>10</v>
      </c>
      <c r="K225">
        <v>229</v>
      </c>
      <c r="L225">
        <v>239</v>
      </c>
    </row>
    <row r="226" spans="5:12" x14ac:dyDescent="0.2">
      <c r="E226" t="s">
        <v>1273</v>
      </c>
      <c r="F226" t="s">
        <v>87</v>
      </c>
      <c r="G226">
        <v>0</v>
      </c>
      <c r="H226">
        <v>240</v>
      </c>
      <c r="I226">
        <v>0</v>
      </c>
      <c r="J226">
        <v>10</v>
      </c>
      <c r="K226">
        <v>230</v>
      </c>
      <c r="L226">
        <v>240</v>
      </c>
    </row>
    <row r="227" spans="5:12" x14ac:dyDescent="0.2">
      <c r="E227" t="s">
        <v>1939</v>
      </c>
      <c r="F227" t="s">
        <v>87</v>
      </c>
      <c r="G227">
        <v>0</v>
      </c>
      <c r="H227">
        <v>237</v>
      </c>
      <c r="I227">
        <v>0</v>
      </c>
      <c r="J227">
        <v>10</v>
      </c>
      <c r="K227">
        <v>227</v>
      </c>
      <c r="L227">
        <v>237</v>
      </c>
    </row>
    <row r="228" spans="5:12" x14ac:dyDescent="0.2">
      <c r="E228" t="s">
        <v>682</v>
      </c>
      <c r="F228" t="s">
        <v>16</v>
      </c>
      <c r="G228">
        <v>0</v>
      </c>
      <c r="H228">
        <v>15</v>
      </c>
      <c r="I228">
        <v>0</v>
      </c>
      <c r="J228">
        <v>0</v>
      </c>
      <c r="K228">
        <v>15</v>
      </c>
      <c r="L228">
        <v>15</v>
      </c>
    </row>
    <row r="229" spans="5:12" x14ac:dyDescent="0.2">
      <c r="E229" t="s">
        <v>1415</v>
      </c>
      <c r="F229" t="s">
        <v>16</v>
      </c>
      <c r="G229">
        <v>0</v>
      </c>
      <c r="H229">
        <v>15</v>
      </c>
      <c r="I229">
        <v>0</v>
      </c>
      <c r="J229">
        <v>0</v>
      </c>
      <c r="K229">
        <v>15</v>
      </c>
      <c r="L229">
        <v>15</v>
      </c>
    </row>
    <row r="230" spans="5:12" x14ac:dyDescent="0.2">
      <c r="E230" t="s">
        <v>3386</v>
      </c>
      <c r="F230" t="s">
        <v>16</v>
      </c>
      <c r="G230">
        <v>0</v>
      </c>
      <c r="H230">
        <v>15</v>
      </c>
      <c r="I230">
        <v>0</v>
      </c>
      <c r="J230">
        <v>0</v>
      </c>
      <c r="K230">
        <v>15</v>
      </c>
      <c r="L230">
        <v>15</v>
      </c>
    </row>
    <row r="231" spans="5:12" x14ac:dyDescent="0.2">
      <c r="E231" t="s">
        <v>2779</v>
      </c>
      <c r="F231" t="s">
        <v>16</v>
      </c>
      <c r="G231">
        <v>0</v>
      </c>
      <c r="H231">
        <v>15</v>
      </c>
      <c r="I231">
        <v>0</v>
      </c>
      <c r="J231">
        <v>0</v>
      </c>
      <c r="K231">
        <v>15</v>
      </c>
      <c r="L231">
        <v>15</v>
      </c>
    </row>
    <row r="232" spans="5:12" x14ac:dyDescent="0.2">
      <c r="E232" t="s">
        <v>684</v>
      </c>
      <c r="F232" t="s">
        <v>16</v>
      </c>
      <c r="G232">
        <v>0</v>
      </c>
      <c r="H232">
        <v>15</v>
      </c>
      <c r="I232">
        <v>0</v>
      </c>
      <c r="J232">
        <v>0</v>
      </c>
      <c r="K232">
        <v>15</v>
      </c>
      <c r="L232">
        <v>15</v>
      </c>
    </row>
    <row r="233" spans="5:12" x14ac:dyDescent="0.2">
      <c r="E233" t="s">
        <v>683</v>
      </c>
      <c r="F233" t="s">
        <v>16</v>
      </c>
      <c r="G233">
        <v>0</v>
      </c>
      <c r="H233">
        <v>15</v>
      </c>
      <c r="I233">
        <v>0</v>
      </c>
      <c r="J233">
        <v>0</v>
      </c>
      <c r="K233">
        <v>15</v>
      </c>
      <c r="L233">
        <v>15</v>
      </c>
    </row>
    <row r="234" spans="5:12" x14ac:dyDescent="0.2">
      <c r="E234" t="s">
        <v>1001</v>
      </c>
      <c r="F234" t="s">
        <v>16</v>
      </c>
      <c r="G234">
        <v>0</v>
      </c>
      <c r="H234">
        <v>15</v>
      </c>
      <c r="I234">
        <v>0</v>
      </c>
      <c r="J234">
        <v>0</v>
      </c>
      <c r="K234">
        <v>15</v>
      </c>
      <c r="L234">
        <v>15</v>
      </c>
    </row>
    <row r="235" spans="5:12" x14ac:dyDescent="0.2">
      <c r="E235" t="s">
        <v>685</v>
      </c>
      <c r="F235" t="s">
        <v>16</v>
      </c>
      <c r="G235">
        <v>0</v>
      </c>
      <c r="H235">
        <v>15</v>
      </c>
      <c r="I235">
        <v>0</v>
      </c>
      <c r="J235">
        <v>0</v>
      </c>
      <c r="K235">
        <v>15</v>
      </c>
      <c r="L235">
        <v>15</v>
      </c>
    </row>
    <row r="236" spans="5:12" x14ac:dyDescent="0.2">
      <c r="E236" t="s">
        <v>1677</v>
      </c>
      <c r="F236" t="s">
        <v>16</v>
      </c>
      <c r="G236">
        <v>0</v>
      </c>
      <c r="H236">
        <v>15</v>
      </c>
      <c r="I236">
        <v>0</v>
      </c>
      <c r="J236">
        <v>0</v>
      </c>
      <c r="K236">
        <v>15</v>
      </c>
      <c r="L236">
        <v>15</v>
      </c>
    </row>
    <row r="237" spans="5:12" x14ac:dyDescent="0.2">
      <c r="E237" t="s">
        <v>1428</v>
      </c>
      <c r="F237" t="s">
        <v>16</v>
      </c>
      <c r="G237">
        <v>0</v>
      </c>
      <c r="H237">
        <v>15</v>
      </c>
      <c r="I237">
        <v>0</v>
      </c>
      <c r="J237">
        <v>0</v>
      </c>
      <c r="K237">
        <v>15</v>
      </c>
      <c r="L237">
        <v>15</v>
      </c>
    </row>
    <row r="238" spans="5:12" x14ac:dyDescent="0.2">
      <c r="E238" t="s">
        <v>473</v>
      </c>
      <c r="F238" t="s">
        <v>16</v>
      </c>
      <c r="G238">
        <v>0</v>
      </c>
      <c r="H238">
        <v>15</v>
      </c>
      <c r="I238">
        <v>0</v>
      </c>
      <c r="J238">
        <v>0</v>
      </c>
      <c r="K238">
        <v>15</v>
      </c>
      <c r="L238">
        <v>15</v>
      </c>
    </row>
    <row r="239" spans="5:12" x14ac:dyDescent="0.2">
      <c r="E239" t="s">
        <v>515</v>
      </c>
      <c r="F239" t="s">
        <v>16</v>
      </c>
      <c r="G239">
        <v>0</v>
      </c>
      <c r="H239">
        <v>15</v>
      </c>
      <c r="I239">
        <v>0</v>
      </c>
      <c r="J239">
        <v>0</v>
      </c>
      <c r="K239">
        <v>15</v>
      </c>
      <c r="L239">
        <v>15</v>
      </c>
    </row>
    <row r="240" spans="5:12" x14ac:dyDescent="0.2">
      <c r="E240" t="s">
        <v>2621</v>
      </c>
      <c r="F240" t="s">
        <v>16</v>
      </c>
      <c r="G240">
        <v>0</v>
      </c>
      <c r="H240">
        <v>10</v>
      </c>
      <c r="I240">
        <v>0</v>
      </c>
      <c r="J240">
        <v>0</v>
      </c>
      <c r="K240">
        <v>10</v>
      </c>
      <c r="L240">
        <v>10</v>
      </c>
    </row>
    <row r="241" spans="5:12" x14ac:dyDescent="0.2">
      <c r="E241" t="s">
        <v>681</v>
      </c>
      <c r="F241" t="s">
        <v>16</v>
      </c>
      <c r="G241">
        <v>0</v>
      </c>
      <c r="H241">
        <v>15</v>
      </c>
      <c r="I241">
        <v>0</v>
      </c>
      <c r="J241">
        <v>0</v>
      </c>
      <c r="K241">
        <v>15</v>
      </c>
      <c r="L241">
        <v>15</v>
      </c>
    </row>
    <row r="242" spans="5:12" x14ac:dyDescent="0.2">
      <c r="E242" t="s">
        <v>1836</v>
      </c>
      <c r="F242" t="s">
        <v>18</v>
      </c>
      <c r="G242">
        <v>0</v>
      </c>
      <c r="H242">
        <v>3</v>
      </c>
      <c r="I242">
        <v>0</v>
      </c>
      <c r="J242">
        <v>0</v>
      </c>
      <c r="K242">
        <v>3</v>
      </c>
      <c r="L242">
        <v>3</v>
      </c>
    </row>
    <row r="243" spans="5:12" x14ac:dyDescent="0.2">
      <c r="E243" t="s">
        <v>256</v>
      </c>
      <c r="F243" t="s">
        <v>18</v>
      </c>
      <c r="G243">
        <v>0</v>
      </c>
      <c r="H243">
        <v>3</v>
      </c>
      <c r="I243">
        <v>0</v>
      </c>
      <c r="J243">
        <v>0</v>
      </c>
      <c r="K243">
        <v>3</v>
      </c>
      <c r="L243">
        <v>3</v>
      </c>
    </row>
    <row r="244" spans="5:12" x14ac:dyDescent="0.2">
      <c r="E244" t="s">
        <v>375</v>
      </c>
      <c r="F244" t="s">
        <v>18</v>
      </c>
      <c r="G244">
        <v>0</v>
      </c>
      <c r="H244">
        <v>1</v>
      </c>
      <c r="I244">
        <v>0</v>
      </c>
      <c r="J244">
        <v>0</v>
      </c>
      <c r="K244">
        <v>1</v>
      </c>
      <c r="L244">
        <v>1</v>
      </c>
    </row>
    <row r="245" spans="5:12" x14ac:dyDescent="0.2">
      <c r="E245" t="s">
        <v>733</v>
      </c>
      <c r="F245" t="s">
        <v>18</v>
      </c>
      <c r="G245">
        <v>0</v>
      </c>
      <c r="H245">
        <v>1</v>
      </c>
      <c r="I245">
        <v>0</v>
      </c>
      <c r="J245">
        <v>0</v>
      </c>
      <c r="K245">
        <v>1</v>
      </c>
      <c r="L245">
        <v>1</v>
      </c>
    </row>
    <row r="246" spans="5:12" x14ac:dyDescent="0.2">
      <c r="E246" t="s">
        <v>1787</v>
      </c>
      <c r="F246" t="s">
        <v>18</v>
      </c>
      <c r="G246">
        <v>0</v>
      </c>
      <c r="H246">
        <v>1</v>
      </c>
      <c r="I246">
        <v>0</v>
      </c>
      <c r="J246">
        <v>0</v>
      </c>
      <c r="K246">
        <v>1</v>
      </c>
      <c r="L246">
        <v>1</v>
      </c>
    </row>
    <row r="247" spans="5:12" x14ac:dyDescent="0.2">
      <c r="E247" t="s">
        <v>3980</v>
      </c>
      <c r="F247" t="s">
        <v>69</v>
      </c>
      <c r="G247">
        <v>2</v>
      </c>
      <c r="H247">
        <v>1</v>
      </c>
      <c r="I247">
        <v>0</v>
      </c>
      <c r="J247">
        <v>0</v>
      </c>
      <c r="K247">
        <v>3</v>
      </c>
      <c r="L247">
        <v>3</v>
      </c>
    </row>
    <row r="248" spans="5:12" x14ac:dyDescent="0.2">
      <c r="E248" t="s">
        <v>6022</v>
      </c>
      <c r="F248" t="s">
        <v>69</v>
      </c>
      <c r="G248">
        <v>1</v>
      </c>
      <c r="H248">
        <v>0</v>
      </c>
      <c r="I248">
        <v>0</v>
      </c>
      <c r="J248">
        <v>0</v>
      </c>
      <c r="K248">
        <v>1</v>
      </c>
      <c r="L248">
        <v>1</v>
      </c>
    </row>
    <row r="249" spans="5:12" x14ac:dyDescent="0.2">
      <c r="E249" t="s">
        <v>2483</v>
      </c>
      <c r="F249" t="s">
        <v>87</v>
      </c>
      <c r="G249">
        <v>0</v>
      </c>
      <c r="H249">
        <v>3</v>
      </c>
      <c r="I249">
        <v>0</v>
      </c>
      <c r="J249">
        <v>0</v>
      </c>
      <c r="K249">
        <v>3</v>
      </c>
      <c r="L249">
        <v>3</v>
      </c>
    </row>
    <row r="250" spans="5:12" x14ac:dyDescent="0.2">
      <c r="E250" t="s">
        <v>3991</v>
      </c>
      <c r="F250" t="s">
        <v>69</v>
      </c>
      <c r="G250">
        <v>2</v>
      </c>
      <c r="H250">
        <v>1</v>
      </c>
      <c r="I250">
        <v>0</v>
      </c>
      <c r="J250">
        <v>0</v>
      </c>
      <c r="K250">
        <v>3</v>
      </c>
      <c r="L250">
        <v>3</v>
      </c>
    </row>
    <row r="251" spans="5:12" x14ac:dyDescent="0.2">
      <c r="E251" t="s">
        <v>732</v>
      </c>
      <c r="F251" t="s">
        <v>87</v>
      </c>
      <c r="G251">
        <v>0</v>
      </c>
      <c r="H251">
        <v>3</v>
      </c>
      <c r="I251">
        <v>0</v>
      </c>
      <c r="J251">
        <v>0</v>
      </c>
      <c r="K251">
        <v>3</v>
      </c>
      <c r="L251">
        <v>3</v>
      </c>
    </row>
    <row r="252" spans="5:12" x14ac:dyDescent="0.2">
      <c r="E252" t="s">
        <v>6892</v>
      </c>
      <c r="F252" t="s">
        <v>67</v>
      </c>
      <c r="G252">
        <v>0</v>
      </c>
      <c r="H252">
        <v>2</v>
      </c>
      <c r="I252">
        <v>0</v>
      </c>
      <c r="J252">
        <v>0</v>
      </c>
      <c r="K252">
        <v>2</v>
      </c>
      <c r="L252">
        <v>2</v>
      </c>
    </row>
    <row r="253" spans="5:12" x14ac:dyDescent="0.2">
      <c r="E253" t="s">
        <v>6893</v>
      </c>
      <c r="F253" t="s">
        <v>67</v>
      </c>
      <c r="G253">
        <v>0</v>
      </c>
      <c r="H253">
        <v>2</v>
      </c>
      <c r="I253">
        <v>0</v>
      </c>
      <c r="J253">
        <v>0</v>
      </c>
      <c r="K253">
        <v>2</v>
      </c>
      <c r="L253">
        <v>2</v>
      </c>
    </row>
    <row r="254" spans="5:12" x14ac:dyDescent="0.2">
      <c r="E254" t="s">
        <v>6894</v>
      </c>
      <c r="F254" t="s">
        <v>67</v>
      </c>
      <c r="G254">
        <v>0</v>
      </c>
      <c r="H254">
        <v>2</v>
      </c>
      <c r="I254">
        <v>0</v>
      </c>
      <c r="J254">
        <v>0</v>
      </c>
      <c r="K254">
        <v>2</v>
      </c>
      <c r="L254">
        <v>2</v>
      </c>
    </row>
    <row r="255" spans="5:12" x14ac:dyDescent="0.2">
      <c r="E255" t="s">
        <v>6895</v>
      </c>
      <c r="F255" t="s">
        <v>67</v>
      </c>
      <c r="G255">
        <v>0</v>
      </c>
      <c r="H255">
        <v>2</v>
      </c>
      <c r="I255">
        <v>0</v>
      </c>
      <c r="J255">
        <v>0</v>
      </c>
      <c r="K255">
        <v>2</v>
      </c>
      <c r="L255">
        <v>2</v>
      </c>
    </row>
    <row r="256" spans="5:12" x14ac:dyDescent="0.2">
      <c r="E256" t="s">
        <v>4814</v>
      </c>
      <c r="F256" t="s">
        <v>53</v>
      </c>
      <c r="G256">
        <v>2</v>
      </c>
      <c r="H256">
        <v>0</v>
      </c>
      <c r="I256">
        <v>0</v>
      </c>
      <c r="J256">
        <v>0</v>
      </c>
      <c r="K256">
        <v>2</v>
      </c>
      <c r="L256">
        <v>2</v>
      </c>
    </row>
    <row r="257" spans="5:12" x14ac:dyDescent="0.2">
      <c r="E257" t="s">
        <v>4351</v>
      </c>
      <c r="F257" t="s">
        <v>53</v>
      </c>
      <c r="G257">
        <v>2</v>
      </c>
      <c r="H257">
        <v>0</v>
      </c>
      <c r="I257">
        <v>0</v>
      </c>
      <c r="J257">
        <v>0</v>
      </c>
      <c r="K257">
        <v>2</v>
      </c>
      <c r="L257">
        <v>2</v>
      </c>
    </row>
    <row r="258" spans="5:12" x14ac:dyDescent="0.2">
      <c r="E258" t="s">
        <v>5794</v>
      </c>
      <c r="F258" t="s">
        <v>53</v>
      </c>
      <c r="G258">
        <v>2</v>
      </c>
      <c r="H258">
        <v>0</v>
      </c>
      <c r="I258">
        <v>0</v>
      </c>
      <c r="J258">
        <v>0</v>
      </c>
      <c r="K258">
        <v>2</v>
      </c>
      <c r="L258">
        <v>2</v>
      </c>
    </row>
    <row r="259" spans="5:12" x14ac:dyDescent="0.2">
      <c r="E259" t="s">
        <v>1391</v>
      </c>
      <c r="F259" t="s">
        <v>18</v>
      </c>
      <c r="G259">
        <v>0</v>
      </c>
      <c r="H259">
        <v>2</v>
      </c>
      <c r="I259">
        <v>0</v>
      </c>
      <c r="J259">
        <v>0</v>
      </c>
      <c r="K259">
        <v>2</v>
      </c>
      <c r="L259">
        <v>2</v>
      </c>
    </row>
    <row r="260" spans="5:12" x14ac:dyDescent="0.2">
      <c r="E260" t="s">
        <v>210</v>
      </c>
      <c r="F260" t="s">
        <v>18</v>
      </c>
      <c r="G260">
        <v>1</v>
      </c>
      <c r="H260">
        <v>2</v>
      </c>
      <c r="I260">
        <v>0</v>
      </c>
      <c r="J260">
        <v>0</v>
      </c>
      <c r="K260">
        <v>3</v>
      </c>
      <c r="L260">
        <v>3</v>
      </c>
    </row>
    <row r="261" spans="5:12" x14ac:dyDescent="0.2">
      <c r="E261" t="s">
        <v>6896</v>
      </c>
      <c r="F261" t="s">
        <v>18</v>
      </c>
      <c r="G261">
        <v>0</v>
      </c>
      <c r="H261">
        <v>2</v>
      </c>
      <c r="I261">
        <v>0</v>
      </c>
      <c r="J261">
        <v>0</v>
      </c>
      <c r="K261">
        <v>2</v>
      </c>
      <c r="L261">
        <v>2</v>
      </c>
    </row>
    <row r="262" spans="5:12" x14ac:dyDescent="0.2">
      <c r="E262" t="s">
        <v>1033</v>
      </c>
      <c r="F262" t="s">
        <v>22</v>
      </c>
      <c r="G262">
        <v>0</v>
      </c>
      <c r="H262">
        <v>7</v>
      </c>
      <c r="I262">
        <v>0</v>
      </c>
      <c r="J262">
        <v>0</v>
      </c>
      <c r="K262">
        <v>7</v>
      </c>
      <c r="L262">
        <v>7</v>
      </c>
    </row>
    <row r="263" spans="5:12" x14ac:dyDescent="0.2">
      <c r="E263" t="s">
        <v>1032</v>
      </c>
      <c r="F263" t="s">
        <v>22</v>
      </c>
      <c r="G263">
        <v>0</v>
      </c>
      <c r="H263">
        <v>7</v>
      </c>
      <c r="I263">
        <v>0</v>
      </c>
      <c r="J263">
        <v>0</v>
      </c>
      <c r="K263">
        <v>7</v>
      </c>
      <c r="L263">
        <v>7</v>
      </c>
    </row>
    <row r="264" spans="5:12" x14ac:dyDescent="0.2">
      <c r="E264" t="s">
        <v>6897</v>
      </c>
      <c r="F264" t="s">
        <v>77</v>
      </c>
      <c r="G264">
        <v>2</v>
      </c>
      <c r="H264">
        <v>1</v>
      </c>
      <c r="I264">
        <v>0</v>
      </c>
      <c r="J264">
        <v>0</v>
      </c>
      <c r="K264">
        <v>3</v>
      </c>
      <c r="L264">
        <v>3</v>
      </c>
    </row>
    <row r="265" spans="5:12" x14ac:dyDescent="0.2">
      <c r="E265" t="s">
        <v>5746</v>
      </c>
      <c r="F265" t="s">
        <v>58</v>
      </c>
      <c r="G265">
        <v>0</v>
      </c>
      <c r="H265">
        <v>1</v>
      </c>
      <c r="I265">
        <v>0</v>
      </c>
      <c r="J265">
        <v>0</v>
      </c>
      <c r="K265">
        <v>1</v>
      </c>
      <c r="L265">
        <v>1</v>
      </c>
    </row>
    <row r="266" spans="5:12" x14ac:dyDescent="0.2">
      <c r="E266" t="s">
        <v>1604</v>
      </c>
      <c r="F266" t="s">
        <v>58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1</v>
      </c>
    </row>
    <row r="267" spans="5:12" x14ac:dyDescent="0.2">
      <c r="E267" t="s">
        <v>435</v>
      </c>
      <c r="F267" t="s">
        <v>53</v>
      </c>
      <c r="G267">
        <v>0</v>
      </c>
      <c r="H267">
        <v>1</v>
      </c>
      <c r="I267">
        <v>0</v>
      </c>
      <c r="J267">
        <v>0</v>
      </c>
      <c r="K267">
        <v>1</v>
      </c>
      <c r="L267">
        <v>1</v>
      </c>
    </row>
    <row r="268" spans="5:12" x14ac:dyDescent="0.2">
      <c r="E268" t="s">
        <v>1858</v>
      </c>
      <c r="F268" t="s">
        <v>58</v>
      </c>
      <c r="G268">
        <v>31</v>
      </c>
      <c r="H268">
        <v>12</v>
      </c>
      <c r="I268">
        <v>0</v>
      </c>
      <c r="J268">
        <v>0</v>
      </c>
      <c r="K268">
        <v>43</v>
      </c>
      <c r="L268">
        <v>43</v>
      </c>
    </row>
    <row r="269" spans="5:12" x14ac:dyDescent="0.2">
      <c r="E269" t="s">
        <v>6898</v>
      </c>
      <c r="F269" t="s">
        <v>53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1</v>
      </c>
    </row>
    <row r="270" spans="5:12" x14ac:dyDescent="0.2">
      <c r="E270" t="s">
        <v>6899</v>
      </c>
      <c r="F270" t="s">
        <v>53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1</v>
      </c>
    </row>
    <row r="271" spans="5:12" x14ac:dyDescent="0.2">
      <c r="E271" t="s">
        <v>2136</v>
      </c>
      <c r="F271" t="s">
        <v>58</v>
      </c>
      <c r="G271">
        <v>31</v>
      </c>
      <c r="H271">
        <v>12</v>
      </c>
      <c r="I271">
        <v>0</v>
      </c>
      <c r="J271">
        <v>0</v>
      </c>
      <c r="K271">
        <v>43</v>
      </c>
      <c r="L271">
        <v>43</v>
      </c>
    </row>
    <row r="272" spans="5:12" x14ac:dyDescent="0.2">
      <c r="E272" t="s">
        <v>6900</v>
      </c>
      <c r="F272" t="s">
        <v>48</v>
      </c>
      <c r="G272">
        <v>0</v>
      </c>
      <c r="H272">
        <v>6</v>
      </c>
      <c r="I272">
        <v>0</v>
      </c>
      <c r="J272">
        <v>0</v>
      </c>
      <c r="K272">
        <v>6</v>
      </c>
      <c r="L272">
        <v>6</v>
      </c>
    </row>
    <row r="273" spans="5:12" x14ac:dyDescent="0.2">
      <c r="E273" t="s">
        <v>1584</v>
      </c>
      <c r="F273" t="s">
        <v>53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1</v>
      </c>
    </row>
    <row r="274" spans="5:12" x14ac:dyDescent="0.2">
      <c r="E274" t="s">
        <v>6901</v>
      </c>
      <c r="F274" t="s">
        <v>53</v>
      </c>
      <c r="G274">
        <v>0</v>
      </c>
      <c r="H274">
        <v>1</v>
      </c>
      <c r="I274">
        <v>0</v>
      </c>
      <c r="J274">
        <v>0</v>
      </c>
      <c r="K274">
        <v>1</v>
      </c>
      <c r="L274">
        <v>1</v>
      </c>
    </row>
    <row r="275" spans="5:12" x14ac:dyDescent="0.2">
      <c r="E275" t="s">
        <v>6902</v>
      </c>
      <c r="F275" t="s">
        <v>53</v>
      </c>
      <c r="G275">
        <v>0</v>
      </c>
      <c r="H275">
        <v>1</v>
      </c>
      <c r="I275">
        <v>0</v>
      </c>
      <c r="J275">
        <v>0</v>
      </c>
      <c r="K275">
        <v>1</v>
      </c>
      <c r="L275">
        <v>1</v>
      </c>
    </row>
    <row r="276" spans="5:12" x14ac:dyDescent="0.2">
      <c r="E276" t="s">
        <v>6903</v>
      </c>
      <c r="F276" t="s">
        <v>53</v>
      </c>
      <c r="G276">
        <v>0</v>
      </c>
      <c r="H276">
        <v>1</v>
      </c>
      <c r="I276">
        <v>0</v>
      </c>
      <c r="J276">
        <v>0</v>
      </c>
      <c r="K276">
        <v>1</v>
      </c>
      <c r="L276">
        <v>1</v>
      </c>
    </row>
    <row r="277" spans="5:12" x14ac:dyDescent="0.2">
      <c r="E277" t="s">
        <v>6904</v>
      </c>
      <c r="F277" t="s">
        <v>53</v>
      </c>
      <c r="G277">
        <v>0</v>
      </c>
      <c r="H277">
        <v>1</v>
      </c>
      <c r="I277">
        <v>0</v>
      </c>
      <c r="J277">
        <v>0</v>
      </c>
      <c r="K277">
        <v>1</v>
      </c>
      <c r="L277">
        <v>1</v>
      </c>
    </row>
    <row r="278" spans="5:12" x14ac:dyDescent="0.2">
      <c r="E278" t="s">
        <v>2602</v>
      </c>
      <c r="F278" t="s">
        <v>53</v>
      </c>
      <c r="G278">
        <v>0</v>
      </c>
      <c r="H278">
        <v>1</v>
      </c>
      <c r="I278">
        <v>0</v>
      </c>
      <c r="J278">
        <v>0</v>
      </c>
      <c r="K278">
        <v>1</v>
      </c>
      <c r="L278">
        <v>1</v>
      </c>
    </row>
    <row r="279" spans="5:12" x14ac:dyDescent="0.2">
      <c r="E279" t="s">
        <v>3198</v>
      </c>
      <c r="F279" t="s">
        <v>53</v>
      </c>
      <c r="G279">
        <v>0</v>
      </c>
      <c r="H279">
        <v>1</v>
      </c>
      <c r="I279">
        <v>0</v>
      </c>
      <c r="J279">
        <v>0</v>
      </c>
      <c r="K279">
        <v>1</v>
      </c>
      <c r="L279">
        <v>1</v>
      </c>
    </row>
    <row r="280" spans="5:12" x14ac:dyDescent="0.2">
      <c r="E280" t="s">
        <v>3137</v>
      </c>
      <c r="F280" t="s">
        <v>48</v>
      </c>
      <c r="G280">
        <v>3</v>
      </c>
      <c r="H280">
        <v>145</v>
      </c>
      <c r="I280">
        <v>0</v>
      </c>
      <c r="J280">
        <v>3</v>
      </c>
      <c r="K280">
        <v>145</v>
      </c>
      <c r="L280">
        <v>148</v>
      </c>
    </row>
    <row r="281" spans="5:12" x14ac:dyDescent="0.2">
      <c r="E281" t="s">
        <v>912</v>
      </c>
      <c r="F281" t="s">
        <v>48</v>
      </c>
      <c r="G281">
        <v>3</v>
      </c>
      <c r="H281">
        <v>187</v>
      </c>
      <c r="I281">
        <v>0</v>
      </c>
      <c r="J281">
        <v>3</v>
      </c>
      <c r="K281">
        <v>187</v>
      </c>
      <c r="L281">
        <v>190</v>
      </c>
    </row>
    <row r="282" spans="5:12" x14ac:dyDescent="0.2">
      <c r="E282" t="s">
        <v>598</v>
      </c>
      <c r="F282" t="s">
        <v>33</v>
      </c>
      <c r="G282">
        <v>0</v>
      </c>
      <c r="H282">
        <v>37</v>
      </c>
      <c r="I282">
        <v>0</v>
      </c>
      <c r="J282">
        <v>1</v>
      </c>
      <c r="K282">
        <v>36</v>
      </c>
      <c r="L282">
        <v>37</v>
      </c>
    </row>
    <row r="283" spans="5:12" x14ac:dyDescent="0.2">
      <c r="E283" t="s">
        <v>5617</v>
      </c>
      <c r="F283" t="s">
        <v>33</v>
      </c>
      <c r="G283">
        <v>0</v>
      </c>
      <c r="H283">
        <v>1</v>
      </c>
      <c r="I283">
        <v>0</v>
      </c>
      <c r="J283">
        <v>0</v>
      </c>
      <c r="K283">
        <v>1</v>
      </c>
      <c r="L283">
        <v>1</v>
      </c>
    </row>
    <row r="284" spans="5:12" x14ac:dyDescent="0.2">
      <c r="E284" t="s">
        <v>4146</v>
      </c>
      <c r="F284" t="s">
        <v>33</v>
      </c>
      <c r="G284">
        <v>0</v>
      </c>
      <c r="H284">
        <v>2</v>
      </c>
      <c r="I284">
        <v>0</v>
      </c>
      <c r="J284">
        <v>0</v>
      </c>
      <c r="K284">
        <v>2</v>
      </c>
      <c r="L284">
        <v>2</v>
      </c>
    </row>
    <row r="285" spans="5:12" x14ac:dyDescent="0.2">
      <c r="E285" t="s">
        <v>6905</v>
      </c>
      <c r="F285" t="s">
        <v>131</v>
      </c>
      <c r="G285">
        <v>1</v>
      </c>
      <c r="H285">
        <v>0</v>
      </c>
      <c r="I285">
        <v>0</v>
      </c>
      <c r="J285">
        <v>0</v>
      </c>
      <c r="K285">
        <v>1</v>
      </c>
      <c r="L285">
        <v>1</v>
      </c>
    </row>
    <row r="286" spans="5:12" x14ac:dyDescent="0.2">
      <c r="E286" t="s">
        <v>5688</v>
      </c>
      <c r="F286" t="s">
        <v>24</v>
      </c>
      <c r="G286">
        <v>1</v>
      </c>
      <c r="H286">
        <v>3</v>
      </c>
      <c r="I286">
        <v>0</v>
      </c>
      <c r="J286">
        <v>0</v>
      </c>
      <c r="K286">
        <v>4</v>
      </c>
      <c r="L286">
        <v>4</v>
      </c>
    </row>
    <row r="287" spans="5:12" x14ac:dyDescent="0.2">
      <c r="E287" t="s">
        <v>3072</v>
      </c>
      <c r="F287" t="s">
        <v>29</v>
      </c>
      <c r="G287">
        <v>0</v>
      </c>
      <c r="H287">
        <v>29</v>
      </c>
      <c r="I287">
        <v>0</v>
      </c>
      <c r="J287">
        <v>2</v>
      </c>
      <c r="K287">
        <v>27</v>
      </c>
      <c r="L287">
        <v>29</v>
      </c>
    </row>
    <row r="288" spans="5:12" x14ac:dyDescent="0.2">
      <c r="E288" t="s">
        <v>6790</v>
      </c>
      <c r="F288" t="s">
        <v>131</v>
      </c>
      <c r="G288">
        <v>0</v>
      </c>
      <c r="H288">
        <v>2</v>
      </c>
      <c r="I288">
        <v>0</v>
      </c>
      <c r="J288">
        <v>0</v>
      </c>
      <c r="K288">
        <v>2</v>
      </c>
      <c r="L288">
        <v>2</v>
      </c>
    </row>
    <row r="289" spans="5:12" x14ac:dyDescent="0.2">
      <c r="E289" t="s">
        <v>1459</v>
      </c>
      <c r="F289" t="s">
        <v>29</v>
      </c>
      <c r="G289">
        <v>0</v>
      </c>
      <c r="H289">
        <v>29</v>
      </c>
      <c r="I289">
        <v>0</v>
      </c>
      <c r="J289">
        <v>2</v>
      </c>
      <c r="K289">
        <v>27</v>
      </c>
      <c r="L289">
        <v>29</v>
      </c>
    </row>
    <row r="290" spans="5:12" x14ac:dyDescent="0.2">
      <c r="E290" t="s">
        <v>3188</v>
      </c>
      <c r="F290" t="s">
        <v>55</v>
      </c>
      <c r="G290">
        <v>1</v>
      </c>
      <c r="H290">
        <v>1</v>
      </c>
      <c r="I290">
        <v>0</v>
      </c>
      <c r="J290">
        <v>0</v>
      </c>
      <c r="K290">
        <v>2</v>
      </c>
      <c r="L290">
        <v>2</v>
      </c>
    </row>
    <row r="291" spans="5:12" x14ac:dyDescent="0.2">
      <c r="E291" t="s">
        <v>756</v>
      </c>
      <c r="F291" t="s">
        <v>18</v>
      </c>
      <c r="G291">
        <v>1</v>
      </c>
      <c r="H291">
        <v>56</v>
      </c>
      <c r="I291">
        <v>0</v>
      </c>
      <c r="J291">
        <v>2</v>
      </c>
      <c r="K291">
        <v>55</v>
      </c>
      <c r="L291">
        <v>57</v>
      </c>
    </row>
    <row r="292" spans="5:12" x14ac:dyDescent="0.2">
      <c r="E292" t="s">
        <v>1058</v>
      </c>
      <c r="F292" t="s">
        <v>55</v>
      </c>
      <c r="G292">
        <v>1</v>
      </c>
      <c r="H292">
        <v>1</v>
      </c>
      <c r="I292">
        <v>0</v>
      </c>
      <c r="J292">
        <v>0</v>
      </c>
      <c r="K292">
        <v>2</v>
      </c>
      <c r="L292">
        <v>2</v>
      </c>
    </row>
    <row r="293" spans="5:12" x14ac:dyDescent="0.2">
      <c r="E293" t="s">
        <v>2172</v>
      </c>
      <c r="F293" t="s">
        <v>16</v>
      </c>
      <c r="G293">
        <v>1</v>
      </c>
      <c r="H293">
        <v>18</v>
      </c>
      <c r="I293">
        <v>0</v>
      </c>
      <c r="J293">
        <v>1</v>
      </c>
      <c r="K293">
        <v>18</v>
      </c>
      <c r="L293">
        <v>19</v>
      </c>
    </row>
    <row r="294" spans="5:12" x14ac:dyDescent="0.2">
      <c r="E294" t="s">
        <v>2757</v>
      </c>
      <c r="F294" t="s">
        <v>16</v>
      </c>
      <c r="G294">
        <v>1</v>
      </c>
      <c r="H294">
        <v>21</v>
      </c>
      <c r="I294">
        <v>0</v>
      </c>
      <c r="J294">
        <v>1</v>
      </c>
      <c r="K294">
        <v>21</v>
      </c>
      <c r="L294">
        <v>22</v>
      </c>
    </row>
    <row r="295" spans="5:12" x14ac:dyDescent="0.2">
      <c r="E295" t="s">
        <v>6906</v>
      </c>
      <c r="F295" t="s">
        <v>69</v>
      </c>
      <c r="G295">
        <v>0</v>
      </c>
      <c r="H295">
        <v>1</v>
      </c>
      <c r="I295">
        <v>0</v>
      </c>
      <c r="J295">
        <v>0</v>
      </c>
      <c r="K295">
        <v>1</v>
      </c>
      <c r="L295">
        <v>1</v>
      </c>
    </row>
    <row r="296" spans="5:12" x14ac:dyDescent="0.2">
      <c r="E296" t="s">
        <v>6907</v>
      </c>
      <c r="F296" t="s">
        <v>69</v>
      </c>
      <c r="G296">
        <v>0</v>
      </c>
      <c r="H296">
        <v>1</v>
      </c>
      <c r="I296">
        <v>0</v>
      </c>
      <c r="J296">
        <v>0</v>
      </c>
      <c r="K296">
        <v>1</v>
      </c>
      <c r="L296">
        <v>1</v>
      </c>
    </row>
    <row r="297" spans="5:12" x14ac:dyDescent="0.2">
      <c r="E297" t="s">
        <v>3225</v>
      </c>
      <c r="F297" t="s">
        <v>16</v>
      </c>
      <c r="G297">
        <v>0</v>
      </c>
      <c r="H297">
        <v>8</v>
      </c>
      <c r="I297">
        <v>0</v>
      </c>
      <c r="J297">
        <v>1</v>
      </c>
      <c r="K297">
        <v>7</v>
      </c>
      <c r="L297">
        <v>8</v>
      </c>
    </row>
    <row r="298" spans="5:12" x14ac:dyDescent="0.2">
      <c r="E298" t="s">
        <v>3539</v>
      </c>
      <c r="F298" t="s">
        <v>14</v>
      </c>
      <c r="G298">
        <v>5</v>
      </c>
      <c r="H298">
        <v>2</v>
      </c>
      <c r="I298">
        <v>0</v>
      </c>
      <c r="J298">
        <v>1</v>
      </c>
      <c r="K298">
        <v>6</v>
      </c>
      <c r="L298">
        <v>7</v>
      </c>
    </row>
    <row r="299" spans="5:12" x14ac:dyDescent="0.2">
      <c r="E299" t="s">
        <v>2255</v>
      </c>
      <c r="F299" t="s">
        <v>24</v>
      </c>
      <c r="G299">
        <v>0</v>
      </c>
      <c r="H299">
        <v>8</v>
      </c>
      <c r="I299">
        <v>0</v>
      </c>
      <c r="J299">
        <v>0</v>
      </c>
      <c r="K299">
        <v>8</v>
      </c>
      <c r="L299">
        <v>8</v>
      </c>
    </row>
    <row r="300" spans="5:12" x14ac:dyDescent="0.2">
      <c r="E300" t="s">
        <v>4915</v>
      </c>
      <c r="F300" t="s">
        <v>80</v>
      </c>
      <c r="G300">
        <v>0</v>
      </c>
      <c r="H300">
        <v>6</v>
      </c>
      <c r="I300">
        <v>0</v>
      </c>
      <c r="J300">
        <v>0</v>
      </c>
      <c r="K300">
        <v>6</v>
      </c>
      <c r="L300">
        <v>6</v>
      </c>
    </row>
    <row r="301" spans="5:12" x14ac:dyDescent="0.2">
      <c r="E301" t="s">
        <v>6908</v>
      </c>
      <c r="F301" t="s">
        <v>29</v>
      </c>
      <c r="G301">
        <v>0</v>
      </c>
      <c r="H301">
        <v>1</v>
      </c>
      <c r="I301">
        <v>0</v>
      </c>
      <c r="J301">
        <v>0</v>
      </c>
      <c r="K301">
        <v>1</v>
      </c>
      <c r="L301">
        <v>1</v>
      </c>
    </row>
    <row r="302" spans="5:12" x14ac:dyDescent="0.2">
      <c r="E302" t="s">
        <v>4233</v>
      </c>
      <c r="F302" t="s">
        <v>67</v>
      </c>
      <c r="G302">
        <v>1</v>
      </c>
      <c r="H302">
        <v>0</v>
      </c>
      <c r="I302">
        <v>0</v>
      </c>
      <c r="J302">
        <v>0</v>
      </c>
      <c r="K302">
        <v>1</v>
      </c>
      <c r="L302">
        <v>1</v>
      </c>
    </row>
    <row r="303" spans="5:12" x14ac:dyDescent="0.2">
      <c r="E303" t="s">
        <v>6909</v>
      </c>
      <c r="F303" t="s">
        <v>87</v>
      </c>
      <c r="G303">
        <v>0</v>
      </c>
      <c r="H303">
        <v>2</v>
      </c>
      <c r="I303">
        <v>0</v>
      </c>
      <c r="J303">
        <v>0</v>
      </c>
      <c r="K303">
        <v>2</v>
      </c>
      <c r="L303">
        <v>2</v>
      </c>
    </row>
    <row r="304" spans="5:12" x14ac:dyDescent="0.2">
      <c r="E304" t="s">
        <v>6613</v>
      </c>
      <c r="F304" t="s">
        <v>58</v>
      </c>
      <c r="G304">
        <v>0</v>
      </c>
      <c r="H304">
        <v>3</v>
      </c>
      <c r="I304">
        <v>0</v>
      </c>
      <c r="J304">
        <v>0</v>
      </c>
      <c r="K304">
        <v>3</v>
      </c>
      <c r="L304">
        <v>3</v>
      </c>
    </row>
    <row r="305" spans="5:12" x14ac:dyDescent="0.2">
      <c r="E305" t="s">
        <v>6910</v>
      </c>
      <c r="F305" t="s">
        <v>58</v>
      </c>
      <c r="G305">
        <v>0</v>
      </c>
      <c r="H305">
        <v>1</v>
      </c>
      <c r="I305">
        <v>0</v>
      </c>
      <c r="J305">
        <v>0</v>
      </c>
      <c r="K305">
        <v>1</v>
      </c>
      <c r="L305">
        <v>1</v>
      </c>
    </row>
    <row r="306" spans="5:12" x14ac:dyDescent="0.2">
      <c r="E306" t="s">
        <v>6911</v>
      </c>
      <c r="F306" t="s">
        <v>58</v>
      </c>
      <c r="G306">
        <v>0</v>
      </c>
      <c r="H306">
        <v>1</v>
      </c>
      <c r="I306">
        <v>0</v>
      </c>
      <c r="J306">
        <v>0</v>
      </c>
      <c r="K306">
        <v>1</v>
      </c>
      <c r="L306">
        <v>1</v>
      </c>
    </row>
    <row r="307" spans="5:12" x14ac:dyDescent="0.2">
      <c r="E307" t="s">
        <v>6912</v>
      </c>
      <c r="F307" t="s">
        <v>58</v>
      </c>
      <c r="G307">
        <v>0</v>
      </c>
      <c r="H307">
        <v>1</v>
      </c>
      <c r="I307">
        <v>0</v>
      </c>
      <c r="J307">
        <v>0</v>
      </c>
      <c r="K307">
        <v>1</v>
      </c>
      <c r="L307">
        <v>1</v>
      </c>
    </row>
    <row r="308" spans="5:12" x14ac:dyDescent="0.2">
      <c r="E308" t="s">
        <v>1780</v>
      </c>
      <c r="F308" t="s">
        <v>69</v>
      </c>
      <c r="G308">
        <v>0</v>
      </c>
      <c r="H308">
        <v>8</v>
      </c>
      <c r="I308">
        <v>0</v>
      </c>
      <c r="J308">
        <v>0</v>
      </c>
      <c r="K308">
        <v>8</v>
      </c>
      <c r="L308">
        <v>8</v>
      </c>
    </row>
    <row r="309" spans="5:12" x14ac:dyDescent="0.2">
      <c r="E309" t="s">
        <v>1776</v>
      </c>
      <c r="F309" t="s">
        <v>69</v>
      </c>
      <c r="G309">
        <v>0</v>
      </c>
      <c r="H309">
        <v>8</v>
      </c>
      <c r="I309">
        <v>0</v>
      </c>
      <c r="J309">
        <v>0</v>
      </c>
      <c r="K309">
        <v>8</v>
      </c>
      <c r="L309">
        <v>8</v>
      </c>
    </row>
    <row r="310" spans="5:12" x14ac:dyDescent="0.2">
      <c r="E310" t="s">
        <v>1778</v>
      </c>
      <c r="F310" t="s">
        <v>69</v>
      </c>
      <c r="G310">
        <v>0</v>
      </c>
      <c r="H310">
        <v>8</v>
      </c>
      <c r="I310">
        <v>0</v>
      </c>
      <c r="J310">
        <v>0</v>
      </c>
      <c r="K310">
        <v>8</v>
      </c>
      <c r="L310">
        <v>8</v>
      </c>
    </row>
    <row r="311" spans="5:12" x14ac:dyDescent="0.2">
      <c r="E311" t="s">
        <v>1774</v>
      </c>
      <c r="F311" t="s">
        <v>69</v>
      </c>
      <c r="G311">
        <v>0</v>
      </c>
      <c r="H311">
        <v>8</v>
      </c>
      <c r="I311">
        <v>0</v>
      </c>
      <c r="J311">
        <v>0</v>
      </c>
      <c r="K311">
        <v>8</v>
      </c>
      <c r="L311">
        <v>8</v>
      </c>
    </row>
    <row r="312" spans="5:12" x14ac:dyDescent="0.2">
      <c r="E312" t="s">
        <v>1777</v>
      </c>
      <c r="F312" t="s">
        <v>69</v>
      </c>
      <c r="G312">
        <v>0</v>
      </c>
      <c r="H312">
        <v>7</v>
      </c>
      <c r="I312">
        <v>0</v>
      </c>
      <c r="J312">
        <v>0</v>
      </c>
      <c r="K312">
        <v>7</v>
      </c>
      <c r="L312">
        <v>7</v>
      </c>
    </row>
    <row r="313" spans="5:12" x14ac:dyDescent="0.2">
      <c r="E313" t="s">
        <v>5279</v>
      </c>
      <c r="F313" t="s">
        <v>24</v>
      </c>
      <c r="G313">
        <v>0</v>
      </c>
      <c r="H313">
        <v>3</v>
      </c>
      <c r="I313">
        <v>0</v>
      </c>
      <c r="J313">
        <v>0</v>
      </c>
      <c r="K313">
        <v>3</v>
      </c>
      <c r="L313">
        <v>3</v>
      </c>
    </row>
    <row r="314" spans="5:12" x14ac:dyDescent="0.2">
      <c r="E314" t="s">
        <v>2787</v>
      </c>
      <c r="F314" t="s">
        <v>69</v>
      </c>
      <c r="G314">
        <v>6</v>
      </c>
      <c r="H314">
        <v>1</v>
      </c>
      <c r="I314">
        <v>0</v>
      </c>
      <c r="J314">
        <v>0</v>
      </c>
      <c r="K314">
        <v>7</v>
      </c>
      <c r="L314">
        <v>7</v>
      </c>
    </row>
    <row r="315" spans="5:12" x14ac:dyDescent="0.2">
      <c r="E315" t="s">
        <v>3666</v>
      </c>
      <c r="F315" t="s">
        <v>69</v>
      </c>
      <c r="G315">
        <v>6</v>
      </c>
      <c r="H315">
        <v>1</v>
      </c>
      <c r="I315">
        <v>0</v>
      </c>
      <c r="J315">
        <v>0</v>
      </c>
      <c r="K315">
        <v>7</v>
      </c>
      <c r="L315">
        <v>7</v>
      </c>
    </row>
    <row r="316" spans="5:12" x14ac:dyDescent="0.2">
      <c r="E316" t="s">
        <v>4563</v>
      </c>
      <c r="F316" t="s">
        <v>24</v>
      </c>
      <c r="G316">
        <v>0</v>
      </c>
      <c r="H316">
        <v>3</v>
      </c>
      <c r="I316">
        <v>0</v>
      </c>
      <c r="J316">
        <v>0</v>
      </c>
      <c r="K316">
        <v>3</v>
      </c>
      <c r="L316">
        <v>3</v>
      </c>
    </row>
    <row r="317" spans="5:12" x14ac:dyDescent="0.2">
      <c r="E317" t="s">
        <v>3669</v>
      </c>
      <c r="F317" t="s">
        <v>69</v>
      </c>
      <c r="G317">
        <v>6</v>
      </c>
      <c r="H317">
        <v>1</v>
      </c>
      <c r="I317">
        <v>0</v>
      </c>
      <c r="J317">
        <v>0</v>
      </c>
      <c r="K317">
        <v>7</v>
      </c>
      <c r="L317">
        <v>7</v>
      </c>
    </row>
    <row r="318" spans="5:12" x14ac:dyDescent="0.2">
      <c r="E318" t="s">
        <v>6913</v>
      </c>
      <c r="F318" t="s">
        <v>131</v>
      </c>
      <c r="G318">
        <v>0</v>
      </c>
      <c r="H318">
        <v>1</v>
      </c>
      <c r="I318">
        <v>0</v>
      </c>
      <c r="J318">
        <v>0</v>
      </c>
      <c r="K318">
        <v>1</v>
      </c>
      <c r="L318">
        <v>1</v>
      </c>
    </row>
    <row r="319" spans="5:12" x14ac:dyDescent="0.2">
      <c r="E319" t="s">
        <v>5487</v>
      </c>
      <c r="F319" t="s">
        <v>14</v>
      </c>
      <c r="G319">
        <v>0</v>
      </c>
      <c r="H319">
        <v>3</v>
      </c>
      <c r="I319">
        <v>0</v>
      </c>
      <c r="J319">
        <v>0</v>
      </c>
      <c r="K319">
        <v>3</v>
      </c>
      <c r="L319">
        <v>3</v>
      </c>
    </row>
    <row r="320" spans="5:12" x14ac:dyDescent="0.2">
      <c r="E320" t="s">
        <v>5120</v>
      </c>
      <c r="F320" t="s">
        <v>14</v>
      </c>
      <c r="G320">
        <v>0</v>
      </c>
      <c r="H320">
        <v>3</v>
      </c>
      <c r="I320">
        <v>0</v>
      </c>
      <c r="J320">
        <v>0</v>
      </c>
      <c r="K320">
        <v>3</v>
      </c>
      <c r="L320">
        <v>3</v>
      </c>
    </row>
    <row r="321" spans="5:12" x14ac:dyDescent="0.2">
      <c r="E321" t="s">
        <v>4611</v>
      </c>
      <c r="F321" t="s">
        <v>14</v>
      </c>
      <c r="G321">
        <v>0</v>
      </c>
      <c r="H321">
        <v>3</v>
      </c>
      <c r="I321">
        <v>0</v>
      </c>
      <c r="J321">
        <v>0</v>
      </c>
      <c r="K321">
        <v>3</v>
      </c>
      <c r="L321">
        <v>3</v>
      </c>
    </row>
    <row r="322" spans="5:12" x14ac:dyDescent="0.2">
      <c r="E322" t="s">
        <v>5233</v>
      </c>
      <c r="F322" t="s">
        <v>14</v>
      </c>
      <c r="G322">
        <v>0</v>
      </c>
      <c r="H322">
        <v>4</v>
      </c>
      <c r="I322">
        <v>0</v>
      </c>
      <c r="J322">
        <v>0</v>
      </c>
      <c r="K322">
        <v>4</v>
      </c>
      <c r="L322">
        <v>4</v>
      </c>
    </row>
    <row r="323" spans="5:12" x14ac:dyDescent="0.2">
      <c r="E323" t="s">
        <v>4236</v>
      </c>
      <c r="F323" t="s">
        <v>14</v>
      </c>
      <c r="G323">
        <v>0</v>
      </c>
      <c r="H323">
        <v>3</v>
      </c>
      <c r="I323">
        <v>0</v>
      </c>
      <c r="J323">
        <v>0</v>
      </c>
      <c r="K323">
        <v>3</v>
      </c>
      <c r="L323">
        <v>3</v>
      </c>
    </row>
    <row r="324" spans="5:12" x14ac:dyDescent="0.2">
      <c r="E324" t="s">
        <v>5563</v>
      </c>
      <c r="F324" t="s">
        <v>14</v>
      </c>
      <c r="G324">
        <v>0</v>
      </c>
      <c r="H324">
        <v>3</v>
      </c>
      <c r="I324">
        <v>0</v>
      </c>
      <c r="J324">
        <v>0</v>
      </c>
      <c r="K324">
        <v>3</v>
      </c>
      <c r="L324">
        <v>3</v>
      </c>
    </row>
    <row r="325" spans="5:12" x14ac:dyDescent="0.2">
      <c r="E325" t="s">
        <v>5489</v>
      </c>
      <c r="F325" t="s">
        <v>14</v>
      </c>
      <c r="G325">
        <v>0</v>
      </c>
      <c r="H325">
        <v>3</v>
      </c>
      <c r="I325">
        <v>0</v>
      </c>
      <c r="J325">
        <v>0</v>
      </c>
      <c r="K325">
        <v>3</v>
      </c>
      <c r="L325">
        <v>3</v>
      </c>
    </row>
    <row r="326" spans="5:12" x14ac:dyDescent="0.2">
      <c r="E326" t="s">
        <v>4668</v>
      </c>
      <c r="F326" t="s">
        <v>14</v>
      </c>
      <c r="G326">
        <v>0</v>
      </c>
      <c r="H326">
        <v>3</v>
      </c>
      <c r="I326">
        <v>0</v>
      </c>
      <c r="J326">
        <v>0</v>
      </c>
      <c r="K326">
        <v>3</v>
      </c>
      <c r="L326">
        <v>3</v>
      </c>
    </row>
    <row r="327" spans="5:12" x14ac:dyDescent="0.2">
      <c r="E327" t="s">
        <v>4193</v>
      </c>
      <c r="F327" t="s">
        <v>14</v>
      </c>
      <c r="G327">
        <v>0</v>
      </c>
      <c r="H327">
        <v>3</v>
      </c>
      <c r="I327">
        <v>0</v>
      </c>
      <c r="J327">
        <v>0</v>
      </c>
      <c r="K327">
        <v>3</v>
      </c>
      <c r="L327">
        <v>3</v>
      </c>
    </row>
    <row r="328" spans="5:12" x14ac:dyDescent="0.2">
      <c r="E328" t="s">
        <v>4965</v>
      </c>
      <c r="F328" t="s">
        <v>14</v>
      </c>
      <c r="G328">
        <v>0</v>
      </c>
      <c r="H328">
        <v>3</v>
      </c>
      <c r="I328">
        <v>0</v>
      </c>
      <c r="J328">
        <v>0</v>
      </c>
      <c r="K328">
        <v>3</v>
      </c>
      <c r="L328">
        <v>3</v>
      </c>
    </row>
    <row r="329" spans="5:12" x14ac:dyDescent="0.2">
      <c r="E329" t="s">
        <v>4854</v>
      </c>
      <c r="F329" t="s">
        <v>14</v>
      </c>
      <c r="G329">
        <v>0</v>
      </c>
      <c r="H329">
        <v>2</v>
      </c>
      <c r="I329">
        <v>0</v>
      </c>
      <c r="J329">
        <v>0</v>
      </c>
      <c r="K329">
        <v>2</v>
      </c>
      <c r="L329">
        <v>2</v>
      </c>
    </row>
    <row r="330" spans="5:12" x14ac:dyDescent="0.2">
      <c r="E330" t="s">
        <v>6914</v>
      </c>
      <c r="F330" t="s">
        <v>58</v>
      </c>
      <c r="G330">
        <v>0</v>
      </c>
      <c r="H330">
        <v>4</v>
      </c>
      <c r="I330">
        <v>0</v>
      </c>
      <c r="J330">
        <v>0</v>
      </c>
      <c r="K330">
        <v>4</v>
      </c>
      <c r="L330">
        <v>4</v>
      </c>
    </row>
    <row r="331" spans="5:12" x14ac:dyDescent="0.2">
      <c r="E331" t="s">
        <v>6915</v>
      </c>
      <c r="F331" t="s">
        <v>58</v>
      </c>
      <c r="G331">
        <v>0</v>
      </c>
      <c r="H331">
        <v>4</v>
      </c>
      <c r="I331">
        <v>0</v>
      </c>
      <c r="J331">
        <v>0</v>
      </c>
      <c r="K331">
        <v>4</v>
      </c>
      <c r="L331">
        <v>4</v>
      </c>
    </row>
    <row r="332" spans="5:12" x14ac:dyDescent="0.2">
      <c r="E332" t="s">
        <v>6916</v>
      </c>
      <c r="F332" t="s">
        <v>58</v>
      </c>
      <c r="G332">
        <v>0</v>
      </c>
      <c r="H332">
        <v>4</v>
      </c>
      <c r="I332">
        <v>0</v>
      </c>
      <c r="J332">
        <v>0</v>
      </c>
      <c r="K332">
        <v>4</v>
      </c>
      <c r="L332">
        <v>4</v>
      </c>
    </row>
    <row r="333" spans="5:12" x14ac:dyDescent="0.2">
      <c r="E333" t="s">
        <v>6917</v>
      </c>
      <c r="F333" t="s">
        <v>58</v>
      </c>
      <c r="G333">
        <v>0</v>
      </c>
      <c r="H333">
        <v>4</v>
      </c>
      <c r="I333">
        <v>0</v>
      </c>
      <c r="J333">
        <v>0</v>
      </c>
      <c r="K333">
        <v>4</v>
      </c>
      <c r="L333">
        <v>4</v>
      </c>
    </row>
    <row r="334" spans="5:12" x14ac:dyDescent="0.2">
      <c r="E334" t="s">
        <v>6918</v>
      </c>
      <c r="F334" t="s">
        <v>20</v>
      </c>
      <c r="G334">
        <v>0</v>
      </c>
      <c r="H334">
        <v>3</v>
      </c>
      <c r="I334">
        <v>0</v>
      </c>
      <c r="J334">
        <v>0</v>
      </c>
      <c r="K334">
        <v>3</v>
      </c>
      <c r="L334">
        <v>3</v>
      </c>
    </row>
    <row r="335" spans="5:12" x14ac:dyDescent="0.2">
      <c r="E335" t="s">
        <v>6919</v>
      </c>
      <c r="F335" t="s">
        <v>20</v>
      </c>
      <c r="G335">
        <v>0</v>
      </c>
      <c r="H335">
        <v>3</v>
      </c>
      <c r="I335">
        <v>0</v>
      </c>
      <c r="J335">
        <v>0</v>
      </c>
      <c r="K335">
        <v>3</v>
      </c>
      <c r="L335">
        <v>3</v>
      </c>
    </row>
    <row r="336" spans="5:12" x14ac:dyDescent="0.2">
      <c r="E336" t="s">
        <v>6920</v>
      </c>
      <c r="F336" t="s">
        <v>20</v>
      </c>
      <c r="G336">
        <v>0</v>
      </c>
      <c r="H336">
        <v>3</v>
      </c>
      <c r="I336">
        <v>0</v>
      </c>
      <c r="J336">
        <v>0</v>
      </c>
      <c r="K336">
        <v>3</v>
      </c>
      <c r="L336">
        <v>3</v>
      </c>
    </row>
    <row r="337" spans="5:12" x14ac:dyDescent="0.2">
      <c r="E337" t="s">
        <v>6921</v>
      </c>
      <c r="F337" t="s">
        <v>20</v>
      </c>
      <c r="G337">
        <v>0</v>
      </c>
      <c r="H337">
        <v>3</v>
      </c>
      <c r="I337">
        <v>0</v>
      </c>
      <c r="J337">
        <v>0</v>
      </c>
      <c r="K337">
        <v>3</v>
      </c>
      <c r="L337">
        <v>3</v>
      </c>
    </row>
    <row r="338" spans="5:12" x14ac:dyDescent="0.2">
      <c r="E338" t="s">
        <v>6922</v>
      </c>
      <c r="F338" t="s">
        <v>20</v>
      </c>
      <c r="G338">
        <v>0</v>
      </c>
      <c r="H338">
        <v>1</v>
      </c>
      <c r="I338">
        <v>0</v>
      </c>
      <c r="J338">
        <v>0</v>
      </c>
      <c r="K338">
        <v>1</v>
      </c>
      <c r="L338">
        <v>1</v>
      </c>
    </row>
    <row r="339" spans="5:12" x14ac:dyDescent="0.2">
      <c r="E339" t="s">
        <v>6923</v>
      </c>
      <c r="F339" t="s">
        <v>20</v>
      </c>
      <c r="G339">
        <v>0</v>
      </c>
      <c r="H339">
        <v>3</v>
      </c>
      <c r="I339">
        <v>0</v>
      </c>
      <c r="J339">
        <v>0</v>
      </c>
      <c r="K339">
        <v>3</v>
      </c>
      <c r="L339">
        <v>3</v>
      </c>
    </row>
    <row r="340" spans="5:12" x14ac:dyDescent="0.2">
      <c r="E340" t="s">
        <v>6599</v>
      </c>
      <c r="F340" t="s">
        <v>29</v>
      </c>
      <c r="G340">
        <v>0</v>
      </c>
      <c r="H340">
        <v>2</v>
      </c>
      <c r="I340">
        <v>0</v>
      </c>
      <c r="J340">
        <v>0</v>
      </c>
      <c r="K340">
        <v>2</v>
      </c>
      <c r="L340">
        <v>2</v>
      </c>
    </row>
    <row r="341" spans="5:12" x14ac:dyDescent="0.2">
      <c r="E341" t="s">
        <v>6602</v>
      </c>
      <c r="F341" t="s">
        <v>29</v>
      </c>
      <c r="G341">
        <v>0</v>
      </c>
      <c r="H341">
        <v>2</v>
      </c>
      <c r="I341">
        <v>0</v>
      </c>
      <c r="J341">
        <v>0</v>
      </c>
      <c r="K341">
        <v>2</v>
      </c>
      <c r="L341">
        <v>2</v>
      </c>
    </row>
    <row r="342" spans="5:12" x14ac:dyDescent="0.2">
      <c r="E342" t="s">
        <v>4643</v>
      </c>
      <c r="F342" t="s">
        <v>24</v>
      </c>
      <c r="G342">
        <v>0</v>
      </c>
      <c r="H342">
        <v>9</v>
      </c>
      <c r="I342">
        <v>0</v>
      </c>
      <c r="J342">
        <v>0</v>
      </c>
      <c r="K342">
        <v>9</v>
      </c>
      <c r="L342">
        <v>9</v>
      </c>
    </row>
    <row r="343" spans="5:12" x14ac:dyDescent="0.2">
      <c r="E343" t="s">
        <v>5161</v>
      </c>
      <c r="F343" t="s">
        <v>24</v>
      </c>
      <c r="G343">
        <v>0</v>
      </c>
      <c r="H343">
        <v>9</v>
      </c>
      <c r="I343">
        <v>0</v>
      </c>
      <c r="J343">
        <v>0</v>
      </c>
      <c r="K343">
        <v>9</v>
      </c>
      <c r="L343">
        <v>9</v>
      </c>
    </row>
    <row r="344" spans="5:12" x14ac:dyDescent="0.2">
      <c r="E344" t="s">
        <v>1883</v>
      </c>
      <c r="F344" t="s">
        <v>69</v>
      </c>
      <c r="G344">
        <v>0</v>
      </c>
      <c r="H344">
        <v>17</v>
      </c>
      <c r="I344">
        <v>0</v>
      </c>
      <c r="J344">
        <v>2</v>
      </c>
      <c r="K344">
        <v>15</v>
      </c>
      <c r="L344">
        <v>17</v>
      </c>
    </row>
    <row r="345" spans="5:12" x14ac:dyDescent="0.2">
      <c r="E345" t="s">
        <v>1092</v>
      </c>
      <c r="F345" t="s">
        <v>69</v>
      </c>
      <c r="G345">
        <v>0</v>
      </c>
      <c r="H345">
        <v>16</v>
      </c>
      <c r="I345">
        <v>0</v>
      </c>
      <c r="J345">
        <v>2</v>
      </c>
      <c r="K345">
        <v>14</v>
      </c>
      <c r="L345">
        <v>16</v>
      </c>
    </row>
    <row r="346" spans="5:12" x14ac:dyDescent="0.2">
      <c r="E346" t="s">
        <v>1884</v>
      </c>
      <c r="F346" t="s">
        <v>69</v>
      </c>
      <c r="G346">
        <v>0</v>
      </c>
      <c r="H346">
        <v>17</v>
      </c>
      <c r="I346">
        <v>0</v>
      </c>
      <c r="J346">
        <v>2</v>
      </c>
      <c r="K346">
        <v>15</v>
      </c>
      <c r="L346">
        <v>17</v>
      </c>
    </row>
    <row r="347" spans="5:12" x14ac:dyDescent="0.2">
      <c r="E347" t="s">
        <v>3639</v>
      </c>
      <c r="F347" t="s">
        <v>69</v>
      </c>
      <c r="G347">
        <v>0</v>
      </c>
      <c r="H347">
        <v>17</v>
      </c>
      <c r="I347">
        <v>0</v>
      </c>
      <c r="J347">
        <v>2</v>
      </c>
      <c r="K347">
        <v>15</v>
      </c>
      <c r="L347">
        <v>17</v>
      </c>
    </row>
    <row r="348" spans="5:12" x14ac:dyDescent="0.2">
      <c r="E348" t="s">
        <v>1881</v>
      </c>
      <c r="F348" t="s">
        <v>69</v>
      </c>
      <c r="G348">
        <v>0</v>
      </c>
      <c r="H348">
        <v>17</v>
      </c>
      <c r="I348">
        <v>0</v>
      </c>
      <c r="J348">
        <v>2</v>
      </c>
      <c r="K348">
        <v>15</v>
      </c>
      <c r="L348">
        <v>17</v>
      </c>
    </row>
    <row r="349" spans="5:12" x14ac:dyDescent="0.2">
      <c r="E349" t="s">
        <v>1882</v>
      </c>
      <c r="F349" t="s">
        <v>69</v>
      </c>
      <c r="G349">
        <v>0</v>
      </c>
      <c r="H349">
        <v>17</v>
      </c>
      <c r="I349">
        <v>0</v>
      </c>
      <c r="J349">
        <v>2</v>
      </c>
      <c r="K349">
        <v>15</v>
      </c>
      <c r="L349">
        <v>17</v>
      </c>
    </row>
    <row r="350" spans="5:12" x14ac:dyDescent="0.2">
      <c r="E350" t="s">
        <v>4292</v>
      </c>
      <c r="F350" t="s">
        <v>131</v>
      </c>
      <c r="G350">
        <v>1</v>
      </c>
      <c r="H350">
        <v>2</v>
      </c>
      <c r="I350">
        <v>0</v>
      </c>
      <c r="J350">
        <v>0</v>
      </c>
      <c r="K350">
        <v>3</v>
      </c>
      <c r="L350">
        <v>3</v>
      </c>
    </row>
    <row r="351" spans="5:12" x14ac:dyDescent="0.2">
      <c r="E351" t="s">
        <v>6924</v>
      </c>
      <c r="F351" t="s">
        <v>131</v>
      </c>
      <c r="G351">
        <v>0</v>
      </c>
      <c r="H351">
        <v>2</v>
      </c>
      <c r="I351">
        <v>0</v>
      </c>
      <c r="J351">
        <v>0</v>
      </c>
      <c r="K351">
        <v>2</v>
      </c>
      <c r="L351">
        <v>2</v>
      </c>
    </row>
    <row r="352" spans="5:12" x14ac:dyDescent="0.2">
      <c r="E352" t="s">
        <v>6925</v>
      </c>
      <c r="F352" t="s">
        <v>131</v>
      </c>
      <c r="G352">
        <v>0</v>
      </c>
      <c r="H352">
        <v>2</v>
      </c>
      <c r="I352">
        <v>0</v>
      </c>
      <c r="J352">
        <v>0</v>
      </c>
      <c r="K352">
        <v>2</v>
      </c>
      <c r="L352">
        <v>2</v>
      </c>
    </row>
    <row r="353" spans="5:12" x14ac:dyDescent="0.2">
      <c r="E353" t="s">
        <v>5270</v>
      </c>
      <c r="F353" t="s">
        <v>77</v>
      </c>
      <c r="G353">
        <v>0</v>
      </c>
      <c r="H353">
        <v>1</v>
      </c>
      <c r="I353">
        <v>0</v>
      </c>
      <c r="J353">
        <v>0</v>
      </c>
      <c r="K353">
        <v>1</v>
      </c>
      <c r="L353">
        <v>1</v>
      </c>
    </row>
    <row r="354" spans="5:12" x14ac:dyDescent="0.2">
      <c r="E354" t="s">
        <v>5413</v>
      </c>
      <c r="F354" t="s">
        <v>77</v>
      </c>
      <c r="G354">
        <v>0</v>
      </c>
      <c r="H354">
        <v>1</v>
      </c>
      <c r="I354">
        <v>0</v>
      </c>
      <c r="J354">
        <v>0</v>
      </c>
      <c r="K354">
        <v>1</v>
      </c>
      <c r="L354">
        <v>1</v>
      </c>
    </row>
    <row r="355" spans="5:12" x14ac:dyDescent="0.2">
      <c r="E355" t="s">
        <v>3014</v>
      </c>
      <c r="F355" t="s">
        <v>14</v>
      </c>
      <c r="G355">
        <v>0</v>
      </c>
      <c r="H355">
        <v>5</v>
      </c>
      <c r="I355">
        <v>0</v>
      </c>
      <c r="J355">
        <v>0</v>
      </c>
      <c r="K355">
        <v>5</v>
      </c>
      <c r="L355">
        <v>5</v>
      </c>
    </row>
    <row r="356" spans="5:12" x14ac:dyDescent="0.2">
      <c r="E356" t="s">
        <v>2449</v>
      </c>
      <c r="F356" t="s">
        <v>14</v>
      </c>
      <c r="G356">
        <v>0</v>
      </c>
      <c r="H356">
        <v>5</v>
      </c>
      <c r="I356">
        <v>0</v>
      </c>
      <c r="J356">
        <v>0</v>
      </c>
      <c r="K356">
        <v>5</v>
      </c>
      <c r="L356">
        <v>5</v>
      </c>
    </row>
    <row r="357" spans="5:12" x14ac:dyDescent="0.2">
      <c r="E357" t="s">
        <v>2721</v>
      </c>
      <c r="F357" t="s">
        <v>14</v>
      </c>
      <c r="G357">
        <v>0</v>
      </c>
      <c r="H357">
        <v>5</v>
      </c>
      <c r="I357">
        <v>0</v>
      </c>
      <c r="J357">
        <v>0</v>
      </c>
      <c r="K357">
        <v>5</v>
      </c>
      <c r="L357">
        <v>5</v>
      </c>
    </row>
    <row r="358" spans="5:12" x14ac:dyDescent="0.2">
      <c r="E358" t="s">
        <v>6926</v>
      </c>
      <c r="F358" t="s">
        <v>69</v>
      </c>
      <c r="G358">
        <v>0</v>
      </c>
      <c r="H358">
        <v>1</v>
      </c>
      <c r="I358">
        <v>0</v>
      </c>
      <c r="J358">
        <v>0</v>
      </c>
      <c r="K358">
        <v>1</v>
      </c>
      <c r="L358">
        <v>1</v>
      </c>
    </row>
    <row r="359" spans="5:12" x14ac:dyDescent="0.2">
      <c r="E359" t="s">
        <v>893</v>
      </c>
      <c r="F359" t="s">
        <v>14</v>
      </c>
      <c r="G359">
        <v>0</v>
      </c>
      <c r="H359">
        <v>5</v>
      </c>
      <c r="I359">
        <v>0</v>
      </c>
      <c r="J359">
        <v>0</v>
      </c>
      <c r="K359">
        <v>5</v>
      </c>
      <c r="L359">
        <v>5</v>
      </c>
    </row>
    <row r="360" spans="5:12" x14ac:dyDescent="0.2">
      <c r="E360" t="s">
        <v>3564</v>
      </c>
      <c r="F360" t="s">
        <v>14</v>
      </c>
      <c r="G360">
        <v>0</v>
      </c>
      <c r="H360">
        <v>8</v>
      </c>
      <c r="I360">
        <v>0</v>
      </c>
      <c r="J360">
        <v>0</v>
      </c>
      <c r="K360">
        <v>8</v>
      </c>
      <c r="L360">
        <v>8</v>
      </c>
    </row>
    <row r="361" spans="5:12" x14ac:dyDescent="0.2">
      <c r="E361" t="s">
        <v>191</v>
      </c>
      <c r="F361" t="s">
        <v>14</v>
      </c>
      <c r="G361">
        <v>1</v>
      </c>
      <c r="H361">
        <v>5</v>
      </c>
      <c r="I361">
        <v>0</v>
      </c>
      <c r="J361">
        <v>0</v>
      </c>
      <c r="K361">
        <v>6</v>
      </c>
      <c r="L361">
        <v>6</v>
      </c>
    </row>
    <row r="362" spans="5:12" x14ac:dyDescent="0.2">
      <c r="E362" t="s">
        <v>3577</v>
      </c>
      <c r="F362" t="s">
        <v>14</v>
      </c>
      <c r="G362">
        <v>0</v>
      </c>
      <c r="H362">
        <v>5</v>
      </c>
      <c r="I362">
        <v>0</v>
      </c>
      <c r="J362">
        <v>0</v>
      </c>
      <c r="K362">
        <v>5</v>
      </c>
      <c r="L362">
        <v>5</v>
      </c>
    </row>
    <row r="363" spans="5:12" x14ac:dyDescent="0.2">
      <c r="E363" t="s">
        <v>900</v>
      </c>
      <c r="F363" t="s">
        <v>14</v>
      </c>
      <c r="G363">
        <v>0</v>
      </c>
      <c r="H363">
        <v>5</v>
      </c>
      <c r="I363">
        <v>0</v>
      </c>
      <c r="J363">
        <v>0</v>
      </c>
      <c r="K363">
        <v>5</v>
      </c>
      <c r="L363">
        <v>5</v>
      </c>
    </row>
    <row r="364" spans="5:12" x14ac:dyDescent="0.2">
      <c r="E364" t="s">
        <v>2000</v>
      </c>
      <c r="F364" t="s">
        <v>14</v>
      </c>
      <c r="G364">
        <v>0</v>
      </c>
      <c r="H364">
        <v>5</v>
      </c>
      <c r="I364">
        <v>0</v>
      </c>
      <c r="J364">
        <v>0</v>
      </c>
      <c r="K364">
        <v>5</v>
      </c>
      <c r="L364">
        <v>5</v>
      </c>
    </row>
    <row r="365" spans="5:12" x14ac:dyDescent="0.2">
      <c r="E365" t="s">
        <v>6927</v>
      </c>
      <c r="F365" t="s">
        <v>14</v>
      </c>
      <c r="G365">
        <v>0</v>
      </c>
      <c r="H365">
        <v>5</v>
      </c>
      <c r="I365">
        <v>0</v>
      </c>
      <c r="J365">
        <v>0</v>
      </c>
      <c r="K365">
        <v>5</v>
      </c>
      <c r="L365">
        <v>5</v>
      </c>
    </row>
    <row r="366" spans="5:12" x14ac:dyDescent="0.2">
      <c r="E366" t="s">
        <v>4001</v>
      </c>
      <c r="F366" t="s">
        <v>14</v>
      </c>
      <c r="G366">
        <v>0</v>
      </c>
      <c r="H366">
        <v>5</v>
      </c>
      <c r="I366">
        <v>0</v>
      </c>
      <c r="J366">
        <v>0</v>
      </c>
      <c r="K366">
        <v>5</v>
      </c>
      <c r="L366">
        <v>5</v>
      </c>
    </row>
    <row r="367" spans="5:12" x14ac:dyDescent="0.2">
      <c r="E367" t="s">
        <v>6928</v>
      </c>
      <c r="F367" t="s">
        <v>69</v>
      </c>
      <c r="G367">
        <v>0</v>
      </c>
      <c r="H367">
        <v>1</v>
      </c>
      <c r="I367">
        <v>0</v>
      </c>
      <c r="J367">
        <v>0</v>
      </c>
      <c r="K367">
        <v>1</v>
      </c>
      <c r="L367">
        <v>1</v>
      </c>
    </row>
    <row r="368" spans="5:12" x14ac:dyDescent="0.2">
      <c r="E368" t="s">
        <v>632</v>
      </c>
      <c r="F368" t="s">
        <v>14</v>
      </c>
      <c r="G368">
        <v>0</v>
      </c>
      <c r="H368">
        <v>5</v>
      </c>
      <c r="I368">
        <v>0</v>
      </c>
      <c r="J368">
        <v>0</v>
      </c>
      <c r="K368">
        <v>5</v>
      </c>
      <c r="L368">
        <v>5</v>
      </c>
    </row>
    <row r="369" spans="4:12" x14ac:dyDescent="0.2">
      <c r="E369" t="s">
        <v>1131</v>
      </c>
      <c r="F369" t="s">
        <v>16</v>
      </c>
      <c r="G369">
        <v>0</v>
      </c>
      <c r="H369">
        <v>4</v>
      </c>
      <c r="I369">
        <v>0</v>
      </c>
      <c r="J369">
        <v>0</v>
      </c>
      <c r="K369">
        <v>4</v>
      </c>
      <c r="L369">
        <v>4</v>
      </c>
    </row>
    <row r="370" spans="4:12" x14ac:dyDescent="0.2">
      <c r="E370" t="s">
        <v>980</v>
      </c>
      <c r="F370" t="s">
        <v>16</v>
      </c>
      <c r="G370">
        <v>0</v>
      </c>
      <c r="H370">
        <v>4</v>
      </c>
      <c r="I370">
        <v>0</v>
      </c>
      <c r="J370">
        <v>0</v>
      </c>
      <c r="K370">
        <v>4</v>
      </c>
      <c r="L370">
        <v>4</v>
      </c>
    </row>
    <row r="371" spans="4:12" x14ac:dyDescent="0.2">
      <c r="E371" t="s">
        <v>5246</v>
      </c>
      <c r="F371" t="s">
        <v>80</v>
      </c>
      <c r="G371">
        <v>2</v>
      </c>
      <c r="H371">
        <v>2</v>
      </c>
      <c r="I371">
        <v>0</v>
      </c>
      <c r="J371">
        <v>0</v>
      </c>
      <c r="K371">
        <v>4</v>
      </c>
      <c r="L371">
        <v>4</v>
      </c>
    </row>
    <row r="372" spans="4:12" x14ac:dyDescent="0.2">
      <c r="E372" t="s">
        <v>3078</v>
      </c>
      <c r="F372" t="s">
        <v>58</v>
      </c>
      <c r="G372">
        <v>0</v>
      </c>
      <c r="H372">
        <v>9</v>
      </c>
      <c r="I372">
        <v>0</v>
      </c>
      <c r="J372">
        <v>2</v>
      </c>
      <c r="K372">
        <v>7</v>
      </c>
      <c r="L372">
        <v>9</v>
      </c>
    </row>
    <row r="373" spans="4:12" x14ac:dyDescent="0.2">
      <c r="E373" t="s">
        <v>2552</v>
      </c>
      <c r="F373" t="s">
        <v>58</v>
      </c>
      <c r="G373">
        <v>0</v>
      </c>
      <c r="H373">
        <v>9</v>
      </c>
      <c r="I373">
        <v>0</v>
      </c>
      <c r="J373">
        <v>2</v>
      </c>
      <c r="K373">
        <v>7</v>
      </c>
      <c r="L373">
        <v>9</v>
      </c>
    </row>
    <row r="374" spans="4:12" x14ac:dyDescent="0.2">
      <c r="E374" t="s">
        <v>1414</v>
      </c>
      <c r="F374" t="s">
        <v>94</v>
      </c>
      <c r="G374">
        <v>0</v>
      </c>
      <c r="H374">
        <v>40</v>
      </c>
      <c r="I374">
        <v>0</v>
      </c>
      <c r="J374">
        <v>3</v>
      </c>
      <c r="K374">
        <v>37</v>
      </c>
      <c r="L374">
        <v>40</v>
      </c>
    </row>
    <row r="375" spans="4:12" x14ac:dyDescent="0.2">
      <c r="E375" t="s">
        <v>3205</v>
      </c>
      <c r="F375" t="s">
        <v>94</v>
      </c>
      <c r="G375">
        <v>0</v>
      </c>
      <c r="H375">
        <v>40</v>
      </c>
      <c r="I375">
        <v>0</v>
      </c>
      <c r="J375">
        <v>3</v>
      </c>
      <c r="K375">
        <v>37</v>
      </c>
      <c r="L375">
        <v>40</v>
      </c>
    </row>
    <row r="376" spans="4:12" x14ac:dyDescent="0.2">
      <c r="E376" t="s">
        <v>6929</v>
      </c>
      <c r="F376" t="s">
        <v>14</v>
      </c>
      <c r="G376">
        <v>0</v>
      </c>
      <c r="H376">
        <v>1</v>
      </c>
      <c r="I376">
        <v>0</v>
      </c>
      <c r="J376">
        <v>0</v>
      </c>
      <c r="K376">
        <v>1</v>
      </c>
      <c r="L376">
        <v>1</v>
      </c>
    </row>
    <row r="377" spans="4:12" x14ac:dyDescent="0.2">
      <c r="E377" t="s">
        <v>4539</v>
      </c>
      <c r="F377" t="s">
        <v>39</v>
      </c>
      <c r="G377">
        <v>7</v>
      </c>
      <c r="H377">
        <v>0</v>
      </c>
      <c r="I377">
        <v>0</v>
      </c>
      <c r="J377">
        <v>1</v>
      </c>
      <c r="K377">
        <v>6</v>
      </c>
      <c r="L377">
        <v>7</v>
      </c>
    </row>
    <row r="378" spans="4:12" x14ac:dyDescent="0.2">
      <c r="E378" t="s">
        <v>4858</v>
      </c>
      <c r="F378" t="s">
        <v>67</v>
      </c>
      <c r="G378">
        <v>1</v>
      </c>
      <c r="H378">
        <v>0</v>
      </c>
      <c r="I378">
        <v>0</v>
      </c>
      <c r="J378">
        <v>0</v>
      </c>
      <c r="K378">
        <v>1</v>
      </c>
      <c r="L378">
        <v>1</v>
      </c>
    </row>
    <row r="379" spans="4:12" x14ac:dyDescent="0.2">
      <c r="E379" t="s">
        <v>6930</v>
      </c>
      <c r="F379" t="s">
        <v>67</v>
      </c>
      <c r="G379">
        <v>1</v>
      </c>
      <c r="H379">
        <v>0</v>
      </c>
      <c r="I379">
        <v>0</v>
      </c>
      <c r="J379">
        <v>0</v>
      </c>
      <c r="K379">
        <v>1</v>
      </c>
      <c r="L379">
        <v>1</v>
      </c>
    </row>
    <row r="380" spans="4:12" x14ac:dyDescent="0.2">
      <c r="E380" t="s">
        <v>4669</v>
      </c>
      <c r="F380" t="s">
        <v>67</v>
      </c>
      <c r="G380">
        <v>1</v>
      </c>
      <c r="H380">
        <v>0</v>
      </c>
      <c r="I380">
        <v>0</v>
      </c>
      <c r="J380">
        <v>0</v>
      </c>
      <c r="K380">
        <v>1</v>
      </c>
      <c r="L380">
        <v>1</v>
      </c>
    </row>
    <row r="381" spans="4:12" x14ac:dyDescent="0.2">
      <c r="E381" t="s">
        <v>4518</v>
      </c>
      <c r="F381" t="s">
        <v>67</v>
      </c>
      <c r="G381">
        <v>1</v>
      </c>
      <c r="H381">
        <v>0</v>
      </c>
      <c r="I381">
        <v>0</v>
      </c>
      <c r="J381">
        <v>0</v>
      </c>
      <c r="K381">
        <v>1</v>
      </c>
      <c r="L381">
        <v>1</v>
      </c>
    </row>
    <row r="382" spans="4:12" x14ac:dyDescent="0.2">
      <c r="E382" t="s">
        <v>3450</v>
      </c>
      <c r="F382" t="s">
        <v>94</v>
      </c>
      <c r="G382">
        <v>4</v>
      </c>
      <c r="H382">
        <v>0</v>
      </c>
      <c r="I382">
        <v>0</v>
      </c>
      <c r="J382">
        <v>0</v>
      </c>
      <c r="K382">
        <v>4</v>
      </c>
      <c r="L382">
        <v>4</v>
      </c>
    </row>
    <row r="383" spans="4:12" x14ac:dyDescent="0.2">
      <c r="E383" t="s">
        <v>4106</v>
      </c>
      <c r="F383" t="s">
        <v>18</v>
      </c>
      <c r="G383">
        <v>0</v>
      </c>
      <c r="H383">
        <v>1</v>
      </c>
      <c r="I383">
        <v>0</v>
      </c>
      <c r="J383">
        <v>0</v>
      </c>
      <c r="K383">
        <v>1</v>
      </c>
      <c r="L383">
        <v>1</v>
      </c>
    </row>
    <row r="384" spans="4:12" x14ac:dyDescent="0.2">
      <c r="D384" t="s">
        <v>6931</v>
      </c>
      <c r="E384" t="s">
        <v>6931</v>
      </c>
      <c r="F384" t="s">
        <v>48</v>
      </c>
      <c r="G384">
        <v>0</v>
      </c>
      <c r="H384">
        <v>1</v>
      </c>
      <c r="I384">
        <v>0</v>
      </c>
      <c r="J384">
        <v>0</v>
      </c>
      <c r="K384">
        <v>1</v>
      </c>
      <c r="L384">
        <v>1</v>
      </c>
    </row>
    <row r="385" spans="5:12" x14ac:dyDescent="0.2">
      <c r="E385" t="s">
        <v>3158</v>
      </c>
      <c r="F385" t="s">
        <v>18</v>
      </c>
      <c r="G385">
        <v>0</v>
      </c>
      <c r="H385">
        <v>14</v>
      </c>
      <c r="I385">
        <v>0</v>
      </c>
      <c r="J385">
        <v>1</v>
      </c>
      <c r="K385">
        <v>13</v>
      </c>
      <c r="L385">
        <v>14</v>
      </c>
    </row>
    <row r="386" spans="5:12" x14ac:dyDescent="0.2">
      <c r="E386" t="s">
        <v>2273</v>
      </c>
      <c r="F386" t="s">
        <v>18</v>
      </c>
      <c r="G386">
        <v>1</v>
      </c>
      <c r="H386">
        <v>4</v>
      </c>
      <c r="I386">
        <v>0</v>
      </c>
      <c r="J386">
        <v>0</v>
      </c>
      <c r="K386">
        <v>5</v>
      </c>
      <c r="L386">
        <v>5</v>
      </c>
    </row>
    <row r="387" spans="5:12" x14ac:dyDescent="0.2">
      <c r="E387" t="s">
        <v>2765</v>
      </c>
      <c r="F387" t="s">
        <v>18</v>
      </c>
      <c r="G387">
        <v>0</v>
      </c>
      <c r="H387">
        <v>9</v>
      </c>
      <c r="I387">
        <v>0</v>
      </c>
      <c r="J387">
        <v>0</v>
      </c>
      <c r="K387">
        <v>9</v>
      </c>
      <c r="L387">
        <v>9</v>
      </c>
    </row>
    <row r="388" spans="5:12" x14ac:dyDescent="0.2">
      <c r="E388" t="s">
        <v>3233</v>
      </c>
      <c r="F388" t="s">
        <v>18</v>
      </c>
      <c r="G388">
        <v>0</v>
      </c>
      <c r="H388">
        <v>13</v>
      </c>
      <c r="I388">
        <v>0</v>
      </c>
      <c r="J388">
        <v>1</v>
      </c>
      <c r="K388">
        <v>12</v>
      </c>
      <c r="L388">
        <v>13</v>
      </c>
    </row>
    <row r="389" spans="5:12" x14ac:dyDescent="0.2">
      <c r="E389" t="s">
        <v>1016</v>
      </c>
      <c r="F389" t="s">
        <v>33</v>
      </c>
      <c r="G389">
        <v>0</v>
      </c>
      <c r="H389">
        <v>17</v>
      </c>
      <c r="I389">
        <v>0</v>
      </c>
      <c r="J389">
        <v>2</v>
      </c>
      <c r="K389">
        <v>15</v>
      </c>
      <c r="L389">
        <v>17</v>
      </c>
    </row>
    <row r="390" spans="5:12" x14ac:dyDescent="0.2">
      <c r="E390" t="s">
        <v>634</v>
      </c>
      <c r="F390" t="s">
        <v>33</v>
      </c>
      <c r="G390">
        <v>0</v>
      </c>
      <c r="H390">
        <v>2</v>
      </c>
      <c r="I390">
        <v>0</v>
      </c>
      <c r="J390">
        <v>2</v>
      </c>
      <c r="K390">
        <v>0</v>
      </c>
      <c r="L390">
        <v>2</v>
      </c>
    </row>
    <row r="391" spans="5:12" x14ac:dyDescent="0.2">
      <c r="E391" t="s">
        <v>1631</v>
      </c>
      <c r="F391" t="s">
        <v>33</v>
      </c>
      <c r="G391">
        <v>0</v>
      </c>
      <c r="H391">
        <v>12</v>
      </c>
      <c r="I391">
        <v>0</v>
      </c>
      <c r="J391">
        <v>1</v>
      </c>
      <c r="K391">
        <v>11</v>
      </c>
      <c r="L391">
        <v>12</v>
      </c>
    </row>
    <row r="392" spans="5:12" x14ac:dyDescent="0.2">
      <c r="E392" t="s">
        <v>1259</v>
      </c>
      <c r="F392" t="s">
        <v>33</v>
      </c>
      <c r="G392">
        <v>0</v>
      </c>
      <c r="H392">
        <v>2</v>
      </c>
      <c r="I392">
        <v>0</v>
      </c>
      <c r="J392">
        <v>2</v>
      </c>
      <c r="K392">
        <v>0</v>
      </c>
      <c r="L392">
        <v>2</v>
      </c>
    </row>
    <row r="393" spans="5:12" x14ac:dyDescent="0.2">
      <c r="E393" t="s">
        <v>599</v>
      </c>
      <c r="F393" t="s">
        <v>33</v>
      </c>
      <c r="G393">
        <v>0</v>
      </c>
      <c r="H393">
        <v>6</v>
      </c>
      <c r="I393">
        <v>0</v>
      </c>
      <c r="J393">
        <v>2</v>
      </c>
      <c r="K393">
        <v>4</v>
      </c>
      <c r="L393">
        <v>6</v>
      </c>
    </row>
    <row r="394" spans="5:12" x14ac:dyDescent="0.2">
      <c r="E394" t="s">
        <v>1785</v>
      </c>
      <c r="F394" t="s">
        <v>69</v>
      </c>
      <c r="G394">
        <v>0</v>
      </c>
      <c r="H394">
        <v>1</v>
      </c>
      <c r="I394">
        <v>0</v>
      </c>
      <c r="J394">
        <v>0</v>
      </c>
      <c r="K394">
        <v>1</v>
      </c>
      <c r="L394">
        <v>1</v>
      </c>
    </row>
    <row r="395" spans="5:12" x14ac:dyDescent="0.2">
      <c r="E395" t="s">
        <v>1262</v>
      </c>
      <c r="F395" t="s">
        <v>80</v>
      </c>
      <c r="G395">
        <v>0</v>
      </c>
      <c r="H395">
        <v>1</v>
      </c>
      <c r="I395">
        <v>0</v>
      </c>
      <c r="J395">
        <v>0</v>
      </c>
      <c r="K395">
        <v>1</v>
      </c>
      <c r="L395">
        <v>1</v>
      </c>
    </row>
    <row r="396" spans="5:12" x14ac:dyDescent="0.2">
      <c r="E396" t="s">
        <v>1433</v>
      </c>
      <c r="F396" t="s">
        <v>80</v>
      </c>
      <c r="G396">
        <v>0</v>
      </c>
      <c r="H396">
        <v>1</v>
      </c>
      <c r="I396">
        <v>0</v>
      </c>
      <c r="J396">
        <v>0</v>
      </c>
      <c r="K396">
        <v>1</v>
      </c>
      <c r="L396">
        <v>1</v>
      </c>
    </row>
    <row r="397" spans="5:12" x14ac:dyDescent="0.2">
      <c r="E397" t="s">
        <v>6932</v>
      </c>
      <c r="F397" t="s">
        <v>80</v>
      </c>
      <c r="G397">
        <v>0</v>
      </c>
      <c r="H397">
        <v>1</v>
      </c>
      <c r="I397">
        <v>0</v>
      </c>
      <c r="J397">
        <v>0</v>
      </c>
      <c r="K397">
        <v>1</v>
      </c>
      <c r="L397">
        <v>1</v>
      </c>
    </row>
    <row r="398" spans="5:12" x14ac:dyDescent="0.2">
      <c r="E398" t="s">
        <v>1818</v>
      </c>
      <c r="F398" t="s">
        <v>80</v>
      </c>
      <c r="G398">
        <v>0</v>
      </c>
      <c r="H398">
        <v>1</v>
      </c>
      <c r="I398">
        <v>0</v>
      </c>
      <c r="J398">
        <v>0</v>
      </c>
      <c r="K398">
        <v>1</v>
      </c>
      <c r="L398">
        <v>1</v>
      </c>
    </row>
    <row r="399" spans="5:12" x14ac:dyDescent="0.2">
      <c r="E399" t="s">
        <v>2522</v>
      </c>
      <c r="F399" t="s">
        <v>69</v>
      </c>
      <c r="G399">
        <v>0</v>
      </c>
      <c r="H399">
        <v>1</v>
      </c>
      <c r="I399">
        <v>0</v>
      </c>
      <c r="J399">
        <v>0</v>
      </c>
      <c r="K399">
        <v>1</v>
      </c>
      <c r="L399">
        <v>1</v>
      </c>
    </row>
    <row r="400" spans="5:12" x14ac:dyDescent="0.2">
      <c r="E400" t="s">
        <v>1683</v>
      </c>
      <c r="F400" t="s">
        <v>80</v>
      </c>
      <c r="G400">
        <v>0</v>
      </c>
      <c r="H400">
        <v>1</v>
      </c>
      <c r="I400">
        <v>0</v>
      </c>
      <c r="J400">
        <v>0</v>
      </c>
      <c r="K400">
        <v>1</v>
      </c>
      <c r="L400">
        <v>1</v>
      </c>
    </row>
    <row r="401" spans="5:12" x14ac:dyDescent="0.2">
      <c r="E401" t="s">
        <v>6933</v>
      </c>
      <c r="F401" t="s">
        <v>80</v>
      </c>
      <c r="G401">
        <v>0</v>
      </c>
      <c r="H401">
        <v>1</v>
      </c>
      <c r="I401">
        <v>0</v>
      </c>
      <c r="J401">
        <v>0</v>
      </c>
      <c r="K401">
        <v>1</v>
      </c>
      <c r="L401">
        <v>1</v>
      </c>
    </row>
    <row r="402" spans="5:12" x14ac:dyDescent="0.2">
      <c r="E402" t="s">
        <v>591</v>
      </c>
      <c r="F402" t="s">
        <v>80</v>
      </c>
      <c r="G402">
        <v>0</v>
      </c>
      <c r="H402">
        <v>1</v>
      </c>
      <c r="I402">
        <v>0</v>
      </c>
      <c r="J402">
        <v>0</v>
      </c>
      <c r="K402">
        <v>1</v>
      </c>
      <c r="L402">
        <v>1</v>
      </c>
    </row>
    <row r="403" spans="5:12" x14ac:dyDescent="0.2">
      <c r="E403" t="s">
        <v>3364</v>
      </c>
      <c r="F403" t="s">
        <v>69</v>
      </c>
      <c r="G403">
        <v>0</v>
      </c>
      <c r="H403">
        <v>1</v>
      </c>
      <c r="I403">
        <v>0</v>
      </c>
      <c r="J403">
        <v>0</v>
      </c>
      <c r="K403">
        <v>1</v>
      </c>
      <c r="L403">
        <v>1</v>
      </c>
    </row>
    <row r="404" spans="5:12" x14ac:dyDescent="0.2">
      <c r="E404" t="s">
        <v>524</v>
      </c>
      <c r="F404" t="s">
        <v>69</v>
      </c>
      <c r="G404">
        <v>0</v>
      </c>
      <c r="H404">
        <v>1</v>
      </c>
      <c r="I404">
        <v>0</v>
      </c>
      <c r="J404">
        <v>0</v>
      </c>
      <c r="K404">
        <v>1</v>
      </c>
      <c r="L404">
        <v>1</v>
      </c>
    </row>
    <row r="405" spans="5:12" x14ac:dyDescent="0.2">
      <c r="E405" t="s">
        <v>6227</v>
      </c>
      <c r="F405" t="s">
        <v>80</v>
      </c>
      <c r="G405">
        <v>0</v>
      </c>
      <c r="H405">
        <v>1</v>
      </c>
      <c r="I405">
        <v>0</v>
      </c>
      <c r="J405">
        <v>0</v>
      </c>
      <c r="K405">
        <v>1</v>
      </c>
      <c r="L405">
        <v>1</v>
      </c>
    </row>
    <row r="406" spans="5:12" x14ac:dyDescent="0.2">
      <c r="E406" t="s">
        <v>1919</v>
      </c>
      <c r="F406" t="s">
        <v>80</v>
      </c>
      <c r="G406">
        <v>0</v>
      </c>
      <c r="H406">
        <v>1</v>
      </c>
      <c r="I406">
        <v>0</v>
      </c>
      <c r="J406">
        <v>0</v>
      </c>
      <c r="K406">
        <v>1</v>
      </c>
      <c r="L406">
        <v>1</v>
      </c>
    </row>
    <row r="407" spans="5:12" x14ac:dyDescent="0.2">
      <c r="E407" t="s">
        <v>6934</v>
      </c>
      <c r="F407" t="s">
        <v>80</v>
      </c>
      <c r="G407">
        <v>0</v>
      </c>
      <c r="H407">
        <v>1</v>
      </c>
      <c r="I407">
        <v>0</v>
      </c>
      <c r="J407">
        <v>0</v>
      </c>
      <c r="K407">
        <v>1</v>
      </c>
      <c r="L407">
        <v>1</v>
      </c>
    </row>
    <row r="408" spans="5:12" x14ac:dyDescent="0.2">
      <c r="E408" t="s">
        <v>6935</v>
      </c>
      <c r="F408" t="s">
        <v>80</v>
      </c>
      <c r="G408">
        <v>0</v>
      </c>
      <c r="H408">
        <v>1</v>
      </c>
      <c r="I408">
        <v>0</v>
      </c>
      <c r="J408">
        <v>0</v>
      </c>
      <c r="K408">
        <v>1</v>
      </c>
      <c r="L408">
        <v>1</v>
      </c>
    </row>
    <row r="409" spans="5:12" x14ac:dyDescent="0.2">
      <c r="E409" t="s">
        <v>1823</v>
      </c>
      <c r="F409" t="s">
        <v>80</v>
      </c>
      <c r="G409">
        <v>0</v>
      </c>
      <c r="H409">
        <v>1</v>
      </c>
      <c r="I409">
        <v>0</v>
      </c>
      <c r="J409">
        <v>0</v>
      </c>
      <c r="K409">
        <v>1</v>
      </c>
      <c r="L409">
        <v>1</v>
      </c>
    </row>
    <row r="410" spans="5:12" x14ac:dyDescent="0.2">
      <c r="E410" t="s">
        <v>1519</v>
      </c>
      <c r="F410" t="s">
        <v>69</v>
      </c>
      <c r="G410">
        <v>0</v>
      </c>
      <c r="H410">
        <v>1</v>
      </c>
      <c r="I410">
        <v>0</v>
      </c>
      <c r="J410">
        <v>0</v>
      </c>
      <c r="K410">
        <v>1</v>
      </c>
      <c r="L410">
        <v>1</v>
      </c>
    </row>
    <row r="411" spans="5:12" x14ac:dyDescent="0.2">
      <c r="E411" t="s">
        <v>904</v>
      </c>
      <c r="F411" t="s">
        <v>80</v>
      </c>
      <c r="G411">
        <v>0</v>
      </c>
      <c r="H411">
        <v>1</v>
      </c>
      <c r="I411">
        <v>0</v>
      </c>
      <c r="J411">
        <v>0</v>
      </c>
      <c r="K411">
        <v>1</v>
      </c>
      <c r="L411">
        <v>1</v>
      </c>
    </row>
    <row r="412" spans="5:12" x14ac:dyDescent="0.2">
      <c r="E412" t="s">
        <v>6936</v>
      </c>
      <c r="F412" t="s">
        <v>80</v>
      </c>
      <c r="G412">
        <v>0</v>
      </c>
      <c r="H412">
        <v>1</v>
      </c>
      <c r="I412">
        <v>0</v>
      </c>
      <c r="J412">
        <v>0</v>
      </c>
      <c r="K412">
        <v>1</v>
      </c>
      <c r="L412">
        <v>1</v>
      </c>
    </row>
    <row r="413" spans="5:12" x14ac:dyDescent="0.2">
      <c r="E413" t="s">
        <v>6937</v>
      </c>
      <c r="F413" t="s">
        <v>80</v>
      </c>
      <c r="G413">
        <v>0</v>
      </c>
      <c r="H413">
        <v>1</v>
      </c>
      <c r="I413">
        <v>0</v>
      </c>
      <c r="J413">
        <v>0</v>
      </c>
      <c r="K413">
        <v>1</v>
      </c>
      <c r="L413">
        <v>1</v>
      </c>
    </row>
    <row r="414" spans="5:12" x14ac:dyDescent="0.2">
      <c r="E414" t="s">
        <v>347</v>
      </c>
      <c r="F414" t="s">
        <v>80</v>
      </c>
      <c r="G414">
        <v>0</v>
      </c>
      <c r="H414">
        <v>1</v>
      </c>
      <c r="I414">
        <v>0</v>
      </c>
      <c r="J414">
        <v>0</v>
      </c>
      <c r="K414">
        <v>1</v>
      </c>
      <c r="L414">
        <v>1</v>
      </c>
    </row>
    <row r="415" spans="5:12" x14ac:dyDescent="0.2">
      <c r="E415" t="s">
        <v>6938</v>
      </c>
      <c r="F415" t="s">
        <v>80</v>
      </c>
      <c r="G415">
        <v>0</v>
      </c>
      <c r="H415">
        <v>1</v>
      </c>
      <c r="I415">
        <v>0</v>
      </c>
      <c r="J415">
        <v>0</v>
      </c>
      <c r="K415">
        <v>1</v>
      </c>
      <c r="L415">
        <v>1</v>
      </c>
    </row>
    <row r="416" spans="5:12" x14ac:dyDescent="0.2">
      <c r="E416" t="s">
        <v>2531</v>
      </c>
      <c r="F416" t="s">
        <v>80</v>
      </c>
      <c r="G416">
        <v>0</v>
      </c>
      <c r="H416">
        <v>1</v>
      </c>
      <c r="I416">
        <v>0</v>
      </c>
      <c r="J416">
        <v>0</v>
      </c>
      <c r="K416">
        <v>1</v>
      </c>
      <c r="L416">
        <v>1</v>
      </c>
    </row>
    <row r="417" spans="5:12" x14ac:dyDescent="0.2">
      <c r="E417" t="s">
        <v>6939</v>
      </c>
      <c r="F417" t="s">
        <v>22</v>
      </c>
      <c r="G417">
        <v>0</v>
      </c>
      <c r="H417">
        <v>1</v>
      </c>
      <c r="I417">
        <v>0</v>
      </c>
      <c r="J417">
        <v>0</v>
      </c>
      <c r="K417">
        <v>1</v>
      </c>
      <c r="L417">
        <v>1</v>
      </c>
    </row>
    <row r="418" spans="5:12" x14ac:dyDescent="0.2">
      <c r="E418" t="s">
        <v>6940</v>
      </c>
      <c r="F418" t="s">
        <v>29</v>
      </c>
      <c r="G418">
        <v>1</v>
      </c>
      <c r="H418">
        <v>0</v>
      </c>
      <c r="I418">
        <v>0</v>
      </c>
      <c r="J418">
        <v>0</v>
      </c>
      <c r="K418">
        <v>1</v>
      </c>
      <c r="L418">
        <v>1</v>
      </c>
    </row>
    <row r="419" spans="5:12" x14ac:dyDescent="0.2">
      <c r="E419" t="s">
        <v>3642</v>
      </c>
      <c r="F419" t="s">
        <v>69</v>
      </c>
      <c r="G419">
        <v>1</v>
      </c>
      <c r="H419">
        <v>9</v>
      </c>
      <c r="I419">
        <v>0</v>
      </c>
      <c r="J419">
        <v>0</v>
      </c>
      <c r="K419">
        <v>10</v>
      </c>
      <c r="L419">
        <v>10</v>
      </c>
    </row>
    <row r="420" spans="5:12" x14ac:dyDescent="0.2">
      <c r="E420" t="s">
        <v>3621</v>
      </c>
      <c r="F420" t="s">
        <v>69</v>
      </c>
      <c r="G420">
        <v>1</v>
      </c>
      <c r="H420">
        <v>8</v>
      </c>
      <c r="I420">
        <v>0</v>
      </c>
      <c r="J420">
        <v>0</v>
      </c>
      <c r="K420">
        <v>9</v>
      </c>
      <c r="L420">
        <v>9</v>
      </c>
    </row>
    <row r="421" spans="5:12" x14ac:dyDescent="0.2">
      <c r="E421" t="s">
        <v>618</v>
      </c>
      <c r="F421" t="s">
        <v>29</v>
      </c>
      <c r="G421">
        <v>1</v>
      </c>
      <c r="H421">
        <v>0</v>
      </c>
      <c r="I421">
        <v>0</v>
      </c>
      <c r="J421">
        <v>0</v>
      </c>
      <c r="K421">
        <v>1</v>
      </c>
      <c r="L421">
        <v>1</v>
      </c>
    </row>
    <row r="422" spans="5:12" x14ac:dyDescent="0.2">
      <c r="E422" t="s">
        <v>6269</v>
      </c>
      <c r="F422" t="s">
        <v>29</v>
      </c>
      <c r="G422">
        <v>1</v>
      </c>
      <c r="H422">
        <v>0</v>
      </c>
      <c r="I422">
        <v>0</v>
      </c>
      <c r="J422">
        <v>0</v>
      </c>
      <c r="K422">
        <v>1</v>
      </c>
      <c r="L422">
        <v>1</v>
      </c>
    </row>
    <row r="423" spans="5:12" x14ac:dyDescent="0.2">
      <c r="E423" t="s">
        <v>4185</v>
      </c>
      <c r="F423" t="s">
        <v>29</v>
      </c>
      <c r="G423">
        <v>1</v>
      </c>
      <c r="H423">
        <v>0</v>
      </c>
      <c r="I423">
        <v>0</v>
      </c>
      <c r="J423">
        <v>0</v>
      </c>
      <c r="K423">
        <v>1</v>
      </c>
      <c r="L423">
        <v>1</v>
      </c>
    </row>
    <row r="424" spans="5:12" x14ac:dyDescent="0.2">
      <c r="E424" t="s">
        <v>6268</v>
      </c>
      <c r="F424" t="s">
        <v>29</v>
      </c>
      <c r="G424">
        <v>1</v>
      </c>
      <c r="H424">
        <v>0</v>
      </c>
      <c r="I424">
        <v>0</v>
      </c>
      <c r="J424">
        <v>0</v>
      </c>
      <c r="K424">
        <v>1</v>
      </c>
      <c r="L424">
        <v>1</v>
      </c>
    </row>
    <row r="425" spans="5:12" x14ac:dyDescent="0.2">
      <c r="E425" t="s">
        <v>1270</v>
      </c>
      <c r="F425" t="s">
        <v>69</v>
      </c>
      <c r="G425">
        <v>1</v>
      </c>
      <c r="H425">
        <v>9</v>
      </c>
      <c r="I425">
        <v>0</v>
      </c>
      <c r="J425">
        <v>0</v>
      </c>
      <c r="K425">
        <v>10</v>
      </c>
      <c r="L425">
        <v>10</v>
      </c>
    </row>
    <row r="426" spans="5:12" x14ac:dyDescent="0.2">
      <c r="E426" t="s">
        <v>6270</v>
      </c>
      <c r="F426" t="s">
        <v>29</v>
      </c>
      <c r="G426">
        <v>1</v>
      </c>
      <c r="H426">
        <v>0</v>
      </c>
      <c r="I426">
        <v>0</v>
      </c>
      <c r="J426">
        <v>0</v>
      </c>
      <c r="K426">
        <v>1</v>
      </c>
      <c r="L426">
        <v>1</v>
      </c>
    </row>
    <row r="427" spans="5:12" x14ac:dyDescent="0.2">
      <c r="E427" t="s">
        <v>1418</v>
      </c>
      <c r="F427" t="s">
        <v>29</v>
      </c>
      <c r="G427">
        <v>1</v>
      </c>
      <c r="H427">
        <v>0</v>
      </c>
      <c r="I427">
        <v>0</v>
      </c>
      <c r="J427">
        <v>0</v>
      </c>
      <c r="K427">
        <v>1</v>
      </c>
      <c r="L427">
        <v>1</v>
      </c>
    </row>
    <row r="428" spans="5:12" x14ac:dyDescent="0.2">
      <c r="E428" t="s">
        <v>1723</v>
      </c>
      <c r="F428" t="s">
        <v>20</v>
      </c>
      <c r="G428">
        <v>0</v>
      </c>
      <c r="H428">
        <v>15</v>
      </c>
      <c r="I428">
        <v>0</v>
      </c>
      <c r="J428">
        <v>1</v>
      </c>
      <c r="K428">
        <v>14</v>
      </c>
      <c r="L428">
        <v>15</v>
      </c>
    </row>
    <row r="429" spans="5:12" x14ac:dyDescent="0.2">
      <c r="E429" t="s">
        <v>6941</v>
      </c>
      <c r="F429" t="s">
        <v>22</v>
      </c>
      <c r="G429">
        <v>0</v>
      </c>
      <c r="H429">
        <v>1</v>
      </c>
      <c r="I429">
        <v>0</v>
      </c>
      <c r="J429">
        <v>0</v>
      </c>
      <c r="K429">
        <v>1</v>
      </c>
      <c r="L429">
        <v>1</v>
      </c>
    </row>
    <row r="430" spans="5:12" x14ac:dyDescent="0.2">
      <c r="E430" t="s">
        <v>6271</v>
      </c>
      <c r="F430" t="s">
        <v>29</v>
      </c>
      <c r="G430">
        <v>1</v>
      </c>
      <c r="H430">
        <v>0</v>
      </c>
      <c r="I430">
        <v>0</v>
      </c>
      <c r="J430">
        <v>0</v>
      </c>
      <c r="K430">
        <v>1</v>
      </c>
      <c r="L430">
        <v>1</v>
      </c>
    </row>
    <row r="431" spans="5:12" x14ac:dyDescent="0.2">
      <c r="E431" t="s">
        <v>6942</v>
      </c>
      <c r="F431" t="s">
        <v>22</v>
      </c>
      <c r="G431">
        <v>0</v>
      </c>
      <c r="H431">
        <v>1</v>
      </c>
      <c r="I431">
        <v>0</v>
      </c>
      <c r="J431">
        <v>0</v>
      </c>
      <c r="K431">
        <v>1</v>
      </c>
      <c r="L431">
        <v>1</v>
      </c>
    </row>
    <row r="432" spans="5:12" x14ac:dyDescent="0.2">
      <c r="E432" t="s">
        <v>3653</v>
      </c>
      <c r="F432" t="s">
        <v>69</v>
      </c>
      <c r="G432">
        <v>1</v>
      </c>
      <c r="H432">
        <v>8</v>
      </c>
      <c r="I432">
        <v>0</v>
      </c>
      <c r="J432">
        <v>0</v>
      </c>
      <c r="K432">
        <v>9</v>
      </c>
      <c r="L432">
        <v>9</v>
      </c>
    </row>
    <row r="433" spans="5:12" x14ac:dyDescent="0.2">
      <c r="E433" t="s">
        <v>6943</v>
      </c>
      <c r="F433" t="s">
        <v>22</v>
      </c>
      <c r="G433">
        <v>0</v>
      </c>
      <c r="H433">
        <v>1</v>
      </c>
      <c r="I433">
        <v>0</v>
      </c>
      <c r="J433">
        <v>0</v>
      </c>
      <c r="K433">
        <v>1</v>
      </c>
      <c r="L433">
        <v>1</v>
      </c>
    </row>
    <row r="434" spans="5:12" x14ac:dyDescent="0.2">
      <c r="E434" t="s">
        <v>528</v>
      </c>
      <c r="F434" t="s">
        <v>29</v>
      </c>
      <c r="G434">
        <v>1</v>
      </c>
      <c r="H434">
        <v>0</v>
      </c>
      <c r="I434">
        <v>0</v>
      </c>
      <c r="J434">
        <v>0</v>
      </c>
      <c r="K434">
        <v>1</v>
      </c>
      <c r="L434">
        <v>1</v>
      </c>
    </row>
    <row r="435" spans="5:12" x14ac:dyDescent="0.2">
      <c r="E435" t="s">
        <v>6944</v>
      </c>
      <c r="F435" t="s">
        <v>29</v>
      </c>
      <c r="G435">
        <v>1</v>
      </c>
      <c r="H435">
        <v>0</v>
      </c>
      <c r="I435">
        <v>0</v>
      </c>
      <c r="J435">
        <v>0</v>
      </c>
      <c r="K435">
        <v>1</v>
      </c>
      <c r="L435">
        <v>1</v>
      </c>
    </row>
    <row r="436" spans="5:12" x14ac:dyDescent="0.2">
      <c r="E436" t="s">
        <v>3626</v>
      </c>
      <c r="F436" t="s">
        <v>69</v>
      </c>
      <c r="G436">
        <v>1</v>
      </c>
      <c r="H436">
        <v>8</v>
      </c>
      <c r="I436">
        <v>0</v>
      </c>
      <c r="J436">
        <v>0</v>
      </c>
      <c r="K436">
        <v>9</v>
      </c>
      <c r="L436">
        <v>9</v>
      </c>
    </row>
    <row r="437" spans="5:12" x14ac:dyDescent="0.2">
      <c r="E437" t="s">
        <v>1724</v>
      </c>
      <c r="F437" t="s">
        <v>20</v>
      </c>
      <c r="G437">
        <v>0</v>
      </c>
      <c r="H437">
        <v>14</v>
      </c>
      <c r="I437">
        <v>0</v>
      </c>
      <c r="J437">
        <v>1</v>
      </c>
      <c r="K437">
        <v>13</v>
      </c>
      <c r="L437">
        <v>14</v>
      </c>
    </row>
    <row r="438" spans="5:12" x14ac:dyDescent="0.2">
      <c r="E438" t="s">
        <v>1722</v>
      </c>
      <c r="F438" t="s">
        <v>20</v>
      </c>
      <c r="G438">
        <v>0</v>
      </c>
      <c r="H438">
        <v>15</v>
      </c>
      <c r="I438">
        <v>0</v>
      </c>
      <c r="J438">
        <v>1</v>
      </c>
      <c r="K438">
        <v>14</v>
      </c>
      <c r="L438">
        <v>15</v>
      </c>
    </row>
    <row r="439" spans="5:12" x14ac:dyDescent="0.2">
      <c r="E439" t="s">
        <v>3655</v>
      </c>
      <c r="F439" t="s">
        <v>69</v>
      </c>
      <c r="G439">
        <v>1</v>
      </c>
      <c r="H439">
        <v>8</v>
      </c>
      <c r="I439">
        <v>0</v>
      </c>
      <c r="J439">
        <v>0</v>
      </c>
      <c r="K439">
        <v>9</v>
      </c>
      <c r="L439">
        <v>9</v>
      </c>
    </row>
    <row r="440" spans="5:12" x14ac:dyDescent="0.2">
      <c r="E440" t="s">
        <v>3660</v>
      </c>
      <c r="F440" t="s">
        <v>69</v>
      </c>
      <c r="G440">
        <v>1</v>
      </c>
      <c r="H440">
        <v>8</v>
      </c>
      <c r="I440">
        <v>0</v>
      </c>
      <c r="J440">
        <v>0</v>
      </c>
      <c r="K440">
        <v>9</v>
      </c>
      <c r="L440">
        <v>9</v>
      </c>
    </row>
    <row r="441" spans="5:12" x14ac:dyDescent="0.2">
      <c r="E441" t="s">
        <v>6266</v>
      </c>
      <c r="F441" t="s">
        <v>29</v>
      </c>
      <c r="G441">
        <v>1</v>
      </c>
      <c r="H441">
        <v>0</v>
      </c>
      <c r="I441">
        <v>0</v>
      </c>
      <c r="J441">
        <v>0</v>
      </c>
      <c r="K441">
        <v>1</v>
      </c>
      <c r="L441">
        <v>1</v>
      </c>
    </row>
    <row r="442" spans="5:12" x14ac:dyDescent="0.2">
      <c r="E442" t="s">
        <v>1269</v>
      </c>
      <c r="F442" t="s">
        <v>69</v>
      </c>
      <c r="G442">
        <v>1</v>
      </c>
      <c r="H442">
        <v>6</v>
      </c>
      <c r="I442">
        <v>0</v>
      </c>
      <c r="J442">
        <v>0</v>
      </c>
      <c r="K442">
        <v>7</v>
      </c>
      <c r="L442">
        <v>7</v>
      </c>
    </row>
    <row r="443" spans="5:12" x14ac:dyDescent="0.2">
      <c r="E443" t="s">
        <v>6272</v>
      </c>
      <c r="F443" t="s">
        <v>29</v>
      </c>
      <c r="G443">
        <v>1</v>
      </c>
      <c r="H443">
        <v>0</v>
      </c>
      <c r="I443">
        <v>0</v>
      </c>
      <c r="J443">
        <v>0</v>
      </c>
      <c r="K443">
        <v>1</v>
      </c>
      <c r="L443">
        <v>1</v>
      </c>
    </row>
    <row r="444" spans="5:12" x14ac:dyDescent="0.2">
      <c r="E444" t="s">
        <v>3654</v>
      </c>
      <c r="F444" t="s">
        <v>69</v>
      </c>
      <c r="G444">
        <v>1</v>
      </c>
      <c r="H444">
        <v>8</v>
      </c>
      <c r="I444">
        <v>0</v>
      </c>
      <c r="J444">
        <v>0</v>
      </c>
      <c r="K444">
        <v>9</v>
      </c>
      <c r="L444">
        <v>9</v>
      </c>
    </row>
    <row r="445" spans="5:12" x14ac:dyDescent="0.2">
      <c r="E445" t="s">
        <v>1721</v>
      </c>
      <c r="F445" t="s">
        <v>20</v>
      </c>
      <c r="G445">
        <v>0</v>
      </c>
      <c r="H445">
        <v>15</v>
      </c>
      <c r="I445">
        <v>0</v>
      </c>
      <c r="J445">
        <v>1</v>
      </c>
      <c r="K445">
        <v>14</v>
      </c>
      <c r="L445">
        <v>15</v>
      </c>
    </row>
    <row r="446" spans="5:12" x14ac:dyDescent="0.2">
      <c r="E446" t="s">
        <v>6267</v>
      </c>
      <c r="F446" t="s">
        <v>29</v>
      </c>
      <c r="G446">
        <v>1</v>
      </c>
      <c r="H446">
        <v>0</v>
      </c>
      <c r="I446">
        <v>0</v>
      </c>
      <c r="J446">
        <v>0</v>
      </c>
      <c r="K446">
        <v>1</v>
      </c>
      <c r="L446">
        <v>1</v>
      </c>
    </row>
    <row r="447" spans="5:12" x14ac:dyDescent="0.2">
      <c r="E447" t="s">
        <v>257</v>
      </c>
      <c r="F447" t="s">
        <v>20</v>
      </c>
      <c r="G447">
        <v>0</v>
      </c>
      <c r="H447">
        <v>11</v>
      </c>
      <c r="I447">
        <v>0</v>
      </c>
      <c r="J447">
        <v>0</v>
      </c>
      <c r="K447">
        <v>11</v>
      </c>
      <c r="L447">
        <v>11</v>
      </c>
    </row>
    <row r="448" spans="5:12" x14ac:dyDescent="0.2">
      <c r="E448" t="s">
        <v>179</v>
      </c>
      <c r="F448" t="s">
        <v>20</v>
      </c>
      <c r="G448">
        <v>0</v>
      </c>
      <c r="H448">
        <v>8</v>
      </c>
      <c r="I448">
        <v>0</v>
      </c>
      <c r="J448">
        <v>0</v>
      </c>
      <c r="K448">
        <v>8</v>
      </c>
      <c r="L448">
        <v>8</v>
      </c>
    </row>
    <row r="449" spans="5:12" x14ac:dyDescent="0.2">
      <c r="E449" t="s">
        <v>1873</v>
      </c>
      <c r="F449" t="s">
        <v>20</v>
      </c>
      <c r="G449">
        <v>0</v>
      </c>
      <c r="H449">
        <v>8</v>
      </c>
      <c r="I449">
        <v>0</v>
      </c>
      <c r="J449">
        <v>0</v>
      </c>
      <c r="K449">
        <v>8</v>
      </c>
      <c r="L449">
        <v>8</v>
      </c>
    </row>
    <row r="450" spans="5:12" x14ac:dyDescent="0.2">
      <c r="E450" t="s">
        <v>1365</v>
      </c>
      <c r="F450" t="s">
        <v>33</v>
      </c>
      <c r="G450">
        <v>1</v>
      </c>
      <c r="H450">
        <v>1</v>
      </c>
      <c r="I450">
        <v>0</v>
      </c>
      <c r="J450">
        <v>0</v>
      </c>
      <c r="K450">
        <v>2</v>
      </c>
      <c r="L450">
        <v>2</v>
      </c>
    </row>
    <row r="451" spans="5:12" x14ac:dyDescent="0.2">
      <c r="E451" t="s">
        <v>6945</v>
      </c>
      <c r="F451" t="s">
        <v>48</v>
      </c>
      <c r="G451">
        <v>0</v>
      </c>
      <c r="H451">
        <v>2</v>
      </c>
      <c r="I451">
        <v>0</v>
      </c>
      <c r="J451">
        <v>0</v>
      </c>
      <c r="K451">
        <v>2</v>
      </c>
      <c r="L451">
        <v>2</v>
      </c>
    </row>
    <row r="452" spans="5:12" x14ac:dyDescent="0.2">
      <c r="E452" t="s">
        <v>6946</v>
      </c>
      <c r="F452" t="s">
        <v>131</v>
      </c>
      <c r="G452">
        <v>0</v>
      </c>
      <c r="H452">
        <v>1</v>
      </c>
      <c r="I452">
        <v>0</v>
      </c>
      <c r="J452">
        <v>0</v>
      </c>
      <c r="K452">
        <v>1</v>
      </c>
      <c r="L452">
        <v>1</v>
      </c>
    </row>
    <row r="453" spans="5:12" x14ac:dyDescent="0.2">
      <c r="E453" t="s">
        <v>448</v>
      </c>
      <c r="F453" t="s">
        <v>58</v>
      </c>
      <c r="G453">
        <v>0</v>
      </c>
      <c r="H453">
        <v>17</v>
      </c>
      <c r="I453">
        <v>0</v>
      </c>
      <c r="J453">
        <v>0</v>
      </c>
      <c r="K453">
        <v>17</v>
      </c>
      <c r="L453">
        <v>17</v>
      </c>
    </row>
    <row r="454" spans="5:12" x14ac:dyDescent="0.2">
      <c r="E454" t="s">
        <v>3376</v>
      </c>
      <c r="F454" t="s">
        <v>58</v>
      </c>
      <c r="G454">
        <v>1</v>
      </c>
      <c r="H454">
        <v>19</v>
      </c>
      <c r="I454">
        <v>0</v>
      </c>
      <c r="J454">
        <v>0</v>
      </c>
      <c r="K454">
        <v>20</v>
      </c>
      <c r="L454">
        <v>20</v>
      </c>
    </row>
    <row r="455" spans="5:12" x14ac:dyDescent="0.2">
      <c r="E455" t="s">
        <v>1844</v>
      </c>
      <c r="F455" t="s">
        <v>58</v>
      </c>
      <c r="G455">
        <v>1</v>
      </c>
      <c r="H455">
        <v>15</v>
      </c>
      <c r="I455">
        <v>0</v>
      </c>
      <c r="J455">
        <v>0</v>
      </c>
      <c r="K455">
        <v>16</v>
      </c>
      <c r="L455">
        <v>16</v>
      </c>
    </row>
    <row r="456" spans="5:12" x14ac:dyDescent="0.2">
      <c r="E456" t="s">
        <v>6947</v>
      </c>
      <c r="F456" t="s">
        <v>87</v>
      </c>
      <c r="G456">
        <v>0</v>
      </c>
      <c r="H456">
        <v>1</v>
      </c>
      <c r="I456">
        <v>0</v>
      </c>
      <c r="J456">
        <v>0</v>
      </c>
      <c r="K456">
        <v>1</v>
      </c>
      <c r="L456">
        <v>1</v>
      </c>
    </row>
    <row r="457" spans="5:12" x14ac:dyDescent="0.2">
      <c r="E457" t="s">
        <v>1804</v>
      </c>
      <c r="F457" t="s">
        <v>87</v>
      </c>
      <c r="G457">
        <v>0</v>
      </c>
      <c r="H457">
        <v>1</v>
      </c>
      <c r="I457">
        <v>0</v>
      </c>
      <c r="J457">
        <v>0</v>
      </c>
      <c r="K457">
        <v>1</v>
      </c>
      <c r="L457">
        <v>1</v>
      </c>
    </row>
    <row r="458" spans="5:12" x14ac:dyDescent="0.2">
      <c r="E458" t="s">
        <v>4433</v>
      </c>
      <c r="F458" t="s">
        <v>18</v>
      </c>
      <c r="G458">
        <v>0</v>
      </c>
      <c r="H458">
        <v>2</v>
      </c>
      <c r="I458">
        <v>0</v>
      </c>
      <c r="J458">
        <v>0</v>
      </c>
      <c r="K458">
        <v>2</v>
      </c>
      <c r="L458">
        <v>2</v>
      </c>
    </row>
    <row r="459" spans="5:12" x14ac:dyDescent="0.2">
      <c r="E459" t="s">
        <v>4313</v>
      </c>
      <c r="F459" t="s">
        <v>18</v>
      </c>
      <c r="G459">
        <v>0</v>
      </c>
      <c r="H459">
        <v>3</v>
      </c>
      <c r="I459">
        <v>0</v>
      </c>
      <c r="J459">
        <v>0</v>
      </c>
      <c r="K459">
        <v>3</v>
      </c>
      <c r="L459">
        <v>3</v>
      </c>
    </row>
    <row r="460" spans="5:12" x14ac:dyDescent="0.2">
      <c r="E460" t="s">
        <v>458</v>
      </c>
      <c r="F460" t="s">
        <v>22</v>
      </c>
      <c r="G460">
        <v>0</v>
      </c>
      <c r="H460">
        <v>1</v>
      </c>
      <c r="I460">
        <v>0</v>
      </c>
      <c r="J460">
        <v>0</v>
      </c>
      <c r="K460">
        <v>1</v>
      </c>
      <c r="L460">
        <v>1</v>
      </c>
    </row>
    <row r="461" spans="5:12" x14ac:dyDescent="0.2">
      <c r="E461" t="s">
        <v>787</v>
      </c>
      <c r="F461" t="s">
        <v>80</v>
      </c>
      <c r="G461">
        <v>0</v>
      </c>
      <c r="H461">
        <v>3</v>
      </c>
      <c r="I461">
        <v>0</v>
      </c>
      <c r="J461">
        <v>0</v>
      </c>
      <c r="K461">
        <v>3</v>
      </c>
      <c r="L461">
        <v>3</v>
      </c>
    </row>
    <row r="462" spans="5:12" x14ac:dyDescent="0.2">
      <c r="E462" t="s">
        <v>353</v>
      </c>
      <c r="F462" t="s">
        <v>80</v>
      </c>
      <c r="G462">
        <v>0</v>
      </c>
      <c r="H462">
        <v>4</v>
      </c>
      <c r="I462">
        <v>0</v>
      </c>
      <c r="J462">
        <v>0</v>
      </c>
      <c r="K462">
        <v>4</v>
      </c>
      <c r="L462">
        <v>4</v>
      </c>
    </row>
    <row r="463" spans="5:12" x14ac:dyDescent="0.2">
      <c r="E463" t="s">
        <v>990</v>
      </c>
      <c r="F463" t="s">
        <v>80</v>
      </c>
      <c r="G463">
        <v>0</v>
      </c>
      <c r="H463">
        <v>2</v>
      </c>
      <c r="I463">
        <v>0</v>
      </c>
      <c r="J463">
        <v>0</v>
      </c>
      <c r="K463">
        <v>2</v>
      </c>
      <c r="L463">
        <v>2</v>
      </c>
    </row>
    <row r="464" spans="5:12" x14ac:dyDescent="0.2">
      <c r="E464" t="s">
        <v>2394</v>
      </c>
      <c r="F464" t="s">
        <v>35</v>
      </c>
      <c r="G464">
        <v>1</v>
      </c>
      <c r="H464">
        <v>0</v>
      </c>
      <c r="I464">
        <v>0</v>
      </c>
      <c r="J464">
        <v>0</v>
      </c>
      <c r="K464">
        <v>1</v>
      </c>
      <c r="L464">
        <v>1</v>
      </c>
    </row>
    <row r="465" spans="5:12" x14ac:dyDescent="0.2">
      <c r="E465" t="s">
        <v>6948</v>
      </c>
      <c r="F465" t="s">
        <v>48</v>
      </c>
      <c r="G465">
        <v>0</v>
      </c>
      <c r="H465">
        <v>2</v>
      </c>
      <c r="I465">
        <v>0</v>
      </c>
      <c r="J465">
        <v>0</v>
      </c>
      <c r="K465">
        <v>2</v>
      </c>
      <c r="L465">
        <v>2</v>
      </c>
    </row>
    <row r="466" spans="5:12" x14ac:dyDescent="0.2">
      <c r="E466" t="s">
        <v>4131</v>
      </c>
      <c r="F466" t="s">
        <v>14</v>
      </c>
      <c r="G466">
        <v>2</v>
      </c>
      <c r="H466">
        <v>0</v>
      </c>
      <c r="I466">
        <v>0</v>
      </c>
      <c r="J466">
        <v>0</v>
      </c>
      <c r="K466">
        <v>2</v>
      </c>
      <c r="L466">
        <v>2</v>
      </c>
    </row>
    <row r="467" spans="5:12" x14ac:dyDescent="0.2">
      <c r="E467" t="s">
        <v>248</v>
      </c>
      <c r="F467" t="s">
        <v>18</v>
      </c>
      <c r="G467">
        <v>0</v>
      </c>
      <c r="H467">
        <v>18</v>
      </c>
      <c r="I467">
        <v>0</v>
      </c>
      <c r="J467">
        <v>0</v>
      </c>
      <c r="K467">
        <v>18</v>
      </c>
      <c r="L467">
        <v>18</v>
      </c>
    </row>
    <row r="468" spans="5:12" x14ac:dyDescent="0.2">
      <c r="E468" t="s">
        <v>4256</v>
      </c>
      <c r="F468" t="s">
        <v>14</v>
      </c>
      <c r="G468">
        <v>1</v>
      </c>
      <c r="H468">
        <v>0</v>
      </c>
      <c r="I468">
        <v>0</v>
      </c>
      <c r="J468">
        <v>0</v>
      </c>
      <c r="K468">
        <v>1</v>
      </c>
      <c r="L468">
        <v>1</v>
      </c>
    </row>
    <row r="469" spans="5:12" x14ac:dyDescent="0.2">
      <c r="E469" t="s">
        <v>4890</v>
      </c>
      <c r="F469" t="s">
        <v>14</v>
      </c>
      <c r="G469">
        <v>1</v>
      </c>
      <c r="H469">
        <v>0</v>
      </c>
      <c r="I469">
        <v>0</v>
      </c>
      <c r="J469">
        <v>0</v>
      </c>
      <c r="K469">
        <v>1</v>
      </c>
      <c r="L469">
        <v>1</v>
      </c>
    </row>
    <row r="470" spans="5:12" x14ac:dyDescent="0.2">
      <c r="E470" t="s">
        <v>4318</v>
      </c>
      <c r="F470" t="s">
        <v>14</v>
      </c>
      <c r="G470">
        <v>1</v>
      </c>
      <c r="H470">
        <v>0</v>
      </c>
      <c r="I470">
        <v>0</v>
      </c>
      <c r="J470">
        <v>0</v>
      </c>
      <c r="K470">
        <v>1</v>
      </c>
      <c r="L470">
        <v>1</v>
      </c>
    </row>
    <row r="471" spans="5:12" x14ac:dyDescent="0.2">
      <c r="E471" t="s">
        <v>5253</v>
      </c>
      <c r="F471" t="s">
        <v>14</v>
      </c>
      <c r="G471">
        <v>2</v>
      </c>
      <c r="H471">
        <v>0</v>
      </c>
      <c r="I471">
        <v>0</v>
      </c>
      <c r="J471">
        <v>0</v>
      </c>
      <c r="K471">
        <v>2</v>
      </c>
      <c r="L471">
        <v>2</v>
      </c>
    </row>
    <row r="472" spans="5:12" x14ac:dyDescent="0.2">
      <c r="E472" t="s">
        <v>6949</v>
      </c>
      <c r="F472" t="s">
        <v>29</v>
      </c>
      <c r="G472">
        <v>0</v>
      </c>
      <c r="H472">
        <v>1</v>
      </c>
      <c r="I472">
        <v>0</v>
      </c>
      <c r="J472">
        <v>0</v>
      </c>
      <c r="K472">
        <v>1</v>
      </c>
      <c r="L472">
        <v>1</v>
      </c>
    </row>
    <row r="473" spans="5:12" x14ac:dyDescent="0.2">
      <c r="E473" t="s">
        <v>6950</v>
      </c>
      <c r="F473" t="s">
        <v>29</v>
      </c>
      <c r="G473">
        <v>0</v>
      </c>
      <c r="H473">
        <v>1</v>
      </c>
      <c r="I473">
        <v>0</v>
      </c>
      <c r="J473">
        <v>0</v>
      </c>
      <c r="K473">
        <v>1</v>
      </c>
      <c r="L473">
        <v>1</v>
      </c>
    </row>
    <row r="474" spans="5:12" x14ac:dyDescent="0.2">
      <c r="E474" t="s">
        <v>6951</v>
      </c>
      <c r="F474" t="s">
        <v>29</v>
      </c>
      <c r="G474">
        <v>0</v>
      </c>
      <c r="H474">
        <v>1</v>
      </c>
      <c r="I474">
        <v>0</v>
      </c>
      <c r="J474">
        <v>0</v>
      </c>
      <c r="K474">
        <v>1</v>
      </c>
      <c r="L474">
        <v>1</v>
      </c>
    </row>
    <row r="475" spans="5:12" x14ac:dyDescent="0.2">
      <c r="E475" t="s">
        <v>6952</v>
      </c>
      <c r="F475" t="s">
        <v>29</v>
      </c>
      <c r="G475">
        <v>0</v>
      </c>
      <c r="H475">
        <v>1</v>
      </c>
      <c r="I475">
        <v>0</v>
      </c>
      <c r="J475">
        <v>0</v>
      </c>
      <c r="K475">
        <v>1</v>
      </c>
      <c r="L475">
        <v>1</v>
      </c>
    </row>
    <row r="476" spans="5:12" x14ac:dyDescent="0.2">
      <c r="E476" t="s">
        <v>6953</v>
      </c>
      <c r="F476" t="s">
        <v>29</v>
      </c>
      <c r="G476">
        <v>0</v>
      </c>
      <c r="H476">
        <v>1</v>
      </c>
      <c r="I476">
        <v>0</v>
      </c>
      <c r="J476">
        <v>0</v>
      </c>
      <c r="K476">
        <v>1</v>
      </c>
      <c r="L476">
        <v>1</v>
      </c>
    </row>
    <row r="477" spans="5:12" x14ac:dyDescent="0.2">
      <c r="E477" t="s">
        <v>6954</v>
      </c>
      <c r="F477" t="s">
        <v>29</v>
      </c>
      <c r="G477">
        <v>0</v>
      </c>
      <c r="H477">
        <v>1</v>
      </c>
      <c r="I477">
        <v>0</v>
      </c>
      <c r="J477">
        <v>0</v>
      </c>
      <c r="K477">
        <v>1</v>
      </c>
      <c r="L477">
        <v>1</v>
      </c>
    </row>
    <row r="478" spans="5:12" x14ac:dyDescent="0.2">
      <c r="E478" t="s">
        <v>2083</v>
      </c>
      <c r="F478" t="s">
        <v>53</v>
      </c>
      <c r="G478">
        <v>0</v>
      </c>
      <c r="H478">
        <v>5</v>
      </c>
      <c r="I478">
        <v>0</v>
      </c>
      <c r="J478">
        <v>0</v>
      </c>
      <c r="K478">
        <v>5</v>
      </c>
      <c r="L478">
        <v>5</v>
      </c>
    </row>
    <row r="479" spans="5:12" x14ac:dyDescent="0.2">
      <c r="E479" t="s">
        <v>1154</v>
      </c>
      <c r="F479" t="s">
        <v>94</v>
      </c>
      <c r="G479">
        <v>0</v>
      </c>
      <c r="H479">
        <v>1</v>
      </c>
      <c r="I479">
        <v>0</v>
      </c>
      <c r="J479">
        <v>0</v>
      </c>
      <c r="K479">
        <v>1</v>
      </c>
      <c r="L479">
        <v>1</v>
      </c>
    </row>
    <row r="480" spans="5:12" x14ac:dyDescent="0.2">
      <c r="E480" t="s">
        <v>6955</v>
      </c>
      <c r="F480" t="s">
        <v>94</v>
      </c>
      <c r="G480">
        <v>0</v>
      </c>
      <c r="H480">
        <v>1</v>
      </c>
      <c r="I480">
        <v>0</v>
      </c>
      <c r="J480">
        <v>0</v>
      </c>
      <c r="K480">
        <v>1</v>
      </c>
      <c r="L480">
        <v>1</v>
      </c>
    </row>
    <row r="481" spans="5:12" x14ac:dyDescent="0.2">
      <c r="E481" t="s">
        <v>864</v>
      </c>
      <c r="F481" t="s">
        <v>35</v>
      </c>
      <c r="G481">
        <v>4</v>
      </c>
      <c r="H481">
        <v>0</v>
      </c>
      <c r="I481">
        <v>0</v>
      </c>
      <c r="J481">
        <v>0</v>
      </c>
      <c r="K481">
        <v>4</v>
      </c>
      <c r="L481">
        <v>4</v>
      </c>
    </row>
    <row r="482" spans="5:12" x14ac:dyDescent="0.2">
      <c r="E482" t="s">
        <v>6956</v>
      </c>
      <c r="F482" t="s">
        <v>87</v>
      </c>
      <c r="G482">
        <v>1</v>
      </c>
      <c r="H482">
        <v>0</v>
      </c>
      <c r="I482">
        <v>0</v>
      </c>
      <c r="J482">
        <v>0</v>
      </c>
      <c r="K482">
        <v>1</v>
      </c>
      <c r="L482">
        <v>1</v>
      </c>
    </row>
    <row r="483" spans="5:12" x14ac:dyDescent="0.2">
      <c r="E483" t="s">
        <v>6957</v>
      </c>
      <c r="F483" t="s">
        <v>87</v>
      </c>
      <c r="G483">
        <v>0</v>
      </c>
      <c r="H483">
        <v>2</v>
      </c>
      <c r="I483">
        <v>0</v>
      </c>
      <c r="J483">
        <v>0</v>
      </c>
      <c r="K483">
        <v>2</v>
      </c>
      <c r="L483">
        <v>2</v>
      </c>
    </row>
    <row r="484" spans="5:12" x14ac:dyDescent="0.2">
      <c r="E484" t="s">
        <v>6958</v>
      </c>
      <c r="F484" t="s">
        <v>87</v>
      </c>
      <c r="G484">
        <v>0</v>
      </c>
      <c r="H484">
        <v>1</v>
      </c>
      <c r="I484">
        <v>0</v>
      </c>
      <c r="J484">
        <v>0</v>
      </c>
      <c r="K484">
        <v>1</v>
      </c>
      <c r="L484">
        <v>1</v>
      </c>
    </row>
    <row r="485" spans="5:12" x14ac:dyDescent="0.2">
      <c r="E485" t="s">
        <v>6959</v>
      </c>
      <c r="F485" t="s">
        <v>87</v>
      </c>
      <c r="G485">
        <v>0</v>
      </c>
      <c r="H485">
        <v>2</v>
      </c>
      <c r="I485">
        <v>0</v>
      </c>
      <c r="J485">
        <v>0</v>
      </c>
      <c r="K485">
        <v>2</v>
      </c>
      <c r="L485">
        <v>2</v>
      </c>
    </row>
    <row r="486" spans="5:12" x14ac:dyDescent="0.2">
      <c r="E486" t="s">
        <v>6960</v>
      </c>
      <c r="F486" t="s">
        <v>87</v>
      </c>
      <c r="G486">
        <v>0</v>
      </c>
      <c r="H486">
        <v>1</v>
      </c>
      <c r="I486">
        <v>0</v>
      </c>
      <c r="J486">
        <v>0</v>
      </c>
      <c r="K486">
        <v>1</v>
      </c>
      <c r="L486">
        <v>1</v>
      </c>
    </row>
    <row r="487" spans="5:12" x14ac:dyDescent="0.2">
      <c r="E487" t="s">
        <v>4749</v>
      </c>
      <c r="F487" t="s">
        <v>48</v>
      </c>
      <c r="G487">
        <v>0</v>
      </c>
      <c r="H487">
        <v>1</v>
      </c>
      <c r="I487">
        <v>0</v>
      </c>
      <c r="J487">
        <v>0</v>
      </c>
      <c r="K487">
        <v>1</v>
      </c>
      <c r="L487">
        <v>1</v>
      </c>
    </row>
    <row r="488" spans="5:12" x14ac:dyDescent="0.2">
      <c r="E488" t="s">
        <v>6961</v>
      </c>
      <c r="F488" t="s">
        <v>48</v>
      </c>
      <c r="G488">
        <v>0</v>
      </c>
      <c r="H488">
        <v>1</v>
      </c>
      <c r="I488">
        <v>0</v>
      </c>
      <c r="J488">
        <v>0</v>
      </c>
      <c r="K488">
        <v>1</v>
      </c>
      <c r="L488">
        <v>1</v>
      </c>
    </row>
    <row r="489" spans="5:12" x14ac:dyDescent="0.2">
      <c r="E489" t="s">
        <v>2474</v>
      </c>
      <c r="F489" t="s">
        <v>20</v>
      </c>
      <c r="G489">
        <v>0</v>
      </c>
      <c r="H489">
        <v>23</v>
      </c>
      <c r="I489">
        <v>0</v>
      </c>
      <c r="J489">
        <v>0</v>
      </c>
      <c r="K489">
        <v>23</v>
      </c>
      <c r="L489">
        <v>23</v>
      </c>
    </row>
    <row r="490" spans="5:12" x14ac:dyDescent="0.2">
      <c r="E490" t="s">
        <v>225</v>
      </c>
      <c r="F490" t="s">
        <v>20</v>
      </c>
      <c r="G490">
        <v>0</v>
      </c>
      <c r="H490">
        <v>16</v>
      </c>
      <c r="I490">
        <v>0</v>
      </c>
      <c r="J490">
        <v>0</v>
      </c>
      <c r="K490">
        <v>16</v>
      </c>
      <c r="L490">
        <v>16</v>
      </c>
    </row>
    <row r="491" spans="5:12" x14ac:dyDescent="0.2">
      <c r="E491" t="s">
        <v>806</v>
      </c>
      <c r="F491" t="s">
        <v>94</v>
      </c>
      <c r="G491">
        <v>4</v>
      </c>
      <c r="H491">
        <v>6</v>
      </c>
      <c r="I491">
        <v>0</v>
      </c>
      <c r="J491">
        <v>1</v>
      </c>
      <c r="K491">
        <v>9</v>
      </c>
      <c r="L491">
        <v>10</v>
      </c>
    </row>
    <row r="492" spans="5:12" x14ac:dyDescent="0.2">
      <c r="E492" t="s">
        <v>1613</v>
      </c>
      <c r="F492" t="s">
        <v>24</v>
      </c>
      <c r="G492">
        <v>6</v>
      </c>
      <c r="H492">
        <v>0</v>
      </c>
      <c r="I492">
        <v>0</v>
      </c>
      <c r="J492">
        <v>0</v>
      </c>
      <c r="K492">
        <v>6</v>
      </c>
      <c r="L492">
        <v>6</v>
      </c>
    </row>
    <row r="493" spans="5:12" x14ac:dyDescent="0.2">
      <c r="E493" t="s">
        <v>3005</v>
      </c>
      <c r="F493" t="s">
        <v>24</v>
      </c>
      <c r="G493">
        <v>6</v>
      </c>
      <c r="H493">
        <v>0</v>
      </c>
      <c r="I493">
        <v>0</v>
      </c>
      <c r="J493">
        <v>0</v>
      </c>
      <c r="K493">
        <v>6</v>
      </c>
      <c r="L493">
        <v>6</v>
      </c>
    </row>
    <row r="494" spans="5:12" x14ac:dyDescent="0.2">
      <c r="E494" t="s">
        <v>3613</v>
      </c>
      <c r="F494" t="s">
        <v>24</v>
      </c>
      <c r="G494">
        <v>6</v>
      </c>
      <c r="H494">
        <v>0</v>
      </c>
      <c r="I494">
        <v>0</v>
      </c>
      <c r="J494">
        <v>0</v>
      </c>
      <c r="K494">
        <v>6</v>
      </c>
      <c r="L494">
        <v>6</v>
      </c>
    </row>
    <row r="495" spans="5:12" x14ac:dyDescent="0.2">
      <c r="E495" t="s">
        <v>2915</v>
      </c>
      <c r="F495" t="s">
        <v>69</v>
      </c>
      <c r="G495">
        <v>0</v>
      </c>
      <c r="H495">
        <v>1</v>
      </c>
      <c r="I495">
        <v>0</v>
      </c>
      <c r="J495">
        <v>0</v>
      </c>
      <c r="K495">
        <v>1</v>
      </c>
      <c r="L495">
        <v>1</v>
      </c>
    </row>
    <row r="496" spans="5:12" x14ac:dyDescent="0.2">
      <c r="E496" t="s">
        <v>638</v>
      </c>
      <c r="F496" t="s">
        <v>69</v>
      </c>
      <c r="G496">
        <v>0</v>
      </c>
      <c r="H496">
        <v>1</v>
      </c>
      <c r="I496">
        <v>0</v>
      </c>
      <c r="J496">
        <v>0</v>
      </c>
      <c r="K496">
        <v>1</v>
      </c>
      <c r="L496">
        <v>1</v>
      </c>
    </row>
    <row r="497" spans="5:12" x14ac:dyDescent="0.2">
      <c r="E497" t="s">
        <v>2983</v>
      </c>
      <c r="F497" t="s">
        <v>16</v>
      </c>
      <c r="G497">
        <v>18</v>
      </c>
      <c r="H497">
        <v>1</v>
      </c>
      <c r="I497">
        <v>0</v>
      </c>
      <c r="J497">
        <v>1</v>
      </c>
      <c r="K497">
        <v>18</v>
      </c>
      <c r="L497">
        <v>19</v>
      </c>
    </row>
    <row r="498" spans="5:12" x14ac:dyDescent="0.2">
      <c r="E498" t="s">
        <v>2981</v>
      </c>
      <c r="F498" t="s">
        <v>16</v>
      </c>
      <c r="G498">
        <v>18</v>
      </c>
      <c r="H498">
        <v>2</v>
      </c>
      <c r="I498">
        <v>0</v>
      </c>
      <c r="J498">
        <v>1</v>
      </c>
      <c r="K498">
        <v>19</v>
      </c>
      <c r="L498">
        <v>20</v>
      </c>
    </row>
    <row r="499" spans="5:12" x14ac:dyDescent="0.2">
      <c r="E499" t="s">
        <v>2982</v>
      </c>
      <c r="F499" t="s">
        <v>16</v>
      </c>
      <c r="G499">
        <v>18</v>
      </c>
      <c r="H499">
        <v>2</v>
      </c>
      <c r="I499">
        <v>0</v>
      </c>
      <c r="J499">
        <v>1</v>
      </c>
      <c r="K499">
        <v>19</v>
      </c>
      <c r="L499">
        <v>20</v>
      </c>
    </row>
    <row r="500" spans="5:12" x14ac:dyDescent="0.2">
      <c r="E500" t="s">
        <v>3396</v>
      </c>
      <c r="F500" t="s">
        <v>18</v>
      </c>
      <c r="G500">
        <v>28</v>
      </c>
      <c r="H500">
        <v>16</v>
      </c>
      <c r="I500">
        <v>0</v>
      </c>
      <c r="J500">
        <v>1</v>
      </c>
      <c r="K500">
        <v>43</v>
      </c>
      <c r="L500">
        <v>44</v>
      </c>
    </row>
    <row r="501" spans="5:12" x14ac:dyDescent="0.2">
      <c r="E501" t="s">
        <v>902</v>
      </c>
      <c r="F501" t="s">
        <v>18</v>
      </c>
      <c r="G501">
        <v>28</v>
      </c>
      <c r="H501">
        <v>16</v>
      </c>
      <c r="I501">
        <v>0</v>
      </c>
      <c r="J501">
        <v>1</v>
      </c>
      <c r="K501">
        <v>43</v>
      </c>
      <c r="L501">
        <v>44</v>
      </c>
    </row>
    <row r="502" spans="5:12" x14ac:dyDescent="0.2">
      <c r="E502" t="s">
        <v>2099</v>
      </c>
      <c r="F502" t="s">
        <v>18</v>
      </c>
      <c r="G502">
        <v>28</v>
      </c>
      <c r="H502">
        <v>16</v>
      </c>
      <c r="I502">
        <v>0</v>
      </c>
      <c r="J502">
        <v>1</v>
      </c>
      <c r="K502">
        <v>43</v>
      </c>
      <c r="L502">
        <v>44</v>
      </c>
    </row>
    <row r="503" spans="5:12" x14ac:dyDescent="0.2">
      <c r="E503" t="s">
        <v>2100</v>
      </c>
      <c r="F503" t="s">
        <v>18</v>
      </c>
      <c r="G503">
        <v>28</v>
      </c>
      <c r="H503">
        <v>16</v>
      </c>
      <c r="I503">
        <v>0</v>
      </c>
      <c r="J503">
        <v>1</v>
      </c>
      <c r="K503">
        <v>43</v>
      </c>
      <c r="L503">
        <v>44</v>
      </c>
    </row>
    <row r="504" spans="5:12" x14ac:dyDescent="0.2">
      <c r="E504" t="s">
        <v>6292</v>
      </c>
      <c r="F504" t="s">
        <v>14</v>
      </c>
      <c r="G504">
        <v>0</v>
      </c>
      <c r="H504">
        <v>2</v>
      </c>
      <c r="I504">
        <v>0</v>
      </c>
      <c r="J504">
        <v>1</v>
      </c>
      <c r="K504">
        <v>1</v>
      </c>
      <c r="L504">
        <v>2</v>
      </c>
    </row>
    <row r="505" spans="5:12" x14ac:dyDescent="0.2">
      <c r="E505" t="s">
        <v>6293</v>
      </c>
      <c r="F505" t="s">
        <v>14</v>
      </c>
      <c r="G505">
        <v>0</v>
      </c>
      <c r="H505">
        <v>2</v>
      </c>
      <c r="I505">
        <v>0</v>
      </c>
      <c r="J505">
        <v>1</v>
      </c>
      <c r="K505">
        <v>1</v>
      </c>
      <c r="L505">
        <v>2</v>
      </c>
    </row>
    <row r="506" spans="5:12" x14ac:dyDescent="0.2">
      <c r="E506" t="s">
        <v>6291</v>
      </c>
      <c r="F506" t="s">
        <v>14</v>
      </c>
      <c r="G506">
        <v>0</v>
      </c>
      <c r="H506">
        <v>2</v>
      </c>
      <c r="I506">
        <v>0</v>
      </c>
      <c r="J506">
        <v>1</v>
      </c>
      <c r="K506">
        <v>1</v>
      </c>
      <c r="L506">
        <v>2</v>
      </c>
    </row>
    <row r="507" spans="5:12" x14ac:dyDescent="0.2">
      <c r="E507" t="s">
        <v>6290</v>
      </c>
      <c r="F507" t="s">
        <v>14</v>
      </c>
      <c r="G507">
        <v>0</v>
      </c>
      <c r="H507">
        <v>2</v>
      </c>
      <c r="I507">
        <v>0</v>
      </c>
      <c r="J507">
        <v>1</v>
      </c>
      <c r="K507">
        <v>1</v>
      </c>
      <c r="L507">
        <v>2</v>
      </c>
    </row>
    <row r="508" spans="5:12" x14ac:dyDescent="0.2">
      <c r="E508" t="s">
        <v>313</v>
      </c>
      <c r="F508" t="s">
        <v>125</v>
      </c>
      <c r="G508">
        <v>0</v>
      </c>
      <c r="H508">
        <v>29</v>
      </c>
      <c r="I508">
        <v>0</v>
      </c>
      <c r="J508">
        <v>0</v>
      </c>
      <c r="K508">
        <v>29</v>
      </c>
      <c r="L508">
        <v>29</v>
      </c>
    </row>
    <row r="509" spans="5:12" x14ac:dyDescent="0.2">
      <c r="E509" t="s">
        <v>314</v>
      </c>
      <c r="F509" t="s">
        <v>125</v>
      </c>
      <c r="G509">
        <v>0</v>
      </c>
      <c r="H509">
        <v>29</v>
      </c>
      <c r="I509">
        <v>0</v>
      </c>
      <c r="J509">
        <v>0</v>
      </c>
      <c r="K509">
        <v>29</v>
      </c>
      <c r="L509">
        <v>29</v>
      </c>
    </row>
    <row r="510" spans="5:12" x14ac:dyDescent="0.2">
      <c r="E510" t="s">
        <v>1642</v>
      </c>
      <c r="F510" t="s">
        <v>125</v>
      </c>
      <c r="G510">
        <v>0</v>
      </c>
      <c r="H510">
        <v>29</v>
      </c>
      <c r="I510">
        <v>0</v>
      </c>
      <c r="J510">
        <v>0</v>
      </c>
      <c r="K510">
        <v>29</v>
      </c>
      <c r="L510">
        <v>29</v>
      </c>
    </row>
    <row r="511" spans="5:12" x14ac:dyDescent="0.2">
      <c r="E511" t="s">
        <v>1641</v>
      </c>
      <c r="F511" t="s">
        <v>125</v>
      </c>
      <c r="G511">
        <v>0</v>
      </c>
      <c r="H511">
        <v>29</v>
      </c>
      <c r="I511">
        <v>0</v>
      </c>
      <c r="J511">
        <v>0</v>
      </c>
      <c r="K511">
        <v>29</v>
      </c>
      <c r="L511">
        <v>29</v>
      </c>
    </row>
    <row r="512" spans="5:12" x14ac:dyDescent="0.2">
      <c r="E512" t="s">
        <v>3001</v>
      </c>
      <c r="F512" t="s">
        <v>125</v>
      </c>
      <c r="G512">
        <v>0</v>
      </c>
      <c r="H512">
        <v>29</v>
      </c>
      <c r="I512">
        <v>0</v>
      </c>
      <c r="J512">
        <v>0</v>
      </c>
      <c r="K512">
        <v>29</v>
      </c>
      <c r="L512">
        <v>29</v>
      </c>
    </row>
    <row r="513" spans="5:12" x14ac:dyDescent="0.2">
      <c r="E513" t="s">
        <v>2661</v>
      </c>
      <c r="F513" t="s">
        <v>125</v>
      </c>
      <c r="G513">
        <v>0</v>
      </c>
      <c r="H513">
        <v>28</v>
      </c>
      <c r="I513">
        <v>0</v>
      </c>
      <c r="J513">
        <v>0</v>
      </c>
      <c r="K513">
        <v>28</v>
      </c>
      <c r="L513">
        <v>28</v>
      </c>
    </row>
    <row r="514" spans="5:12" x14ac:dyDescent="0.2">
      <c r="E514" t="s">
        <v>6962</v>
      </c>
      <c r="F514" t="s">
        <v>87</v>
      </c>
      <c r="G514">
        <v>0</v>
      </c>
      <c r="H514">
        <v>1</v>
      </c>
      <c r="I514">
        <v>0</v>
      </c>
      <c r="J514">
        <v>0</v>
      </c>
      <c r="K514">
        <v>1</v>
      </c>
      <c r="L514">
        <v>1</v>
      </c>
    </row>
    <row r="515" spans="5:12" x14ac:dyDescent="0.2">
      <c r="E515" t="s">
        <v>3994</v>
      </c>
      <c r="F515" t="s">
        <v>131</v>
      </c>
      <c r="G515">
        <v>0</v>
      </c>
      <c r="H515">
        <v>4</v>
      </c>
      <c r="I515">
        <v>0</v>
      </c>
      <c r="J515">
        <v>0</v>
      </c>
      <c r="K515">
        <v>4</v>
      </c>
      <c r="L515">
        <v>4</v>
      </c>
    </row>
    <row r="516" spans="5:12" x14ac:dyDescent="0.2">
      <c r="E516" t="s">
        <v>4363</v>
      </c>
      <c r="F516" t="s">
        <v>131</v>
      </c>
      <c r="G516">
        <v>1</v>
      </c>
      <c r="H516">
        <v>3</v>
      </c>
      <c r="I516">
        <v>0</v>
      </c>
      <c r="J516">
        <v>0</v>
      </c>
      <c r="K516">
        <v>4</v>
      </c>
      <c r="L516">
        <v>4</v>
      </c>
    </row>
    <row r="517" spans="5:12" x14ac:dyDescent="0.2">
      <c r="E517" t="s">
        <v>6963</v>
      </c>
      <c r="F517" t="s">
        <v>131</v>
      </c>
      <c r="G517">
        <v>0</v>
      </c>
      <c r="H517">
        <v>1</v>
      </c>
      <c r="I517">
        <v>0</v>
      </c>
      <c r="J517">
        <v>0</v>
      </c>
      <c r="K517">
        <v>1</v>
      </c>
      <c r="L517">
        <v>1</v>
      </c>
    </row>
    <row r="518" spans="5:12" x14ac:dyDescent="0.2">
      <c r="E518" t="s">
        <v>6964</v>
      </c>
      <c r="F518" t="s">
        <v>22</v>
      </c>
      <c r="G518">
        <v>0</v>
      </c>
      <c r="H518">
        <v>4</v>
      </c>
      <c r="I518">
        <v>0</v>
      </c>
      <c r="J518">
        <v>0</v>
      </c>
      <c r="K518">
        <v>4</v>
      </c>
      <c r="L518">
        <v>4</v>
      </c>
    </row>
    <row r="519" spans="5:12" x14ac:dyDescent="0.2">
      <c r="E519" t="s">
        <v>4076</v>
      </c>
      <c r="F519" t="s">
        <v>131</v>
      </c>
      <c r="G519">
        <v>0</v>
      </c>
      <c r="H519">
        <v>3</v>
      </c>
      <c r="I519">
        <v>0</v>
      </c>
      <c r="J519">
        <v>0</v>
      </c>
      <c r="K519">
        <v>3</v>
      </c>
      <c r="L519">
        <v>3</v>
      </c>
    </row>
    <row r="520" spans="5:12" x14ac:dyDescent="0.2">
      <c r="E520" t="s">
        <v>6490</v>
      </c>
      <c r="F520" t="s">
        <v>131</v>
      </c>
      <c r="G520">
        <v>0</v>
      </c>
      <c r="H520">
        <v>4</v>
      </c>
      <c r="I520">
        <v>0</v>
      </c>
      <c r="J520">
        <v>0</v>
      </c>
      <c r="K520">
        <v>4</v>
      </c>
      <c r="L520">
        <v>4</v>
      </c>
    </row>
    <row r="521" spans="5:12" x14ac:dyDescent="0.2">
      <c r="E521" t="s">
        <v>5454</v>
      </c>
      <c r="F521" t="s">
        <v>58</v>
      </c>
      <c r="G521">
        <v>1</v>
      </c>
      <c r="H521">
        <v>0</v>
      </c>
      <c r="I521">
        <v>0</v>
      </c>
      <c r="J521">
        <v>0</v>
      </c>
      <c r="K521">
        <v>1</v>
      </c>
      <c r="L521">
        <v>1</v>
      </c>
    </row>
    <row r="522" spans="5:12" x14ac:dyDescent="0.2">
      <c r="E522" t="s">
        <v>1355</v>
      </c>
      <c r="F522" t="s">
        <v>29</v>
      </c>
      <c r="G522">
        <v>1</v>
      </c>
      <c r="H522">
        <v>2</v>
      </c>
      <c r="I522">
        <v>0</v>
      </c>
      <c r="J522">
        <v>1</v>
      </c>
      <c r="K522">
        <v>2</v>
      </c>
      <c r="L522">
        <v>3</v>
      </c>
    </row>
    <row r="523" spans="5:12" x14ac:dyDescent="0.2">
      <c r="E523" t="s">
        <v>743</v>
      </c>
      <c r="F523" t="s">
        <v>29</v>
      </c>
      <c r="G523">
        <v>1</v>
      </c>
      <c r="H523">
        <v>2</v>
      </c>
      <c r="I523">
        <v>0</v>
      </c>
      <c r="J523">
        <v>1</v>
      </c>
      <c r="K523">
        <v>2</v>
      </c>
      <c r="L523">
        <v>3</v>
      </c>
    </row>
    <row r="524" spans="5:12" x14ac:dyDescent="0.2">
      <c r="E524" t="s">
        <v>433</v>
      </c>
      <c r="F524" t="s">
        <v>29</v>
      </c>
      <c r="G524">
        <v>1</v>
      </c>
      <c r="H524">
        <v>2</v>
      </c>
      <c r="I524">
        <v>0</v>
      </c>
      <c r="J524">
        <v>1</v>
      </c>
      <c r="K524">
        <v>2</v>
      </c>
      <c r="L524">
        <v>3</v>
      </c>
    </row>
    <row r="525" spans="5:12" x14ac:dyDescent="0.2">
      <c r="E525" t="s">
        <v>1356</v>
      </c>
      <c r="F525" t="s">
        <v>29</v>
      </c>
      <c r="G525">
        <v>1</v>
      </c>
      <c r="H525">
        <v>2</v>
      </c>
      <c r="I525">
        <v>0</v>
      </c>
      <c r="J525">
        <v>1</v>
      </c>
      <c r="K525">
        <v>2</v>
      </c>
      <c r="L525">
        <v>3</v>
      </c>
    </row>
    <row r="526" spans="5:12" x14ac:dyDescent="0.2">
      <c r="E526" t="s">
        <v>1425</v>
      </c>
      <c r="F526" t="s">
        <v>29</v>
      </c>
      <c r="G526">
        <v>1</v>
      </c>
      <c r="H526">
        <v>2</v>
      </c>
      <c r="I526">
        <v>0</v>
      </c>
      <c r="J526">
        <v>1</v>
      </c>
      <c r="K526">
        <v>2</v>
      </c>
      <c r="L526">
        <v>3</v>
      </c>
    </row>
    <row r="527" spans="5:12" x14ac:dyDescent="0.2">
      <c r="E527" t="s">
        <v>2045</v>
      </c>
      <c r="F527" t="s">
        <v>29</v>
      </c>
      <c r="G527">
        <v>1</v>
      </c>
      <c r="H527">
        <v>2</v>
      </c>
      <c r="I527">
        <v>0</v>
      </c>
      <c r="J527">
        <v>1</v>
      </c>
      <c r="K527">
        <v>2</v>
      </c>
      <c r="L527">
        <v>3</v>
      </c>
    </row>
    <row r="528" spans="5:12" x14ac:dyDescent="0.2">
      <c r="E528" t="s">
        <v>189</v>
      </c>
      <c r="F528" t="s">
        <v>29</v>
      </c>
      <c r="G528">
        <v>1</v>
      </c>
      <c r="H528">
        <v>2</v>
      </c>
      <c r="I528">
        <v>0</v>
      </c>
      <c r="J528">
        <v>1</v>
      </c>
      <c r="K528">
        <v>2</v>
      </c>
      <c r="L528">
        <v>3</v>
      </c>
    </row>
    <row r="529" spans="5:12" x14ac:dyDescent="0.2">
      <c r="E529" t="s">
        <v>1250</v>
      </c>
      <c r="F529" t="s">
        <v>29</v>
      </c>
      <c r="G529">
        <v>1</v>
      </c>
      <c r="H529">
        <v>2</v>
      </c>
      <c r="I529">
        <v>0</v>
      </c>
      <c r="J529">
        <v>1</v>
      </c>
      <c r="K529">
        <v>2</v>
      </c>
      <c r="L529">
        <v>3</v>
      </c>
    </row>
    <row r="530" spans="5:12" x14ac:dyDescent="0.2">
      <c r="E530" t="s">
        <v>6965</v>
      </c>
      <c r="F530" t="s">
        <v>69</v>
      </c>
      <c r="G530">
        <v>0</v>
      </c>
      <c r="H530">
        <v>2</v>
      </c>
      <c r="I530">
        <v>0</v>
      </c>
      <c r="J530">
        <v>0</v>
      </c>
      <c r="K530">
        <v>2</v>
      </c>
      <c r="L530">
        <v>2</v>
      </c>
    </row>
    <row r="531" spans="5:12" x14ac:dyDescent="0.2">
      <c r="E531" t="s">
        <v>6966</v>
      </c>
      <c r="F531" t="s">
        <v>69</v>
      </c>
      <c r="G531">
        <v>0</v>
      </c>
      <c r="H531">
        <v>2</v>
      </c>
      <c r="I531">
        <v>0</v>
      </c>
      <c r="J531">
        <v>0</v>
      </c>
      <c r="K531">
        <v>2</v>
      </c>
      <c r="L531">
        <v>2</v>
      </c>
    </row>
    <row r="532" spans="5:12" x14ac:dyDescent="0.2">
      <c r="E532" t="s">
        <v>6967</v>
      </c>
      <c r="F532" t="s">
        <v>69</v>
      </c>
      <c r="G532">
        <v>0</v>
      </c>
      <c r="H532">
        <v>2</v>
      </c>
      <c r="I532">
        <v>0</v>
      </c>
      <c r="J532">
        <v>0</v>
      </c>
      <c r="K532">
        <v>2</v>
      </c>
      <c r="L532">
        <v>2</v>
      </c>
    </row>
    <row r="533" spans="5:12" x14ac:dyDescent="0.2">
      <c r="E533" t="s">
        <v>6968</v>
      </c>
      <c r="F533" t="s">
        <v>69</v>
      </c>
      <c r="G533">
        <v>0</v>
      </c>
      <c r="H533">
        <v>2</v>
      </c>
      <c r="I533">
        <v>0</v>
      </c>
      <c r="J533">
        <v>0</v>
      </c>
      <c r="K533">
        <v>2</v>
      </c>
      <c r="L533">
        <v>2</v>
      </c>
    </row>
    <row r="534" spans="5:12" x14ac:dyDescent="0.2">
      <c r="E534" t="s">
        <v>6969</v>
      </c>
      <c r="F534" t="s">
        <v>69</v>
      </c>
      <c r="G534">
        <v>0</v>
      </c>
      <c r="H534">
        <v>2</v>
      </c>
      <c r="I534">
        <v>0</v>
      </c>
      <c r="J534">
        <v>0</v>
      </c>
      <c r="K534">
        <v>2</v>
      </c>
      <c r="L534">
        <v>2</v>
      </c>
    </row>
    <row r="535" spans="5:12" x14ac:dyDescent="0.2">
      <c r="E535" t="s">
        <v>6970</v>
      </c>
      <c r="F535" t="s">
        <v>69</v>
      </c>
      <c r="G535">
        <v>0</v>
      </c>
      <c r="H535">
        <v>2</v>
      </c>
      <c r="I535">
        <v>0</v>
      </c>
      <c r="J535">
        <v>0</v>
      </c>
      <c r="K535">
        <v>2</v>
      </c>
      <c r="L535">
        <v>2</v>
      </c>
    </row>
    <row r="536" spans="5:12" x14ac:dyDescent="0.2">
      <c r="E536" t="s">
        <v>6971</v>
      </c>
      <c r="F536" t="s">
        <v>53</v>
      </c>
      <c r="G536">
        <v>0</v>
      </c>
      <c r="H536">
        <v>2</v>
      </c>
      <c r="I536">
        <v>0</v>
      </c>
      <c r="J536">
        <v>0</v>
      </c>
      <c r="K536">
        <v>2</v>
      </c>
      <c r="L536">
        <v>2</v>
      </c>
    </row>
    <row r="537" spans="5:12" x14ac:dyDescent="0.2">
      <c r="E537" t="s">
        <v>6972</v>
      </c>
      <c r="F537" t="s">
        <v>53</v>
      </c>
      <c r="G537">
        <v>0</v>
      </c>
      <c r="H537">
        <v>1</v>
      </c>
      <c r="I537">
        <v>0</v>
      </c>
      <c r="J537">
        <v>0</v>
      </c>
      <c r="K537">
        <v>1</v>
      </c>
      <c r="L537">
        <v>1</v>
      </c>
    </row>
    <row r="538" spans="5:12" x14ac:dyDescent="0.2">
      <c r="E538" t="s">
        <v>6973</v>
      </c>
      <c r="F538" t="s">
        <v>53</v>
      </c>
      <c r="G538">
        <v>0</v>
      </c>
      <c r="H538">
        <v>1</v>
      </c>
      <c r="I538">
        <v>0</v>
      </c>
      <c r="J538">
        <v>0</v>
      </c>
      <c r="K538">
        <v>1</v>
      </c>
      <c r="L538">
        <v>1</v>
      </c>
    </row>
    <row r="539" spans="5:12" x14ac:dyDescent="0.2">
      <c r="E539" t="s">
        <v>6974</v>
      </c>
      <c r="F539" t="s">
        <v>53</v>
      </c>
      <c r="G539">
        <v>0</v>
      </c>
      <c r="H539">
        <v>2</v>
      </c>
      <c r="I539">
        <v>0</v>
      </c>
      <c r="J539">
        <v>0</v>
      </c>
      <c r="K539">
        <v>2</v>
      </c>
      <c r="L539">
        <v>2</v>
      </c>
    </row>
    <row r="540" spans="5:12" x14ac:dyDescent="0.2">
      <c r="E540" t="s">
        <v>6975</v>
      </c>
      <c r="F540" t="s">
        <v>53</v>
      </c>
      <c r="G540">
        <v>0</v>
      </c>
      <c r="H540">
        <v>1</v>
      </c>
      <c r="I540">
        <v>0</v>
      </c>
      <c r="J540">
        <v>0</v>
      </c>
      <c r="K540">
        <v>1</v>
      </c>
      <c r="L540">
        <v>1</v>
      </c>
    </row>
    <row r="541" spans="5:12" x14ac:dyDescent="0.2">
      <c r="E541" t="s">
        <v>6976</v>
      </c>
      <c r="F541" t="s">
        <v>53</v>
      </c>
      <c r="G541">
        <v>0</v>
      </c>
      <c r="H541">
        <v>1</v>
      </c>
      <c r="I541">
        <v>0</v>
      </c>
      <c r="J541">
        <v>0</v>
      </c>
      <c r="K541">
        <v>1</v>
      </c>
      <c r="L541">
        <v>1</v>
      </c>
    </row>
    <row r="542" spans="5:12" x14ac:dyDescent="0.2">
      <c r="E542" t="s">
        <v>6977</v>
      </c>
      <c r="F542" t="s">
        <v>53</v>
      </c>
      <c r="G542">
        <v>0</v>
      </c>
      <c r="H542">
        <v>2</v>
      </c>
      <c r="I542">
        <v>0</v>
      </c>
      <c r="J542">
        <v>0</v>
      </c>
      <c r="K542">
        <v>2</v>
      </c>
      <c r="L542">
        <v>2</v>
      </c>
    </row>
    <row r="543" spans="5:12" x14ac:dyDescent="0.2">
      <c r="E543" t="s">
        <v>6978</v>
      </c>
      <c r="F543" t="s">
        <v>53</v>
      </c>
      <c r="G543">
        <v>0</v>
      </c>
      <c r="H543">
        <v>1</v>
      </c>
      <c r="I543">
        <v>0</v>
      </c>
      <c r="J543">
        <v>0</v>
      </c>
      <c r="K543">
        <v>1</v>
      </c>
      <c r="L543">
        <v>1</v>
      </c>
    </row>
    <row r="544" spans="5:12" x14ac:dyDescent="0.2">
      <c r="E544" t="s">
        <v>6979</v>
      </c>
      <c r="F544" t="s">
        <v>53</v>
      </c>
      <c r="G544">
        <v>0</v>
      </c>
      <c r="H544">
        <v>1</v>
      </c>
      <c r="I544">
        <v>0</v>
      </c>
      <c r="J544">
        <v>0</v>
      </c>
      <c r="K544">
        <v>1</v>
      </c>
      <c r="L544">
        <v>1</v>
      </c>
    </row>
    <row r="545" spans="4:12" x14ac:dyDescent="0.2">
      <c r="E545" t="s">
        <v>6980</v>
      </c>
      <c r="F545" t="s">
        <v>53</v>
      </c>
      <c r="G545">
        <v>0</v>
      </c>
      <c r="H545">
        <v>1</v>
      </c>
      <c r="I545">
        <v>0</v>
      </c>
      <c r="J545">
        <v>0</v>
      </c>
      <c r="K545">
        <v>1</v>
      </c>
      <c r="L545">
        <v>1</v>
      </c>
    </row>
    <row r="546" spans="4:12" x14ac:dyDescent="0.2">
      <c r="E546" t="s">
        <v>6981</v>
      </c>
      <c r="F546" t="s">
        <v>53</v>
      </c>
      <c r="G546">
        <v>0</v>
      </c>
      <c r="H546">
        <v>1</v>
      </c>
      <c r="I546">
        <v>0</v>
      </c>
      <c r="J546">
        <v>0</v>
      </c>
      <c r="K546">
        <v>1</v>
      </c>
      <c r="L546">
        <v>1</v>
      </c>
    </row>
    <row r="547" spans="4:12" x14ac:dyDescent="0.2">
      <c r="E547" t="s">
        <v>6982</v>
      </c>
      <c r="F547" t="s">
        <v>53</v>
      </c>
      <c r="G547">
        <v>0</v>
      </c>
      <c r="H547">
        <v>1</v>
      </c>
      <c r="I547">
        <v>0</v>
      </c>
      <c r="J547">
        <v>0</v>
      </c>
      <c r="K547">
        <v>1</v>
      </c>
      <c r="L547">
        <v>1</v>
      </c>
    </row>
    <row r="548" spans="4:12" x14ac:dyDescent="0.2">
      <c r="E548" t="s">
        <v>6983</v>
      </c>
      <c r="F548" t="s">
        <v>53</v>
      </c>
      <c r="G548">
        <v>0</v>
      </c>
      <c r="H548">
        <v>1</v>
      </c>
      <c r="I548">
        <v>0</v>
      </c>
      <c r="J548">
        <v>0</v>
      </c>
      <c r="K548">
        <v>1</v>
      </c>
      <c r="L548">
        <v>1</v>
      </c>
    </row>
    <row r="549" spans="4:12" x14ac:dyDescent="0.2">
      <c r="D549" t="s">
        <v>6984</v>
      </c>
      <c r="E549" t="s">
        <v>6984</v>
      </c>
      <c r="F549" t="s">
        <v>53</v>
      </c>
      <c r="G549">
        <v>0</v>
      </c>
      <c r="H549">
        <v>1</v>
      </c>
      <c r="I549">
        <v>0</v>
      </c>
      <c r="J549">
        <v>0</v>
      </c>
      <c r="K549">
        <v>1</v>
      </c>
      <c r="L549">
        <v>1</v>
      </c>
    </row>
    <row r="550" spans="4:12" x14ac:dyDescent="0.2">
      <c r="E550" t="s">
        <v>6985</v>
      </c>
      <c r="F550" t="s">
        <v>53</v>
      </c>
      <c r="G550">
        <v>0</v>
      </c>
      <c r="H550">
        <v>1</v>
      </c>
      <c r="I550">
        <v>0</v>
      </c>
      <c r="J550">
        <v>0</v>
      </c>
      <c r="K550">
        <v>1</v>
      </c>
      <c r="L550">
        <v>1</v>
      </c>
    </row>
    <row r="551" spans="4:12" x14ac:dyDescent="0.2">
      <c r="E551" t="s">
        <v>6986</v>
      </c>
      <c r="F551" t="s">
        <v>53</v>
      </c>
      <c r="G551">
        <v>0</v>
      </c>
      <c r="H551">
        <v>1</v>
      </c>
      <c r="I551">
        <v>0</v>
      </c>
      <c r="J551">
        <v>0</v>
      </c>
      <c r="K551">
        <v>1</v>
      </c>
      <c r="L551">
        <v>1</v>
      </c>
    </row>
    <row r="552" spans="4:12" x14ac:dyDescent="0.2">
      <c r="E552" t="s">
        <v>6987</v>
      </c>
      <c r="F552" t="s">
        <v>53</v>
      </c>
      <c r="G552">
        <v>0</v>
      </c>
      <c r="H552">
        <v>1</v>
      </c>
      <c r="I552">
        <v>0</v>
      </c>
      <c r="J552">
        <v>0</v>
      </c>
      <c r="K552">
        <v>1</v>
      </c>
      <c r="L552">
        <v>1</v>
      </c>
    </row>
    <row r="553" spans="4:12" x14ac:dyDescent="0.2">
      <c r="E553" t="s">
        <v>6988</v>
      </c>
      <c r="F553" t="s">
        <v>53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1</v>
      </c>
    </row>
    <row r="554" spans="4:12" x14ac:dyDescent="0.2">
      <c r="E554" t="s">
        <v>6989</v>
      </c>
      <c r="F554" t="s">
        <v>53</v>
      </c>
      <c r="G554">
        <v>0</v>
      </c>
      <c r="H554">
        <v>1</v>
      </c>
      <c r="I554">
        <v>0</v>
      </c>
      <c r="J554">
        <v>0</v>
      </c>
      <c r="K554">
        <v>1</v>
      </c>
      <c r="L554">
        <v>1</v>
      </c>
    </row>
    <row r="555" spans="4:12" x14ac:dyDescent="0.2">
      <c r="E555" t="s">
        <v>700</v>
      </c>
      <c r="F555" t="s">
        <v>14</v>
      </c>
      <c r="G555">
        <v>0</v>
      </c>
      <c r="H555">
        <v>3</v>
      </c>
      <c r="I555">
        <v>0</v>
      </c>
      <c r="J555">
        <v>0</v>
      </c>
      <c r="K555">
        <v>3</v>
      </c>
      <c r="L555">
        <v>3</v>
      </c>
    </row>
    <row r="556" spans="4:12" x14ac:dyDescent="0.2">
      <c r="E556" t="s">
        <v>5705</v>
      </c>
      <c r="F556" t="s">
        <v>29</v>
      </c>
      <c r="G556">
        <v>0</v>
      </c>
      <c r="H556">
        <v>4</v>
      </c>
      <c r="I556">
        <v>0</v>
      </c>
      <c r="J556">
        <v>0</v>
      </c>
      <c r="K556">
        <v>4</v>
      </c>
      <c r="L556">
        <v>4</v>
      </c>
    </row>
    <row r="557" spans="4:12" x14ac:dyDescent="0.2">
      <c r="E557" t="s">
        <v>4151</v>
      </c>
      <c r="F557" t="s">
        <v>29</v>
      </c>
      <c r="G557">
        <v>0</v>
      </c>
      <c r="H557">
        <v>4</v>
      </c>
      <c r="I557">
        <v>0</v>
      </c>
      <c r="J557">
        <v>0</v>
      </c>
      <c r="K557">
        <v>4</v>
      </c>
      <c r="L557">
        <v>4</v>
      </c>
    </row>
    <row r="558" spans="4:12" x14ac:dyDescent="0.2">
      <c r="E558" t="s">
        <v>4676</v>
      </c>
      <c r="F558" t="s">
        <v>29</v>
      </c>
      <c r="G558">
        <v>0</v>
      </c>
      <c r="H558">
        <v>4</v>
      </c>
      <c r="I558">
        <v>0</v>
      </c>
      <c r="J558">
        <v>0</v>
      </c>
      <c r="K558">
        <v>4</v>
      </c>
      <c r="L558">
        <v>4</v>
      </c>
    </row>
    <row r="559" spans="4:12" x14ac:dyDescent="0.2">
      <c r="E559" t="s">
        <v>4582</v>
      </c>
      <c r="F559" t="s">
        <v>29</v>
      </c>
      <c r="G559">
        <v>0</v>
      </c>
      <c r="H559">
        <v>4</v>
      </c>
      <c r="I559">
        <v>0</v>
      </c>
      <c r="J559">
        <v>0</v>
      </c>
      <c r="K559">
        <v>4</v>
      </c>
      <c r="L559">
        <v>4</v>
      </c>
    </row>
    <row r="560" spans="4:12" x14ac:dyDescent="0.2">
      <c r="E560" t="s">
        <v>4058</v>
      </c>
      <c r="F560" t="s">
        <v>94</v>
      </c>
      <c r="G560">
        <v>0</v>
      </c>
      <c r="H560">
        <v>1</v>
      </c>
      <c r="I560">
        <v>0</v>
      </c>
      <c r="J560">
        <v>0</v>
      </c>
      <c r="K560">
        <v>1</v>
      </c>
      <c r="L560">
        <v>1</v>
      </c>
    </row>
    <row r="561" spans="5:12" x14ac:dyDescent="0.2">
      <c r="E561" t="s">
        <v>6990</v>
      </c>
      <c r="F561" t="s">
        <v>94</v>
      </c>
      <c r="G561">
        <v>0</v>
      </c>
      <c r="H561">
        <v>1</v>
      </c>
      <c r="I561">
        <v>0</v>
      </c>
      <c r="J561">
        <v>0</v>
      </c>
      <c r="K561">
        <v>1</v>
      </c>
      <c r="L561">
        <v>1</v>
      </c>
    </row>
    <row r="562" spans="5:12" x14ac:dyDescent="0.2">
      <c r="E562" t="s">
        <v>4666</v>
      </c>
      <c r="F562" t="s">
        <v>94</v>
      </c>
      <c r="G562">
        <v>0</v>
      </c>
      <c r="H562">
        <v>1</v>
      </c>
      <c r="I562">
        <v>0</v>
      </c>
      <c r="J562">
        <v>0</v>
      </c>
      <c r="K562">
        <v>1</v>
      </c>
      <c r="L562">
        <v>1</v>
      </c>
    </row>
    <row r="563" spans="5:12" x14ac:dyDescent="0.2">
      <c r="E563" t="s">
        <v>4903</v>
      </c>
      <c r="F563" t="s">
        <v>94</v>
      </c>
      <c r="G563">
        <v>0</v>
      </c>
      <c r="H563">
        <v>1</v>
      </c>
      <c r="I563">
        <v>0</v>
      </c>
      <c r="J563">
        <v>0</v>
      </c>
      <c r="K563">
        <v>1</v>
      </c>
      <c r="L563">
        <v>1</v>
      </c>
    </row>
    <row r="564" spans="5:12" x14ac:dyDescent="0.2">
      <c r="E564" t="s">
        <v>2491</v>
      </c>
      <c r="F564" t="s">
        <v>14</v>
      </c>
      <c r="G564">
        <v>0</v>
      </c>
      <c r="H564">
        <v>1</v>
      </c>
      <c r="I564">
        <v>0</v>
      </c>
      <c r="J564">
        <v>0</v>
      </c>
      <c r="K564">
        <v>1</v>
      </c>
      <c r="L564">
        <v>1</v>
      </c>
    </row>
    <row r="565" spans="5:12" x14ac:dyDescent="0.2">
      <c r="E565" t="s">
        <v>625</v>
      </c>
      <c r="F565" t="s">
        <v>14</v>
      </c>
      <c r="G565">
        <v>0</v>
      </c>
      <c r="H565">
        <v>1</v>
      </c>
      <c r="I565">
        <v>0</v>
      </c>
      <c r="J565">
        <v>0</v>
      </c>
      <c r="K565">
        <v>1</v>
      </c>
      <c r="L565">
        <v>1</v>
      </c>
    </row>
    <row r="566" spans="5:12" x14ac:dyDescent="0.2">
      <c r="E566" t="s">
        <v>140</v>
      </c>
      <c r="F566" t="s">
        <v>14</v>
      </c>
      <c r="G566">
        <v>1</v>
      </c>
      <c r="H566">
        <v>1</v>
      </c>
      <c r="I566">
        <v>0</v>
      </c>
      <c r="J566">
        <v>0</v>
      </c>
      <c r="K566">
        <v>2</v>
      </c>
      <c r="L566">
        <v>2</v>
      </c>
    </row>
    <row r="567" spans="5:12" x14ac:dyDescent="0.2">
      <c r="E567" t="s">
        <v>3473</v>
      </c>
      <c r="F567" t="s">
        <v>14</v>
      </c>
      <c r="G567">
        <v>0</v>
      </c>
      <c r="H567">
        <v>1</v>
      </c>
      <c r="I567">
        <v>0</v>
      </c>
      <c r="J567">
        <v>0</v>
      </c>
      <c r="K567">
        <v>1</v>
      </c>
      <c r="L567">
        <v>1</v>
      </c>
    </row>
    <row r="568" spans="5:12" x14ac:dyDescent="0.2">
      <c r="E568" t="s">
        <v>3255</v>
      </c>
      <c r="F568" t="s">
        <v>14</v>
      </c>
      <c r="G568">
        <v>0</v>
      </c>
      <c r="H568">
        <v>1</v>
      </c>
      <c r="I568">
        <v>0</v>
      </c>
      <c r="J568">
        <v>0</v>
      </c>
      <c r="K568">
        <v>1</v>
      </c>
      <c r="L568">
        <v>1</v>
      </c>
    </row>
    <row r="569" spans="5:12" x14ac:dyDescent="0.2">
      <c r="E569" t="s">
        <v>2966</v>
      </c>
      <c r="F569" t="s">
        <v>80</v>
      </c>
      <c r="G569">
        <v>0</v>
      </c>
      <c r="H569">
        <v>3</v>
      </c>
      <c r="I569">
        <v>0</v>
      </c>
      <c r="J569">
        <v>0</v>
      </c>
      <c r="K569">
        <v>3</v>
      </c>
      <c r="L569">
        <v>3</v>
      </c>
    </row>
    <row r="570" spans="5:12" x14ac:dyDescent="0.2">
      <c r="E570" t="s">
        <v>3197</v>
      </c>
      <c r="F570" t="s">
        <v>69</v>
      </c>
      <c r="G570">
        <v>0</v>
      </c>
      <c r="H570">
        <v>1</v>
      </c>
      <c r="I570">
        <v>0</v>
      </c>
      <c r="J570">
        <v>0</v>
      </c>
      <c r="K570">
        <v>1</v>
      </c>
      <c r="L570">
        <v>1</v>
      </c>
    </row>
    <row r="571" spans="5:12" x14ac:dyDescent="0.2">
      <c r="E571" t="s">
        <v>6383</v>
      </c>
      <c r="F571" t="s">
        <v>48</v>
      </c>
      <c r="G571">
        <v>0</v>
      </c>
      <c r="H571">
        <v>1</v>
      </c>
      <c r="I571">
        <v>0</v>
      </c>
      <c r="J571">
        <v>0</v>
      </c>
      <c r="K571">
        <v>1</v>
      </c>
      <c r="L571">
        <v>1</v>
      </c>
    </row>
    <row r="572" spans="5:12" x14ac:dyDescent="0.2">
      <c r="E572" t="s">
        <v>6991</v>
      </c>
      <c r="F572" t="s">
        <v>29</v>
      </c>
      <c r="G572">
        <v>1</v>
      </c>
      <c r="H572">
        <v>0</v>
      </c>
      <c r="I572">
        <v>0</v>
      </c>
      <c r="J572">
        <v>0</v>
      </c>
      <c r="K572">
        <v>1</v>
      </c>
      <c r="L572">
        <v>1</v>
      </c>
    </row>
    <row r="573" spans="5:12" x14ac:dyDescent="0.2">
      <c r="E573" t="s">
        <v>6992</v>
      </c>
      <c r="F573" t="s">
        <v>29</v>
      </c>
      <c r="G573">
        <v>1</v>
      </c>
      <c r="H573">
        <v>0</v>
      </c>
      <c r="I573">
        <v>0</v>
      </c>
      <c r="J573">
        <v>0</v>
      </c>
      <c r="K573">
        <v>1</v>
      </c>
      <c r="L573">
        <v>1</v>
      </c>
    </row>
    <row r="574" spans="5:12" x14ac:dyDescent="0.2">
      <c r="E574" t="s">
        <v>3421</v>
      </c>
      <c r="F574" t="s">
        <v>16</v>
      </c>
      <c r="G574">
        <v>0</v>
      </c>
      <c r="H574">
        <v>1</v>
      </c>
      <c r="I574">
        <v>0</v>
      </c>
      <c r="J574">
        <v>0</v>
      </c>
      <c r="K574">
        <v>1</v>
      </c>
      <c r="L574">
        <v>1</v>
      </c>
    </row>
    <row r="575" spans="5:12" x14ac:dyDescent="0.2">
      <c r="E575" t="s">
        <v>3713</v>
      </c>
      <c r="F575" t="s">
        <v>16</v>
      </c>
      <c r="G575">
        <v>0</v>
      </c>
      <c r="H575">
        <v>1</v>
      </c>
      <c r="I575">
        <v>0</v>
      </c>
      <c r="J575">
        <v>0</v>
      </c>
      <c r="K575">
        <v>1</v>
      </c>
      <c r="L575">
        <v>1</v>
      </c>
    </row>
    <row r="576" spans="5:12" x14ac:dyDescent="0.2">
      <c r="E576" t="s">
        <v>4359</v>
      </c>
      <c r="F576" t="s">
        <v>53</v>
      </c>
      <c r="G576">
        <v>0</v>
      </c>
      <c r="H576">
        <v>3</v>
      </c>
      <c r="I576">
        <v>0</v>
      </c>
      <c r="J576">
        <v>0</v>
      </c>
      <c r="K576">
        <v>3</v>
      </c>
      <c r="L576">
        <v>3</v>
      </c>
    </row>
    <row r="577" spans="5:12" x14ac:dyDescent="0.2">
      <c r="E577" t="s">
        <v>6993</v>
      </c>
      <c r="F577" t="s">
        <v>29</v>
      </c>
      <c r="G577">
        <v>0</v>
      </c>
      <c r="H577">
        <v>1</v>
      </c>
      <c r="I577">
        <v>0</v>
      </c>
      <c r="J577">
        <v>0</v>
      </c>
      <c r="K577">
        <v>1</v>
      </c>
      <c r="L577">
        <v>1</v>
      </c>
    </row>
    <row r="578" spans="5:12" x14ac:dyDescent="0.2">
      <c r="E578" t="s">
        <v>6994</v>
      </c>
      <c r="F578" t="s">
        <v>29</v>
      </c>
      <c r="G578">
        <v>0</v>
      </c>
      <c r="H578">
        <v>1</v>
      </c>
      <c r="I578">
        <v>0</v>
      </c>
      <c r="J578">
        <v>0</v>
      </c>
      <c r="K578">
        <v>1</v>
      </c>
      <c r="L578">
        <v>1</v>
      </c>
    </row>
    <row r="579" spans="5:12" x14ac:dyDescent="0.2">
      <c r="E579" t="s">
        <v>6995</v>
      </c>
      <c r="F579" t="s">
        <v>53</v>
      </c>
      <c r="G579">
        <v>0</v>
      </c>
      <c r="H579">
        <v>3</v>
      </c>
      <c r="I579">
        <v>0</v>
      </c>
      <c r="J579">
        <v>0</v>
      </c>
      <c r="K579">
        <v>3</v>
      </c>
      <c r="L579">
        <v>3</v>
      </c>
    </row>
    <row r="580" spans="5:12" x14ac:dyDescent="0.2">
      <c r="E580" t="s">
        <v>4344</v>
      </c>
      <c r="F580" t="s">
        <v>53</v>
      </c>
      <c r="G580">
        <v>0</v>
      </c>
      <c r="H580">
        <v>1</v>
      </c>
      <c r="I580">
        <v>0</v>
      </c>
      <c r="J580">
        <v>0</v>
      </c>
      <c r="K580">
        <v>1</v>
      </c>
      <c r="L580">
        <v>1</v>
      </c>
    </row>
    <row r="581" spans="5:12" x14ac:dyDescent="0.2">
      <c r="E581" t="s">
        <v>4523</v>
      </c>
      <c r="F581" t="s">
        <v>53</v>
      </c>
      <c r="G581">
        <v>0</v>
      </c>
      <c r="H581">
        <v>3</v>
      </c>
      <c r="I581">
        <v>0</v>
      </c>
      <c r="J581">
        <v>0</v>
      </c>
      <c r="K581">
        <v>3</v>
      </c>
      <c r="L581">
        <v>3</v>
      </c>
    </row>
    <row r="582" spans="5:12" x14ac:dyDescent="0.2">
      <c r="E582" t="s">
        <v>6996</v>
      </c>
      <c r="F582" t="s">
        <v>80</v>
      </c>
      <c r="G582">
        <v>0</v>
      </c>
      <c r="H582">
        <v>1</v>
      </c>
      <c r="I582">
        <v>0</v>
      </c>
      <c r="J582">
        <v>0</v>
      </c>
      <c r="K582">
        <v>1</v>
      </c>
      <c r="L582">
        <v>1</v>
      </c>
    </row>
    <row r="583" spans="5:12" x14ac:dyDescent="0.2">
      <c r="E583" t="s">
        <v>1234</v>
      </c>
      <c r="F583" t="s">
        <v>94</v>
      </c>
      <c r="G583">
        <v>0</v>
      </c>
      <c r="H583">
        <v>9</v>
      </c>
      <c r="I583">
        <v>0</v>
      </c>
      <c r="J583">
        <v>0</v>
      </c>
      <c r="K583">
        <v>9</v>
      </c>
      <c r="L583">
        <v>9</v>
      </c>
    </row>
    <row r="584" spans="5:12" x14ac:dyDescent="0.2">
      <c r="E584" t="s">
        <v>1581</v>
      </c>
      <c r="F584" t="s">
        <v>14</v>
      </c>
      <c r="G584">
        <v>3</v>
      </c>
      <c r="H584">
        <v>10</v>
      </c>
      <c r="I584">
        <v>0</v>
      </c>
      <c r="J584">
        <v>1</v>
      </c>
      <c r="K584">
        <v>12</v>
      </c>
      <c r="L584">
        <v>13</v>
      </c>
    </row>
    <row r="585" spans="5:12" x14ac:dyDescent="0.2">
      <c r="E585" t="s">
        <v>2352</v>
      </c>
      <c r="F585" t="s">
        <v>14</v>
      </c>
      <c r="G585">
        <v>3</v>
      </c>
      <c r="H585">
        <v>10</v>
      </c>
      <c r="I585">
        <v>0</v>
      </c>
      <c r="J585">
        <v>1</v>
      </c>
      <c r="K585">
        <v>12</v>
      </c>
      <c r="L585">
        <v>13</v>
      </c>
    </row>
    <row r="586" spans="5:12" x14ac:dyDescent="0.2">
      <c r="E586" t="s">
        <v>1912</v>
      </c>
      <c r="F586" t="s">
        <v>14</v>
      </c>
      <c r="G586">
        <v>3</v>
      </c>
      <c r="H586">
        <v>10</v>
      </c>
      <c r="I586">
        <v>0</v>
      </c>
      <c r="J586">
        <v>1</v>
      </c>
      <c r="K586">
        <v>12</v>
      </c>
      <c r="L586">
        <v>13</v>
      </c>
    </row>
    <row r="587" spans="5:12" x14ac:dyDescent="0.2">
      <c r="E587" t="s">
        <v>227</v>
      </c>
      <c r="F587" t="s">
        <v>125</v>
      </c>
      <c r="G587">
        <v>1</v>
      </c>
      <c r="H587">
        <v>0</v>
      </c>
      <c r="I587">
        <v>0</v>
      </c>
      <c r="J587">
        <v>0</v>
      </c>
      <c r="K587">
        <v>1</v>
      </c>
      <c r="L587">
        <v>1</v>
      </c>
    </row>
    <row r="588" spans="5:12" x14ac:dyDescent="0.2">
      <c r="E588" t="s">
        <v>6997</v>
      </c>
      <c r="F588" t="s">
        <v>16</v>
      </c>
      <c r="G588">
        <v>2</v>
      </c>
      <c r="H588">
        <v>0</v>
      </c>
      <c r="I588">
        <v>0</v>
      </c>
      <c r="J588">
        <v>0</v>
      </c>
      <c r="K588">
        <v>2</v>
      </c>
      <c r="L588">
        <v>2</v>
      </c>
    </row>
    <row r="589" spans="5:12" x14ac:dyDescent="0.2">
      <c r="E589" t="s">
        <v>1211</v>
      </c>
      <c r="F589" t="s">
        <v>87</v>
      </c>
      <c r="G589">
        <v>3</v>
      </c>
      <c r="H589">
        <v>0</v>
      </c>
      <c r="I589">
        <v>0</v>
      </c>
      <c r="J589">
        <v>0</v>
      </c>
      <c r="K589">
        <v>3</v>
      </c>
      <c r="L589">
        <v>3</v>
      </c>
    </row>
    <row r="590" spans="5:12" x14ac:dyDescent="0.2">
      <c r="E590" t="s">
        <v>1612</v>
      </c>
      <c r="F590" t="s">
        <v>87</v>
      </c>
      <c r="G590">
        <v>0</v>
      </c>
      <c r="H590">
        <v>3</v>
      </c>
      <c r="I590">
        <v>0</v>
      </c>
      <c r="J590">
        <v>0</v>
      </c>
      <c r="K590">
        <v>3</v>
      </c>
      <c r="L590">
        <v>3</v>
      </c>
    </row>
    <row r="591" spans="5:12" x14ac:dyDescent="0.2">
      <c r="E591" t="s">
        <v>1039</v>
      </c>
      <c r="F591" t="s">
        <v>87</v>
      </c>
      <c r="G591">
        <v>0</v>
      </c>
      <c r="H591">
        <v>1</v>
      </c>
      <c r="I591">
        <v>0</v>
      </c>
      <c r="J591">
        <v>0</v>
      </c>
      <c r="K591">
        <v>1</v>
      </c>
      <c r="L591">
        <v>1</v>
      </c>
    </row>
    <row r="592" spans="5:12" x14ac:dyDescent="0.2">
      <c r="E592" t="s">
        <v>985</v>
      </c>
      <c r="F592" t="s">
        <v>29</v>
      </c>
      <c r="G592">
        <v>2</v>
      </c>
      <c r="H592">
        <v>10</v>
      </c>
      <c r="I592">
        <v>0</v>
      </c>
      <c r="J592">
        <v>1</v>
      </c>
      <c r="K592">
        <v>11</v>
      </c>
      <c r="L592">
        <v>12</v>
      </c>
    </row>
    <row r="593" spans="4:12" x14ac:dyDescent="0.2">
      <c r="E593" t="s">
        <v>3355</v>
      </c>
      <c r="F593" t="s">
        <v>131</v>
      </c>
      <c r="G593">
        <v>10</v>
      </c>
      <c r="H593">
        <v>13</v>
      </c>
      <c r="I593">
        <v>0</v>
      </c>
      <c r="J593">
        <v>0</v>
      </c>
      <c r="K593">
        <v>23</v>
      </c>
      <c r="L593">
        <v>23</v>
      </c>
    </row>
    <row r="594" spans="4:12" x14ac:dyDescent="0.2">
      <c r="E594" t="s">
        <v>3575</v>
      </c>
      <c r="F594" t="s">
        <v>131</v>
      </c>
      <c r="G594">
        <v>10</v>
      </c>
      <c r="H594">
        <v>12</v>
      </c>
      <c r="I594">
        <v>0</v>
      </c>
      <c r="J594">
        <v>0</v>
      </c>
      <c r="K594">
        <v>22</v>
      </c>
      <c r="L594">
        <v>22</v>
      </c>
    </row>
    <row r="595" spans="4:12" x14ac:dyDescent="0.2">
      <c r="E595" t="s">
        <v>3354</v>
      </c>
      <c r="F595" t="s">
        <v>131</v>
      </c>
      <c r="G595">
        <v>12</v>
      </c>
      <c r="H595">
        <v>12</v>
      </c>
      <c r="I595">
        <v>0</v>
      </c>
      <c r="J595">
        <v>1</v>
      </c>
      <c r="K595">
        <v>23</v>
      </c>
      <c r="L595">
        <v>24</v>
      </c>
    </row>
    <row r="596" spans="4:12" x14ac:dyDescent="0.2">
      <c r="E596" t="s">
        <v>6550</v>
      </c>
      <c r="F596" t="s">
        <v>80</v>
      </c>
      <c r="G596">
        <v>0</v>
      </c>
      <c r="H596">
        <v>1</v>
      </c>
      <c r="I596">
        <v>0</v>
      </c>
      <c r="J596">
        <v>0</v>
      </c>
      <c r="K596">
        <v>1</v>
      </c>
      <c r="L596">
        <v>1</v>
      </c>
    </row>
    <row r="597" spans="4:12" x14ac:dyDescent="0.2">
      <c r="E597" t="s">
        <v>2173</v>
      </c>
      <c r="F597" t="s">
        <v>67</v>
      </c>
      <c r="G597">
        <v>0</v>
      </c>
      <c r="H597">
        <v>2</v>
      </c>
      <c r="I597">
        <v>0</v>
      </c>
      <c r="J597">
        <v>1</v>
      </c>
      <c r="K597">
        <v>1</v>
      </c>
      <c r="L597">
        <v>2</v>
      </c>
    </row>
    <row r="598" spans="4:12" x14ac:dyDescent="0.2">
      <c r="E598" t="s">
        <v>6998</v>
      </c>
      <c r="F598" t="s">
        <v>55</v>
      </c>
      <c r="G598">
        <v>1</v>
      </c>
      <c r="H598">
        <v>0</v>
      </c>
      <c r="I598">
        <v>0</v>
      </c>
      <c r="J598">
        <v>0</v>
      </c>
      <c r="K598">
        <v>1</v>
      </c>
      <c r="L598">
        <v>1</v>
      </c>
    </row>
    <row r="599" spans="4:12" x14ac:dyDescent="0.2">
      <c r="E599" t="s">
        <v>6999</v>
      </c>
      <c r="F599" t="s">
        <v>67</v>
      </c>
      <c r="G599">
        <v>1</v>
      </c>
      <c r="H599">
        <v>0</v>
      </c>
      <c r="I599">
        <v>0</v>
      </c>
      <c r="J599">
        <v>0</v>
      </c>
      <c r="K599">
        <v>1</v>
      </c>
      <c r="L599">
        <v>1</v>
      </c>
    </row>
    <row r="600" spans="4:12" x14ac:dyDescent="0.2">
      <c r="E600" t="s">
        <v>7000</v>
      </c>
      <c r="F600" t="s">
        <v>67</v>
      </c>
      <c r="G600">
        <v>1</v>
      </c>
      <c r="H600">
        <v>0</v>
      </c>
      <c r="I600">
        <v>0</v>
      </c>
      <c r="J600">
        <v>0</v>
      </c>
      <c r="K600">
        <v>1</v>
      </c>
      <c r="L600">
        <v>1</v>
      </c>
    </row>
    <row r="601" spans="4:12" x14ac:dyDescent="0.2">
      <c r="E601" t="s">
        <v>7001</v>
      </c>
      <c r="F601" t="s">
        <v>67</v>
      </c>
      <c r="G601">
        <v>1</v>
      </c>
      <c r="H601">
        <v>0</v>
      </c>
      <c r="I601">
        <v>0</v>
      </c>
      <c r="J601">
        <v>0</v>
      </c>
      <c r="K601">
        <v>1</v>
      </c>
      <c r="L601">
        <v>1</v>
      </c>
    </row>
    <row r="602" spans="4:12" x14ac:dyDescent="0.2">
      <c r="E602" t="s">
        <v>7002</v>
      </c>
      <c r="F602" t="s">
        <v>67</v>
      </c>
      <c r="G602">
        <v>1</v>
      </c>
      <c r="H602">
        <v>0</v>
      </c>
      <c r="I602">
        <v>0</v>
      </c>
      <c r="J602">
        <v>0</v>
      </c>
      <c r="K602">
        <v>1</v>
      </c>
      <c r="L602">
        <v>1</v>
      </c>
    </row>
    <row r="603" spans="4:12" x14ac:dyDescent="0.2">
      <c r="E603" t="s">
        <v>7003</v>
      </c>
      <c r="F603" t="s">
        <v>67</v>
      </c>
      <c r="G603">
        <v>1</v>
      </c>
      <c r="H603">
        <v>0</v>
      </c>
      <c r="I603">
        <v>0</v>
      </c>
      <c r="J603">
        <v>0</v>
      </c>
      <c r="K603">
        <v>1</v>
      </c>
      <c r="L603">
        <v>1</v>
      </c>
    </row>
    <row r="604" spans="4:12" x14ac:dyDescent="0.2">
      <c r="E604" t="s">
        <v>7004</v>
      </c>
      <c r="F604" t="s">
        <v>67</v>
      </c>
      <c r="G604">
        <v>1</v>
      </c>
      <c r="H604">
        <v>0</v>
      </c>
      <c r="I604">
        <v>0</v>
      </c>
      <c r="J604">
        <v>0</v>
      </c>
      <c r="K604">
        <v>1</v>
      </c>
      <c r="L604">
        <v>1</v>
      </c>
    </row>
    <row r="605" spans="4:12" x14ac:dyDescent="0.2">
      <c r="E605" t="s">
        <v>7005</v>
      </c>
      <c r="F605" t="s">
        <v>67</v>
      </c>
      <c r="G605">
        <v>1</v>
      </c>
      <c r="H605">
        <v>0</v>
      </c>
      <c r="I605">
        <v>0</v>
      </c>
      <c r="J605">
        <v>0</v>
      </c>
      <c r="K605">
        <v>1</v>
      </c>
      <c r="L605">
        <v>1</v>
      </c>
    </row>
    <row r="606" spans="4:12" x14ac:dyDescent="0.2">
      <c r="E606" t="s">
        <v>7006</v>
      </c>
      <c r="F606" t="s">
        <v>67</v>
      </c>
      <c r="G606">
        <v>1</v>
      </c>
      <c r="H606">
        <v>0</v>
      </c>
      <c r="I606">
        <v>0</v>
      </c>
      <c r="J606">
        <v>0</v>
      </c>
      <c r="K606">
        <v>1</v>
      </c>
      <c r="L606">
        <v>1</v>
      </c>
    </row>
    <row r="607" spans="4:12" x14ac:dyDescent="0.2">
      <c r="E607" t="s">
        <v>3025</v>
      </c>
      <c r="F607" t="s">
        <v>58</v>
      </c>
      <c r="G607">
        <v>0</v>
      </c>
      <c r="H607">
        <v>3</v>
      </c>
      <c r="I607">
        <v>0</v>
      </c>
      <c r="J607">
        <v>0</v>
      </c>
      <c r="K607">
        <v>3</v>
      </c>
      <c r="L607">
        <v>3</v>
      </c>
    </row>
    <row r="608" spans="4:12" x14ac:dyDescent="0.2">
      <c r="D608" t="s">
        <v>113</v>
      </c>
      <c r="E608" t="s">
        <v>113</v>
      </c>
      <c r="F608" t="s">
        <v>58</v>
      </c>
      <c r="G608">
        <v>0</v>
      </c>
      <c r="H608">
        <v>3</v>
      </c>
      <c r="I608">
        <v>0</v>
      </c>
      <c r="J608">
        <v>0</v>
      </c>
      <c r="K608">
        <v>3</v>
      </c>
      <c r="L608">
        <v>3</v>
      </c>
    </row>
    <row r="609" spans="4:12" x14ac:dyDescent="0.2">
      <c r="E609" t="s">
        <v>3322</v>
      </c>
      <c r="F609" t="s">
        <v>58</v>
      </c>
      <c r="G609">
        <v>0</v>
      </c>
      <c r="H609">
        <v>1</v>
      </c>
      <c r="I609">
        <v>0</v>
      </c>
      <c r="J609">
        <v>0</v>
      </c>
      <c r="K609">
        <v>1</v>
      </c>
      <c r="L609">
        <v>1</v>
      </c>
    </row>
    <row r="610" spans="4:12" x14ac:dyDescent="0.2">
      <c r="E610" t="s">
        <v>2605</v>
      </c>
      <c r="F610" t="s">
        <v>58</v>
      </c>
      <c r="G610">
        <v>0</v>
      </c>
      <c r="H610">
        <v>3</v>
      </c>
      <c r="I610">
        <v>0</v>
      </c>
      <c r="J610">
        <v>0</v>
      </c>
      <c r="K610">
        <v>3</v>
      </c>
      <c r="L610">
        <v>3</v>
      </c>
    </row>
    <row r="611" spans="4:12" x14ac:dyDescent="0.2">
      <c r="D611" t="s">
        <v>6612</v>
      </c>
      <c r="E611" t="s">
        <v>6612</v>
      </c>
      <c r="F611" t="s">
        <v>58</v>
      </c>
      <c r="G611">
        <v>0</v>
      </c>
      <c r="H611">
        <v>2</v>
      </c>
      <c r="I611">
        <v>0</v>
      </c>
      <c r="J611">
        <v>0</v>
      </c>
      <c r="K611">
        <v>2</v>
      </c>
      <c r="L611">
        <v>2</v>
      </c>
    </row>
    <row r="612" spans="4:12" x14ac:dyDescent="0.2">
      <c r="E612" t="s">
        <v>579</v>
      </c>
      <c r="F612" t="s">
        <v>67</v>
      </c>
      <c r="G612">
        <v>2</v>
      </c>
      <c r="H612">
        <v>1</v>
      </c>
      <c r="I612">
        <v>0</v>
      </c>
      <c r="J612">
        <v>0</v>
      </c>
      <c r="K612">
        <v>3</v>
      </c>
      <c r="L612">
        <v>3</v>
      </c>
    </row>
    <row r="613" spans="4:12" x14ac:dyDescent="0.2">
      <c r="E613" t="s">
        <v>7007</v>
      </c>
      <c r="F613" t="s">
        <v>67</v>
      </c>
      <c r="G613">
        <v>3</v>
      </c>
      <c r="H613">
        <v>0</v>
      </c>
      <c r="I613">
        <v>0</v>
      </c>
      <c r="J613">
        <v>0</v>
      </c>
      <c r="K613">
        <v>3</v>
      </c>
      <c r="L613">
        <v>3</v>
      </c>
    </row>
    <row r="614" spans="4:12" x14ac:dyDescent="0.2">
      <c r="E614" t="s">
        <v>1580</v>
      </c>
      <c r="F614" t="s">
        <v>94</v>
      </c>
      <c r="G614">
        <v>0</v>
      </c>
      <c r="H614">
        <v>13</v>
      </c>
      <c r="I614">
        <v>0</v>
      </c>
      <c r="J614">
        <v>0</v>
      </c>
      <c r="K614">
        <v>13</v>
      </c>
      <c r="L614">
        <v>13</v>
      </c>
    </row>
    <row r="615" spans="4:12" x14ac:dyDescent="0.2">
      <c r="E615" t="s">
        <v>7008</v>
      </c>
      <c r="F615" t="s">
        <v>33</v>
      </c>
      <c r="G615">
        <v>0</v>
      </c>
      <c r="H615">
        <v>1</v>
      </c>
      <c r="I615">
        <v>0</v>
      </c>
      <c r="J615">
        <v>0</v>
      </c>
      <c r="K615">
        <v>1</v>
      </c>
      <c r="L615">
        <v>1</v>
      </c>
    </row>
    <row r="616" spans="4:12" x14ac:dyDescent="0.2">
      <c r="E616" t="s">
        <v>4156</v>
      </c>
      <c r="F616" t="s">
        <v>131</v>
      </c>
      <c r="G616">
        <v>2</v>
      </c>
      <c r="H616">
        <v>1</v>
      </c>
      <c r="I616">
        <v>0</v>
      </c>
      <c r="J616">
        <v>0</v>
      </c>
      <c r="K616">
        <v>3</v>
      </c>
      <c r="L616">
        <v>3</v>
      </c>
    </row>
    <row r="617" spans="4:12" x14ac:dyDescent="0.2">
      <c r="E617" t="s">
        <v>5266</v>
      </c>
      <c r="F617" t="s">
        <v>131</v>
      </c>
      <c r="G617">
        <v>2</v>
      </c>
      <c r="H617">
        <v>1</v>
      </c>
      <c r="I617">
        <v>0</v>
      </c>
      <c r="J617">
        <v>0</v>
      </c>
      <c r="K617">
        <v>3</v>
      </c>
      <c r="L617">
        <v>3</v>
      </c>
    </row>
    <row r="618" spans="4:12" x14ac:dyDescent="0.2">
      <c r="E618" t="s">
        <v>7009</v>
      </c>
      <c r="F618" t="s">
        <v>77</v>
      </c>
      <c r="G618">
        <v>0</v>
      </c>
      <c r="H618">
        <v>2</v>
      </c>
      <c r="I618">
        <v>0</v>
      </c>
      <c r="J618">
        <v>0</v>
      </c>
      <c r="K618">
        <v>2</v>
      </c>
      <c r="L618">
        <v>2</v>
      </c>
    </row>
    <row r="619" spans="4:12" x14ac:dyDescent="0.2">
      <c r="E619" t="s">
        <v>850</v>
      </c>
      <c r="F619" t="s">
        <v>14</v>
      </c>
      <c r="G619">
        <v>2</v>
      </c>
      <c r="H619">
        <v>0</v>
      </c>
      <c r="I619">
        <v>0</v>
      </c>
      <c r="J619">
        <v>0</v>
      </c>
      <c r="K619">
        <v>2</v>
      </c>
      <c r="L619">
        <v>2</v>
      </c>
    </row>
    <row r="620" spans="4:12" x14ac:dyDescent="0.2">
      <c r="E620" t="s">
        <v>1167</v>
      </c>
      <c r="F620" t="s">
        <v>80</v>
      </c>
      <c r="G620">
        <v>0</v>
      </c>
      <c r="H620">
        <v>2</v>
      </c>
      <c r="I620">
        <v>0</v>
      </c>
      <c r="J620">
        <v>0</v>
      </c>
      <c r="K620">
        <v>2</v>
      </c>
      <c r="L620">
        <v>2</v>
      </c>
    </row>
    <row r="621" spans="4:12" x14ac:dyDescent="0.2">
      <c r="E621" t="s">
        <v>1409</v>
      </c>
      <c r="F621" t="s">
        <v>35</v>
      </c>
      <c r="G621">
        <v>4</v>
      </c>
      <c r="H621">
        <v>1</v>
      </c>
      <c r="I621">
        <v>0</v>
      </c>
      <c r="J621">
        <v>0</v>
      </c>
      <c r="K621">
        <v>5</v>
      </c>
      <c r="L621">
        <v>5</v>
      </c>
    </row>
    <row r="622" spans="4:12" x14ac:dyDescent="0.2">
      <c r="E622" t="s">
        <v>3338</v>
      </c>
      <c r="F622" t="s">
        <v>22</v>
      </c>
      <c r="G622">
        <v>0</v>
      </c>
      <c r="H622">
        <v>2</v>
      </c>
      <c r="I622">
        <v>0</v>
      </c>
      <c r="J622">
        <v>0</v>
      </c>
      <c r="K622">
        <v>2</v>
      </c>
      <c r="L622">
        <v>2</v>
      </c>
    </row>
    <row r="623" spans="4:12" x14ac:dyDescent="0.2">
      <c r="E623" t="s">
        <v>2931</v>
      </c>
      <c r="F623" t="s">
        <v>22</v>
      </c>
      <c r="G623">
        <v>0</v>
      </c>
      <c r="H623">
        <v>2</v>
      </c>
      <c r="I623">
        <v>0</v>
      </c>
      <c r="J623">
        <v>0</v>
      </c>
      <c r="K623">
        <v>2</v>
      </c>
      <c r="L623">
        <v>2</v>
      </c>
    </row>
    <row r="624" spans="4:12" x14ac:dyDescent="0.2">
      <c r="E624" t="s">
        <v>4459</v>
      </c>
      <c r="F624" t="s">
        <v>22</v>
      </c>
      <c r="G624">
        <v>0</v>
      </c>
      <c r="H624">
        <v>1</v>
      </c>
      <c r="I624">
        <v>0</v>
      </c>
      <c r="J624">
        <v>0</v>
      </c>
      <c r="K624">
        <v>1</v>
      </c>
      <c r="L624">
        <v>1</v>
      </c>
    </row>
    <row r="625" spans="5:12" x14ac:dyDescent="0.2">
      <c r="E625" t="s">
        <v>2395</v>
      </c>
      <c r="F625" t="s">
        <v>48</v>
      </c>
      <c r="G625">
        <v>8</v>
      </c>
      <c r="H625">
        <v>1</v>
      </c>
      <c r="I625">
        <v>0</v>
      </c>
      <c r="J625">
        <v>3</v>
      </c>
      <c r="K625">
        <v>6</v>
      </c>
      <c r="L625">
        <v>9</v>
      </c>
    </row>
    <row r="626" spans="5:12" x14ac:dyDescent="0.2">
      <c r="E626" t="s">
        <v>6086</v>
      </c>
      <c r="F626" t="s">
        <v>53</v>
      </c>
      <c r="G626">
        <v>2</v>
      </c>
      <c r="H626">
        <v>0</v>
      </c>
      <c r="I626">
        <v>0</v>
      </c>
      <c r="J626">
        <v>0</v>
      </c>
      <c r="K626">
        <v>2</v>
      </c>
      <c r="L626">
        <v>2</v>
      </c>
    </row>
    <row r="627" spans="5:12" x14ac:dyDescent="0.2">
      <c r="E627" t="s">
        <v>6087</v>
      </c>
      <c r="F627" t="s">
        <v>53</v>
      </c>
      <c r="G627">
        <v>2</v>
      </c>
      <c r="H627">
        <v>0</v>
      </c>
      <c r="I627">
        <v>0</v>
      </c>
      <c r="J627">
        <v>0</v>
      </c>
      <c r="K627">
        <v>2</v>
      </c>
      <c r="L627">
        <v>2</v>
      </c>
    </row>
    <row r="628" spans="5:12" x14ac:dyDescent="0.2">
      <c r="E628" t="s">
        <v>3381</v>
      </c>
      <c r="F628" t="s">
        <v>48</v>
      </c>
      <c r="G628">
        <v>0</v>
      </c>
      <c r="H628">
        <v>8</v>
      </c>
      <c r="I628">
        <v>0</v>
      </c>
      <c r="J628">
        <v>0</v>
      </c>
      <c r="K628">
        <v>8</v>
      </c>
      <c r="L628">
        <v>8</v>
      </c>
    </row>
    <row r="629" spans="5:12" x14ac:dyDescent="0.2">
      <c r="E629" t="s">
        <v>1663</v>
      </c>
      <c r="F629" t="s">
        <v>14</v>
      </c>
      <c r="G629">
        <v>2</v>
      </c>
      <c r="H629">
        <v>9</v>
      </c>
      <c r="I629">
        <v>0</v>
      </c>
      <c r="J629">
        <v>0</v>
      </c>
      <c r="K629">
        <v>11</v>
      </c>
      <c r="L629">
        <v>11</v>
      </c>
    </row>
    <row r="630" spans="5:12" x14ac:dyDescent="0.2">
      <c r="E630" t="s">
        <v>495</v>
      </c>
      <c r="F630" t="s">
        <v>14</v>
      </c>
      <c r="G630">
        <v>2</v>
      </c>
      <c r="H630">
        <v>9</v>
      </c>
      <c r="I630">
        <v>0</v>
      </c>
      <c r="J630">
        <v>0</v>
      </c>
      <c r="K630">
        <v>11</v>
      </c>
      <c r="L630">
        <v>11</v>
      </c>
    </row>
    <row r="631" spans="5:12" x14ac:dyDescent="0.2">
      <c r="E631" t="s">
        <v>1255</v>
      </c>
      <c r="F631" t="s">
        <v>14</v>
      </c>
      <c r="G631">
        <v>2</v>
      </c>
      <c r="H631">
        <v>9</v>
      </c>
      <c r="I631">
        <v>0</v>
      </c>
      <c r="J631">
        <v>0</v>
      </c>
      <c r="K631">
        <v>11</v>
      </c>
      <c r="L631">
        <v>11</v>
      </c>
    </row>
    <row r="632" spans="5:12" x14ac:dyDescent="0.2">
      <c r="E632" t="s">
        <v>144</v>
      </c>
      <c r="F632" t="s">
        <v>14</v>
      </c>
      <c r="G632">
        <v>2</v>
      </c>
      <c r="H632">
        <v>12</v>
      </c>
      <c r="I632">
        <v>0</v>
      </c>
      <c r="J632">
        <v>0</v>
      </c>
      <c r="K632">
        <v>14</v>
      </c>
      <c r="L632">
        <v>14</v>
      </c>
    </row>
    <row r="633" spans="5:12" x14ac:dyDescent="0.2">
      <c r="E633" t="s">
        <v>2790</v>
      </c>
      <c r="F633" t="s">
        <v>14</v>
      </c>
      <c r="G633">
        <v>2</v>
      </c>
      <c r="H633">
        <v>7</v>
      </c>
      <c r="I633">
        <v>0</v>
      </c>
      <c r="J633">
        <v>0</v>
      </c>
      <c r="K633">
        <v>9</v>
      </c>
      <c r="L633">
        <v>9</v>
      </c>
    </row>
    <row r="634" spans="5:12" x14ac:dyDescent="0.2">
      <c r="E634" t="s">
        <v>2121</v>
      </c>
      <c r="F634" t="s">
        <v>14</v>
      </c>
      <c r="G634">
        <v>1</v>
      </c>
      <c r="H634">
        <v>7</v>
      </c>
      <c r="I634">
        <v>0</v>
      </c>
      <c r="J634">
        <v>0</v>
      </c>
      <c r="K634">
        <v>8</v>
      </c>
      <c r="L634">
        <v>8</v>
      </c>
    </row>
    <row r="635" spans="5:12" x14ac:dyDescent="0.2">
      <c r="E635" t="s">
        <v>2158</v>
      </c>
      <c r="F635" t="s">
        <v>14</v>
      </c>
      <c r="G635">
        <v>2</v>
      </c>
      <c r="H635">
        <v>7</v>
      </c>
      <c r="I635">
        <v>0</v>
      </c>
      <c r="J635">
        <v>0</v>
      </c>
      <c r="K635">
        <v>9</v>
      </c>
      <c r="L635">
        <v>9</v>
      </c>
    </row>
    <row r="636" spans="5:12" x14ac:dyDescent="0.2">
      <c r="E636" t="s">
        <v>1964</v>
      </c>
      <c r="F636" t="s">
        <v>14</v>
      </c>
      <c r="G636">
        <v>2</v>
      </c>
      <c r="H636">
        <v>9</v>
      </c>
      <c r="I636">
        <v>0</v>
      </c>
      <c r="J636">
        <v>0</v>
      </c>
      <c r="K636">
        <v>11</v>
      </c>
      <c r="L636">
        <v>11</v>
      </c>
    </row>
    <row r="637" spans="5:12" x14ac:dyDescent="0.2">
      <c r="E637" t="s">
        <v>2057</v>
      </c>
      <c r="F637" t="s">
        <v>14</v>
      </c>
      <c r="G637">
        <v>2</v>
      </c>
      <c r="H637">
        <v>9</v>
      </c>
      <c r="I637">
        <v>0</v>
      </c>
      <c r="J637">
        <v>0</v>
      </c>
      <c r="K637">
        <v>11</v>
      </c>
      <c r="L637">
        <v>11</v>
      </c>
    </row>
    <row r="638" spans="5:12" x14ac:dyDescent="0.2">
      <c r="E638" t="s">
        <v>2008</v>
      </c>
      <c r="F638" t="s">
        <v>14</v>
      </c>
      <c r="G638">
        <v>2</v>
      </c>
      <c r="H638">
        <v>9</v>
      </c>
      <c r="I638">
        <v>0</v>
      </c>
      <c r="J638">
        <v>0</v>
      </c>
      <c r="K638">
        <v>11</v>
      </c>
      <c r="L638">
        <v>11</v>
      </c>
    </row>
    <row r="639" spans="5:12" x14ac:dyDescent="0.2">
      <c r="E639" t="s">
        <v>146</v>
      </c>
      <c r="F639" t="s">
        <v>14</v>
      </c>
      <c r="G639">
        <v>2</v>
      </c>
      <c r="H639">
        <v>12</v>
      </c>
      <c r="I639">
        <v>0</v>
      </c>
      <c r="J639">
        <v>0</v>
      </c>
      <c r="K639">
        <v>14</v>
      </c>
      <c r="L639">
        <v>14</v>
      </c>
    </row>
    <row r="640" spans="5:12" x14ac:dyDescent="0.2">
      <c r="E640" t="s">
        <v>2423</v>
      </c>
      <c r="F640" t="s">
        <v>14</v>
      </c>
      <c r="G640">
        <v>2</v>
      </c>
      <c r="H640">
        <v>7</v>
      </c>
      <c r="I640">
        <v>0</v>
      </c>
      <c r="J640">
        <v>0</v>
      </c>
      <c r="K640">
        <v>9</v>
      </c>
      <c r="L640">
        <v>9</v>
      </c>
    </row>
    <row r="641" spans="5:12" x14ac:dyDescent="0.2">
      <c r="E641" t="s">
        <v>2139</v>
      </c>
      <c r="F641" t="s">
        <v>14</v>
      </c>
      <c r="G641">
        <v>2</v>
      </c>
      <c r="H641">
        <v>7</v>
      </c>
      <c r="I641">
        <v>0</v>
      </c>
      <c r="J641">
        <v>0</v>
      </c>
      <c r="K641">
        <v>9</v>
      </c>
      <c r="L641">
        <v>9</v>
      </c>
    </row>
    <row r="642" spans="5:12" x14ac:dyDescent="0.2">
      <c r="E642" t="s">
        <v>2137</v>
      </c>
      <c r="F642" t="s">
        <v>14</v>
      </c>
      <c r="G642">
        <v>1</v>
      </c>
      <c r="H642">
        <v>7</v>
      </c>
      <c r="I642">
        <v>0</v>
      </c>
      <c r="J642">
        <v>0</v>
      </c>
      <c r="K642">
        <v>8</v>
      </c>
      <c r="L642">
        <v>8</v>
      </c>
    </row>
    <row r="643" spans="5:12" x14ac:dyDescent="0.2">
      <c r="E643" t="s">
        <v>2979</v>
      </c>
      <c r="F643" t="s">
        <v>20</v>
      </c>
      <c r="G643">
        <v>2</v>
      </c>
      <c r="H643">
        <v>0</v>
      </c>
      <c r="I643">
        <v>0</v>
      </c>
      <c r="J643">
        <v>0</v>
      </c>
      <c r="K643">
        <v>2</v>
      </c>
      <c r="L643">
        <v>2</v>
      </c>
    </row>
    <row r="644" spans="5:12" x14ac:dyDescent="0.2">
      <c r="E644" t="s">
        <v>1843</v>
      </c>
      <c r="F644" t="s">
        <v>20</v>
      </c>
      <c r="G644">
        <v>7</v>
      </c>
      <c r="H644">
        <v>0</v>
      </c>
      <c r="I644">
        <v>0</v>
      </c>
      <c r="J644">
        <v>0</v>
      </c>
      <c r="K644">
        <v>7</v>
      </c>
      <c r="L644">
        <v>7</v>
      </c>
    </row>
    <row r="645" spans="5:12" x14ac:dyDescent="0.2">
      <c r="E645" t="s">
        <v>2978</v>
      </c>
      <c r="F645" t="s">
        <v>20</v>
      </c>
      <c r="G645">
        <v>7</v>
      </c>
      <c r="H645">
        <v>2</v>
      </c>
      <c r="I645">
        <v>0</v>
      </c>
      <c r="J645">
        <v>0</v>
      </c>
      <c r="K645">
        <v>9</v>
      </c>
      <c r="L645">
        <v>9</v>
      </c>
    </row>
    <row r="646" spans="5:12" x14ac:dyDescent="0.2">
      <c r="E646" t="s">
        <v>2980</v>
      </c>
      <c r="F646" t="s">
        <v>20</v>
      </c>
      <c r="G646">
        <v>7</v>
      </c>
      <c r="H646">
        <v>0</v>
      </c>
      <c r="I646">
        <v>0</v>
      </c>
      <c r="J646">
        <v>0</v>
      </c>
      <c r="K646">
        <v>7</v>
      </c>
      <c r="L646">
        <v>7</v>
      </c>
    </row>
    <row r="647" spans="5:12" x14ac:dyDescent="0.2">
      <c r="E647" t="s">
        <v>7010</v>
      </c>
      <c r="F647" t="s">
        <v>16</v>
      </c>
      <c r="G647">
        <v>0</v>
      </c>
      <c r="H647">
        <v>2</v>
      </c>
      <c r="I647">
        <v>0</v>
      </c>
      <c r="J647">
        <v>0</v>
      </c>
      <c r="K647">
        <v>2</v>
      </c>
      <c r="L647">
        <v>2</v>
      </c>
    </row>
    <row r="648" spans="5:12" x14ac:dyDescent="0.2">
      <c r="E648" t="s">
        <v>6685</v>
      </c>
      <c r="F648" t="s">
        <v>16</v>
      </c>
      <c r="G648">
        <v>0</v>
      </c>
      <c r="H648">
        <v>2</v>
      </c>
      <c r="I648">
        <v>0</v>
      </c>
      <c r="J648">
        <v>0</v>
      </c>
      <c r="K648">
        <v>2</v>
      </c>
      <c r="L648">
        <v>2</v>
      </c>
    </row>
    <row r="649" spans="5:12" x14ac:dyDescent="0.2">
      <c r="E649" t="s">
        <v>6683</v>
      </c>
      <c r="F649" t="s">
        <v>16</v>
      </c>
      <c r="G649">
        <v>0</v>
      </c>
      <c r="H649">
        <v>2</v>
      </c>
      <c r="I649">
        <v>0</v>
      </c>
      <c r="J649">
        <v>0</v>
      </c>
      <c r="K649">
        <v>2</v>
      </c>
      <c r="L649">
        <v>2</v>
      </c>
    </row>
    <row r="650" spans="5:12" x14ac:dyDescent="0.2">
      <c r="E650" t="s">
        <v>3366</v>
      </c>
      <c r="F650" t="s">
        <v>16</v>
      </c>
      <c r="G650">
        <v>1</v>
      </c>
      <c r="H650">
        <v>0</v>
      </c>
      <c r="I650">
        <v>0</v>
      </c>
      <c r="J650">
        <v>0</v>
      </c>
      <c r="K650">
        <v>1</v>
      </c>
      <c r="L650">
        <v>1</v>
      </c>
    </row>
    <row r="651" spans="5:12" x14ac:dyDescent="0.2">
      <c r="E651" t="s">
        <v>2895</v>
      </c>
      <c r="F651" t="s">
        <v>16</v>
      </c>
      <c r="G651">
        <v>18</v>
      </c>
      <c r="H651">
        <v>2</v>
      </c>
      <c r="I651">
        <v>0</v>
      </c>
      <c r="J651">
        <v>0</v>
      </c>
      <c r="K651">
        <v>20</v>
      </c>
      <c r="L651">
        <v>20</v>
      </c>
    </row>
    <row r="652" spans="5:12" x14ac:dyDescent="0.2">
      <c r="E652" t="s">
        <v>6684</v>
      </c>
      <c r="F652" t="s">
        <v>16</v>
      </c>
      <c r="G652">
        <v>0</v>
      </c>
      <c r="H652">
        <v>2</v>
      </c>
      <c r="I652">
        <v>0</v>
      </c>
      <c r="J652">
        <v>0</v>
      </c>
      <c r="K652">
        <v>2</v>
      </c>
      <c r="L652">
        <v>2</v>
      </c>
    </row>
    <row r="653" spans="5:12" x14ac:dyDescent="0.2">
      <c r="E653" t="s">
        <v>7011</v>
      </c>
      <c r="F653" t="s">
        <v>16</v>
      </c>
      <c r="G653">
        <v>0</v>
      </c>
      <c r="H653">
        <v>1</v>
      </c>
      <c r="I653">
        <v>0</v>
      </c>
      <c r="J653">
        <v>0</v>
      </c>
      <c r="K653">
        <v>1</v>
      </c>
      <c r="L653">
        <v>1</v>
      </c>
    </row>
    <row r="654" spans="5:12" x14ac:dyDescent="0.2">
      <c r="E654" t="s">
        <v>5730</v>
      </c>
      <c r="F654" t="s">
        <v>22</v>
      </c>
      <c r="G654">
        <v>0</v>
      </c>
      <c r="H654">
        <v>3</v>
      </c>
      <c r="I654">
        <v>0</v>
      </c>
      <c r="J654">
        <v>0</v>
      </c>
      <c r="K654">
        <v>3</v>
      </c>
      <c r="L654">
        <v>3</v>
      </c>
    </row>
    <row r="655" spans="5:12" x14ac:dyDescent="0.2">
      <c r="E655" t="s">
        <v>3365</v>
      </c>
      <c r="F655" t="s">
        <v>16</v>
      </c>
      <c r="G655">
        <v>1</v>
      </c>
      <c r="H655">
        <v>1</v>
      </c>
      <c r="I655">
        <v>0</v>
      </c>
      <c r="J655">
        <v>0</v>
      </c>
      <c r="K655">
        <v>2</v>
      </c>
      <c r="L655">
        <v>2</v>
      </c>
    </row>
    <row r="656" spans="5:12" x14ac:dyDescent="0.2">
      <c r="E656" t="s">
        <v>7012</v>
      </c>
      <c r="F656" t="s">
        <v>16</v>
      </c>
      <c r="G656">
        <v>0</v>
      </c>
      <c r="H656">
        <v>2</v>
      </c>
      <c r="I656">
        <v>0</v>
      </c>
      <c r="J656">
        <v>0</v>
      </c>
      <c r="K656">
        <v>2</v>
      </c>
      <c r="L656">
        <v>2</v>
      </c>
    </row>
    <row r="657" spans="4:12" x14ac:dyDescent="0.2">
      <c r="E657" t="s">
        <v>2088</v>
      </c>
      <c r="F657" t="s">
        <v>22</v>
      </c>
      <c r="G657">
        <v>0</v>
      </c>
      <c r="H657">
        <v>3</v>
      </c>
      <c r="I657">
        <v>0</v>
      </c>
      <c r="J657">
        <v>0</v>
      </c>
      <c r="K657">
        <v>3</v>
      </c>
      <c r="L657">
        <v>3</v>
      </c>
    </row>
    <row r="658" spans="4:12" x14ac:dyDescent="0.2">
      <c r="E658" t="s">
        <v>7013</v>
      </c>
      <c r="F658" t="s">
        <v>48</v>
      </c>
      <c r="G658">
        <v>0</v>
      </c>
      <c r="H658">
        <v>1</v>
      </c>
      <c r="I658">
        <v>0</v>
      </c>
      <c r="J658">
        <v>0</v>
      </c>
      <c r="K658">
        <v>1</v>
      </c>
      <c r="L658">
        <v>1</v>
      </c>
    </row>
    <row r="659" spans="4:12" x14ac:dyDescent="0.2">
      <c r="D659" t="s">
        <v>7014</v>
      </c>
      <c r="E659" t="s">
        <v>7014</v>
      </c>
      <c r="F659" t="s">
        <v>48</v>
      </c>
      <c r="G659">
        <v>0</v>
      </c>
      <c r="H659">
        <v>1</v>
      </c>
      <c r="I659">
        <v>0</v>
      </c>
      <c r="J659">
        <v>0</v>
      </c>
      <c r="K659">
        <v>1</v>
      </c>
      <c r="L659">
        <v>1</v>
      </c>
    </row>
    <row r="660" spans="4:12" x14ac:dyDescent="0.2">
      <c r="E660" t="s">
        <v>4871</v>
      </c>
      <c r="F660" t="s">
        <v>48</v>
      </c>
      <c r="G660">
        <v>0</v>
      </c>
      <c r="H660">
        <v>1</v>
      </c>
      <c r="I660">
        <v>0</v>
      </c>
      <c r="J660">
        <v>0</v>
      </c>
      <c r="K660">
        <v>1</v>
      </c>
      <c r="L660">
        <v>1</v>
      </c>
    </row>
    <row r="661" spans="4:12" x14ac:dyDescent="0.2">
      <c r="E661" t="s">
        <v>7015</v>
      </c>
      <c r="F661" t="s">
        <v>14</v>
      </c>
      <c r="G661">
        <v>0</v>
      </c>
      <c r="H661">
        <v>1</v>
      </c>
      <c r="I661">
        <v>0</v>
      </c>
      <c r="J661">
        <v>0</v>
      </c>
      <c r="K661">
        <v>1</v>
      </c>
      <c r="L661">
        <v>1</v>
      </c>
    </row>
    <row r="662" spans="4:12" x14ac:dyDescent="0.2">
      <c r="E662" t="s">
        <v>7016</v>
      </c>
      <c r="F662" t="s">
        <v>14</v>
      </c>
      <c r="G662">
        <v>0</v>
      </c>
      <c r="H662">
        <v>1</v>
      </c>
      <c r="I662">
        <v>0</v>
      </c>
      <c r="J662">
        <v>0</v>
      </c>
      <c r="K662">
        <v>1</v>
      </c>
      <c r="L662">
        <v>1</v>
      </c>
    </row>
    <row r="663" spans="4:12" x14ac:dyDescent="0.2">
      <c r="E663" t="s">
        <v>7017</v>
      </c>
      <c r="F663" t="s">
        <v>14</v>
      </c>
      <c r="G663">
        <v>0</v>
      </c>
      <c r="H663">
        <v>1</v>
      </c>
      <c r="I663">
        <v>0</v>
      </c>
      <c r="J663">
        <v>0</v>
      </c>
      <c r="K663">
        <v>1</v>
      </c>
      <c r="L663">
        <v>1</v>
      </c>
    </row>
    <row r="664" spans="4:12" x14ac:dyDescent="0.2">
      <c r="E664" t="s">
        <v>7018</v>
      </c>
      <c r="F664" t="s">
        <v>14</v>
      </c>
      <c r="G664">
        <v>0</v>
      </c>
      <c r="H664">
        <v>1</v>
      </c>
      <c r="I664">
        <v>0</v>
      </c>
      <c r="J664">
        <v>0</v>
      </c>
      <c r="K664">
        <v>1</v>
      </c>
      <c r="L664">
        <v>1</v>
      </c>
    </row>
    <row r="665" spans="4:12" x14ac:dyDescent="0.2">
      <c r="E665" t="s">
        <v>7019</v>
      </c>
      <c r="F665" t="s">
        <v>14</v>
      </c>
      <c r="G665">
        <v>0</v>
      </c>
      <c r="H665">
        <v>1</v>
      </c>
      <c r="I665">
        <v>0</v>
      </c>
      <c r="J665">
        <v>0</v>
      </c>
      <c r="K665">
        <v>1</v>
      </c>
      <c r="L665">
        <v>1</v>
      </c>
    </row>
    <row r="666" spans="4:12" x14ac:dyDescent="0.2">
      <c r="E666" t="s">
        <v>7020</v>
      </c>
      <c r="F666" t="s">
        <v>14</v>
      </c>
      <c r="G666">
        <v>0</v>
      </c>
      <c r="H666">
        <v>1</v>
      </c>
      <c r="I666">
        <v>0</v>
      </c>
      <c r="J666">
        <v>0</v>
      </c>
      <c r="K666">
        <v>1</v>
      </c>
      <c r="L666">
        <v>1</v>
      </c>
    </row>
    <row r="667" spans="4:12" x14ac:dyDescent="0.2">
      <c r="E667" t="s">
        <v>7021</v>
      </c>
      <c r="F667" t="s">
        <v>14</v>
      </c>
      <c r="G667">
        <v>0</v>
      </c>
      <c r="H667">
        <v>1</v>
      </c>
      <c r="I667">
        <v>0</v>
      </c>
      <c r="J667">
        <v>0</v>
      </c>
      <c r="K667">
        <v>1</v>
      </c>
      <c r="L667">
        <v>1</v>
      </c>
    </row>
    <row r="668" spans="4:12" x14ac:dyDescent="0.2">
      <c r="E668" t="s">
        <v>7022</v>
      </c>
      <c r="F668" t="s">
        <v>14</v>
      </c>
      <c r="G668">
        <v>0</v>
      </c>
      <c r="H668">
        <v>1</v>
      </c>
      <c r="I668">
        <v>0</v>
      </c>
      <c r="J668">
        <v>0</v>
      </c>
      <c r="K668">
        <v>1</v>
      </c>
      <c r="L668">
        <v>1</v>
      </c>
    </row>
    <row r="669" spans="4:12" x14ac:dyDescent="0.2">
      <c r="E669" t="s">
        <v>7023</v>
      </c>
      <c r="F669" t="s">
        <v>14</v>
      </c>
      <c r="G669">
        <v>0</v>
      </c>
      <c r="H669">
        <v>1</v>
      </c>
      <c r="I669">
        <v>0</v>
      </c>
      <c r="J669">
        <v>0</v>
      </c>
      <c r="K669">
        <v>1</v>
      </c>
      <c r="L669">
        <v>1</v>
      </c>
    </row>
    <row r="670" spans="4:12" x14ac:dyDescent="0.2">
      <c r="E670" t="s">
        <v>7024</v>
      </c>
      <c r="F670" t="s">
        <v>14</v>
      </c>
      <c r="G670">
        <v>0</v>
      </c>
      <c r="H670">
        <v>1</v>
      </c>
      <c r="I670">
        <v>0</v>
      </c>
      <c r="J670">
        <v>0</v>
      </c>
      <c r="K670">
        <v>1</v>
      </c>
      <c r="L670">
        <v>1</v>
      </c>
    </row>
    <row r="671" spans="4:12" x14ac:dyDescent="0.2">
      <c r="E671" t="s">
        <v>7025</v>
      </c>
      <c r="F671" t="s">
        <v>14</v>
      </c>
      <c r="G671">
        <v>0</v>
      </c>
      <c r="H671">
        <v>1</v>
      </c>
      <c r="I671">
        <v>0</v>
      </c>
      <c r="J671">
        <v>0</v>
      </c>
      <c r="K671">
        <v>1</v>
      </c>
      <c r="L671">
        <v>1</v>
      </c>
    </row>
    <row r="672" spans="4:12" x14ac:dyDescent="0.2">
      <c r="E672" t="s">
        <v>3524</v>
      </c>
      <c r="F672" t="s">
        <v>67</v>
      </c>
      <c r="G672">
        <v>0</v>
      </c>
      <c r="H672">
        <v>4</v>
      </c>
      <c r="I672">
        <v>0</v>
      </c>
      <c r="J672">
        <v>0</v>
      </c>
      <c r="K672">
        <v>4</v>
      </c>
      <c r="L672">
        <v>4</v>
      </c>
    </row>
    <row r="673" spans="5:12" x14ac:dyDescent="0.2">
      <c r="E673" t="s">
        <v>1130</v>
      </c>
      <c r="F673" t="s">
        <v>67</v>
      </c>
      <c r="G673">
        <v>0</v>
      </c>
      <c r="H673">
        <v>4</v>
      </c>
      <c r="I673">
        <v>0</v>
      </c>
      <c r="J673">
        <v>0</v>
      </c>
      <c r="K673">
        <v>4</v>
      </c>
      <c r="L673">
        <v>4</v>
      </c>
    </row>
    <row r="674" spans="5:12" x14ac:dyDescent="0.2">
      <c r="E674" t="s">
        <v>3492</v>
      </c>
      <c r="F674" t="s">
        <v>67</v>
      </c>
      <c r="G674">
        <v>0</v>
      </c>
      <c r="H674">
        <v>4</v>
      </c>
      <c r="I674">
        <v>0</v>
      </c>
      <c r="J674">
        <v>0</v>
      </c>
      <c r="K674">
        <v>4</v>
      </c>
      <c r="L674">
        <v>4</v>
      </c>
    </row>
    <row r="675" spans="5:12" x14ac:dyDescent="0.2">
      <c r="E675" t="s">
        <v>2824</v>
      </c>
      <c r="F675" t="s">
        <v>131</v>
      </c>
      <c r="G675">
        <v>0</v>
      </c>
      <c r="H675">
        <v>11</v>
      </c>
      <c r="I675">
        <v>0</v>
      </c>
      <c r="J675">
        <v>1</v>
      </c>
      <c r="K675">
        <v>10</v>
      </c>
      <c r="L675">
        <v>11</v>
      </c>
    </row>
    <row r="676" spans="5:12" x14ac:dyDescent="0.2">
      <c r="E676" t="s">
        <v>2442</v>
      </c>
      <c r="F676" t="s">
        <v>131</v>
      </c>
      <c r="G676">
        <v>0</v>
      </c>
      <c r="H676">
        <v>11</v>
      </c>
      <c r="I676">
        <v>0</v>
      </c>
      <c r="J676">
        <v>1</v>
      </c>
      <c r="K676">
        <v>10</v>
      </c>
      <c r="L676">
        <v>11</v>
      </c>
    </row>
    <row r="677" spans="5:12" x14ac:dyDescent="0.2">
      <c r="E677" t="s">
        <v>511</v>
      </c>
      <c r="F677" t="s">
        <v>16</v>
      </c>
      <c r="G677">
        <v>1</v>
      </c>
      <c r="H677">
        <v>0</v>
      </c>
      <c r="I677">
        <v>0</v>
      </c>
      <c r="J677">
        <v>0</v>
      </c>
      <c r="K677">
        <v>1</v>
      </c>
      <c r="L677">
        <v>1</v>
      </c>
    </row>
    <row r="678" spans="5:12" x14ac:dyDescent="0.2">
      <c r="E678" t="s">
        <v>173</v>
      </c>
      <c r="F678" t="s">
        <v>16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1</v>
      </c>
    </row>
    <row r="679" spans="5:12" x14ac:dyDescent="0.2">
      <c r="E679" t="s">
        <v>6498</v>
      </c>
      <c r="F679" t="s">
        <v>77</v>
      </c>
      <c r="G679">
        <v>0</v>
      </c>
      <c r="H679">
        <v>2</v>
      </c>
      <c r="I679">
        <v>0</v>
      </c>
      <c r="J679">
        <v>0</v>
      </c>
      <c r="K679">
        <v>2</v>
      </c>
      <c r="L679">
        <v>2</v>
      </c>
    </row>
    <row r="680" spans="5:12" x14ac:dyDescent="0.2">
      <c r="E680" t="s">
        <v>7026</v>
      </c>
      <c r="F680" t="s">
        <v>77</v>
      </c>
      <c r="G680">
        <v>0</v>
      </c>
      <c r="H680">
        <v>2</v>
      </c>
      <c r="I680">
        <v>0</v>
      </c>
      <c r="J680">
        <v>0</v>
      </c>
      <c r="K680">
        <v>2</v>
      </c>
      <c r="L680">
        <v>2</v>
      </c>
    </row>
    <row r="681" spans="5:12" x14ac:dyDescent="0.2">
      <c r="E681" t="s">
        <v>7027</v>
      </c>
      <c r="F681" t="s">
        <v>87</v>
      </c>
      <c r="G681">
        <v>0</v>
      </c>
      <c r="H681">
        <v>2</v>
      </c>
      <c r="I681">
        <v>0</v>
      </c>
      <c r="J681">
        <v>0</v>
      </c>
      <c r="K681">
        <v>2</v>
      </c>
      <c r="L681">
        <v>2</v>
      </c>
    </row>
    <row r="682" spans="5:12" x14ac:dyDescent="0.2">
      <c r="E682" t="s">
        <v>4809</v>
      </c>
      <c r="F682" t="s">
        <v>87</v>
      </c>
      <c r="G682">
        <v>0</v>
      </c>
      <c r="H682">
        <v>2</v>
      </c>
      <c r="I682">
        <v>0</v>
      </c>
      <c r="J682">
        <v>0</v>
      </c>
      <c r="K682">
        <v>2</v>
      </c>
      <c r="L682">
        <v>2</v>
      </c>
    </row>
    <row r="683" spans="5:12" x14ac:dyDescent="0.2">
      <c r="E683" t="s">
        <v>5625</v>
      </c>
      <c r="F683" t="s">
        <v>87</v>
      </c>
      <c r="G683">
        <v>0</v>
      </c>
      <c r="H683">
        <v>2</v>
      </c>
      <c r="I683">
        <v>0</v>
      </c>
      <c r="J683">
        <v>0</v>
      </c>
      <c r="K683">
        <v>2</v>
      </c>
      <c r="L683">
        <v>2</v>
      </c>
    </row>
    <row r="684" spans="5:12" x14ac:dyDescent="0.2">
      <c r="E684" t="s">
        <v>2867</v>
      </c>
      <c r="F684" t="s">
        <v>87</v>
      </c>
      <c r="G684">
        <v>0</v>
      </c>
      <c r="H684">
        <v>2</v>
      </c>
      <c r="I684">
        <v>0</v>
      </c>
      <c r="J684">
        <v>0</v>
      </c>
      <c r="K684">
        <v>2</v>
      </c>
      <c r="L684">
        <v>2</v>
      </c>
    </row>
    <row r="685" spans="5:12" x14ac:dyDescent="0.2">
      <c r="E685" t="s">
        <v>2869</v>
      </c>
      <c r="F685" t="s">
        <v>87</v>
      </c>
      <c r="G685">
        <v>0</v>
      </c>
      <c r="H685">
        <v>2</v>
      </c>
      <c r="I685">
        <v>0</v>
      </c>
      <c r="J685">
        <v>0</v>
      </c>
      <c r="K685">
        <v>2</v>
      </c>
      <c r="L685">
        <v>2</v>
      </c>
    </row>
    <row r="686" spans="5:12" x14ac:dyDescent="0.2">
      <c r="E686" t="s">
        <v>2868</v>
      </c>
      <c r="F686" t="s">
        <v>87</v>
      </c>
      <c r="G686">
        <v>0</v>
      </c>
      <c r="H686">
        <v>2</v>
      </c>
      <c r="I686">
        <v>0</v>
      </c>
      <c r="J686">
        <v>0</v>
      </c>
      <c r="K686">
        <v>2</v>
      </c>
      <c r="L686">
        <v>2</v>
      </c>
    </row>
    <row r="687" spans="5:12" x14ac:dyDescent="0.2">
      <c r="E687" t="s">
        <v>2147</v>
      </c>
      <c r="F687" t="s">
        <v>87</v>
      </c>
      <c r="G687">
        <v>0</v>
      </c>
      <c r="H687">
        <v>1</v>
      </c>
      <c r="I687">
        <v>0</v>
      </c>
      <c r="J687">
        <v>0</v>
      </c>
      <c r="K687">
        <v>1</v>
      </c>
      <c r="L687">
        <v>1</v>
      </c>
    </row>
    <row r="688" spans="5:12" x14ac:dyDescent="0.2">
      <c r="E688" t="s">
        <v>7028</v>
      </c>
      <c r="F688" t="s">
        <v>20</v>
      </c>
      <c r="G688">
        <v>0</v>
      </c>
      <c r="H688">
        <v>1</v>
      </c>
      <c r="I688">
        <v>0</v>
      </c>
      <c r="J688">
        <v>0</v>
      </c>
      <c r="K688">
        <v>1</v>
      </c>
      <c r="L688">
        <v>1</v>
      </c>
    </row>
    <row r="689" spans="5:12" x14ac:dyDescent="0.2">
      <c r="E689" t="s">
        <v>7029</v>
      </c>
      <c r="F689" t="s">
        <v>20</v>
      </c>
      <c r="G689">
        <v>0</v>
      </c>
      <c r="H689">
        <v>1</v>
      </c>
      <c r="I689">
        <v>0</v>
      </c>
      <c r="J689">
        <v>0</v>
      </c>
      <c r="K689">
        <v>1</v>
      </c>
      <c r="L689">
        <v>1</v>
      </c>
    </row>
    <row r="690" spans="5:12" x14ac:dyDescent="0.2">
      <c r="E690" t="s">
        <v>1688</v>
      </c>
      <c r="F690" t="s">
        <v>131</v>
      </c>
      <c r="G690">
        <v>0</v>
      </c>
      <c r="H690">
        <v>5</v>
      </c>
      <c r="I690">
        <v>0</v>
      </c>
      <c r="J690">
        <v>1</v>
      </c>
      <c r="K690">
        <v>4</v>
      </c>
      <c r="L690">
        <v>5</v>
      </c>
    </row>
    <row r="691" spans="5:12" x14ac:dyDescent="0.2">
      <c r="E691" t="s">
        <v>3434</v>
      </c>
      <c r="F691" t="s">
        <v>131</v>
      </c>
      <c r="G691">
        <v>0</v>
      </c>
      <c r="H691">
        <v>5</v>
      </c>
      <c r="I691">
        <v>0</v>
      </c>
      <c r="J691">
        <v>1</v>
      </c>
      <c r="K691">
        <v>4</v>
      </c>
      <c r="L691">
        <v>5</v>
      </c>
    </row>
    <row r="692" spans="5:12" x14ac:dyDescent="0.2">
      <c r="E692" t="s">
        <v>2781</v>
      </c>
      <c r="F692" t="s">
        <v>131</v>
      </c>
      <c r="G692">
        <v>0</v>
      </c>
      <c r="H692">
        <v>5</v>
      </c>
      <c r="I692">
        <v>0</v>
      </c>
      <c r="J692">
        <v>1</v>
      </c>
      <c r="K692">
        <v>4</v>
      </c>
      <c r="L692">
        <v>5</v>
      </c>
    </row>
    <row r="693" spans="5:12" x14ac:dyDescent="0.2">
      <c r="E693" t="s">
        <v>1770</v>
      </c>
      <c r="F693" t="s">
        <v>131</v>
      </c>
      <c r="G693">
        <v>0</v>
      </c>
      <c r="H693">
        <v>5</v>
      </c>
      <c r="I693">
        <v>0</v>
      </c>
      <c r="J693">
        <v>1</v>
      </c>
      <c r="K693">
        <v>4</v>
      </c>
      <c r="L693">
        <v>5</v>
      </c>
    </row>
    <row r="694" spans="5:12" x14ac:dyDescent="0.2">
      <c r="E694" t="s">
        <v>3002</v>
      </c>
      <c r="F694" t="s">
        <v>131</v>
      </c>
      <c r="G694">
        <v>0</v>
      </c>
      <c r="H694">
        <v>5</v>
      </c>
      <c r="I694">
        <v>0</v>
      </c>
      <c r="J694">
        <v>1</v>
      </c>
      <c r="K694">
        <v>4</v>
      </c>
      <c r="L694">
        <v>5</v>
      </c>
    </row>
    <row r="695" spans="5:12" x14ac:dyDescent="0.2">
      <c r="E695" t="s">
        <v>254</v>
      </c>
      <c r="F695" t="s">
        <v>48</v>
      </c>
      <c r="G695">
        <v>3</v>
      </c>
      <c r="H695">
        <v>1</v>
      </c>
      <c r="I695">
        <v>0</v>
      </c>
      <c r="J695">
        <v>0</v>
      </c>
      <c r="K695">
        <v>4</v>
      </c>
      <c r="L695">
        <v>4</v>
      </c>
    </row>
    <row r="696" spans="5:12" x14ac:dyDescent="0.2">
      <c r="E696" t="s">
        <v>7030</v>
      </c>
      <c r="F696" t="s">
        <v>18</v>
      </c>
      <c r="G696">
        <v>0</v>
      </c>
      <c r="H696">
        <v>4</v>
      </c>
      <c r="I696">
        <v>0</v>
      </c>
      <c r="J696">
        <v>0</v>
      </c>
      <c r="K696">
        <v>4</v>
      </c>
      <c r="L696">
        <v>4</v>
      </c>
    </row>
    <row r="697" spans="5:12" x14ac:dyDescent="0.2">
      <c r="E697" t="s">
        <v>7031</v>
      </c>
      <c r="F697" t="s">
        <v>18</v>
      </c>
      <c r="G697">
        <v>0</v>
      </c>
      <c r="H697">
        <v>4</v>
      </c>
      <c r="I697">
        <v>0</v>
      </c>
      <c r="J697">
        <v>0</v>
      </c>
      <c r="K697">
        <v>4</v>
      </c>
      <c r="L697">
        <v>4</v>
      </c>
    </row>
    <row r="698" spans="5:12" x14ac:dyDescent="0.2">
      <c r="E698" t="s">
        <v>7032</v>
      </c>
      <c r="F698" t="s">
        <v>18</v>
      </c>
      <c r="G698">
        <v>0</v>
      </c>
      <c r="H698">
        <v>4</v>
      </c>
      <c r="I698">
        <v>0</v>
      </c>
      <c r="J698">
        <v>0</v>
      </c>
      <c r="K698">
        <v>4</v>
      </c>
      <c r="L698">
        <v>4</v>
      </c>
    </row>
    <row r="699" spans="5:12" x14ac:dyDescent="0.2">
      <c r="E699" t="s">
        <v>7033</v>
      </c>
      <c r="F699" t="s">
        <v>18</v>
      </c>
      <c r="G699">
        <v>0</v>
      </c>
      <c r="H699">
        <v>4</v>
      </c>
      <c r="I699">
        <v>0</v>
      </c>
      <c r="J699">
        <v>0</v>
      </c>
      <c r="K699">
        <v>4</v>
      </c>
      <c r="L699">
        <v>4</v>
      </c>
    </row>
    <row r="700" spans="5:12" x14ac:dyDescent="0.2">
      <c r="E700" t="s">
        <v>7034</v>
      </c>
      <c r="F700" t="s">
        <v>18</v>
      </c>
      <c r="G700">
        <v>0</v>
      </c>
      <c r="H700">
        <v>4</v>
      </c>
      <c r="I700">
        <v>0</v>
      </c>
      <c r="J700">
        <v>0</v>
      </c>
      <c r="K700">
        <v>4</v>
      </c>
      <c r="L700">
        <v>4</v>
      </c>
    </row>
    <row r="701" spans="5:12" x14ac:dyDescent="0.2">
      <c r="E701" t="s">
        <v>7035</v>
      </c>
      <c r="F701" t="s">
        <v>18</v>
      </c>
      <c r="G701">
        <v>0</v>
      </c>
      <c r="H701">
        <v>4</v>
      </c>
      <c r="I701">
        <v>0</v>
      </c>
      <c r="J701">
        <v>0</v>
      </c>
      <c r="K701">
        <v>4</v>
      </c>
      <c r="L701">
        <v>4</v>
      </c>
    </row>
    <row r="702" spans="5:12" x14ac:dyDescent="0.2">
      <c r="E702" t="s">
        <v>7036</v>
      </c>
      <c r="F702" t="s">
        <v>55</v>
      </c>
      <c r="G702">
        <v>0</v>
      </c>
      <c r="H702">
        <v>1</v>
      </c>
      <c r="I702">
        <v>0</v>
      </c>
      <c r="J702">
        <v>0</v>
      </c>
      <c r="K702">
        <v>1</v>
      </c>
      <c r="L702">
        <v>1</v>
      </c>
    </row>
    <row r="703" spans="5:12" x14ac:dyDescent="0.2">
      <c r="E703" t="s">
        <v>7037</v>
      </c>
      <c r="F703" t="s">
        <v>55</v>
      </c>
      <c r="G703">
        <v>0</v>
      </c>
      <c r="H703">
        <v>1</v>
      </c>
      <c r="I703">
        <v>0</v>
      </c>
      <c r="J703">
        <v>0</v>
      </c>
      <c r="K703">
        <v>1</v>
      </c>
      <c r="L703">
        <v>1</v>
      </c>
    </row>
    <row r="704" spans="5:12" x14ac:dyDescent="0.2">
      <c r="E704" t="s">
        <v>1450</v>
      </c>
      <c r="F704" t="s">
        <v>20</v>
      </c>
      <c r="G704">
        <v>0</v>
      </c>
      <c r="H704">
        <v>4</v>
      </c>
      <c r="I704">
        <v>0</v>
      </c>
      <c r="J704">
        <v>0</v>
      </c>
      <c r="K704">
        <v>4</v>
      </c>
      <c r="L704">
        <v>4</v>
      </c>
    </row>
    <row r="705" spans="5:12" x14ac:dyDescent="0.2">
      <c r="E705" t="s">
        <v>7038</v>
      </c>
      <c r="F705" t="s">
        <v>55</v>
      </c>
      <c r="G705">
        <v>0</v>
      </c>
      <c r="H705">
        <v>1</v>
      </c>
      <c r="I705">
        <v>0</v>
      </c>
      <c r="J705">
        <v>0</v>
      </c>
      <c r="K705">
        <v>1</v>
      </c>
      <c r="L705">
        <v>1</v>
      </c>
    </row>
    <row r="706" spans="5:12" x14ac:dyDescent="0.2">
      <c r="E706" t="s">
        <v>3187</v>
      </c>
      <c r="F706" t="s">
        <v>20</v>
      </c>
      <c r="G706">
        <v>0</v>
      </c>
      <c r="H706">
        <v>4</v>
      </c>
      <c r="I706">
        <v>0</v>
      </c>
      <c r="J706">
        <v>0</v>
      </c>
      <c r="K706">
        <v>4</v>
      </c>
      <c r="L706">
        <v>4</v>
      </c>
    </row>
    <row r="707" spans="5:12" x14ac:dyDescent="0.2">
      <c r="E707" t="s">
        <v>1069</v>
      </c>
      <c r="F707" t="s">
        <v>20</v>
      </c>
      <c r="G707">
        <v>0</v>
      </c>
      <c r="H707">
        <v>3</v>
      </c>
      <c r="I707">
        <v>0</v>
      </c>
      <c r="J707">
        <v>0</v>
      </c>
      <c r="K707">
        <v>3</v>
      </c>
      <c r="L707">
        <v>3</v>
      </c>
    </row>
    <row r="708" spans="5:12" x14ac:dyDescent="0.2">
      <c r="E708" t="s">
        <v>1585</v>
      </c>
      <c r="F708" t="s">
        <v>94</v>
      </c>
      <c r="G708">
        <v>0</v>
      </c>
      <c r="H708">
        <v>1</v>
      </c>
      <c r="I708">
        <v>0</v>
      </c>
      <c r="J708">
        <v>0</v>
      </c>
      <c r="K708">
        <v>1</v>
      </c>
      <c r="L708">
        <v>1</v>
      </c>
    </row>
    <row r="709" spans="5:12" x14ac:dyDescent="0.2">
      <c r="E709" t="s">
        <v>7039</v>
      </c>
      <c r="F709" t="s">
        <v>94</v>
      </c>
      <c r="G709">
        <v>0</v>
      </c>
      <c r="H709">
        <v>1</v>
      </c>
      <c r="I709">
        <v>0</v>
      </c>
      <c r="J709">
        <v>0</v>
      </c>
      <c r="K709">
        <v>1</v>
      </c>
      <c r="L709">
        <v>1</v>
      </c>
    </row>
    <row r="710" spans="5:12" x14ac:dyDescent="0.2">
      <c r="E710" t="s">
        <v>7040</v>
      </c>
      <c r="F710" t="s">
        <v>94</v>
      </c>
      <c r="G710">
        <v>0</v>
      </c>
      <c r="H710">
        <v>1</v>
      </c>
      <c r="I710">
        <v>0</v>
      </c>
      <c r="J710">
        <v>0</v>
      </c>
      <c r="K710">
        <v>1</v>
      </c>
      <c r="L710">
        <v>1</v>
      </c>
    </row>
    <row r="711" spans="5:12" x14ac:dyDescent="0.2">
      <c r="E711" t="s">
        <v>7041</v>
      </c>
      <c r="F711" t="s">
        <v>94</v>
      </c>
      <c r="G711">
        <v>0</v>
      </c>
      <c r="H711">
        <v>1</v>
      </c>
      <c r="I711">
        <v>0</v>
      </c>
      <c r="J711">
        <v>0</v>
      </c>
      <c r="K711">
        <v>1</v>
      </c>
      <c r="L711">
        <v>1</v>
      </c>
    </row>
    <row r="712" spans="5:12" x14ac:dyDescent="0.2">
      <c r="E712" t="s">
        <v>7042</v>
      </c>
      <c r="F712" t="s">
        <v>94</v>
      </c>
      <c r="G712">
        <v>0</v>
      </c>
      <c r="H712">
        <v>1</v>
      </c>
      <c r="I712">
        <v>0</v>
      </c>
      <c r="J712">
        <v>0</v>
      </c>
      <c r="K712">
        <v>1</v>
      </c>
      <c r="L712">
        <v>1</v>
      </c>
    </row>
    <row r="713" spans="5:12" x14ac:dyDescent="0.2">
      <c r="E713" t="s">
        <v>7043</v>
      </c>
      <c r="F713" t="s">
        <v>39</v>
      </c>
      <c r="G713">
        <v>1</v>
      </c>
      <c r="H713">
        <v>0</v>
      </c>
      <c r="I713">
        <v>0</v>
      </c>
      <c r="J713">
        <v>0</v>
      </c>
      <c r="K713">
        <v>1</v>
      </c>
      <c r="L713">
        <v>1</v>
      </c>
    </row>
    <row r="714" spans="5:12" x14ac:dyDescent="0.2">
      <c r="E714" t="s">
        <v>5416</v>
      </c>
      <c r="F714" t="s">
        <v>39</v>
      </c>
      <c r="G714">
        <v>1</v>
      </c>
      <c r="H714">
        <v>0</v>
      </c>
      <c r="I714">
        <v>0</v>
      </c>
      <c r="J714">
        <v>0</v>
      </c>
      <c r="K714">
        <v>1</v>
      </c>
      <c r="L714">
        <v>1</v>
      </c>
    </row>
    <row r="715" spans="5:12" x14ac:dyDescent="0.2">
      <c r="E715" t="s">
        <v>7044</v>
      </c>
      <c r="F715" t="s">
        <v>39</v>
      </c>
      <c r="G715">
        <v>1</v>
      </c>
      <c r="H715">
        <v>0</v>
      </c>
      <c r="I715">
        <v>0</v>
      </c>
      <c r="J715">
        <v>0</v>
      </c>
      <c r="K715">
        <v>1</v>
      </c>
      <c r="L715">
        <v>1</v>
      </c>
    </row>
    <row r="716" spans="5:12" x14ac:dyDescent="0.2">
      <c r="E716" t="s">
        <v>7045</v>
      </c>
      <c r="F716" t="s">
        <v>39</v>
      </c>
      <c r="G716">
        <v>1</v>
      </c>
      <c r="H716">
        <v>0</v>
      </c>
      <c r="I716">
        <v>0</v>
      </c>
      <c r="J716">
        <v>0</v>
      </c>
      <c r="K716">
        <v>1</v>
      </c>
      <c r="L716">
        <v>1</v>
      </c>
    </row>
    <row r="717" spans="5:12" x14ac:dyDescent="0.2">
      <c r="E717" t="s">
        <v>7046</v>
      </c>
      <c r="F717" t="s">
        <v>14</v>
      </c>
      <c r="G717">
        <v>1</v>
      </c>
      <c r="H717">
        <v>0</v>
      </c>
      <c r="I717">
        <v>0</v>
      </c>
      <c r="J717">
        <v>0</v>
      </c>
      <c r="K717">
        <v>1</v>
      </c>
      <c r="L717">
        <v>1</v>
      </c>
    </row>
    <row r="718" spans="5:12" x14ac:dyDescent="0.2">
      <c r="E718" t="s">
        <v>4709</v>
      </c>
      <c r="F718" t="s">
        <v>53</v>
      </c>
      <c r="G718">
        <v>3</v>
      </c>
      <c r="H718">
        <v>0</v>
      </c>
      <c r="I718">
        <v>0</v>
      </c>
      <c r="J718">
        <v>0</v>
      </c>
      <c r="K718">
        <v>3</v>
      </c>
      <c r="L718">
        <v>3</v>
      </c>
    </row>
    <row r="719" spans="5:12" x14ac:dyDescent="0.2">
      <c r="E719" t="s">
        <v>4708</v>
      </c>
      <c r="F719" t="s">
        <v>53</v>
      </c>
      <c r="G719">
        <v>3</v>
      </c>
      <c r="H719">
        <v>0</v>
      </c>
      <c r="I719">
        <v>0</v>
      </c>
      <c r="J719">
        <v>0</v>
      </c>
      <c r="K719">
        <v>3</v>
      </c>
      <c r="L719">
        <v>3</v>
      </c>
    </row>
    <row r="720" spans="5:12" x14ac:dyDescent="0.2">
      <c r="E720" t="s">
        <v>7047</v>
      </c>
      <c r="F720" t="s">
        <v>33</v>
      </c>
      <c r="G720">
        <v>2</v>
      </c>
      <c r="H720">
        <v>0</v>
      </c>
      <c r="I720">
        <v>0</v>
      </c>
      <c r="J720">
        <v>0</v>
      </c>
      <c r="K720">
        <v>2</v>
      </c>
      <c r="L720">
        <v>2</v>
      </c>
    </row>
    <row r="721" spans="5:12" x14ac:dyDescent="0.2">
      <c r="E721" t="s">
        <v>7048</v>
      </c>
      <c r="F721" t="s">
        <v>33</v>
      </c>
      <c r="G721">
        <v>2</v>
      </c>
      <c r="H721">
        <v>0</v>
      </c>
      <c r="I721">
        <v>0</v>
      </c>
      <c r="J721">
        <v>0</v>
      </c>
      <c r="K721">
        <v>2</v>
      </c>
      <c r="L721">
        <v>2</v>
      </c>
    </row>
    <row r="722" spans="5:12" x14ac:dyDescent="0.2">
      <c r="E722" t="s">
        <v>7049</v>
      </c>
      <c r="F722" t="s">
        <v>33</v>
      </c>
      <c r="G722">
        <v>2</v>
      </c>
      <c r="H722">
        <v>0</v>
      </c>
      <c r="I722">
        <v>0</v>
      </c>
      <c r="J722">
        <v>0</v>
      </c>
      <c r="K722">
        <v>2</v>
      </c>
      <c r="L722">
        <v>2</v>
      </c>
    </row>
    <row r="723" spans="5:12" x14ac:dyDescent="0.2">
      <c r="E723" t="s">
        <v>7050</v>
      </c>
      <c r="F723" t="s">
        <v>33</v>
      </c>
      <c r="G723">
        <v>2</v>
      </c>
      <c r="H723">
        <v>0</v>
      </c>
      <c r="I723">
        <v>0</v>
      </c>
      <c r="J723">
        <v>0</v>
      </c>
      <c r="K723">
        <v>2</v>
      </c>
      <c r="L723">
        <v>2</v>
      </c>
    </row>
    <row r="724" spans="5:12" x14ac:dyDescent="0.2">
      <c r="E724" t="s">
        <v>7051</v>
      </c>
      <c r="F724" t="s">
        <v>48</v>
      </c>
      <c r="G724">
        <v>0</v>
      </c>
      <c r="H724">
        <v>1</v>
      </c>
      <c r="I724">
        <v>0</v>
      </c>
      <c r="J724">
        <v>0</v>
      </c>
      <c r="K724">
        <v>1</v>
      </c>
      <c r="L724">
        <v>1</v>
      </c>
    </row>
    <row r="725" spans="5:12" x14ac:dyDescent="0.2">
      <c r="E725" t="s">
        <v>3208</v>
      </c>
      <c r="F725" t="s">
        <v>29</v>
      </c>
      <c r="G725">
        <v>0</v>
      </c>
      <c r="H725">
        <v>2</v>
      </c>
      <c r="I725">
        <v>0</v>
      </c>
      <c r="J725">
        <v>0</v>
      </c>
      <c r="K725">
        <v>2</v>
      </c>
      <c r="L725">
        <v>2</v>
      </c>
    </row>
    <row r="726" spans="5:12" x14ac:dyDescent="0.2">
      <c r="E726" t="s">
        <v>245</v>
      </c>
      <c r="F726" t="s">
        <v>33</v>
      </c>
      <c r="G726">
        <v>0</v>
      </c>
      <c r="H726">
        <v>1</v>
      </c>
      <c r="I726">
        <v>0</v>
      </c>
      <c r="J726">
        <v>0</v>
      </c>
      <c r="K726">
        <v>1</v>
      </c>
      <c r="L726">
        <v>1</v>
      </c>
    </row>
    <row r="727" spans="5:12" x14ac:dyDescent="0.2">
      <c r="E727" t="s">
        <v>4096</v>
      </c>
      <c r="F727" t="s">
        <v>29</v>
      </c>
      <c r="G727">
        <v>3</v>
      </c>
      <c r="H727">
        <v>0</v>
      </c>
      <c r="I727">
        <v>0</v>
      </c>
      <c r="J727">
        <v>0</v>
      </c>
      <c r="K727">
        <v>3</v>
      </c>
      <c r="L727">
        <v>3</v>
      </c>
    </row>
    <row r="728" spans="5:12" x14ac:dyDescent="0.2">
      <c r="E728" t="s">
        <v>2571</v>
      </c>
      <c r="F728" t="s">
        <v>33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</row>
    <row r="729" spans="5:12" x14ac:dyDescent="0.2">
      <c r="E729" t="s">
        <v>7052</v>
      </c>
      <c r="F729" t="s">
        <v>33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</row>
    <row r="730" spans="5:12" x14ac:dyDescent="0.2">
      <c r="E730" t="s">
        <v>2589</v>
      </c>
      <c r="F730" t="s">
        <v>33</v>
      </c>
      <c r="G730">
        <v>0</v>
      </c>
      <c r="H730">
        <v>1</v>
      </c>
      <c r="I730">
        <v>0</v>
      </c>
      <c r="J730">
        <v>0</v>
      </c>
      <c r="K730">
        <v>1</v>
      </c>
      <c r="L730">
        <v>1</v>
      </c>
    </row>
    <row r="731" spans="5:12" x14ac:dyDescent="0.2">
      <c r="E731" t="s">
        <v>3314</v>
      </c>
      <c r="F731" t="s">
        <v>33</v>
      </c>
      <c r="G731">
        <v>0</v>
      </c>
      <c r="H731">
        <v>1</v>
      </c>
      <c r="I731">
        <v>0</v>
      </c>
      <c r="J731">
        <v>0</v>
      </c>
      <c r="K731">
        <v>1</v>
      </c>
      <c r="L731">
        <v>1</v>
      </c>
    </row>
    <row r="732" spans="5:12" x14ac:dyDescent="0.2">
      <c r="E732" t="s">
        <v>7053</v>
      </c>
      <c r="F732" t="s">
        <v>33</v>
      </c>
      <c r="G732">
        <v>0</v>
      </c>
      <c r="H732">
        <v>1</v>
      </c>
      <c r="I732">
        <v>0</v>
      </c>
      <c r="J732">
        <v>0</v>
      </c>
      <c r="K732">
        <v>1</v>
      </c>
      <c r="L732">
        <v>1</v>
      </c>
    </row>
    <row r="733" spans="5:12" x14ac:dyDescent="0.2">
      <c r="E733" t="s">
        <v>6318</v>
      </c>
      <c r="F733" t="s">
        <v>33</v>
      </c>
      <c r="G733">
        <v>0</v>
      </c>
      <c r="H733">
        <v>1</v>
      </c>
      <c r="I733">
        <v>0</v>
      </c>
      <c r="J733">
        <v>0</v>
      </c>
      <c r="K733">
        <v>1</v>
      </c>
      <c r="L733">
        <v>1</v>
      </c>
    </row>
    <row r="734" spans="5:12" x14ac:dyDescent="0.2">
      <c r="E734" t="s">
        <v>6320</v>
      </c>
      <c r="F734" t="s">
        <v>33</v>
      </c>
      <c r="G734">
        <v>0</v>
      </c>
      <c r="H734">
        <v>1</v>
      </c>
      <c r="I734">
        <v>0</v>
      </c>
      <c r="J734">
        <v>0</v>
      </c>
      <c r="K734">
        <v>1</v>
      </c>
      <c r="L734">
        <v>1</v>
      </c>
    </row>
    <row r="735" spans="5:12" x14ac:dyDescent="0.2">
      <c r="E735" t="s">
        <v>3313</v>
      </c>
      <c r="F735" t="s">
        <v>33</v>
      </c>
      <c r="G735">
        <v>0</v>
      </c>
      <c r="H735">
        <v>1</v>
      </c>
      <c r="I735">
        <v>0</v>
      </c>
      <c r="J735">
        <v>0</v>
      </c>
      <c r="K735">
        <v>1</v>
      </c>
      <c r="L735">
        <v>1</v>
      </c>
    </row>
    <row r="736" spans="5:12" x14ac:dyDescent="0.2">
      <c r="E736" t="s">
        <v>6319</v>
      </c>
      <c r="F736" t="s">
        <v>33</v>
      </c>
      <c r="G736">
        <v>0</v>
      </c>
      <c r="H736">
        <v>1</v>
      </c>
      <c r="I736">
        <v>0</v>
      </c>
      <c r="J736">
        <v>0</v>
      </c>
      <c r="K736">
        <v>1</v>
      </c>
      <c r="L736">
        <v>1</v>
      </c>
    </row>
    <row r="737" spans="5:12" x14ac:dyDescent="0.2">
      <c r="E737" t="s">
        <v>3700</v>
      </c>
      <c r="F737" t="s">
        <v>67</v>
      </c>
      <c r="G737">
        <v>29</v>
      </c>
      <c r="H737">
        <v>11</v>
      </c>
      <c r="I737">
        <v>0</v>
      </c>
      <c r="J737">
        <v>1</v>
      </c>
      <c r="K737">
        <v>39</v>
      </c>
      <c r="L737">
        <v>40</v>
      </c>
    </row>
    <row r="738" spans="5:12" x14ac:dyDescent="0.2">
      <c r="E738" t="s">
        <v>1025</v>
      </c>
      <c r="F738" t="s">
        <v>69</v>
      </c>
      <c r="G738">
        <v>0</v>
      </c>
      <c r="H738">
        <v>1</v>
      </c>
      <c r="I738">
        <v>0</v>
      </c>
      <c r="J738">
        <v>0</v>
      </c>
      <c r="K738">
        <v>1</v>
      </c>
      <c r="L738">
        <v>1</v>
      </c>
    </row>
    <row r="739" spans="5:12" x14ac:dyDescent="0.2">
      <c r="E739" t="s">
        <v>1764</v>
      </c>
      <c r="F739" t="s">
        <v>29</v>
      </c>
      <c r="G739">
        <v>0</v>
      </c>
      <c r="H739">
        <v>5</v>
      </c>
      <c r="I739">
        <v>0</v>
      </c>
      <c r="J739">
        <v>0</v>
      </c>
      <c r="K739">
        <v>5</v>
      </c>
      <c r="L739">
        <v>5</v>
      </c>
    </row>
    <row r="740" spans="5:12" x14ac:dyDescent="0.2">
      <c r="E740" t="s">
        <v>1008</v>
      </c>
      <c r="F740" t="s">
        <v>29</v>
      </c>
      <c r="G740">
        <v>0</v>
      </c>
      <c r="H740">
        <v>7</v>
      </c>
      <c r="I740">
        <v>0</v>
      </c>
      <c r="J740">
        <v>0</v>
      </c>
      <c r="K740">
        <v>7</v>
      </c>
      <c r="L740">
        <v>7</v>
      </c>
    </row>
    <row r="741" spans="5:12" x14ac:dyDescent="0.2">
      <c r="E741" t="s">
        <v>1762</v>
      </c>
      <c r="F741" t="s">
        <v>29</v>
      </c>
      <c r="G741">
        <v>0</v>
      </c>
      <c r="H741">
        <v>5</v>
      </c>
      <c r="I741">
        <v>0</v>
      </c>
      <c r="J741">
        <v>0</v>
      </c>
      <c r="K741">
        <v>5</v>
      </c>
      <c r="L741">
        <v>5</v>
      </c>
    </row>
    <row r="742" spans="5:12" x14ac:dyDescent="0.2">
      <c r="E742" t="s">
        <v>807</v>
      </c>
      <c r="F742" t="s">
        <v>94</v>
      </c>
      <c r="G742">
        <v>7</v>
      </c>
      <c r="H742">
        <v>5</v>
      </c>
      <c r="I742">
        <v>0</v>
      </c>
      <c r="J742">
        <v>2</v>
      </c>
      <c r="K742">
        <v>10</v>
      </c>
      <c r="L742">
        <v>12</v>
      </c>
    </row>
    <row r="743" spans="5:12" x14ac:dyDescent="0.2">
      <c r="E743" t="s">
        <v>7054</v>
      </c>
      <c r="F743" t="s">
        <v>80</v>
      </c>
      <c r="G743">
        <v>1</v>
      </c>
      <c r="H743">
        <v>0</v>
      </c>
      <c r="I743">
        <v>0</v>
      </c>
      <c r="J743">
        <v>0</v>
      </c>
      <c r="K743">
        <v>1</v>
      </c>
      <c r="L743">
        <v>1</v>
      </c>
    </row>
    <row r="744" spans="5:12" x14ac:dyDescent="0.2">
      <c r="E744" t="s">
        <v>7055</v>
      </c>
      <c r="F744" t="s">
        <v>80</v>
      </c>
      <c r="G744">
        <v>1</v>
      </c>
      <c r="H744">
        <v>0</v>
      </c>
      <c r="I744">
        <v>0</v>
      </c>
      <c r="J744">
        <v>0</v>
      </c>
      <c r="K744">
        <v>1</v>
      </c>
      <c r="L744">
        <v>1</v>
      </c>
    </row>
    <row r="745" spans="5:12" x14ac:dyDescent="0.2">
      <c r="E745" t="s">
        <v>7056</v>
      </c>
      <c r="F745" t="s">
        <v>29</v>
      </c>
      <c r="G745">
        <v>0</v>
      </c>
      <c r="H745">
        <v>1</v>
      </c>
      <c r="I745">
        <v>0</v>
      </c>
      <c r="J745">
        <v>0</v>
      </c>
      <c r="K745">
        <v>1</v>
      </c>
      <c r="L745">
        <v>1</v>
      </c>
    </row>
    <row r="746" spans="5:12" x14ac:dyDescent="0.2">
      <c r="E746" t="s">
        <v>7057</v>
      </c>
      <c r="F746" t="s">
        <v>29</v>
      </c>
      <c r="G746">
        <v>0</v>
      </c>
      <c r="H746">
        <v>1</v>
      </c>
      <c r="I746">
        <v>0</v>
      </c>
      <c r="J746">
        <v>0</v>
      </c>
      <c r="K746">
        <v>1</v>
      </c>
      <c r="L746">
        <v>1</v>
      </c>
    </row>
    <row r="747" spans="5:12" x14ac:dyDescent="0.2">
      <c r="E747" t="s">
        <v>7058</v>
      </c>
      <c r="F747" t="s">
        <v>29</v>
      </c>
      <c r="G747">
        <v>0</v>
      </c>
      <c r="H747">
        <v>1</v>
      </c>
      <c r="I747">
        <v>0</v>
      </c>
      <c r="J747">
        <v>0</v>
      </c>
      <c r="K747">
        <v>1</v>
      </c>
      <c r="L747">
        <v>1</v>
      </c>
    </row>
    <row r="748" spans="5:12" x14ac:dyDescent="0.2">
      <c r="E748" t="s">
        <v>2430</v>
      </c>
      <c r="F748" t="s">
        <v>94</v>
      </c>
      <c r="G748">
        <v>0</v>
      </c>
      <c r="H748">
        <v>2</v>
      </c>
      <c r="I748">
        <v>0</v>
      </c>
      <c r="J748">
        <v>0</v>
      </c>
      <c r="K748">
        <v>2</v>
      </c>
      <c r="L748">
        <v>2</v>
      </c>
    </row>
    <row r="749" spans="5:12" x14ac:dyDescent="0.2">
      <c r="E749" t="s">
        <v>3218</v>
      </c>
      <c r="F749" t="s">
        <v>22</v>
      </c>
      <c r="G749">
        <v>1</v>
      </c>
      <c r="H749">
        <v>2</v>
      </c>
      <c r="I749">
        <v>0</v>
      </c>
      <c r="J749">
        <v>0</v>
      </c>
      <c r="K749">
        <v>3</v>
      </c>
      <c r="L749">
        <v>3</v>
      </c>
    </row>
    <row r="750" spans="5:12" x14ac:dyDescent="0.2">
      <c r="E750" t="s">
        <v>3464</v>
      </c>
      <c r="F750" t="s">
        <v>22</v>
      </c>
      <c r="G750">
        <v>1</v>
      </c>
      <c r="H750">
        <v>2</v>
      </c>
      <c r="I750">
        <v>0</v>
      </c>
      <c r="J750">
        <v>0</v>
      </c>
      <c r="K750">
        <v>3</v>
      </c>
      <c r="L750">
        <v>3</v>
      </c>
    </row>
    <row r="751" spans="5:12" x14ac:dyDescent="0.2">
      <c r="E751" t="s">
        <v>1363</v>
      </c>
      <c r="F751" t="s">
        <v>53</v>
      </c>
      <c r="G751">
        <v>4</v>
      </c>
      <c r="H751">
        <v>4</v>
      </c>
      <c r="I751">
        <v>0</v>
      </c>
      <c r="J751">
        <v>0</v>
      </c>
      <c r="K751">
        <v>8</v>
      </c>
      <c r="L751">
        <v>8</v>
      </c>
    </row>
    <row r="752" spans="5:12" x14ac:dyDescent="0.2">
      <c r="E752" t="s">
        <v>1362</v>
      </c>
      <c r="F752" t="s">
        <v>53</v>
      </c>
      <c r="G752">
        <v>4</v>
      </c>
      <c r="H752">
        <v>4</v>
      </c>
      <c r="I752">
        <v>0</v>
      </c>
      <c r="J752">
        <v>0</v>
      </c>
      <c r="K752">
        <v>8</v>
      </c>
      <c r="L752">
        <v>8</v>
      </c>
    </row>
    <row r="753" spans="5:12" x14ac:dyDescent="0.2">
      <c r="E753" t="s">
        <v>886</v>
      </c>
      <c r="F753" t="s">
        <v>16</v>
      </c>
      <c r="G753">
        <v>9</v>
      </c>
      <c r="H753">
        <v>1</v>
      </c>
      <c r="I753">
        <v>0</v>
      </c>
      <c r="J753">
        <v>0</v>
      </c>
      <c r="K753">
        <v>10</v>
      </c>
      <c r="L753">
        <v>10</v>
      </c>
    </row>
    <row r="754" spans="5:12" x14ac:dyDescent="0.2">
      <c r="E754" t="s">
        <v>686</v>
      </c>
      <c r="F754" t="s">
        <v>16</v>
      </c>
      <c r="G754">
        <v>0</v>
      </c>
      <c r="H754">
        <v>5</v>
      </c>
      <c r="I754">
        <v>0</v>
      </c>
      <c r="J754">
        <v>0</v>
      </c>
      <c r="K754">
        <v>5</v>
      </c>
      <c r="L754">
        <v>5</v>
      </c>
    </row>
    <row r="755" spans="5:12" x14ac:dyDescent="0.2">
      <c r="E755" t="s">
        <v>7059</v>
      </c>
      <c r="F755" t="s">
        <v>22</v>
      </c>
      <c r="G755">
        <v>1</v>
      </c>
      <c r="H755">
        <v>0</v>
      </c>
      <c r="I755">
        <v>0</v>
      </c>
      <c r="J755">
        <v>0</v>
      </c>
      <c r="K755">
        <v>1</v>
      </c>
      <c r="L755">
        <v>1</v>
      </c>
    </row>
    <row r="756" spans="5:12" x14ac:dyDescent="0.2">
      <c r="E756" t="s">
        <v>6549</v>
      </c>
      <c r="F756" t="s">
        <v>80</v>
      </c>
      <c r="G756">
        <v>0</v>
      </c>
      <c r="H756">
        <v>1</v>
      </c>
      <c r="I756">
        <v>0</v>
      </c>
      <c r="J756">
        <v>0</v>
      </c>
      <c r="K756">
        <v>1</v>
      </c>
      <c r="L756">
        <v>1</v>
      </c>
    </row>
    <row r="757" spans="5:12" x14ac:dyDescent="0.2">
      <c r="E757" t="s">
        <v>7060</v>
      </c>
      <c r="F757" t="s">
        <v>125</v>
      </c>
      <c r="G757">
        <v>1</v>
      </c>
      <c r="H757">
        <v>0</v>
      </c>
      <c r="I757">
        <v>0</v>
      </c>
      <c r="J757">
        <v>0</v>
      </c>
      <c r="K757">
        <v>1</v>
      </c>
      <c r="L757">
        <v>1</v>
      </c>
    </row>
    <row r="758" spans="5:12" x14ac:dyDescent="0.2">
      <c r="E758" t="s">
        <v>7061</v>
      </c>
      <c r="F758" t="s">
        <v>125</v>
      </c>
      <c r="G758">
        <v>1</v>
      </c>
      <c r="H758">
        <v>0</v>
      </c>
      <c r="I758">
        <v>0</v>
      </c>
      <c r="J758">
        <v>0</v>
      </c>
      <c r="K758">
        <v>1</v>
      </c>
      <c r="L758">
        <v>1</v>
      </c>
    </row>
    <row r="759" spans="5:12" x14ac:dyDescent="0.2">
      <c r="E759" t="s">
        <v>7062</v>
      </c>
      <c r="F759" t="s">
        <v>125</v>
      </c>
      <c r="G759">
        <v>1</v>
      </c>
      <c r="H759">
        <v>0</v>
      </c>
      <c r="I759">
        <v>0</v>
      </c>
      <c r="J759">
        <v>0</v>
      </c>
      <c r="K759">
        <v>1</v>
      </c>
      <c r="L759">
        <v>1</v>
      </c>
    </row>
    <row r="760" spans="5:12" x14ac:dyDescent="0.2">
      <c r="E760" t="s">
        <v>7063</v>
      </c>
      <c r="F760" t="s">
        <v>125</v>
      </c>
      <c r="G760">
        <v>1</v>
      </c>
      <c r="H760">
        <v>0</v>
      </c>
      <c r="I760">
        <v>0</v>
      </c>
      <c r="J760">
        <v>0</v>
      </c>
      <c r="K760">
        <v>1</v>
      </c>
      <c r="L760">
        <v>1</v>
      </c>
    </row>
    <row r="761" spans="5:12" x14ac:dyDescent="0.2">
      <c r="E761" t="s">
        <v>7064</v>
      </c>
      <c r="F761" t="s">
        <v>125</v>
      </c>
      <c r="G761">
        <v>1</v>
      </c>
      <c r="H761">
        <v>0</v>
      </c>
      <c r="I761">
        <v>0</v>
      </c>
      <c r="J761">
        <v>0</v>
      </c>
      <c r="K761">
        <v>1</v>
      </c>
      <c r="L761">
        <v>1</v>
      </c>
    </row>
    <row r="762" spans="5:12" x14ac:dyDescent="0.2">
      <c r="E762" t="s">
        <v>7065</v>
      </c>
      <c r="F762" t="s">
        <v>125</v>
      </c>
      <c r="G762">
        <v>1</v>
      </c>
      <c r="H762">
        <v>0</v>
      </c>
      <c r="I762">
        <v>0</v>
      </c>
      <c r="J762">
        <v>0</v>
      </c>
      <c r="K762">
        <v>1</v>
      </c>
      <c r="L762">
        <v>1</v>
      </c>
    </row>
    <row r="763" spans="5:12" x14ac:dyDescent="0.2">
      <c r="E763" t="s">
        <v>7066</v>
      </c>
      <c r="F763" t="s">
        <v>125</v>
      </c>
      <c r="G763">
        <v>1</v>
      </c>
      <c r="H763">
        <v>0</v>
      </c>
      <c r="I763">
        <v>0</v>
      </c>
      <c r="J763">
        <v>0</v>
      </c>
      <c r="K763">
        <v>1</v>
      </c>
      <c r="L763">
        <v>1</v>
      </c>
    </row>
    <row r="764" spans="5:12" x14ac:dyDescent="0.2">
      <c r="E764" t="s">
        <v>7067</v>
      </c>
      <c r="F764" t="s">
        <v>125</v>
      </c>
      <c r="G764">
        <v>1</v>
      </c>
      <c r="H764">
        <v>0</v>
      </c>
      <c r="I764">
        <v>0</v>
      </c>
      <c r="J764">
        <v>0</v>
      </c>
      <c r="K764">
        <v>1</v>
      </c>
      <c r="L764">
        <v>1</v>
      </c>
    </row>
    <row r="765" spans="5:12" x14ac:dyDescent="0.2">
      <c r="E765" t="s">
        <v>7068</v>
      </c>
      <c r="F765" t="s">
        <v>125</v>
      </c>
      <c r="G765">
        <v>1</v>
      </c>
      <c r="H765">
        <v>0</v>
      </c>
      <c r="I765">
        <v>0</v>
      </c>
      <c r="J765">
        <v>0</v>
      </c>
      <c r="K765">
        <v>1</v>
      </c>
      <c r="L765">
        <v>1</v>
      </c>
    </row>
    <row r="766" spans="5:12" x14ac:dyDescent="0.2">
      <c r="E766" t="s">
        <v>6515</v>
      </c>
      <c r="F766" t="s">
        <v>125</v>
      </c>
      <c r="G766">
        <v>1</v>
      </c>
      <c r="H766">
        <v>0</v>
      </c>
      <c r="I766">
        <v>0</v>
      </c>
      <c r="J766">
        <v>0</v>
      </c>
      <c r="K766">
        <v>1</v>
      </c>
      <c r="L766">
        <v>1</v>
      </c>
    </row>
    <row r="767" spans="5:12" x14ac:dyDescent="0.2">
      <c r="E767" t="s">
        <v>7069</v>
      </c>
      <c r="F767" t="s">
        <v>125</v>
      </c>
      <c r="G767">
        <v>1</v>
      </c>
      <c r="H767">
        <v>0</v>
      </c>
      <c r="I767">
        <v>0</v>
      </c>
      <c r="J767">
        <v>0</v>
      </c>
      <c r="K767">
        <v>1</v>
      </c>
      <c r="L767">
        <v>1</v>
      </c>
    </row>
    <row r="768" spans="5:12" x14ac:dyDescent="0.2">
      <c r="E768" t="s">
        <v>1638</v>
      </c>
      <c r="F768" t="s">
        <v>94</v>
      </c>
      <c r="G768">
        <v>1</v>
      </c>
      <c r="H768">
        <v>0</v>
      </c>
      <c r="I768">
        <v>0</v>
      </c>
      <c r="J768">
        <v>1</v>
      </c>
      <c r="K768">
        <v>0</v>
      </c>
      <c r="L768">
        <v>1</v>
      </c>
    </row>
    <row r="769" spans="5:12" x14ac:dyDescent="0.2">
      <c r="E769" t="s">
        <v>3122</v>
      </c>
      <c r="F769" t="s">
        <v>94</v>
      </c>
      <c r="G769">
        <v>1</v>
      </c>
      <c r="H769">
        <v>0</v>
      </c>
      <c r="I769">
        <v>0</v>
      </c>
      <c r="J769">
        <v>1</v>
      </c>
      <c r="K769">
        <v>0</v>
      </c>
      <c r="L769">
        <v>1</v>
      </c>
    </row>
    <row r="770" spans="5:12" x14ac:dyDescent="0.2">
      <c r="E770" t="s">
        <v>2226</v>
      </c>
      <c r="F770" t="s">
        <v>67</v>
      </c>
      <c r="G770">
        <v>1</v>
      </c>
      <c r="H770">
        <v>12</v>
      </c>
      <c r="I770">
        <v>0</v>
      </c>
      <c r="J770">
        <v>0</v>
      </c>
      <c r="K770">
        <v>13</v>
      </c>
      <c r="L770">
        <v>13</v>
      </c>
    </row>
    <row r="771" spans="5:12" x14ac:dyDescent="0.2">
      <c r="E771" t="s">
        <v>2220</v>
      </c>
      <c r="F771" t="s">
        <v>67</v>
      </c>
      <c r="G771">
        <v>1</v>
      </c>
      <c r="H771">
        <v>12</v>
      </c>
      <c r="I771">
        <v>0</v>
      </c>
      <c r="J771">
        <v>0</v>
      </c>
      <c r="K771">
        <v>13</v>
      </c>
      <c r="L771">
        <v>13</v>
      </c>
    </row>
    <row r="772" spans="5:12" x14ac:dyDescent="0.2">
      <c r="E772" t="s">
        <v>2216</v>
      </c>
      <c r="F772" t="s">
        <v>67</v>
      </c>
      <c r="G772">
        <v>1</v>
      </c>
      <c r="H772">
        <v>12</v>
      </c>
      <c r="I772">
        <v>0</v>
      </c>
      <c r="J772">
        <v>0</v>
      </c>
      <c r="K772">
        <v>13</v>
      </c>
      <c r="L772">
        <v>13</v>
      </c>
    </row>
    <row r="773" spans="5:12" x14ac:dyDescent="0.2">
      <c r="E773" t="s">
        <v>2219</v>
      </c>
      <c r="F773" t="s">
        <v>67</v>
      </c>
      <c r="G773">
        <v>1</v>
      </c>
      <c r="H773">
        <v>12</v>
      </c>
      <c r="I773">
        <v>0</v>
      </c>
      <c r="J773">
        <v>0</v>
      </c>
      <c r="K773">
        <v>13</v>
      </c>
      <c r="L773">
        <v>13</v>
      </c>
    </row>
    <row r="774" spans="5:12" x14ac:dyDescent="0.2">
      <c r="E774" t="s">
        <v>2218</v>
      </c>
      <c r="F774" t="s">
        <v>67</v>
      </c>
      <c r="G774">
        <v>1</v>
      </c>
      <c r="H774">
        <v>12</v>
      </c>
      <c r="I774">
        <v>0</v>
      </c>
      <c r="J774">
        <v>0</v>
      </c>
      <c r="K774">
        <v>13</v>
      </c>
      <c r="L774">
        <v>13</v>
      </c>
    </row>
    <row r="775" spans="5:12" x14ac:dyDescent="0.2">
      <c r="E775" t="s">
        <v>2217</v>
      </c>
      <c r="F775" t="s">
        <v>67</v>
      </c>
      <c r="G775">
        <v>1</v>
      </c>
      <c r="H775">
        <v>12</v>
      </c>
      <c r="I775">
        <v>0</v>
      </c>
      <c r="J775">
        <v>0</v>
      </c>
      <c r="K775">
        <v>13</v>
      </c>
      <c r="L775">
        <v>13</v>
      </c>
    </row>
    <row r="776" spans="5:12" x14ac:dyDescent="0.2">
      <c r="E776" t="s">
        <v>2227</v>
      </c>
      <c r="F776" t="s">
        <v>67</v>
      </c>
      <c r="G776">
        <v>1</v>
      </c>
      <c r="H776">
        <v>12</v>
      </c>
      <c r="I776">
        <v>0</v>
      </c>
      <c r="J776">
        <v>0</v>
      </c>
      <c r="K776">
        <v>13</v>
      </c>
      <c r="L776">
        <v>13</v>
      </c>
    </row>
    <row r="777" spans="5:12" x14ac:dyDescent="0.2">
      <c r="E777" t="s">
        <v>2323</v>
      </c>
      <c r="F777" t="s">
        <v>67</v>
      </c>
      <c r="G777">
        <v>1</v>
      </c>
      <c r="H777">
        <v>12</v>
      </c>
      <c r="I777">
        <v>0</v>
      </c>
      <c r="J777">
        <v>0</v>
      </c>
      <c r="K777">
        <v>13</v>
      </c>
      <c r="L777">
        <v>13</v>
      </c>
    </row>
    <row r="778" spans="5:12" x14ac:dyDescent="0.2">
      <c r="E778" t="s">
        <v>1158</v>
      </c>
      <c r="F778" t="s">
        <v>67</v>
      </c>
      <c r="G778">
        <v>1</v>
      </c>
      <c r="H778">
        <v>12</v>
      </c>
      <c r="I778">
        <v>0</v>
      </c>
      <c r="J778">
        <v>0</v>
      </c>
      <c r="K778">
        <v>13</v>
      </c>
      <c r="L778">
        <v>13</v>
      </c>
    </row>
    <row r="779" spans="5:12" x14ac:dyDescent="0.2">
      <c r="E779" t="s">
        <v>1159</v>
      </c>
      <c r="F779" t="s">
        <v>67</v>
      </c>
      <c r="G779">
        <v>1</v>
      </c>
      <c r="H779">
        <v>12</v>
      </c>
      <c r="I779">
        <v>0</v>
      </c>
      <c r="J779">
        <v>0</v>
      </c>
      <c r="K779">
        <v>13</v>
      </c>
      <c r="L779">
        <v>13</v>
      </c>
    </row>
    <row r="780" spans="5:12" x14ac:dyDescent="0.2">
      <c r="E780" t="s">
        <v>876</v>
      </c>
      <c r="F780" t="s">
        <v>67</v>
      </c>
      <c r="G780">
        <v>1</v>
      </c>
      <c r="H780">
        <v>12</v>
      </c>
      <c r="I780">
        <v>0</v>
      </c>
      <c r="J780">
        <v>0</v>
      </c>
      <c r="K780">
        <v>13</v>
      </c>
      <c r="L780">
        <v>13</v>
      </c>
    </row>
    <row r="781" spans="5:12" x14ac:dyDescent="0.2">
      <c r="E781" t="s">
        <v>1464</v>
      </c>
      <c r="F781" t="s">
        <v>24</v>
      </c>
      <c r="G781">
        <v>0</v>
      </c>
      <c r="H781">
        <v>1</v>
      </c>
      <c r="I781">
        <v>0</v>
      </c>
      <c r="J781">
        <v>0</v>
      </c>
      <c r="K781">
        <v>1</v>
      </c>
      <c r="L781">
        <v>1</v>
      </c>
    </row>
    <row r="782" spans="5:12" x14ac:dyDescent="0.2">
      <c r="E782" t="s">
        <v>5205</v>
      </c>
      <c r="F782" t="s">
        <v>14</v>
      </c>
      <c r="G782">
        <v>1</v>
      </c>
      <c r="H782">
        <v>0</v>
      </c>
      <c r="I782">
        <v>0</v>
      </c>
      <c r="J782">
        <v>1</v>
      </c>
      <c r="K782">
        <v>0</v>
      </c>
      <c r="L782">
        <v>1</v>
      </c>
    </row>
    <row r="783" spans="5:12" x14ac:dyDescent="0.2">
      <c r="E783" t="s">
        <v>7070</v>
      </c>
      <c r="F783" t="s">
        <v>24</v>
      </c>
      <c r="G783">
        <v>0</v>
      </c>
      <c r="H783">
        <v>1</v>
      </c>
      <c r="I783">
        <v>0</v>
      </c>
      <c r="J783">
        <v>1</v>
      </c>
      <c r="K783">
        <v>0</v>
      </c>
      <c r="L783">
        <v>1</v>
      </c>
    </row>
    <row r="784" spans="5:12" x14ac:dyDescent="0.2">
      <c r="E784" t="s">
        <v>434</v>
      </c>
      <c r="F784" t="s">
        <v>14</v>
      </c>
      <c r="G784">
        <v>1</v>
      </c>
      <c r="H784">
        <v>2</v>
      </c>
      <c r="I784">
        <v>0</v>
      </c>
      <c r="J784">
        <v>1</v>
      </c>
      <c r="K784">
        <v>2</v>
      </c>
      <c r="L784">
        <v>3</v>
      </c>
    </row>
    <row r="785" spans="4:12" x14ac:dyDescent="0.2">
      <c r="E785" t="s">
        <v>7071</v>
      </c>
      <c r="F785" t="s">
        <v>24</v>
      </c>
      <c r="G785">
        <v>0</v>
      </c>
      <c r="H785">
        <v>1</v>
      </c>
      <c r="I785">
        <v>0</v>
      </c>
      <c r="J785">
        <v>1</v>
      </c>
      <c r="K785">
        <v>0</v>
      </c>
      <c r="L785">
        <v>1</v>
      </c>
    </row>
    <row r="786" spans="4:12" x14ac:dyDescent="0.2">
      <c r="E786" t="s">
        <v>7072</v>
      </c>
      <c r="F786" t="s">
        <v>53</v>
      </c>
      <c r="G786">
        <v>0</v>
      </c>
      <c r="H786">
        <v>1</v>
      </c>
      <c r="I786">
        <v>0</v>
      </c>
      <c r="J786">
        <v>0</v>
      </c>
      <c r="K786">
        <v>1</v>
      </c>
      <c r="L786">
        <v>1</v>
      </c>
    </row>
    <row r="787" spans="4:12" x14ac:dyDescent="0.2">
      <c r="E787" t="s">
        <v>7073</v>
      </c>
      <c r="F787" t="s">
        <v>53</v>
      </c>
      <c r="G787">
        <v>0</v>
      </c>
      <c r="H787">
        <v>1</v>
      </c>
      <c r="I787">
        <v>0</v>
      </c>
      <c r="J787">
        <v>0</v>
      </c>
      <c r="K787">
        <v>1</v>
      </c>
      <c r="L787">
        <v>1</v>
      </c>
    </row>
    <row r="788" spans="4:12" x14ac:dyDescent="0.2">
      <c r="D788" t="s">
        <v>7074</v>
      </c>
      <c r="E788" t="s">
        <v>7074</v>
      </c>
      <c r="F788" t="s">
        <v>53</v>
      </c>
      <c r="G788">
        <v>0</v>
      </c>
      <c r="H788">
        <v>1</v>
      </c>
      <c r="I788">
        <v>0</v>
      </c>
      <c r="J788">
        <v>0</v>
      </c>
      <c r="K788">
        <v>1</v>
      </c>
      <c r="L788">
        <v>1</v>
      </c>
    </row>
    <row r="789" spans="4:12" x14ac:dyDescent="0.2">
      <c r="E789" t="s">
        <v>7075</v>
      </c>
      <c r="F789" t="s">
        <v>53</v>
      </c>
      <c r="G789">
        <v>0</v>
      </c>
      <c r="H789">
        <v>1</v>
      </c>
      <c r="I789">
        <v>0</v>
      </c>
      <c r="J789">
        <v>0</v>
      </c>
      <c r="K789">
        <v>1</v>
      </c>
      <c r="L789">
        <v>1</v>
      </c>
    </row>
    <row r="790" spans="4:12" x14ac:dyDescent="0.2">
      <c r="E790" t="s">
        <v>7076</v>
      </c>
      <c r="F790" t="s">
        <v>53</v>
      </c>
      <c r="G790">
        <v>0</v>
      </c>
      <c r="H790">
        <v>1</v>
      </c>
      <c r="I790">
        <v>0</v>
      </c>
      <c r="J790">
        <v>0</v>
      </c>
      <c r="K790">
        <v>1</v>
      </c>
      <c r="L790">
        <v>1</v>
      </c>
    </row>
    <row r="791" spans="4:12" x14ac:dyDescent="0.2">
      <c r="E791" t="s">
        <v>7077</v>
      </c>
      <c r="F791" t="s">
        <v>53</v>
      </c>
      <c r="G791">
        <v>0</v>
      </c>
      <c r="H791">
        <v>1</v>
      </c>
      <c r="I791">
        <v>0</v>
      </c>
      <c r="J791">
        <v>0</v>
      </c>
      <c r="K791">
        <v>1</v>
      </c>
      <c r="L791">
        <v>1</v>
      </c>
    </row>
    <row r="792" spans="4:12" x14ac:dyDescent="0.2">
      <c r="E792" t="s">
        <v>7078</v>
      </c>
      <c r="F792" t="s">
        <v>53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1</v>
      </c>
    </row>
    <row r="793" spans="4:12" x14ac:dyDescent="0.2">
      <c r="E793" t="s">
        <v>7079</v>
      </c>
      <c r="F793" t="s">
        <v>53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1</v>
      </c>
    </row>
    <row r="794" spans="4:12" x14ac:dyDescent="0.2">
      <c r="E794" t="s">
        <v>7080</v>
      </c>
      <c r="F794" t="s">
        <v>53</v>
      </c>
      <c r="G794">
        <v>0</v>
      </c>
      <c r="H794">
        <v>1</v>
      </c>
      <c r="I794">
        <v>0</v>
      </c>
      <c r="J794">
        <v>0</v>
      </c>
      <c r="K794">
        <v>1</v>
      </c>
      <c r="L794">
        <v>1</v>
      </c>
    </row>
    <row r="795" spans="4:12" x14ac:dyDescent="0.2">
      <c r="E795" t="s">
        <v>7081</v>
      </c>
      <c r="F795" t="s">
        <v>53</v>
      </c>
      <c r="G795">
        <v>0</v>
      </c>
      <c r="H795">
        <v>1</v>
      </c>
      <c r="I795">
        <v>0</v>
      </c>
      <c r="J795">
        <v>0</v>
      </c>
      <c r="K795">
        <v>1</v>
      </c>
      <c r="L795">
        <v>1</v>
      </c>
    </row>
    <row r="796" spans="4:12" x14ac:dyDescent="0.2">
      <c r="E796" t="s">
        <v>7082</v>
      </c>
      <c r="F796" t="s">
        <v>53</v>
      </c>
      <c r="G796">
        <v>0</v>
      </c>
      <c r="H796">
        <v>1</v>
      </c>
      <c r="I796">
        <v>0</v>
      </c>
      <c r="J796">
        <v>0</v>
      </c>
      <c r="K796">
        <v>1</v>
      </c>
      <c r="L796">
        <v>1</v>
      </c>
    </row>
    <row r="797" spans="4:12" x14ac:dyDescent="0.2">
      <c r="E797" t="s">
        <v>7083</v>
      </c>
      <c r="F797" t="s">
        <v>53</v>
      </c>
      <c r="G797">
        <v>0</v>
      </c>
      <c r="H797">
        <v>1</v>
      </c>
      <c r="I797">
        <v>0</v>
      </c>
      <c r="J797">
        <v>0</v>
      </c>
      <c r="K797">
        <v>1</v>
      </c>
      <c r="L797">
        <v>1</v>
      </c>
    </row>
    <row r="798" spans="4:12" x14ac:dyDescent="0.2">
      <c r="E798" t="s">
        <v>7084</v>
      </c>
      <c r="F798" t="s">
        <v>53</v>
      </c>
      <c r="G798">
        <v>0</v>
      </c>
      <c r="H798">
        <v>1</v>
      </c>
      <c r="I798">
        <v>0</v>
      </c>
      <c r="J798">
        <v>0</v>
      </c>
      <c r="K798">
        <v>1</v>
      </c>
      <c r="L798">
        <v>1</v>
      </c>
    </row>
    <row r="799" spans="4:12" x14ac:dyDescent="0.2">
      <c r="E799" t="s">
        <v>7085</v>
      </c>
      <c r="F799" t="s">
        <v>53</v>
      </c>
      <c r="G799">
        <v>0</v>
      </c>
      <c r="H799">
        <v>1</v>
      </c>
      <c r="I799">
        <v>0</v>
      </c>
      <c r="J799">
        <v>0</v>
      </c>
      <c r="K799">
        <v>1</v>
      </c>
      <c r="L799">
        <v>1</v>
      </c>
    </row>
    <row r="800" spans="4:12" x14ac:dyDescent="0.2">
      <c r="E800" t="s">
        <v>7086</v>
      </c>
      <c r="F800" t="s">
        <v>53</v>
      </c>
      <c r="G800">
        <v>0</v>
      </c>
      <c r="H800">
        <v>1</v>
      </c>
      <c r="I800">
        <v>0</v>
      </c>
      <c r="J800">
        <v>0</v>
      </c>
      <c r="K800">
        <v>1</v>
      </c>
      <c r="L800">
        <v>1</v>
      </c>
    </row>
    <row r="801" spans="5:12" x14ac:dyDescent="0.2">
      <c r="E801" t="s">
        <v>7087</v>
      </c>
      <c r="F801" t="s">
        <v>53</v>
      </c>
      <c r="G801">
        <v>0</v>
      </c>
      <c r="H801">
        <v>1</v>
      </c>
      <c r="I801">
        <v>0</v>
      </c>
      <c r="J801">
        <v>0</v>
      </c>
      <c r="K801">
        <v>1</v>
      </c>
      <c r="L801">
        <v>1</v>
      </c>
    </row>
    <row r="802" spans="5:12" x14ac:dyDescent="0.2">
      <c r="E802" t="s">
        <v>7088</v>
      </c>
      <c r="F802" t="s">
        <v>53</v>
      </c>
      <c r="G802">
        <v>0</v>
      </c>
      <c r="H802">
        <v>1</v>
      </c>
      <c r="I802">
        <v>0</v>
      </c>
      <c r="J802">
        <v>0</v>
      </c>
      <c r="K802">
        <v>1</v>
      </c>
      <c r="L802">
        <v>1</v>
      </c>
    </row>
    <row r="803" spans="5:12" x14ac:dyDescent="0.2">
      <c r="E803" t="s">
        <v>7089</v>
      </c>
      <c r="F803" t="s">
        <v>53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1</v>
      </c>
    </row>
    <row r="804" spans="5:12" x14ac:dyDescent="0.2">
      <c r="E804" t="s">
        <v>7090</v>
      </c>
      <c r="F804" t="s">
        <v>53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1</v>
      </c>
    </row>
    <row r="805" spans="5:12" x14ac:dyDescent="0.2">
      <c r="E805" t="s">
        <v>7091</v>
      </c>
      <c r="F805" t="s">
        <v>53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1</v>
      </c>
    </row>
    <row r="806" spans="5:12" x14ac:dyDescent="0.2">
      <c r="E806" t="s">
        <v>7092</v>
      </c>
      <c r="F806" t="s">
        <v>53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1</v>
      </c>
    </row>
    <row r="807" spans="5:12" x14ac:dyDescent="0.2">
      <c r="E807" t="s">
        <v>7093</v>
      </c>
      <c r="F807" t="s">
        <v>53</v>
      </c>
      <c r="G807">
        <v>0</v>
      </c>
      <c r="H807">
        <v>1</v>
      </c>
      <c r="I807">
        <v>0</v>
      </c>
      <c r="J807">
        <v>0</v>
      </c>
      <c r="K807">
        <v>1</v>
      </c>
      <c r="L807">
        <v>1</v>
      </c>
    </row>
    <row r="808" spans="5:12" x14ac:dyDescent="0.2">
      <c r="E808" t="s">
        <v>3091</v>
      </c>
      <c r="F808" t="s">
        <v>94</v>
      </c>
      <c r="G808">
        <v>2</v>
      </c>
      <c r="H808">
        <v>0</v>
      </c>
      <c r="I808">
        <v>0</v>
      </c>
      <c r="J808">
        <v>1</v>
      </c>
      <c r="K808">
        <v>1</v>
      </c>
      <c r="L808">
        <v>2</v>
      </c>
    </row>
    <row r="809" spans="5:12" x14ac:dyDescent="0.2">
      <c r="E809" t="s">
        <v>5575</v>
      </c>
      <c r="F809" t="s">
        <v>22</v>
      </c>
      <c r="G809">
        <v>0</v>
      </c>
      <c r="H809">
        <v>1</v>
      </c>
      <c r="I809">
        <v>0</v>
      </c>
      <c r="J809">
        <v>0</v>
      </c>
      <c r="K809">
        <v>1</v>
      </c>
      <c r="L809">
        <v>1</v>
      </c>
    </row>
    <row r="810" spans="5:12" x14ac:dyDescent="0.2">
      <c r="E810" t="s">
        <v>4195</v>
      </c>
      <c r="F810" t="s">
        <v>22</v>
      </c>
      <c r="G810">
        <v>0</v>
      </c>
      <c r="H810">
        <v>1</v>
      </c>
      <c r="I810">
        <v>0</v>
      </c>
      <c r="J810">
        <v>0</v>
      </c>
      <c r="K810">
        <v>1</v>
      </c>
      <c r="L810">
        <v>1</v>
      </c>
    </row>
    <row r="811" spans="5:12" x14ac:dyDescent="0.2">
      <c r="E811" t="s">
        <v>814</v>
      </c>
      <c r="F811" t="s">
        <v>58</v>
      </c>
      <c r="G811">
        <v>1</v>
      </c>
      <c r="H811">
        <v>4</v>
      </c>
      <c r="I811">
        <v>0</v>
      </c>
      <c r="J811">
        <v>0</v>
      </c>
      <c r="K811">
        <v>5</v>
      </c>
      <c r="L811">
        <v>5</v>
      </c>
    </row>
    <row r="812" spans="5:12" x14ac:dyDescent="0.2">
      <c r="E812" t="s">
        <v>157</v>
      </c>
      <c r="F812" t="s">
        <v>16</v>
      </c>
      <c r="G812">
        <v>0</v>
      </c>
      <c r="H812">
        <v>2</v>
      </c>
      <c r="I812">
        <v>0</v>
      </c>
      <c r="J812">
        <v>0</v>
      </c>
      <c r="K812">
        <v>2</v>
      </c>
      <c r="L812">
        <v>2</v>
      </c>
    </row>
    <row r="813" spans="5:12" x14ac:dyDescent="0.2">
      <c r="E813" t="s">
        <v>1111</v>
      </c>
      <c r="F813" t="s">
        <v>35</v>
      </c>
      <c r="G813">
        <v>0</v>
      </c>
      <c r="H813">
        <v>6</v>
      </c>
      <c r="I813">
        <v>0</v>
      </c>
      <c r="J813">
        <v>0</v>
      </c>
      <c r="K813">
        <v>6</v>
      </c>
      <c r="L813">
        <v>6</v>
      </c>
    </row>
    <row r="814" spans="5:12" x14ac:dyDescent="0.2">
      <c r="E814" t="s">
        <v>1095</v>
      </c>
      <c r="F814" t="s">
        <v>35</v>
      </c>
      <c r="G814">
        <v>0</v>
      </c>
      <c r="H814">
        <v>2</v>
      </c>
      <c r="I814">
        <v>0</v>
      </c>
      <c r="J814">
        <v>0</v>
      </c>
      <c r="K814">
        <v>2</v>
      </c>
      <c r="L814">
        <v>2</v>
      </c>
    </row>
    <row r="815" spans="5:12" x14ac:dyDescent="0.2">
      <c r="E815" t="s">
        <v>1004</v>
      </c>
      <c r="F815" t="s">
        <v>35</v>
      </c>
      <c r="G815">
        <v>0</v>
      </c>
      <c r="H815">
        <v>5</v>
      </c>
      <c r="I815">
        <v>0</v>
      </c>
      <c r="J815">
        <v>0</v>
      </c>
      <c r="K815">
        <v>5</v>
      </c>
      <c r="L815">
        <v>5</v>
      </c>
    </row>
    <row r="816" spans="5:12" x14ac:dyDescent="0.2">
      <c r="E816" t="s">
        <v>1253</v>
      </c>
      <c r="F816" t="s">
        <v>33</v>
      </c>
      <c r="G816">
        <v>1</v>
      </c>
      <c r="H816">
        <v>0</v>
      </c>
      <c r="I816">
        <v>0</v>
      </c>
      <c r="J816">
        <v>0</v>
      </c>
      <c r="K816">
        <v>1</v>
      </c>
      <c r="L816">
        <v>1</v>
      </c>
    </row>
    <row r="817" spans="5:12" x14ac:dyDescent="0.2">
      <c r="E817" t="s">
        <v>7094</v>
      </c>
      <c r="F817" t="s">
        <v>24</v>
      </c>
      <c r="G817">
        <v>0</v>
      </c>
      <c r="H817">
        <v>2</v>
      </c>
      <c r="I817">
        <v>0</v>
      </c>
      <c r="J817">
        <v>0</v>
      </c>
      <c r="K817">
        <v>2</v>
      </c>
      <c r="L817">
        <v>2</v>
      </c>
    </row>
    <row r="818" spans="5:12" x14ac:dyDescent="0.2">
      <c r="E818" t="s">
        <v>7095</v>
      </c>
      <c r="F818" t="s">
        <v>24</v>
      </c>
      <c r="G818">
        <v>0</v>
      </c>
      <c r="H818">
        <v>1</v>
      </c>
      <c r="I818">
        <v>0</v>
      </c>
      <c r="J818">
        <v>0</v>
      </c>
      <c r="K818">
        <v>1</v>
      </c>
      <c r="L818">
        <v>1</v>
      </c>
    </row>
    <row r="819" spans="5:12" x14ac:dyDescent="0.2">
      <c r="E819" t="s">
        <v>7096</v>
      </c>
      <c r="F819" t="s">
        <v>24</v>
      </c>
      <c r="G819">
        <v>0</v>
      </c>
      <c r="H819">
        <v>1</v>
      </c>
      <c r="I819">
        <v>0</v>
      </c>
      <c r="J819">
        <v>0</v>
      </c>
      <c r="K819">
        <v>1</v>
      </c>
      <c r="L819">
        <v>1</v>
      </c>
    </row>
    <row r="820" spans="5:12" x14ac:dyDescent="0.2">
      <c r="E820" t="s">
        <v>4330</v>
      </c>
      <c r="F820" t="s">
        <v>80</v>
      </c>
      <c r="G820">
        <v>2</v>
      </c>
      <c r="H820">
        <v>0</v>
      </c>
      <c r="I820">
        <v>0</v>
      </c>
      <c r="J820">
        <v>0</v>
      </c>
      <c r="K820">
        <v>2</v>
      </c>
      <c r="L820">
        <v>2</v>
      </c>
    </row>
    <row r="821" spans="5:12" x14ac:dyDescent="0.2">
      <c r="E821" t="s">
        <v>7097</v>
      </c>
      <c r="F821" t="s">
        <v>24</v>
      </c>
      <c r="G821">
        <v>0</v>
      </c>
      <c r="H821">
        <v>1</v>
      </c>
      <c r="I821">
        <v>0</v>
      </c>
      <c r="J821">
        <v>0</v>
      </c>
      <c r="K821">
        <v>1</v>
      </c>
      <c r="L821">
        <v>1</v>
      </c>
    </row>
    <row r="822" spans="5:12" x14ac:dyDescent="0.2">
      <c r="E822" t="s">
        <v>7098</v>
      </c>
      <c r="F822" t="s">
        <v>24</v>
      </c>
      <c r="G822">
        <v>0</v>
      </c>
      <c r="H822">
        <v>1</v>
      </c>
      <c r="I822">
        <v>0</v>
      </c>
      <c r="J822">
        <v>0</v>
      </c>
      <c r="K822">
        <v>1</v>
      </c>
      <c r="L822">
        <v>1</v>
      </c>
    </row>
    <row r="823" spans="5:12" x14ac:dyDescent="0.2">
      <c r="E823" t="s">
        <v>7099</v>
      </c>
      <c r="F823" t="s">
        <v>48</v>
      </c>
      <c r="G823">
        <v>3</v>
      </c>
      <c r="H823">
        <v>1</v>
      </c>
      <c r="I823">
        <v>0</v>
      </c>
      <c r="J823">
        <v>0</v>
      </c>
      <c r="K823">
        <v>4</v>
      </c>
      <c r="L823">
        <v>4</v>
      </c>
    </row>
    <row r="824" spans="5:12" x14ac:dyDescent="0.2">
      <c r="E824" t="s">
        <v>7100</v>
      </c>
      <c r="F824" t="s">
        <v>48</v>
      </c>
      <c r="G824">
        <v>3</v>
      </c>
      <c r="H824">
        <v>1</v>
      </c>
      <c r="I824">
        <v>0</v>
      </c>
      <c r="J824">
        <v>0</v>
      </c>
      <c r="K824">
        <v>4</v>
      </c>
      <c r="L824">
        <v>4</v>
      </c>
    </row>
    <row r="825" spans="5:12" x14ac:dyDescent="0.2">
      <c r="E825" t="s">
        <v>7101</v>
      </c>
      <c r="F825" t="s">
        <v>48</v>
      </c>
      <c r="G825">
        <v>1</v>
      </c>
      <c r="H825">
        <v>1</v>
      </c>
      <c r="I825">
        <v>0</v>
      </c>
      <c r="J825">
        <v>0</v>
      </c>
      <c r="K825">
        <v>2</v>
      </c>
      <c r="L825">
        <v>2</v>
      </c>
    </row>
    <row r="826" spans="5:12" x14ac:dyDescent="0.2">
      <c r="E826" t="s">
        <v>2260</v>
      </c>
      <c r="F826" t="s">
        <v>53</v>
      </c>
      <c r="G826">
        <v>0</v>
      </c>
      <c r="H826">
        <v>4</v>
      </c>
      <c r="I826">
        <v>0</v>
      </c>
      <c r="J826">
        <v>0</v>
      </c>
      <c r="K826">
        <v>4</v>
      </c>
      <c r="L826">
        <v>4</v>
      </c>
    </row>
    <row r="827" spans="5:12" x14ac:dyDescent="0.2">
      <c r="E827" t="s">
        <v>6061</v>
      </c>
      <c r="F827" t="s">
        <v>53</v>
      </c>
      <c r="G827">
        <v>0</v>
      </c>
      <c r="H827">
        <v>4</v>
      </c>
      <c r="I827">
        <v>0</v>
      </c>
      <c r="J827">
        <v>0</v>
      </c>
      <c r="K827">
        <v>4</v>
      </c>
      <c r="L827">
        <v>4</v>
      </c>
    </row>
    <row r="828" spans="5:12" x14ac:dyDescent="0.2">
      <c r="E828" t="s">
        <v>2259</v>
      </c>
      <c r="F828" t="s">
        <v>53</v>
      </c>
      <c r="G828">
        <v>0</v>
      </c>
      <c r="H828">
        <v>4</v>
      </c>
      <c r="I828">
        <v>0</v>
      </c>
      <c r="J828">
        <v>0</v>
      </c>
      <c r="K828">
        <v>4</v>
      </c>
      <c r="L828">
        <v>4</v>
      </c>
    </row>
    <row r="829" spans="5:12" x14ac:dyDescent="0.2">
      <c r="E829" t="s">
        <v>7102</v>
      </c>
      <c r="F829" t="s">
        <v>94</v>
      </c>
      <c r="G829">
        <v>0</v>
      </c>
      <c r="H829">
        <v>1</v>
      </c>
      <c r="I829">
        <v>0</v>
      </c>
      <c r="J829">
        <v>0</v>
      </c>
      <c r="K829">
        <v>1</v>
      </c>
      <c r="L829">
        <v>1</v>
      </c>
    </row>
    <row r="830" spans="5:12" x14ac:dyDescent="0.2">
      <c r="E830" t="s">
        <v>2974</v>
      </c>
      <c r="F830" t="s">
        <v>94</v>
      </c>
      <c r="G830">
        <v>0</v>
      </c>
      <c r="H830">
        <v>1</v>
      </c>
      <c r="I830">
        <v>0</v>
      </c>
      <c r="J830">
        <v>0</v>
      </c>
      <c r="K830">
        <v>1</v>
      </c>
      <c r="L830">
        <v>1</v>
      </c>
    </row>
    <row r="831" spans="5:12" x14ac:dyDescent="0.2">
      <c r="E831" t="s">
        <v>7103</v>
      </c>
      <c r="F831" t="s">
        <v>33</v>
      </c>
      <c r="G831">
        <v>0</v>
      </c>
      <c r="H831">
        <v>2</v>
      </c>
      <c r="I831">
        <v>0</v>
      </c>
      <c r="J831">
        <v>0</v>
      </c>
      <c r="K831">
        <v>2</v>
      </c>
      <c r="L831">
        <v>2</v>
      </c>
    </row>
    <row r="832" spans="5:12" x14ac:dyDescent="0.2">
      <c r="E832" t="s">
        <v>7104</v>
      </c>
      <c r="F832" t="s">
        <v>33</v>
      </c>
      <c r="G832">
        <v>0</v>
      </c>
      <c r="H832">
        <v>2</v>
      </c>
      <c r="I832">
        <v>0</v>
      </c>
      <c r="J832">
        <v>0</v>
      </c>
      <c r="K832">
        <v>2</v>
      </c>
      <c r="L832">
        <v>2</v>
      </c>
    </row>
    <row r="833" spans="5:12" x14ac:dyDescent="0.2">
      <c r="E833" t="s">
        <v>7105</v>
      </c>
      <c r="F833" t="s">
        <v>33</v>
      </c>
      <c r="G833">
        <v>0</v>
      </c>
      <c r="H833">
        <v>2</v>
      </c>
      <c r="I833">
        <v>0</v>
      </c>
      <c r="J833">
        <v>0</v>
      </c>
      <c r="K833">
        <v>2</v>
      </c>
      <c r="L833">
        <v>2</v>
      </c>
    </row>
    <row r="834" spans="5:12" x14ac:dyDescent="0.2">
      <c r="E834" t="s">
        <v>3485</v>
      </c>
      <c r="F834" t="s">
        <v>33</v>
      </c>
      <c r="G834">
        <v>0</v>
      </c>
      <c r="H834">
        <v>3</v>
      </c>
      <c r="I834">
        <v>0</v>
      </c>
      <c r="J834">
        <v>0</v>
      </c>
      <c r="K834">
        <v>3</v>
      </c>
      <c r="L834">
        <v>3</v>
      </c>
    </row>
    <row r="835" spans="5:12" x14ac:dyDescent="0.2">
      <c r="E835" t="s">
        <v>7106</v>
      </c>
      <c r="F835" t="s">
        <v>33</v>
      </c>
      <c r="G835">
        <v>0</v>
      </c>
      <c r="H835">
        <v>2</v>
      </c>
      <c r="I835">
        <v>0</v>
      </c>
      <c r="J835">
        <v>0</v>
      </c>
      <c r="K835">
        <v>2</v>
      </c>
      <c r="L835">
        <v>2</v>
      </c>
    </row>
    <row r="836" spans="5:12" x14ac:dyDescent="0.2">
      <c r="E836" t="s">
        <v>3071</v>
      </c>
      <c r="F836" t="s">
        <v>48</v>
      </c>
      <c r="G836">
        <v>0</v>
      </c>
      <c r="H836">
        <v>23</v>
      </c>
      <c r="I836">
        <v>0</v>
      </c>
      <c r="J836">
        <v>0</v>
      </c>
      <c r="K836">
        <v>23</v>
      </c>
      <c r="L836">
        <v>23</v>
      </c>
    </row>
    <row r="837" spans="5:12" x14ac:dyDescent="0.2">
      <c r="E837" t="s">
        <v>7107</v>
      </c>
      <c r="F837" t="s">
        <v>67</v>
      </c>
      <c r="G837">
        <v>0</v>
      </c>
      <c r="H837">
        <v>5</v>
      </c>
      <c r="I837">
        <v>0</v>
      </c>
      <c r="J837">
        <v>0</v>
      </c>
      <c r="K837">
        <v>5</v>
      </c>
      <c r="L837">
        <v>5</v>
      </c>
    </row>
    <row r="838" spans="5:12" x14ac:dyDescent="0.2">
      <c r="E838" t="s">
        <v>7108</v>
      </c>
      <c r="F838" t="s">
        <v>67</v>
      </c>
      <c r="G838">
        <v>0</v>
      </c>
      <c r="H838">
        <v>5</v>
      </c>
      <c r="I838">
        <v>0</v>
      </c>
      <c r="J838">
        <v>0</v>
      </c>
      <c r="K838">
        <v>5</v>
      </c>
      <c r="L838">
        <v>5</v>
      </c>
    </row>
    <row r="839" spans="5:12" x14ac:dyDescent="0.2">
      <c r="E839" t="s">
        <v>7109</v>
      </c>
      <c r="F839" t="s">
        <v>67</v>
      </c>
      <c r="G839">
        <v>0</v>
      </c>
      <c r="H839">
        <v>5</v>
      </c>
      <c r="I839">
        <v>0</v>
      </c>
      <c r="J839">
        <v>0</v>
      </c>
      <c r="K839">
        <v>5</v>
      </c>
      <c r="L839">
        <v>5</v>
      </c>
    </row>
    <row r="840" spans="5:12" x14ac:dyDescent="0.2">
      <c r="E840" t="s">
        <v>2009</v>
      </c>
      <c r="F840" t="s">
        <v>16</v>
      </c>
      <c r="G840">
        <v>3</v>
      </c>
      <c r="H840">
        <v>3</v>
      </c>
      <c r="I840">
        <v>0</v>
      </c>
      <c r="J840">
        <v>0</v>
      </c>
      <c r="K840">
        <v>6</v>
      </c>
      <c r="L840">
        <v>6</v>
      </c>
    </row>
    <row r="841" spans="5:12" x14ac:dyDescent="0.2">
      <c r="E841" t="s">
        <v>2013</v>
      </c>
      <c r="F841" t="s">
        <v>16</v>
      </c>
      <c r="G841">
        <v>3</v>
      </c>
      <c r="H841">
        <v>2</v>
      </c>
      <c r="I841">
        <v>0</v>
      </c>
      <c r="J841">
        <v>0</v>
      </c>
      <c r="K841">
        <v>5</v>
      </c>
      <c r="L841">
        <v>5</v>
      </c>
    </row>
    <row r="842" spans="5:12" x14ac:dyDescent="0.2">
      <c r="E842" t="s">
        <v>2122</v>
      </c>
      <c r="F842" t="s">
        <v>14</v>
      </c>
      <c r="G842">
        <v>1</v>
      </c>
      <c r="H842">
        <v>6</v>
      </c>
      <c r="I842">
        <v>0</v>
      </c>
      <c r="J842">
        <v>0</v>
      </c>
      <c r="K842">
        <v>7</v>
      </c>
      <c r="L842">
        <v>7</v>
      </c>
    </row>
    <row r="843" spans="5:12" x14ac:dyDescent="0.2">
      <c r="E843" t="s">
        <v>7110</v>
      </c>
      <c r="F843" t="s">
        <v>67</v>
      </c>
      <c r="G843">
        <v>0</v>
      </c>
      <c r="H843">
        <v>1</v>
      </c>
      <c r="I843">
        <v>0</v>
      </c>
      <c r="J843">
        <v>0</v>
      </c>
      <c r="K843">
        <v>1</v>
      </c>
      <c r="L843">
        <v>1</v>
      </c>
    </row>
    <row r="844" spans="5:12" x14ac:dyDescent="0.2">
      <c r="E844" t="s">
        <v>4521</v>
      </c>
      <c r="F844" t="s">
        <v>67</v>
      </c>
      <c r="G844">
        <v>0</v>
      </c>
      <c r="H844">
        <v>4</v>
      </c>
      <c r="I844">
        <v>0</v>
      </c>
      <c r="J844">
        <v>0</v>
      </c>
      <c r="K844">
        <v>4</v>
      </c>
      <c r="L844">
        <v>4</v>
      </c>
    </row>
    <row r="845" spans="5:12" x14ac:dyDescent="0.2">
      <c r="E845" t="s">
        <v>7111</v>
      </c>
      <c r="F845" t="s">
        <v>67</v>
      </c>
      <c r="G845">
        <v>0</v>
      </c>
      <c r="H845">
        <v>1</v>
      </c>
      <c r="I845">
        <v>0</v>
      </c>
      <c r="J845">
        <v>0</v>
      </c>
      <c r="K845">
        <v>1</v>
      </c>
      <c r="L845">
        <v>1</v>
      </c>
    </row>
    <row r="846" spans="5:12" x14ac:dyDescent="0.2">
      <c r="E846" t="s">
        <v>7112</v>
      </c>
      <c r="F846" t="s">
        <v>67</v>
      </c>
      <c r="G846">
        <v>0</v>
      </c>
      <c r="H846">
        <v>1</v>
      </c>
      <c r="I846">
        <v>0</v>
      </c>
      <c r="J846">
        <v>0</v>
      </c>
      <c r="K846">
        <v>1</v>
      </c>
      <c r="L846">
        <v>1</v>
      </c>
    </row>
    <row r="847" spans="5:12" x14ac:dyDescent="0.2">
      <c r="E847" t="s">
        <v>2376</v>
      </c>
      <c r="F847" t="s">
        <v>39</v>
      </c>
      <c r="G847">
        <v>0</v>
      </c>
      <c r="H847">
        <v>8</v>
      </c>
      <c r="I847">
        <v>0</v>
      </c>
      <c r="J847">
        <v>0</v>
      </c>
      <c r="K847">
        <v>8</v>
      </c>
      <c r="L847">
        <v>8</v>
      </c>
    </row>
    <row r="848" spans="5:12" x14ac:dyDescent="0.2">
      <c r="E848" t="s">
        <v>689</v>
      </c>
      <c r="F848" t="s">
        <v>131</v>
      </c>
      <c r="G848">
        <v>0</v>
      </c>
      <c r="H848">
        <v>2</v>
      </c>
      <c r="I848">
        <v>0</v>
      </c>
      <c r="J848">
        <v>0</v>
      </c>
      <c r="K848">
        <v>2</v>
      </c>
      <c r="L848">
        <v>2</v>
      </c>
    </row>
    <row r="849" spans="5:12" x14ac:dyDescent="0.2">
      <c r="E849" t="s">
        <v>7113</v>
      </c>
      <c r="F849" t="s">
        <v>131</v>
      </c>
      <c r="G849">
        <v>0</v>
      </c>
      <c r="H849">
        <v>1</v>
      </c>
      <c r="I849">
        <v>0</v>
      </c>
      <c r="J849">
        <v>0</v>
      </c>
      <c r="K849">
        <v>1</v>
      </c>
      <c r="L849">
        <v>1</v>
      </c>
    </row>
    <row r="850" spans="5:12" x14ac:dyDescent="0.2">
      <c r="E850" t="s">
        <v>847</v>
      </c>
      <c r="F850" t="s">
        <v>131</v>
      </c>
      <c r="G850">
        <v>0</v>
      </c>
      <c r="H850">
        <v>1</v>
      </c>
      <c r="I850">
        <v>0</v>
      </c>
      <c r="J850">
        <v>0</v>
      </c>
      <c r="K850">
        <v>1</v>
      </c>
      <c r="L850">
        <v>1</v>
      </c>
    </row>
    <row r="851" spans="5:12" x14ac:dyDescent="0.2">
      <c r="E851" t="s">
        <v>7114</v>
      </c>
      <c r="F851" t="s">
        <v>131</v>
      </c>
      <c r="G851">
        <v>0</v>
      </c>
      <c r="H851">
        <v>1</v>
      </c>
      <c r="I851">
        <v>0</v>
      </c>
      <c r="J851">
        <v>0</v>
      </c>
      <c r="K851">
        <v>1</v>
      </c>
      <c r="L851">
        <v>1</v>
      </c>
    </row>
    <row r="852" spans="5:12" x14ac:dyDescent="0.2">
      <c r="E852" t="s">
        <v>1183</v>
      </c>
      <c r="F852" t="s">
        <v>131</v>
      </c>
      <c r="G852">
        <v>0</v>
      </c>
      <c r="H852">
        <v>1</v>
      </c>
      <c r="I852">
        <v>0</v>
      </c>
      <c r="J852">
        <v>0</v>
      </c>
      <c r="K852">
        <v>1</v>
      </c>
      <c r="L852">
        <v>1</v>
      </c>
    </row>
    <row r="853" spans="5:12" x14ac:dyDescent="0.2">
      <c r="E853" t="s">
        <v>7115</v>
      </c>
      <c r="F853" t="s">
        <v>131</v>
      </c>
      <c r="G853">
        <v>0</v>
      </c>
      <c r="H853">
        <v>1</v>
      </c>
      <c r="I853">
        <v>0</v>
      </c>
      <c r="J853">
        <v>0</v>
      </c>
      <c r="K853">
        <v>1</v>
      </c>
      <c r="L853">
        <v>1</v>
      </c>
    </row>
    <row r="854" spans="5:12" x14ac:dyDescent="0.2">
      <c r="E854" t="s">
        <v>7116</v>
      </c>
      <c r="F854" t="s">
        <v>131</v>
      </c>
      <c r="G854">
        <v>0</v>
      </c>
      <c r="H854">
        <v>1</v>
      </c>
      <c r="I854">
        <v>0</v>
      </c>
      <c r="J854">
        <v>0</v>
      </c>
      <c r="K854">
        <v>1</v>
      </c>
      <c r="L854">
        <v>1</v>
      </c>
    </row>
    <row r="855" spans="5:12" x14ac:dyDescent="0.2">
      <c r="E855" t="s">
        <v>7117</v>
      </c>
      <c r="F855" t="s">
        <v>131</v>
      </c>
      <c r="G855">
        <v>0</v>
      </c>
      <c r="H855">
        <v>1</v>
      </c>
      <c r="I855">
        <v>0</v>
      </c>
      <c r="J855">
        <v>0</v>
      </c>
      <c r="K855">
        <v>1</v>
      </c>
      <c r="L855">
        <v>1</v>
      </c>
    </row>
    <row r="856" spans="5:12" x14ac:dyDescent="0.2">
      <c r="E856" t="s">
        <v>7118</v>
      </c>
      <c r="F856" t="s">
        <v>131</v>
      </c>
      <c r="G856">
        <v>0</v>
      </c>
      <c r="H856">
        <v>1</v>
      </c>
      <c r="I856">
        <v>0</v>
      </c>
      <c r="J856">
        <v>0</v>
      </c>
      <c r="K856">
        <v>1</v>
      </c>
      <c r="L856">
        <v>1</v>
      </c>
    </row>
    <row r="857" spans="5:12" x14ac:dyDescent="0.2">
      <c r="E857" t="s">
        <v>1222</v>
      </c>
      <c r="F857" t="s">
        <v>131</v>
      </c>
      <c r="G857">
        <v>0</v>
      </c>
      <c r="H857">
        <v>1</v>
      </c>
      <c r="I857">
        <v>0</v>
      </c>
      <c r="J857">
        <v>0</v>
      </c>
      <c r="K857">
        <v>1</v>
      </c>
      <c r="L857">
        <v>1</v>
      </c>
    </row>
    <row r="858" spans="5:12" x14ac:dyDescent="0.2">
      <c r="E858" t="s">
        <v>472</v>
      </c>
      <c r="F858" t="s">
        <v>131</v>
      </c>
      <c r="G858">
        <v>0</v>
      </c>
      <c r="H858">
        <v>2</v>
      </c>
      <c r="I858">
        <v>0</v>
      </c>
      <c r="J858">
        <v>0</v>
      </c>
      <c r="K858">
        <v>2</v>
      </c>
      <c r="L858">
        <v>2</v>
      </c>
    </row>
    <row r="859" spans="5:12" x14ac:dyDescent="0.2">
      <c r="E859" t="s">
        <v>7119</v>
      </c>
      <c r="F859" t="s">
        <v>14</v>
      </c>
      <c r="G859">
        <v>0</v>
      </c>
      <c r="H859">
        <v>1</v>
      </c>
      <c r="I859">
        <v>0</v>
      </c>
      <c r="J859">
        <v>0</v>
      </c>
      <c r="K859">
        <v>1</v>
      </c>
      <c r="L859">
        <v>1</v>
      </c>
    </row>
    <row r="860" spans="5:12" x14ac:dyDescent="0.2">
      <c r="E860" t="s">
        <v>7120</v>
      </c>
      <c r="F860" t="s">
        <v>33</v>
      </c>
      <c r="G860">
        <v>0</v>
      </c>
      <c r="H860">
        <v>2</v>
      </c>
      <c r="I860">
        <v>0</v>
      </c>
      <c r="J860">
        <v>0</v>
      </c>
      <c r="K860">
        <v>2</v>
      </c>
      <c r="L860">
        <v>2</v>
      </c>
    </row>
    <row r="861" spans="5:12" x14ac:dyDescent="0.2">
      <c r="E861" t="s">
        <v>7121</v>
      </c>
      <c r="F861" t="s">
        <v>33</v>
      </c>
      <c r="G861">
        <v>0</v>
      </c>
      <c r="H861">
        <v>1</v>
      </c>
      <c r="I861">
        <v>0</v>
      </c>
      <c r="J861">
        <v>0</v>
      </c>
      <c r="K861">
        <v>1</v>
      </c>
      <c r="L861">
        <v>1</v>
      </c>
    </row>
    <row r="862" spans="5:12" x14ac:dyDescent="0.2">
      <c r="E862" t="s">
        <v>7122</v>
      </c>
      <c r="F862" t="s">
        <v>33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1</v>
      </c>
    </row>
    <row r="863" spans="5:12" x14ac:dyDescent="0.2">
      <c r="E863" t="s">
        <v>1738</v>
      </c>
      <c r="F863" t="s">
        <v>77</v>
      </c>
      <c r="G863">
        <v>3</v>
      </c>
      <c r="H863">
        <v>0</v>
      </c>
      <c r="I863">
        <v>0</v>
      </c>
      <c r="J863">
        <v>0</v>
      </c>
      <c r="K863">
        <v>3</v>
      </c>
      <c r="L863">
        <v>3</v>
      </c>
    </row>
    <row r="864" spans="5:12" x14ac:dyDescent="0.2">
      <c r="E864" t="s">
        <v>7123</v>
      </c>
      <c r="F864" t="s">
        <v>16</v>
      </c>
      <c r="G864">
        <v>0</v>
      </c>
      <c r="H864">
        <v>1</v>
      </c>
      <c r="I864">
        <v>0</v>
      </c>
      <c r="J864">
        <v>0</v>
      </c>
      <c r="K864">
        <v>1</v>
      </c>
      <c r="L864">
        <v>1</v>
      </c>
    </row>
    <row r="865" spans="5:12" x14ac:dyDescent="0.2">
      <c r="E865" t="s">
        <v>2480</v>
      </c>
      <c r="F865" t="s">
        <v>33</v>
      </c>
      <c r="G865">
        <v>1</v>
      </c>
      <c r="H865">
        <v>3</v>
      </c>
      <c r="I865">
        <v>0</v>
      </c>
      <c r="J865">
        <v>1</v>
      </c>
      <c r="K865">
        <v>3</v>
      </c>
      <c r="L865">
        <v>4</v>
      </c>
    </row>
    <row r="866" spans="5:12" x14ac:dyDescent="0.2">
      <c r="E866" t="s">
        <v>2707</v>
      </c>
      <c r="F866" t="s">
        <v>33</v>
      </c>
      <c r="G866">
        <v>1</v>
      </c>
      <c r="H866">
        <v>0</v>
      </c>
      <c r="I866">
        <v>0</v>
      </c>
      <c r="J866">
        <v>0</v>
      </c>
      <c r="K866">
        <v>1</v>
      </c>
      <c r="L866">
        <v>1</v>
      </c>
    </row>
    <row r="867" spans="5:12" x14ac:dyDescent="0.2">
      <c r="E867" t="s">
        <v>1626</v>
      </c>
      <c r="F867" t="s">
        <v>33</v>
      </c>
      <c r="G867">
        <v>0</v>
      </c>
      <c r="H867">
        <v>2</v>
      </c>
      <c r="I867">
        <v>0</v>
      </c>
      <c r="J867">
        <v>0</v>
      </c>
      <c r="K867">
        <v>2</v>
      </c>
      <c r="L867">
        <v>2</v>
      </c>
    </row>
    <row r="868" spans="5:12" x14ac:dyDescent="0.2">
      <c r="E868" t="s">
        <v>809</v>
      </c>
      <c r="F868" t="s">
        <v>67</v>
      </c>
      <c r="G868">
        <v>3</v>
      </c>
      <c r="H868">
        <v>2</v>
      </c>
      <c r="I868">
        <v>0</v>
      </c>
      <c r="J868">
        <v>0</v>
      </c>
      <c r="K868">
        <v>5</v>
      </c>
      <c r="L868">
        <v>5</v>
      </c>
    </row>
    <row r="869" spans="5:12" x14ac:dyDescent="0.2">
      <c r="E869" t="s">
        <v>7124</v>
      </c>
      <c r="F869" t="s">
        <v>22</v>
      </c>
      <c r="G869">
        <v>0</v>
      </c>
      <c r="H869">
        <v>1</v>
      </c>
      <c r="I869">
        <v>0</v>
      </c>
      <c r="J869">
        <v>0</v>
      </c>
      <c r="K869">
        <v>1</v>
      </c>
      <c r="L869">
        <v>1</v>
      </c>
    </row>
    <row r="870" spans="5:12" x14ac:dyDescent="0.2">
      <c r="E870" t="s">
        <v>3554</v>
      </c>
      <c r="F870" t="s">
        <v>22</v>
      </c>
      <c r="G870">
        <v>2</v>
      </c>
      <c r="H870">
        <v>1</v>
      </c>
      <c r="I870">
        <v>0</v>
      </c>
      <c r="J870">
        <v>0</v>
      </c>
      <c r="K870">
        <v>3</v>
      </c>
      <c r="L870">
        <v>3</v>
      </c>
    </row>
    <row r="871" spans="5:12" x14ac:dyDescent="0.2">
      <c r="E871" t="s">
        <v>1094</v>
      </c>
      <c r="F871" t="s">
        <v>22</v>
      </c>
      <c r="G871">
        <v>2</v>
      </c>
      <c r="H871">
        <v>1</v>
      </c>
      <c r="I871">
        <v>0</v>
      </c>
      <c r="J871">
        <v>0</v>
      </c>
      <c r="K871">
        <v>3</v>
      </c>
      <c r="L871">
        <v>3</v>
      </c>
    </row>
    <row r="872" spans="5:12" x14ac:dyDescent="0.2">
      <c r="E872" t="s">
        <v>359</v>
      </c>
      <c r="F872" t="s">
        <v>16</v>
      </c>
      <c r="G872">
        <v>0</v>
      </c>
      <c r="H872">
        <v>3</v>
      </c>
      <c r="I872">
        <v>0</v>
      </c>
      <c r="J872">
        <v>0</v>
      </c>
      <c r="K872">
        <v>3</v>
      </c>
      <c r="L872">
        <v>3</v>
      </c>
    </row>
    <row r="873" spans="5:12" x14ac:dyDescent="0.2">
      <c r="E873" t="s">
        <v>7125</v>
      </c>
      <c r="F873" t="s">
        <v>87</v>
      </c>
      <c r="G873">
        <v>0</v>
      </c>
      <c r="H873">
        <v>4</v>
      </c>
      <c r="I873">
        <v>0</v>
      </c>
      <c r="J873">
        <v>0</v>
      </c>
      <c r="K873">
        <v>4</v>
      </c>
      <c r="L873">
        <v>4</v>
      </c>
    </row>
    <row r="874" spans="5:12" x14ac:dyDescent="0.2">
      <c r="E874" t="s">
        <v>2047</v>
      </c>
      <c r="F874" t="s">
        <v>16</v>
      </c>
      <c r="G874">
        <v>0</v>
      </c>
      <c r="H874">
        <v>1</v>
      </c>
      <c r="I874">
        <v>0</v>
      </c>
      <c r="J874">
        <v>0</v>
      </c>
      <c r="K874">
        <v>1</v>
      </c>
      <c r="L874">
        <v>1</v>
      </c>
    </row>
    <row r="875" spans="5:12" x14ac:dyDescent="0.2">
      <c r="E875" t="s">
        <v>7126</v>
      </c>
      <c r="F875" t="s">
        <v>87</v>
      </c>
      <c r="G875">
        <v>0</v>
      </c>
      <c r="H875">
        <v>4</v>
      </c>
      <c r="I875">
        <v>0</v>
      </c>
      <c r="J875">
        <v>0</v>
      </c>
      <c r="K875">
        <v>4</v>
      </c>
      <c r="L875">
        <v>4</v>
      </c>
    </row>
    <row r="876" spans="5:12" x14ac:dyDescent="0.2">
      <c r="E876" t="s">
        <v>7127</v>
      </c>
      <c r="F876" t="s">
        <v>87</v>
      </c>
      <c r="G876">
        <v>0</v>
      </c>
      <c r="H876">
        <v>4</v>
      </c>
      <c r="I876">
        <v>0</v>
      </c>
      <c r="J876">
        <v>0</v>
      </c>
      <c r="K876">
        <v>4</v>
      </c>
      <c r="L876">
        <v>4</v>
      </c>
    </row>
    <row r="877" spans="5:12" x14ac:dyDescent="0.2">
      <c r="E877" t="s">
        <v>7128</v>
      </c>
      <c r="F877" t="s">
        <v>87</v>
      </c>
      <c r="G877">
        <v>0</v>
      </c>
      <c r="H877">
        <v>4</v>
      </c>
      <c r="I877">
        <v>0</v>
      </c>
      <c r="J877">
        <v>0</v>
      </c>
      <c r="K877">
        <v>4</v>
      </c>
      <c r="L877">
        <v>4</v>
      </c>
    </row>
    <row r="878" spans="5:12" x14ac:dyDescent="0.2">
      <c r="E878" t="s">
        <v>3242</v>
      </c>
      <c r="F878" t="s">
        <v>16</v>
      </c>
      <c r="G878">
        <v>0</v>
      </c>
      <c r="H878">
        <v>1</v>
      </c>
      <c r="I878">
        <v>0</v>
      </c>
      <c r="J878">
        <v>0</v>
      </c>
      <c r="K878">
        <v>1</v>
      </c>
      <c r="L878">
        <v>1</v>
      </c>
    </row>
    <row r="879" spans="5:12" x14ac:dyDescent="0.2">
      <c r="E879" t="s">
        <v>1023</v>
      </c>
      <c r="F879" t="s">
        <v>67</v>
      </c>
      <c r="G879">
        <v>1</v>
      </c>
      <c r="H879">
        <v>3</v>
      </c>
      <c r="I879">
        <v>0</v>
      </c>
      <c r="J879">
        <v>0</v>
      </c>
      <c r="K879">
        <v>4</v>
      </c>
      <c r="L879">
        <v>4</v>
      </c>
    </row>
    <row r="880" spans="5:12" x14ac:dyDescent="0.2">
      <c r="E880" t="s">
        <v>7129</v>
      </c>
      <c r="F880" t="s">
        <v>55</v>
      </c>
      <c r="G880">
        <v>0</v>
      </c>
      <c r="H880">
        <v>1</v>
      </c>
      <c r="I880">
        <v>0</v>
      </c>
      <c r="J880">
        <v>0</v>
      </c>
      <c r="K880">
        <v>1</v>
      </c>
      <c r="L880">
        <v>1</v>
      </c>
    </row>
    <row r="881" spans="5:12" x14ac:dyDescent="0.2">
      <c r="E881" t="s">
        <v>7130</v>
      </c>
      <c r="F881" t="s">
        <v>55</v>
      </c>
      <c r="G881">
        <v>0</v>
      </c>
      <c r="H881">
        <v>1</v>
      </c>
      <c r="I881">
        <v>0</v>
      </c>
      <c r="J881">
        <v>0</v>
      </c>
      <c r="K881">
        <v>1</v>
      </c>
      <c r="L881">
        <v>1</v>
      </c>
    </row>
    <row r="882" spans="5:12" x14ac:dyDescent="0.2">
      <c r="E882" t="s">
        <v>2577</v>
      </c>
      <c r="F882" t="s">
        <v>80</v>
      </c>
      <c r="G882">
        <v>0</v>
      </c>
      <c r="H882">
        <v>3</v>
      </c>
      <c r="I882">
        <v>0</v>
      </c>
      <c r="J882">
        <v>0</v>
      </c>
      <c r="K882">
        <v>3</v>
      </c>
      <c r="L882">
        <v>3</v>
      </c>
    </row>
    <row r="883" spans="5:12" x14ac:dyDescent="0.2">
      <c r="E883" t="s">
        <v>1314</v>
      </c>
      <c r="F883" t="s">
        <v>22</v>
      </c>
      <c r="G883">
        <v>0</v>
      </c>
      <c r="H883">
        <v>2</v>
      </c>
      <c r="I883">
        <v>0</v>
      </c>
      <c r="J883">
        <v>0</v>
      </c>
      <c r="K883">
        <v>2</v>
      </c>
      <c r="L883">
        <v>2</v>
      </c>
    </row>
    <row r="884" spans="5:12" x14ac:dyDescent="0.2">
      <c r="E884" t="s">
        <v>1017</v>
      </c>
      <c r="F884" t="s">
        <v>125</v>
      </c>
      <c r="G884">
        <v>0</v>
      </c>
      <c r="H884">
        <v>10</v>
      </c>
      <c r="I884">
        <v>0</v>
      </c>
      <c r="J884">
        <v>1</v>
      </c>
      <c r="K884">
        <v>9</v>
      </c>
      <c r="L884">
        <v>10</v>
      </c>
    </row>
    <row r="885" spans="5:12" x14ac:dyDescent="0.2">
      <c r="E885" t="s">
        <v>633</v>
      </c>
      <c r="F885" t="s">
        <v>125</v>
      </c>
      <c r="G885">
        <v>0</v>
      </c>
      <c r="H885">
        <v>10</v>
      </c>
      <c r="I885">
        <v>0</v>
      </c>
      <c r="J885">
        <v>1</v>
      </c>
      <c r="K885">
        <v>9</v>
      </c>
      <c r="L885">
        <v>10</v>
      </c>
    </row>
    <row r="886" spans="5:12" x14ac:dyDescent="0.2">
      <c r="E886" t="s">
        <v>895</v>
      </c>
      <c r="F886" t="s">
        <v>48</v>
      </c>
      <c r="G886">
        <v>0</v>
      </c>
      <c r="H886">
        <v>5</v>
      </c>
      <c r="I886">
        <v>0</v>
      </c>
      <c r="J886">
        <v>0</v>
      </c>
      <c r="K886">
        <v>5</v>
      </c>
      <c r="L886">
        <v>5</v>
      </c>
    </row>
    <row r="887" spans="5:12" x14ac:dyDescent="0.2">
      <c r="E887" t="s">
        <v>3165</v>
      </c>
      <c r="F887" t="s">
        <v>39</v>
      </c>
      <c r="G887">
        <v>0</v>
      </c>
      <c r="H887">
        <v>1</v>
      </c>
      <c r="I887">
        <v>0</v>
      </c>
      <c r="J887">
        <v>0</v>
      </c>
      <c r="K887">
        <v>1</v>
      </c>
      <c r="L887">
        <v>1</v>
      </c>
    </row>
    <row r="888" spans="5:12" x14ac:dyDescent="0.2">
      <c r="E888" t="s">
        <v>7131</v>
      </c>
      <c r="F888" t="s">
        <v>58</v>
      </c>
      <c r="G888">
        <v>5</v>
      </c>
      <c r="H888">
        <v>0</v>
      </c>
      <c r="I888">
        <v>0</v>
      </c>
      <c r="J888">
        <v>0</v>
      </c>
      <c r="K888">
        <v>5</v>
      </c>
      <c r="L888">
        <v>5</v>
      </c>
    </row>
    <row r="889" spans="5:12" x14ac:dyDescent="0.2">
      <c r="E889" t="s">
        <v>869</v>
      </c>
      <c r="F889" t="s">
        <v>39</v>
      </c>
      <c r="G889">
        <v>0</v>
      </c>
      <c r="H889">
        <v>1</v>
      </c>
      <c r="I889">
        <v>0</v>
      </c>
      <c r="J889">
        <v>0</v>
      </c>
      <c r="K889">
        <v>1</v>
      </c>
      <c r="L889">
        <v>1</v>
      </c>
    </row>
    <row r="890" spans="5:12" x14ac:dyDescent="0.2">
      <c r="E890" t="s">
        <v>258</v>
      </c>
      <c r="F890" t="s">
        <v>16</v>
      </c>
      <c r="G890">
        <v>0</v>
      </c>
      <c r="H890">
        <v>2</v>
      </c>
      <c r="I890">
        <v>0</v>
      </c>
      <c r="J890">
        <v>0</v>
      </c>
      <c r="K890">
        <v>2</v>
      </c>
      <c r="L890">
        <v>2</v>
      </c>
    </row>
    <row r="891" spans="5:12" x14ac:dyDescent="0.2">
      <c r="E891" t="s">
        <v>5030</v>
      </c>
      <c r="F891" t="s">
        <v>53</v>
      </c>
      <c r="G891">
        <v>0</v>
      </c>
      <c r="H891">
        <v>2</v>
      </c>
      <c r="I891">
        <v>0</v>
      </c>
      <c r="J891">
        <v>0</v>
      </c>
      <c r="K891">
        <v>2</v>
      </c>
      <c r="L891">
        <v>2</v>
      </c>
    </row>
    <row r="892" spans="5:12" x14ac:dyDescent="0.2">
      <c r="E892" t="s">
        <v>5359</v>
      </c>
      <c r="F892" t="s">
        <v>53</v>
      </c>
      <c r="G892">
        <v>0</v>
      </c>
      <c r="H892">
        <v>2</v>
      </c>
      <c r="I892">
        <v>0</v>
      </c>
      <c r="J892">
        <v>0</v>
      </c>
      <c r="K892">
        <v>2</v>
      </c>
      <c r="L892">
        <v>2</v>
      </c>
    </row>
    <row r="893" spans="5:12" x14ac:dyDescent="0.2">
      <c r="E893" t="s">
        <v>5316</v>
      </c>
      <c r="F893" t="s">
        <v>53</v>
      </c>
      <c r="G893">
        <v>0</v>
      </c>
      <c r="H893">
        <v>2</v>
      </c>
      <c r="I893">
        <v>0</v>
      </c>
      <c r="J893">
        <v>0</v>
      </c>
      <c r="K893">
        <v>2</v>
      </c>
      <c r="L893">
        <v>2</v>
      </c>
    </row>
    <row r="894" spans="5:12" x14ac:dyDescent="0.2">
      <c r="E894" t="s">
        <v>259</v>
      </c>
      <c r="F894" t="s">
        <v>16</v>
      </c>
      <c r="G894">
        <v>0</v>
      </c>
      <c r="H894">
        <v>2</v>
      </c>
      <c r="I894">
        <v>0</v>
      </c>
      <c r="J894">
        <v>0</v>
      </c>
      <c r="K894">
        <v>2</v>
      </c>
      <c r="L894">
        <v>2</v>
      </c>
    </row>
    <row r="895" spans="5:12" x14ac:dyDescent="0.2">
      <c r="E895" t="s">
        <v>247</v>
      </c>
      <c r="F895" t="s">
        <v>16</v>
      </c>
      <c r="G895">
        <v>0</v>
      </c>
      <c r="H895">
        <v>2</v>
      </c>
      <c r="I895">
        <v>0</v>
      </c>
      <c r="J895">
        <v>0</v>
      </c>
      <c r="K895">
        <v>2</v>
      </c>
      <c r="L895">
        <v>2</v>
      </c>
    </row>
    <row r="896" spans="5:12" x14ac:dyDescent="0.2">
      <c r="E896" t="s">
        <v>2955</v>
      </c>
      <c r="F896" t="s">
        <v>16</v>
      </c>
      <c r="G896">
        <v>0</v>
      </c>
      <c r="H896">
        <v>2</v>
      </c>
      <c r="I896">
        <v>0</v>
      </c>
      <c r="J896">
        <v>0</v>
      </c>
      <c r="K896">
        <v>2</v>
      </c>
      <c r="L896">
        <v>2</v>
      </c>
    </row>
    <row r="897" spans="5:12" x14ac:dyDescent="0.2">
      <c r="E897" t="s">
        <v>3449</v>
      </c>
      <c r="F897" t="s">
        <v>16</v>
      </c>
      <c r="G897">
        <v>0</v>
      </c>
      <c r="H897">
        <v>2</v>
      </c>
      <c r="I897">
        <v>0</v>
      </c>
      <c r="J897">
        <v>0</v>
      </c>
      <c r="K897">
        <v>2</v>
      </c>
      <c r="L897">
        <v>2</v>
      </c>
    </row>
    <row r="898" spans="5:12" x14ac:dyDescent="0.2">
      <c r="E898" t="s">
        <v>5377</v>
      </c>
      <c r="F898" t="s">
        <v>80</v>
      </c>
      <c r="G898">
        <v>1</v>
      </c>
      <c r="H898">
        <v>2</v>
      </c>
      <c r="I898">
        <v>0</v>
      </c>
      <c r="J898">
        <v>0</v>
      </c>
      <c r="K898">
        <v>3</v>
      </c>
      <c r="L898">
        <v>3</v>
      </c>
    </row>
    <row r="899" spans="5:12" x14ac:dyDescent="0.2">
      <c r="E899" t="s">
        <v>945</v>
      </c>
      <c r="F899" t="s">
        <v>80</v>
      </c>
      <c r="G899">
        <v>1</v>
      </c>
      <c r="H899">
        <v>2</v>
      </c>
      <c r="I899">
        <v>0</v>
      </c>
      <c r="J899">
        <v>0</v>
      </c>
      <c r="K899">
        <v>3</v>
      </c>
      <c r="L899">
        <v>3</v>
      </c>
    </row>
    <row r="900" spans="5:12" x14ac:dyDescent="0.2">
      <c r="E900" t="s">
        <v>946</v>
      </c>
      <c r="F900" t="s">
        <v>80</v>
      </c>
      <c r="G900">
        <v>1</v>
      </c>
      <c r="H900">
        <v>2</v>
      </c>
      <c r="I900">
        <v>0</v>
      </c>
      <c r="J900">
        <v>0</v>
      </c>
      <c r="K900">
        <v>3</v>
      </c>
      <c r="L900">
        <v>3</v>
      </c>
    </row>
    <row r="901" spans="5:12" x14ac:dyDescent="0.2">
      <c r="E901" t="s">
        <v>5378</v>
      </c>
      <c r="F901" t="s">
        <v>80</v>
      </c>
      <c r="G901">
        <v>1</v>
      </c>
      <c r="H901">
        <v>2</v>
      </c>
      <c r="I901">
        <v>0</v>
      </c>
      <c r="J901">
        <v>0</v>
      </c>
      <c r="K901">
        <v>3</v>
      </c>
      <c r="L901">
        <v>3</v>
      </c>
    </row>
    <row r="902" spans="5:12" x14ac:dyDescent="0.2">
      <c r="E902" t="s">
        <v>5380</v>
      </c>
      <c r="F902" t="s">
        <v>80</v>
      </c>
      <c r="G902">
        <v>1</v>
      </c>
      <c r="H902">
        <v>2</v>
      </c>
      <c r="I902">
        <v>0</v>
      </c>
      <c r="J902">
        <v>0</v>
      </c>
      <c r="K902">
        <v>3</v>
      </c>
      <c r="L902">
        <v>3</v>
      </c>
    </row>
    <row r="903" spans="5:12" x14ac:dyDescent="0.2">
      <c r="E903" t="s">
        <v>5379</v>
      </c>
      <c r="F903" t="s">
        <v>80</v>
      </c>
      <c r="G903">
        <v>1</v>
      </c>
      <c r="H903">
        <v>2</v>
      </c>
      <c r="I903">
        <v>0</v>
      </c>
      <c r="J903">
        <v>0</v>
      </c>
      <c r="K903">
        <v>3</v>
      </c>
      <c r="L903">
        <v>3</v>
      </c>
    </row>
    <row r="904" spans="5:12" x14ac:dyDescent="0.2">
      <c r="E904" t="s">
        <v>944</v>
      </c>
      <c r="F904" t="s">
        <v>80</v>
      </c>
      <c r="G904">
        <v>1</v>
      </c>
      <c r="H904">
        <v>2</v>
      </c>
      <c r="I904">
        <v>0</v>
      </c>
      <c r="J904">
        <v>0</v>
      </c>
      <c r="K904">
        <v>3</v>
      </c>
      <c r="L904">
        <v>3</v>
      </c>
    </row>
    <row r="905" spans="5:12" x14ac:dyDescent="0.2">
      <c r="E905" t="s">
        <v>3953</v>
      </c>
      <c r="F905" t="s">
        <v>69</v>
      </c>
      <c r="G905">
        <v>1</v>
      </c>
      <c r="H905">
        <v>1</v>
      </c>
      <c r="I905">
        <v>0</v>
      </c>
      <c r="J905">
        <v>0</v>
      </c>
      <c r="K905">
        <v>2</v>
      </c>
      <c r="L905">
        <v>2</v>
      </c>
    </row>
    <row r="906" spans="5:12" x14ac:dyDescent="0.2">
      <c r="E906" t="s">
        <v>3952</v>
      </c>
      <c r="F906" t="s">
        <v>69</v>
      </c>
      <c r="G906">
        <v>1</v>
      </c>
      <c r="H906">
        <v>1</v>
      </c>
      <c r="I906">
        <v>0</v>
      </c>
      <c r="J906">
        <v>0</v>
      </c>
      <c r="K906">
        <v>2</v>
      </c>
      <c r="L906">
        <v>2</v>
      </c>
    </row>
    <row r="907" spans="5:12" x14ac:dyDescent="0.2">
      <c r="E907" t="s">
        <v>3951</v>
      </c>
      <c r="F907" t="s">
        <v>69</v>
      </c>
      <c r="G907">
        <v>1</v>
      </c>
      <c r="H907">
        <v>1</v>
      </c>
      <c r="I907">
        <v>0</v>
      </c>
      <c r="J907">
        <v>0</v>
      </c>
      <c r="K907">
        <v>2</v>
      </c>
      <c r="L907">
        <v>2</v>
      </c>
    </row>
    <row r="908" spans="5:12" x14ac:dyDescent="0.2">
      <c r="E908" t="s">
        <v>5208</v>
      </c>
      <c r="F908" t="s">
        <v>69</v>
      </c>
      <c r="G908">
        <v>1</v>
      </c>
      <c r="H908">
        <v>1</v>
      </c>
      <c r="I908">
        <v>0</v>
      </c>
      <c r="J908">
        <v>0</v>
      </c>
      <c r="K908">
        <v>2</v>
      </c>
      <c r="L908">
        <v>2</v>
      </c>
    </row>
    <row r="909" spans="5:12" x14ac:dyDescent="0.2">
      <c r="E909" t="s">
        <v>5821</v>
      </c>
      <c r="F909" t="s">
        <v>33</v>
      </c>
      <c r="G909">
        <v>0</v>
      </c>
      <c r="H909">
        <v>4</v>
      </c>
      <c r="I909">
        <v>0</v>
      </c>
      <c r="J909">
        <v>0</v>
      </c>
      <c r="K909">
        <v>4</v>
      </c>
      <c r="L909">
        <v>4</v>
      </c>
    </row>
    <row r="910" spans="5:12" x14ac:dyDescent="0.2">
      <c r="E910" t="s">
        <v>7132</v>
      </c>
      <c r="F910" t="s">
        <v>55</v>
      </c>
      <c r="G910">
        <v>0</v>
      </c>
      <c r="H910">
        <v>1</v>
      </c>
      <c r="I910">
        <v>0</v>
      </c>
      <c r="J910">
        <v>0</v>
      </c>
      <c r="K910">
        <v>1</v>
      </c>
      <c r="L910">
        <v>1</v>
      </c>
    </row>
    <row r="911" spans="5:12" x14ac:dyDescent="0.2">
      <c r="E911" t="s">
        <v>7133</v>
      </c>
      <c r="F911" t="s">
        <v>55</v>
      </c>
      <c r="G911">
        <v>0</v>
      </c>
      <c r="H911">
        <v>1</v>
      </c>
      <c r="I911">
        <v>0</v>
      </c>
      <c r="J911">
        <v>0</v>
      </c>
      <c r="K911">
        <v>1</v>
      </c>
      <c r="L911">
        <v>1</v>
      </c>
    </row>
    <row r="912" spans="5:12" x14ac:dyDescent="0.2">
      <c r="E912" t="s">
        <v>7134</v>
      </c>
      <c r="F912" t="s">
        <v>55</v>
      </c>
      <c r="G912">
        <v>0</v>
      </c>
      <c r="H912">
        <v>1</v>
      </c>
      <c r="I912">
        <v>0</v>
      </c>
      <c r="J912">
        <v>0</v>
      </c>
      <c r="K912">
        <v>1</v>
      </c>
      <c r="L912">
        <v>1</v>
      </c>
    </row>
    <row r="913" spans="5:12" x14ac:dyDescent="0.2">
      <c r="E913" t="s">
        <v>7135</v>
      </c>
      <c r="F913" t="s">
        <v>55</v>
      </c>
      <c r="G913">
        <v>0</v>
      </c>
      <c r="H913">
        <v>1</v>
      </c>
      <c r="I913">
        <v>0</v>
      </c>
      <c r="J913">
        <v>0</v>
      </c>
      <c r="K913">
        <v>1</v>
      </c>
      <c r="L913">
        <v>1</v>
      </c>
    </row>
    <row r="914" spans="5:12" x14ac:dyDescent="0.2">
      <c r="E914" t="s">
        <v>7136</v>
      </c>
      <c r="F914" t="s">
        <v>55</v>
      </c>
      <c r="G914">
        <v>0</v>
      </c>
      <c r="H914">
        <v>1</v>
      </c>
      <c r="I914">
        <v>0</v>
      </c>
      <c r="J914">
        <v>0</v>
      </c>
      <c r="K914">
        <v>1</v>
      </c>
      <c r="L914">
        <v>1</v>
      </c>
    </row>
    <row r="915" spans="5:12" x14ac:dyDescent="0.2">
      <c r="E915" t="s">
        <v>7137</v>
      </c>
      <c r="F915" t="s">
        <v>55</v>
      </c>
      <c r="G915">
        <v>0</v>
      </c>
      <c r="H915">
        <v>1</v>
      </c>
      <c r="I915">
        <v>0</v>
      </c>
      <c r="J915">
        <v>0</v>
      </c>
      <c r="K915">
        <v>1</v>
      </c>
      <c r="L915">
        <v>1</v>
      </c>
    </row>
    <row r="916" spans="5:12" x14ac:dyDescent="0.2">
      <c r="E916" t="s">
        <v>7138</v>
      </c>
      <c r="F916" t="s">
        <v>55</v>
      </c>
      <c r="G916">
        <v>0</v>
      </c>
      <c r="H916">
        <v>1</v>
      </c>
      <c r="I916">
        <v>0</v>
      </c>
      <c r="J916">
        <v>0</v>
      </c>
      <c r="K916">
        <v>1</v>
      </c>
      <c r="L916">
        <v>1</v>
      </c>
    </row>
    <row r="917" spans="5:12" x14ac:dyDescent="0.2">
      <c r="E917" t="s">
        <v>7139</v>
      </c>
      <c r="F917" t="s">
        <v>55</v>
      </c>
      <c r="G917">
        <v>0</v>
      </c>
      <c r="H917">
        <v>1</v>
      </c>
      <c r="I917">
        <v>0</v>
      </c>
      <c r="J917">
        <v>0</v>
      </c>
      <c r="K917">
        <v>1</v>
      </c>
      <c r="L917">
        <v>1</v>
      </c>
    </row>
    <row r="918" spans="5:12" x14ac:dyDescent="0.2">
      <c r="E918" t="s">
        <v>1599</v>
      </c>
      <c r="F918" t="s">
        <v>33</v>
      </c>
      <c r="G918">
        <v>0</v>
      </c>
      <c r="H918">
        <v>4</v>
      </c>
      <c r="I918">
        <v>0</v>
      </c>
      <c r="J918">
        <v>0</v>
      </c>
      <c r="K918">
        <v>4</v>
      </c>
      <c r="L918">
        <v>4</v>
      </c>
    </row>
    <row r="919" spans="5:12" x14ac:dyDescent="0.2">
      <c r="E919" t="s">
        <v>1628</v>
      </c>
      <c r="F919" t="s">
        <v>33</v>
      </c>
      <c r="G919">
        <v>0</v>
      </c>
      <c r="H919">
        <v>4</v>
      </c>
      <c r="I919">
        <v>0</v>
      </c>
      <c r="J919">
        <v>0</v>
      </c>
      <c r="K919">
        <v>4</v>
      </c>
      <c r="L919">
        <v>4</v>
      </c>
    </row>
    <row r="920" spans="5:12" x14ac:dyDescent="0.2">
      <c r="E920" t="s">
        <v>905</v>
      </c>
      <c r="F920" t="s">
        <v>33</v>
      </c>
      <c r="G920">
        <v>2</v>
      </c>
      <c r="H920">
        <v>2</v>
      </c>
      <c r="I920">
        <v>0</v>
      </c>
      <c r="J920">
        <v>0</v>
      </c>
      <c r="K920">
        <v>4</v>
      </c>
      <c r="L920">
        <v>4</v>
      </c>
    </row>
    <row r="921" spans="5:12" x14ac:dyDescent="0.2">
      <c r="E921" t="s">
        <v>6444</v>
      </c>
      <c r="F921" t="s">
        <v>67</v>
      </c>
      <c r="G921">
        <v>0</v>
      </c>
      <c r="H921">
        <v>4</v>
      </c>
      <c r="I921">
        <v>0</v>
      </c>
      <c r="J921">
        <v>0</v>
      </c>
      <c r="K921">
        <v>4</v>
      </c>
      <c r="L921">
        <v>4</v>
      </c>
    </row>
    <row r="922" spans="5:12" x14ac:dyDescent="0.2">
      <c r="E922" t="s">
        <v>1897</v>
      </c>
      <c r="F922" t="s">
        <v>77</v>
      </c>
      <c r="G922">
        <v>0</v>
      </c>
      <c r="H922">
        <v>3</v>
      </c>
      <c r="I922">
        <v>0</v>
      </c>
      <c r="J922">
        <v>0</v>
      </c>
      <c r="K922">
        <v>3</v>
      </c>
      <c r="L922">
        <v>3</v>
      </c>
    </row>
    <row r="923" spans="5:12" x14ac:dyDescent="0.2">
      <c r="E923" t="s">
        <v>7140</v>
      </c>
      <c r="F923" t="s">
        <v>67</v>
      </c>
      <c r="G923">
        <v>0</v>
      </c>
      <c r="H923">
        <v>3</v>
      </c>
      <c r="I923">
        <v>0</v>
      </c>
      <c r="J923">
        <v>0</v>
      </c>
      <c r="K923">
        <v>3</v>
      </c>
      <c r="L923">
        <v>3</v>
      </c>
    </row>
    <row r="924" spans="5:12" x14ac:dyDescent="0.2">
      <c r="E924" t="s">
        <v>7141</v>
      </c>
      <c r="F924" t="s">
        <v>80</v>
      </c>
      <c r="G924">
        <v>1</v>
      </c>
      <c r="H924">
        <v>0</v>
      </c>
      <c r="I924">
        <v>0</v>
      </c>
      <c r="J924">
        <v>0</v>
      </c>
      <c r="K924">
        <v>1</v>
      </c>
      <c r="L924">
        <v>1</v>
      </c>
    </row>
    <row r="925" spans="5:12" x14ac:dyDescent="0.2">
      <c r="E925" t="s">
        <v>1620</v>
      </c>
      <c r="F925" t="s">
        <v>29</v>
      </c>
      <c r="G925">
        <v>0</v>
      </c>
      <c r="H925">
        <v>8</v>
      </c>
      <c r="I925">
        <v>0</v>
      </c>
      <c r="J925">
        <v>0</v>
      </c>
      <c r="K925">
        <v>8</v>
      </c>
      <c r="L925">
        <v>8</v>
      </c>
    </row>
    <row r="926" spans="5:12" x14ac:dyDescent="0.2">
      <c r="E926" t="s">
        <v>2506</v>
      </c>
      <c r="F926" t="s">
        <v>29</v>
      </c>
      <c r="G926">
        <v>0</v>
      </c>
      <c r="H926">
        <v>8</v>
      </c>
      <c r="I926">
        <v>0</v>
      </c>
      <c r="J926">
        <v>0</v>
      </c>
      <c r="K926">
        <v>8</v>
      </c>
      <c r="L926">
        <v>8</v>
      </c>
    </row>
    <row r="927" spans="5:12" x14ac:dyDescent="0.2">
      <c r="E927" t="s">
        <v>296</v>
      </c>
      <c r="F927" t="s">
        <v>29</v>
      </c>
      <c r="G927">
        <v>0</v>
      </c>
      <c r="H927">
        <v>8</v>
      </c>
      <c r="I927">
        <v>0</v>
      </c>
      <c r="J927">
        <v>0</v>
      </c>
      <c r="K927">
        <v>8</v>
      </c>
      <c r="L927">
        <v>8</v>
      </c>
    </row>
    <row r="928" spans="5:12" x14ac:dyDescent="0.2">
      <c r="E928" t="s">
        <v>2447</v>
      </c>
      <c r="F928" t="s">
        <v>29</v>
      </c>
      <c r="G928">
        <v>0</v>
      </c>
      <c r="H928">
        <v>8</v>
      </c>
      <c r="I928">
        <v>0</v>
      </c>
      <c r="J928">
        <v>0</v>
      </c>
      <c r="K928">
        <v>8</v>
      </c>
      <c r="L928">
        <v>8</v>
      </c>
    </row>
    <row r="929" spans="5:12" x14ac:dyDescent="0.2">
      <c r="E929" t="s">
        <v>2659</v>
      </c>
      <c r="F929" t="s">
        <v>29</v>
      </c>
      <c r="G929">
        <v>0</v>
      </c>
      <c r="H929">
        <v>8</v>
      </c>
      <c r="I929">
        <v>0</v>
      </c>
      <c r="J929">
        <v>0</v>
      </c>
      <c r="K929">
        <v>8</v>
      </c>
      <c r="L929">
        <v>8</v>
      </c>
    </row>
    <row r="930" spans="5:12" x14ac:dyDescent="0.2">
      <c r="E930" t="s">
        <v>2503</v>
      </c>
      <c r="F930" t="s">
        <v>29</v>
      </c>
      <c r="G930">
        <v>0</v>
      </c>
      <c r="H930">
        <v>8</v>
      </c>
      <c r="I930">
        <v>0</v>
      </c>
      <c r="J930">
        <v>0</v>
      </c>
      <c r="K930">
        <v>8</v>
      </c>
      <c r="L930">
        <v>8</v>
      </c>
    </row>
    <row r="931" spans="5:12" x14ac:dyDescent="0.2">
      <c r="E931" t="s">
        <v>2429</v>
      </c>
      <c r="F931" t="s">
        <v>29</v>
      </c>
      <c r="G931">
        <v>0</v>
      </c>
      <c r="H931">
        <v>8</v>
      </c>
      <c r="I931">
        <v>0</v>
      </c>
      <c r="J931">
        <v>0</v>
      </c>
      <c r="K931">
        <v>8</v>
      </c>
      <c r="L931">
        <v>8</v>
      </c>
    </row>
    <row r="932" spans="5:12" x14ac:dyDescent="0.2">
      <c r="E932" t="s">
        <v>1793</v>
      </c>
      <c r="F932" t="s">
        <v>29</v>
      </c>
      <c r="G932">
        <v>0</v>
      </c>
      <c r="H932">
        <v>8</v>
      </c>
      <c r="I932">
        <v>0</v>
      </c>
      <c r="J932">
        <v>0</v>
      </c>
      <c r="K932">
        <v>8</v>
      </c>
      <c r="L932">
        <v>8</v>
      </c>
    </row>
    <row r="933" spans="5:12" x14ac:dyDescent="0.2">
      <c r="E933" t="s">
        <v>3408</v>
      </c>
      <c r="F933" t="s">
        <v>29</v>
      </c>
      <c r="G933">
        <v>0</v>
      </c>
      <c r="H933">
        <v>8</v>
      </c>
      <c r="I933">
        <v>0</v>
      </c>
      <c r="J933">
        <v>0</v>
      </c>
      <c r="K933">
        <v>8</v>
      </c>
      <c r="L933">
        <v>8</v>
      </c>
    </row>
    <row r="934" spans="5:12" x14ac:dyDescent="0.2">
      <c r="E934" t="s">
        <v>1472</v>
      </c>
      <c r="F934" t="s">
        <v>29</v>
      </c>
      <c r="G934">
        <v>0</v>
      </c>
      <c r="H934">
        <v>8</v>
      </c>
      <c r="I934">
        <v>0</v>
      </c>
      <c r="J934">
        <v>0</v>
      </c>
      <c r="K934">
        <v>8</v>
      </c>
      <c r="L934">
        <v>8</v>
      </c>
    </row>
    <row r="935" spans="5:12" x14ac:dyDescent="0.2">
      <c r="E935" t="s">
        <v>295</v>
      </c>
      <c r="F935" t="s">
        <v>29</v>
      </c>
      <c r="G935">
        <v>0</v>
      </c>
      <c r="H935">
        <v>8</v>
      </c>
      <c r="I935">
        <v>0</v>
      </c>
      <c r="J935">
        <v>0</v>
      </c>
      <c r="K935">
        <v>8</v>
      </c>
      <c r="L935">
        <v>8</v>
      </c>
    </row>
    <row r="936" spans="5:12" x14ac:dyDescent="0.2">
      <c r="E936" t="s">
        <v>2164</v>
      </c>
      <c r="F936" t="s">
        <v>29</v>
      </c>
      <c r="G936">
        <v>0</v>
      </c>
      <c r="H936">
        <v>8</v>
      </c>
      <c r="I936">
        <v>0</v>
      </c>
      <c r="J936">
        <v>0</v>
      </c>
      <c r="K936">
        <v>8</v>
      </c>
      <c r="L936">
        <v>8</v>
      </c>
    </row>
    <row r="937" spans="5:12" x14ac:dyDescent="0.2">
      <c r="E937" t="s">
        <v>4577</v>
      </c>
      <c r="F937" t="s">
        <v>55</v>
      </c>
      <c r="G937">
        <v>0</v>
      </c>
      <c r="H937">
        <v>4</v>
      </c>
      <c r="I937">
        <v>0</v>
      </c>
      <c r="J937">
        <v>0</v>
      </c>
      <c r="K937">
        <v>4</v>
      </c>
      <c r="L937">
        <v>4</v>
      </c>
    </row>
    <row r="938" spans="5:12" x14ac:dyDescent="0.2">
      <c r="E938" t="s">
        <v>4987</v>
      </c>
      <c r="F938" t="s">
        <v>55</v>
      </c>
      <c r="G938">
        <v>0</v>
      </c>
      <c r="H938">
        <v>4</v>
      </c>
      <c r="I938">
        <v>0</v>
      </c>
      <c r="J938">
        <v>0</v>
      </c>
      <c r="K938">
        <v>4</v>
      </c>
      <c r="L938">
        <v>4</v>
      </c>
    </row>
    <row r="939" spans="5:12" x14ac:dyDescent="0.2">
      <c r="E939" t="s">
        <v>5274</v>
      </c>
      <c r="F939" t="s">
        <v>55</v>
      </c>
      <c r="G939">
        <v>0</v>
      </c>
      <c r="H939">
        <v>4</v>
      </c>
      <c r="I939">
        <v>0</v>
      </c>
      <c r="J939">
        <v>0</v>
      </c>
      <c r="K939">
        <v>4</v>
      </c>
      <c r="L939">
        <v>4</v>
      </c>
    </row>
    <row r="940" spans="5:12" x14ac:dyDescent="0.2">
      <c r="E940" t="s">
        <v>1933</v>
      </c>
      <c r="F940" t="s">
        <v>69</v>
      </c>
      <c r="G940">
        <v>0</v>
      </c>
      <c r="H940">
        <v>2</v>
      </c>
      <c r="I940">
        <v>0</v>
      </c>
      <c r="J940">
        <v>0</v>
      </c>
      <c r="K940">
        <v>2</v>
      </c>
      <c r="L940">
        <v>2</v>
      </c>
    </row>
    <row r="941" spans="5:12" x14ac:dyDescent="0.2">
      <c r="E941" t="s">
        <v>1950</v>
      </c>
      <c r="F941" t="s">
        <v>69</v>
      </c>
      <c r="G941">
        <v>0</v>
      </c>
      <c r="H941">
        <v>2</v>
      </c>
      <c r="I941">
        <v>0</v>
      </c>
      <c r="J941">
        <v>0</v>
      </c>
      <c r="K941">
        <v>2</v>
      </c>
      <c r="L941">
        <v>2</v>
      </c>
    </row>
    <row r="942" spans="5:12" x14ac:dyDescent="0.2">
      <c r="E942" t="s">
        <v>1627</v>
      </c>
      <c r="F942" t="s">
        <v>69</v>
      </c>
      <c r="G942">
        <v>0</v>
      </c>
      <c r="H942">
        <v>2</v>
      </c>
      <c r="I942">
        <v>0</v>
      </c>
      <c r="J942">
        <v>0</v>
      </c>
      <c r="K942">
        <v>2</v>
      </c>
      <c r="L942">
        <v>2</v>
      </c>
    </row>
    <row r="943" spans="5:12" x14ac:dyDescent="0.2">
      <c r="E943" t="s">
        <v>7142</v>
      </c>
      <c r="F943" t="s">
        <v>69</v>
      </c>
      <c r="G943">
        <v>0</v>
      </c>
      <c r="H943">
        <v>2</v>
      </c>
      <c r="I943">
        <v>0</v>
      </c>
      <c r="J943">
        <v>0</v>
      </c>
      <c r="K943">
        <v>2</v>
      </c>
      <c r="L943">
        <v>2</v>
      </c>
    </row>
    <row r="944" spans="5:12" x14ac:dyDescent="0.2">
      <c r="E944" t="s">
        <v>1903</v>
      </c>
      <c r="F944" t="s">
        <v>58</v>
      </c>
      <c r="G944">
        <v>1</v>
      </c>
      <c r="H944">
        <v>1</v>
      </c>
      <c r="I944">
        <v>0</v>
      </c>
      <c r="J944">
        <v>0</v>
      </c>
      <c r="K944">
        <v>2</v>
      </c>
      <c r="L944">
        <v>2</v>
      </c>
    </row>
    <row r="945" spans="4:12" x14ac:dyDescent="0.2">
      <c r="E945" t="s">
        <v>6016</v>
      </c>
      <c r="F945" t="s">
        <v>58</v>
      </c>
      <c r="G945">
        <v>0</v>
      </c>
      <c r="H945">
        <v>1</v>
      </c>
      <c r="I945">
        <v>0</v>
      </c>
      <c r="J945">
        <v>0</v>
      </c>
      <c r="K945">
        <v>1</v>
      </c>
      <c r="L945">
        <v>1</v>
      </c>
    </row>
    <row r="946" spans="4:12" x14ac:dyDescent="0.2">
      <c r="E946" t="s">
        <v>278</v>
      </c>
      <c r="F946" t="s">
        <v>58</v>
      </c>
      <c r="G946">
        <v>0</v>
      </c>
      <c r="H946">
        <v>1</v>
      </c>
      <c r="I946">
        <v>0</v>
      </c>
      <c r="J946">
        <v>0</v>
      </c>
      <c r="K946">
        <v>1</v>
      </c>
      <c r="L946">
        <v>1</v>
      </c>
    </row>
    <row r="947" spans="4:12" x14ac:dyDescent="0.2">
      <c r="E947" t="s">
        <v>7143</v>
      </c>
      <c r="F947" t="s">
        <v>58</v>
      </c>
      <c r="G947">
        <v>0</v>
      </c>
      <c r="H947">
        <v>1</v>
      </c>
      <c r="I947">
        <v>0</v>
      </c>
      <c r="J947">
        <v>0</v>
      </c>
      <c r="K947">
        <v>1</v>
      </c>
      <c r="L947">
        <v>1</v>
      </c>
    </row>
    <row r="948" spans="4:12" x14ac:dyDescent="0.2">
      <c r="E948" t="s">
        <v>2271</v>
      </c>
      <c r="F948" t="s">
        <v>18</v>
      </c>
      <c r="G948">
        <v>1</v>
      </c>
      <c r="H948">
        <v>2</v>
      </c>
      <c r="I948">
        <v>0</v>
      </c>
      <c r="J948">
        <v>0</v>
      </c>
      <c r="K948">
        <v>3</v>
      </c>
      <c r="L948">
        <v>3</v>
      </c>
    </row>
    <row r="949" spans="4:12" x14ac:dyDescent="0.2">
      <c r="D949" t="s">
        <v>128</v>
      </c>
      <c r="E949" t="s">
        <v>128</v>
      </c>
      <c r="F949" t="s">
        <v>67</v>
      </c>
      <c r="G949">
        <v>3</v>
      </c>
      <c r="H949">
        <v>1</v>
      </c>
      <c r="I949">
        <v>0</v>
      </c>
      <c r="J949">
        <v>0</v>
      </c>
      <c r="K949">
        <v>4</v>
      </c>
      <c r="L949">
        <v>4</v>
      </c>
    </row>
    <row r="950" spans="4:12" x14ac:dyDescent="0.2">
      <c r="E950" t="s">
        <v>2162</v>
      </c>
      <c r="F950" t="s">
        <v>67</v>
      </c>
      <c r="G950">
        <v>0</v>
      </c>
      <c r="H950">
        <v>1</v>
      </c>
      <c r="I950">
        <v>0</v>
      </c>
      <c r="J950">
        <v>0</v>
      </c>
      <c r="K950">
        <v>1</v>
      </c>
      <c r="L950">
        <v>1</v>
      </c>
    </row>
    <row r="951" spans="4:12" x14ac:dyDescent="0.2">
      <c r="E951" t="s">
        <v>7144</v>
      </c>
      <c r="F951" t="s">
        <v>67</v>
      </c>
      <c r="G951">
        <v>0</v>
      </c>
      <c r="H951">
        <v>1</v>
      </c>
      <c r="I951">
        <v>0</v>
      </c>
      <c r="J951">
        <v>0</v>
      </c>
      <c r="K951">
        <v>1</v>
      </c>
      <c r="L951">
        <v>1</v>
      </c>
    </row>
    <row r="952" spans="4:12" x14ac:dyDescent="0.2">
      <c r="E952" t="s">
        <v>4949</v>
      </c>
      <c r="F952" t="s">
        <v>67</v>
      </c>
      <c r="G952">
        <v>0</v>
      </c>
      <c r="H952">
        <v>1</v>
      </c>
      <c r="I952">
        <v>0</v>
      </c>
      <c r="J952">
        <v>0</v>
      </c>
      <c r="K952">
        <v>1</v>
      </c>
      <c r="L952">
        <v>1</v>
      </c>
    </row>
    <row r="953" spans="4:12" x14ac:dyDescent="0.2">
      <c r="E953" t="s">
        <v>5696</v>
      </c>
      <c r="F953" t="s">
        <v>67</v>
      </c>
      <c r="G953">
        <v>0</v>
      </c>
      <c r="H953">
        <v>1</v>
      </c>
      <c r="I953">
        <v>0</v>
      </c>
      <c r="J953">
        <v>0</v>
      </c>
      <c r="K953">
        <v>1</v>
      </c>
      <c r="L953">
        <v>1</v>
      </c>
    </row>
    <row r="954" spans="4:12" x14ac:dyDescent="0.2">
      <c r="E954" t="s">
        <v>1070</v>
      </c>
      <c r="F954" t="s">
        <v>67</v>
      </c>
      <c r="G954">
        <v>0</v>
      </c>
      <c r="H954">
        <v>1</v>
      </c>
      <c r="I954">
        <v>0</v>
      </c>
      <c r="J954">
        <v>0</v>
      </c>
      <c r="K954">
        <v>1</v>
      </c>
      <c r="L954">
        <v>1</v>
      </c>
    </row>
    <row r="955" spans="4:12" x14ac:dyDescent="0.2">
      <c r="E955" t="s">
        <v>3034</v>
      </c>
      <c r="F955" t="s">
        <v>67</v>
      </c>
      <c r="G955">
        <v>0</v>
      </c>
      <c r="H955">
        <v>1</v>
      </c>
      <c r="I955">
        <v>0</v>
      </c>
      <c r="J955">
        <v>0</v>
      </c>
      <c r="K955">
        <v>1</v>
      </c>
      <c r="L955">
        <v>1</v>
      </c>
    </row>
    <row r="956" spans="4:12" x14ac:dyDescent="0.2">
      <c r="E956" t="s">
        <v>5023</v>
      </c>
      <c r="F956" t="s">
        <v>67</v>
      </c>
      <c r="G956">
        <v>0</v>
      </c>
      <c r="H956">
        <v>1</v>
      </c>
      <c r="I956">
        <v>0</v>
      </c>
      <c r="J956">
        <v>0</v>
      </c>
      <c r="K956">
        <v>1</v>
      </c>
      <c r="L956">
        <v>1</v>
      </c>
    </row>
    <row r="957" spans="4:12" x14ac:dyDescent="0.2">
      <c r="E957" t="s">
        <v>7145</v>
      </c>
      <c r="F957" t="s">
        <v>53</v>
      </c>
      <c r="G957">
        <v>0</v>
      </c>
      <c r="H957">
        <v>5</v>
      </c>
      <c r="I957">
        <v>0</v>
      </c>
      <c r="J957">
        <v>1</v>
      </c>
      <c r="K957">
        <v>4</v>
      </c>
      <c r="L957">
        <v>5</v>
      </c>
    </row>
    <row r="958" spans="4:12" x14ac:dyDescent="0.2">
      <c r="E958" t="s">
        <v>7146</v>
      </c>
      <c r="F958" t="s">
        <v>24</v>
      </c>
      <c r="G958">
        <v>0</v>
      </c>
      <c r="H958">
        <v>1</v>
      </c>
      <c r="I958">
        <v>0</v>
      </c>
      <c r="J958">
        <v>0</v>
      </c>
      <c r="K958">
        <v>1</v>
      </c>
      <c r="L958">
        <v>1</v>
      </c>
    </row>
    <row r="959" spans="4:12" x14ac:dyDescent="0.2">
      <c r="E959" t="s">
        <v>7147</v>
      </c>
      <c r="F959" t="s">
        <v>24</v>
      </c>
      <c r="G959">
        <v>0</v>
      </c>
      <c r="H959">
        <v>1</v>
      </c>
      <c r="I959">
        <v>0</v>
      </c>
      <c r="J959">
        <v>0</v>
      </c>
      <c r="K959">
        <v>1</v>
      </c>
      <c r="L959">
        <v>1</v>
      </c>
    </row>
    <row r="960" spans="4:12" x14ac:dyDescent="0.2">
      <c r="E960" t="s">
        <v>4787</v>
      </c>
      <c r="F960" t="s">
        <v>58</v>
      </c>
      <c r="G960">
        <v>1</v>
      </c>
      <c r="H960">
        <v>0</v>
      </c>
      <c r="I960">
        <v>0</v>
      </c>
      <c r="J960">
        <v>0</v>
      </c>
      <c r="K960">
        <v>1</v>
      </c>
      <c r="L960">
        <v>1</v>
      </c>
    </row>
    <row r="961" spans="5:12" x14ac:dyDescent="0.2">
      <c r="E961" t="s">
        <v>5757</v>
      </c>
      <c r="F961" t="s">
        <v>24</v>
      </c>
      <c r="G961">
        <v>0</v>
      </c>
      <c r="H961">
        <v>3</v>
      </c>
      <c r="I961">
        <v>0</v>
      </c>
      <c r="J961">
        <v>0</v>
      </c>
      <c r="K961">
        <v>3</v>
      </c>
      <c r="L961">
        <v>3</v>
      </c>
    </row>
    <row r="962" spans="5:12" x14ac:dyDescent="0.2">
      <c r="E962" t="s">
        <v>5786</v>
      </c>
      <c r="F962" t="s">
        <v>24</v>
      </c>
      <c r="G962">
        <v>0</v>
      </c>
      <c r="H962">
        <v>2</v>
      </c>
      <c r="I962">
        <v>0</v>
      </c>
      <c r="J962">
        <v>0</v>
      </c>
      <c r="K962">
        <v>2</v>
      </c>
      <c r="L962">
        <v>2</v>
      </c>
    </row>
    <row r="963" spans="5:12" x14ac:dyDescent="0.2">
      <c r="E963" t="s">
        <v>5769</v>
      </c>
      <c r="F963" t="s">
        <v>24</v>
      </c>
      <c r="G963">
        <v>0</v>
      </c>
      <c r="H963">
        <v>3</v>
      </c>
      <c r="I963">
        <v>0</v>
      </c>
      <c r="J963">
        <v>0</v>
      </c>
      <c r="K963">
        <v>3</v>
      </c>
      <c r="L963">
        <v>3</v>
      </c>
    </row>
    <row r="964" spans="5:12" x14ac:dyDescent="0.2">
      <c r="E964" t="s">
        <v>5457</v>
      </c>
      <c r="F964" t="s">
        <v>24</v>
      </c>
      <c r="G964">
        <v>0</v>
      </c>
      <c r="H964">
        <v>3</v>
      </c>
      <c r="I964">
        <v>0</v>
      </c>
      <c r="J964">
        <v>0</v>
      </c>
      <c r="K964">
        <v>3</v>
      </c>
      <c r="L964">
        <v>3</v>
      </c>
    </row>
    <row r="965" spans="5:12" x14ac:dyDescent="0.2">
      <c r="E965" t="s">
        <v>7148</v>
      </c>
      <c r="F965" t="s">
        <v>33</v>
      </c>
      <c r="G965">
        <v>0</v>
      </c>
      <c r="H965">
        <v>1</v>
      </c>
      <c r="I965">
        <v>0</v>
      </c>
      <c r="J965">
        <v>0</v>
      </c>
      <c r="K965">
        <v>1</v>
      </c>
      <c r="L965">
        <v>1</v>
      </c>
    </row>
    <row r="966" spans="5:12" x14ac:dyDescent="0.2">
      <c r="E966" t="s">
        <v>6556</v>
      </c>
      <c r="F966" t="s">
        <v>33</v>
      </c>
      <c r="G966">
        <v>0</v>
      </c>
      <c r="H966">
        <v>1</v>
      </c>
      <c r="I966">
        <v>0</v>
      </c>
      <c r="J966">
        <v>0</v>
      </c>
      <c r="K966">
        <v>1</v>
      </c>
      <c r="L966">
        <v>1</v>
      </c>
    </row>
    <row r="967" spans="5:12" x14ac:dyDescent="0.2">
      <c r="E967" t="s">
        <v>7149</v>
      </c>
      <c r="F967" t="s">
        <v>20</v>
      </c>
      <c r="G967">
        <v>1</v>
      </c>
      <c r="H967">
        <v>0</v>
      </c>
      <c r="I967">
        <v>0</v>
      </c>
      <c r="J967">
        <v>0</v>
      </c>
      <c r="K967">
        <v>1</v>
      </c>
      <c r="L967">
        <v>1</v>
      </c>
    </row>
    <row r="968" spans="5:12" x14ac:dyDescent="0.2">
      <c r="E968" t="s">
        <v>7150</v>
      </c>
      <c r="F968" t="s">
        <v>20</v>
      </c>
      <c r="G968">
        <v>1</v>
      </c>
      <c r="H968">
        <v>0</v>
      </c>
      <c r="I968">
        <v>0</v>
      </c>
      <c r="J968">
        <v>0</v>
      </c>
      <c r="K968">
        <v>1</v>
      </c>
      <c r="L968">
        <v>1</v>
      </c>
    </row>
    <row r="969" spans="5:12" x14ac:dyDescent="0.2">
      <c r="E969" t="s">
        <v>7151</v>
      </c>
      <c r="F969" t="s">
        <v>20</v>
      </c>
      <c r="G969">
        <v>1</v>
      </c>
      <c r="H969">
        <v>0</v>
      </c>
      <c r="I969">
        <v>0</v>
      </c>
      <c r="J969">
        <v>0</v>
      </c>
      <c r="K969">
        <v>1</v>
      </c>
      <c r="L969">
        <v>1</v>
      </c>
    </row>
    <row r="970" spans="5:12" x14ac:dyDescent="0.2">
      <c r="E970" t="s">
        <v>153</v>
      </c>
      <c r="F970" t="s">
        <v>18</v>
      </c>
      <c r="G970">
        <v>0</v>
      </c>
      <c r="H970">
        <v>1</v>
      </c>
      <c r="I970">
        <v>0</v>
      </c>
      <c r="J970">
        <v>0</v>
      </c>
      <c r="K970">
        <v>1</v>
      </c>
      <c r="L970">
        <v>1</v>
      </c>
    </row>
    <row r="971" spans="5:12" x14ac:dyDescent="0.2">
      <c r="E971" t="s">
        <v>1462</v>
      </c>
      <c r="F971" t="s">
        <v>18</v>
      </c>
      <c r="G971">
        <v>0</v>
      </c>
      <c r="H971">
        <v>1</v>
      </c>
      <c r="I971">
        <v>0</v>
      </c>
      <c r="J971">
        <v>0</v>
      </c>
      <c r="K971">
        <v>1</v>
      </c>
      <c r="L971">
        <v>1</v>
      </c>
    </row>
    <row r="972" spans="5:12" x14ac:dyDescent="0.2">
      <c r="E972" t="s">
        <v>1916</v>
      </c>
      <c r="F972" t="s">
        <v>18</v>
      </c>
      <c r="G972">
        <v>0</v>
      </c>
      <c r="H972">
        <v>1</v>
      </c>
      <c r="I972">
        <v>0</v>
      </c>
      <c r="J972">
        <v>0</v>
      </c>
      <c r="K972">
        <v>1</v>
      </c>
      <c r="L972">
        <v>1</v>
      </c>
    </row>
    <row r="973" spans="5:12" x14ac:dyDescent="0.2">
      <c r="E973" t="s">
        <v>180</v>
      </c>
      <c r="F973" t="s">
        <v>18</v>
      </c>
      <c r="G973">
        <v>0</v>
      </c>
      <c r="H973">
        <v>1</v>
      </c>
      <c r="I973">
        <v>0</v>
      </c>
      <c r="J973">
        <v>0</v>
      </c>
      <c r="K973">
        <v>1</v>
      </c>
      <c r="L973">
        <v>1</v>
      </c>
    </row>
    <row r="974" spans="5:12" x14ac:dyDescent="0.2">
      <c r="E974" t="s">
        <v>3383</v>
      </c>
      <c r="F974" t="s">
        <v>18</v>
      </c>
      <c r="G974">
        <v>0</v>
      </c>
      <c r="H974">
        <v>1</v>
      </c>
      <c r="I974">
        <v>0</v>
      </c>
      <c r="J974">
        <v>0</v>
      </c>
      <c r="K974">
        <v>1</v>
      </c>
      <c r="L974">
        <v>1</v>
      </c>
    </row>
    <row r="975" spans="5:12" x14ac:dyDescent="0.2">
      <c r="E975" t="s">
        <v>2095</v>
      </c>
      <c r="F975" t="s">
        <v>18</v>
      </c>
      <c r="G975">
        <v>0</v>
      </c>
      <c r="H975">
        <v>1</v>
      </c>
      <c r="I975">
        <v>0</v>
      </c>
      <c r="J975">
        <v>0</v>
      </c>
      <c r="K975">
        <v>1</v>
      </c>
      <c r="L975">
        <v>1</v>
      </c>
    </row>
    <row r="976" spans="5:12" x14ac:dyDescent="0.2">
      <c r="E976" t="s">
        <v>3447</v>
      </c>
      <c r="F976" t="s">
        <v>20</v>
      </c>
      <c r="G976">
        <v>1</v>
      </c>
      <c r="H976">
        <v>3</v>
      </c>
      <c r="I976">
        <v>0</v>
      </c>
      <c r="J976">
        <v>0</v>
      </c>
      <c r="K976">
        <v>4</v>
      </c>
      <c r="L976">
        <v>4</v>
      </c>
    </row>
    <row r="977" spans="5:12" x14ac:dyDescent="0.2">
      <c r="E977" t="s">
        <v>302</v>
      </c>
      <c r="F977" t="s">
        <v>20</v>
      </c>
      <c r="G977">
        <v>2</v>
      </c>
      <c r="H977">
        <v>5</v>
      </c>
      <c r="I977">
        <v>0</v>
      </c>
      <c r="J977">
        <v>0</v>
      </c>
      <c r="K977">
        <v>7</v>
      </c>
      <c r="L977">
        <v>7</v>
      </c>
    </row>
    <row r="978" spans="5:12" x14ac:dyDescent="0.2">
      <c r="E978" t="s">
        <v>6257</v>
      </c>
      <c r="F978" t="s">
        <v>77</v>
      </c>
      <c r="G978">
        <v>5</v>
      </c>
      <c r="H978">
        <v>0</v>
      </c>
      <c r="I978">
        <v>0</v>
      </c>
      <c r="J978">
        <v>0</v>
      </c>
      <c r="K978">
        <v>5</v>
      </c>
      <c r="L978">
        <v>5</v>
      </c>
    </row>
    <row r="979" spans="5:12" x14ac:dyDescent="0.2">
      <c r="E979" t="s">
        <v>6258</v>
      </c>
      <c r="F979" t="s">
        <v>77</v>
      </c>
      <c r="G979">
        <v>5</v>
      </c>
      <c r="H979">
        <v>0</v>
      </c>
      <c r="I979">
        <v>0</v>
      </c>
      <c r="J979">
        <v>0</v>
      </c>
      <c r="K979">
        <v>5</v>
      </c>
      <c r="L979">
        <v>5</v>
      </c>
    </row>
    <row r="980" spans="5:12" x14ac:dyDescent="0.2">
      <c r="E980" t="s">
        <v>6259</v>
      </c>
      <c r="F980" t="s">
        <v>77</v>
      </c>
      <c r="G980">
        <v>5</v>
      </c>
      <c r="H980">
        <v>0</v>
      </c>
      <c r="I980">
        <v>0</v>
      </c>
      <c r="J980">
        <v>0</v>
      </c>
      <c r="K980">
        <v>5</v>
      </c>
      <c r="L980">
        <v>5</v>
      </c>
    </row>
    <row r="981" spans="5:12" x14ac:dyDescent="0.2">
      <c r="E981" t="s">
        <v>2451</v>
      </c>
      <c r="F981" t="s">
        <v>131</v>
      </c>
      <c r="G981">
        <v>2</v>
      </c>
      <c r="H981">
        <v>0</v>
      </c>
      <c r="I981">
        <v>0</v>
      </c>
      <c r="J981">
        <v>1</v>
      </c>
      <c r="K981">
        <v>1</v>
      </c>
      <c r="L981">
        <v>2</v>
      </c>
    </row>
    <row r="982" spans="5:12" x14ac:dyDescent="0.2">
      <c r="E982" t="s">
        <v>3590</v>
      </c>
      <c r="F982" t="s">
        <v>131</v>
      </c>
      <c r="G982">
        <v>2</v>
      </c>
      <c r="H982">
        <v>0</v>
      </c>
      <c r="I982">
        <v>0</v>
      </c>
      <c r="J982">
        <v>1</v>
      </c>
      <c r="K982">
        <v>1</v>
      </c>
      <c r="L982">
        <v>2</v>
      </c>
    </row>
    <row r="983" spans="5:12" x14ac:dyDescent="0.2">
      <c r="E983" t="s">
        <v>680</v>
      </c>
      <c r="F983" t="s">
        <v>33</v>
      </c>
      <c r="G983">
        <v>0</v>
      </c>
      <c r="H983">
        <v>3</v>
      </c>
      <c r="I983">
        <v>0</v>
      </c>
      <c r="J983">
        <v>1</v>
      </c>
      <c r="K983">
        <v>2</v>
      </c>
      <c r="L983">
        <v>3</v>
      </c>
    </row>
    <row r="984" spans="5:12" x14ac:dyDescent="0.2">
      <c r="E984" t="s">
        <v>6157</v>
      </c>
      <c r="F984" t="s">
        <v>131</v>
      </c>
      <c r="G984">
        <v>2</v>
      </c>
      <c r="H984">
        <v>0</v>
      </c>
      <c r="I984">
        <v>0</v>
      </c>
      <c r="J984">
        <v>1</v>
      </c>
      <c r="K984">
        <v>1</v>
      </c>
      <c r="L984">
        <v>2</v>
      </c>
    </row>
    <row r="985" spans="5:12" x14ac:dyDescent="0.2">
      <c r="E985" t="s">
        <v>3676</v>
      </c>
      <c r="F985" t="s">
        <v>131</v>
      </c>
      <c r="G985">
        <v>2</v>
      </c>
      <c r="H985">
        <v>0</v>
      </c>
      <c r="I985">
        <v>0</v>
      </c>
      <c r="J985">
        <v>1</v>
      </c>
      <c r="K985">
        <v>1</v>
      </c>
      <c r="L985">
        <v>2</v>
      </c>
    </row>
    <row r="986" spans="5:12" x14ac:dyDescent="0.2">
      <c r="E986" t="s">
        <v>7152</v>
      </c>
      <c r="F986" t="s">
        <v>69</v>
      </c>
      <c r="G986">
        <v>2</v>
      </c>
      <c r="H986">
        <v>0</v>
      </c>
      <c r="I986">
        <v>0</v>
      </c>
      <c r="J986">
        <v>0</v>
      </c>
      <c r="K986">
        <v>2</v>
      </c>
      <c r="L986">
        <v>2</v>
      </c>
    </row>
    <row r="987" spans="5:12" x14ac:dyDescent="0.2">
      <c r="E987" t="s">
        <v>7153</v>
      </c>
      <c r="F987" t="s">
        <v>69</v>
      </c>
      <c r="G987">
        <v>2</v>
      </c>
      <c r="H987">
        <v>0</v>
      </c>
      <c r="I987">
        <v>0</v>
      </c>
      <c r="J987">
        <v>0</v>
      </c>
      <c r="K987">
        <v>2</v>
      </c>
      <c r="L987">
        <v>2</v>
      </c>
    </row>
    <row r="988" spans="5:12" x14ac:dyDescent="0.2">
      <c r="E988" t="s">
        <v>7154</v>
      </c>
      <c r="F988" t="s">
        <v>69</v>
      </c>
      <c r="G988">
        <v>2</v>
      </c>
      <c r="H988">
        <v>0</v>
      </c>
      <c r="I988">
        <v>0</v>
      </c>
      <c r="J988">
        <v>0</v>
      </c>
      <c r="K988">
        <v>2</v>
      </c>
      <c r="L988">
        <v>2</v>
      </c>
    </row>
    <row r="989" spans="5:12" x14ac:dyDescent="0.2">
      <c r="E989" t="s">
        <v>7155</v>
      </c>
      <c r="F989" t="s">
        <v>69</v>
      </c>
      <c r="G989">
        <v>2</v>
      </c>
      <c r="H989">
        <v>0</v>
      </c>
      <c r="I989">
        <v>0</v>
      </c>
      <c r="J989">
        <v>0</v>
      </c>
      <c r="K989">
        <v>2</v>
      </c>
      <c r="L989">
        <v>2</v>
      </c>
    </row>
    <row r="990" spans="5:12" x14ac:dyDescent="0.2">
      <c r="E990" t="s">
        <v>7156</v>
      </c>
      <c r="F990" t="s">
        <v>87</v>
      </c>
      <c r="G990">
        <v>0</v>
      </c>
      <c r="H990">
        <v>1</v>
      </c>
      <c r="I990">
        <v>0</v>
      </c>
      <c r="J990">
        <v>1</v>
      </c>
      <c r="K990">
        <v>0</v>
      </c>
      <c r="L990">
        <v>1</v>
      </c>
    </row>
    <row r="991" spans="5:12" x14ac:dyDescent="0.2">
      <c r="E991" t="s">
        <v>3345</v>
      </c>
      <c r="F991" t="s">
        <v>33</v>
      </c>
      <c r="G991">
        <v>2</v>
      </c>
      <c r="H991">
        <v>0</v>
      </c>
      <c r="I991">
        <v>0</v>
      </c>
      <c r="J991">
        <v>0</v>
      </c>
      <c r="K991">
        <v>2</v>
      </c>
      <c r="L991">
        <v>2</v>
      </c>
    </row>
    <row r="992" spans="5:12" x14ac:dyDescent="0.2">
      <c r="E992" t="s">
        <v>3682</v>
      </c>
      <c r="F992" t="s">
        <v>69</v>
      </c>
      <c r="G992">
        <v>1</v>
      </c>
      <c r="H992">
        <v>0</v>
      </c>
      <c r="I992">
        <v>0</v>
      </c>
      <c r="J992">
        <v>0</v>
      </c>
      <c r="K992">
        <v>1</v>
      </c>
      <c r="L992">
        <v>1</v>
      </c>
    </row>
    <row r="993" spans="5:12" x14ac:dyDescent="0.2">
      <c r="E993" t="s">
        <v>7157</v>
      </c>
      <c r="F993" t="s">
        <v>67</v>
      </c>
      <c r="G993">
        <v>0</v>
      </c>
      <c r="H993">
        <v>1</v>
      </c>
      <c r="I993">
        <v>0</v>
      </c>
      <c r="J993">
        <v>0</v>
      </c>
      <c r="K993">
        <v>1</v>
      </c>
      <c r="L993">
        <v>1</v>
      </c>
    </row>
    <row r="994" spans="5:12" x14ac:dyDescent="0.2">
      <c r="E994" t="s">
        <v>7158</v>
      </c>
      <c r="F994" t="s">
        <v>39</v>
      </c>
      <c r="G994">
        <v>0</v>
      </c>
      <c r="H994">
        <v>2</v>
      </c>
      <c r="I994">
        <v>0</v>
      </c>
      <c r="J994">
        <v>0</v>
      </c>
      <c r="K994">
        <v>2</v>
      </c>
      <c r="L994">
        <v>2</v>
      </c>
    </row>
    <row r="995" spans="5:12" x14ac:dyDescent="0.2">
      <c r="E995" t="s">
        <v>4767</v>
      </c>
      <c r="F995" t="s">
        <v>39</v>
      </c>
      <c r="G995">
        <v>2</v>
      </c>
      <c r="H995">
        <v>2</v>
      </c>
      <c r="I995">
        <v>0</v>
      </c>
      <c r="J995">
        <v>0</v>
      </c>
      <c r="K995">
        <v>4</v>
      </c>
      <c r="L995">
        <v>4</v>
      </c>
    </row>
    <row r="996" spans="5:12" x14ac:dyDescent="0.2">
      <c r="E996" t="s">
        <v>6304</v>
      </c>
      <c r="F996" t="s">
        <v>39</v>
      </c>
      <c r="G996">
        <v>0</v>
      </c>
      <c r="H996">
        <v>2</v>
      </c>
      <c r="I996">
        <v>0</v>
      </c>
      <c r="J996">
        <v>0</v>
      </c>
      <c r="K996">
        <v>2</v>
      </c>
      <c r="L996">
        <v>2</v>
      </c>
    </row>
    <row r="997" spans="5:12" x14ac:dyDescent="0.2">
      <c r="E997" t="s">
        <v>6306</v>
      </c>
      <c r="F997" t="s">
        <v>39</v>
      </c>
      <c r="G997">
        <v>0</v>
      </c>
      <c r="H997">
        <v>2</v>
      </c>
      <c r="I997">
        <v>0</v>
      </c>
      <c r="J997">
        <v>0</v>
      </c>
      <c r="K997">
        <v>2</v>
      </c>
      <c r="L997">
        <v>2</v>
      </c>
    </row>
    <row r="998" spans="5:12" x14ac:dyDescent="0.2">
      <c r="E998" t="s">
        <v>6305</v>
      </c>
      <c r="F998" t="s">
        <v>39</v>
      </c>
      <c r="G998">
        <v>2</v>
      </c>
      <c r="H998">
        <v>2</v>
      </c>
      <c r="I998">
        <v>0</v>
      </c>
      <c r="J998">
        <v>0</v>
      </c>
      <c r="K998">
        <v>4</v>
      </c>
      <c r="L998">
        <v>4</v>
      </c>
    </row>
    <row r="999" spans="5:12" x14ac:dyDescent="0.2">
      <c r="E999" t="s">
        <v>7159</v>
      </c>
      <c r="F999" t="s">
        <v>80</v>
      </c>
      <c r="G999">
        <v>0</v>
      </c>
      <c r="H999">
        <v>2</v>
      </c>
      <c r="I999">
        <v>0</v>
      </c>
      <c r="J999">
        <v>0</v>
      </c>
      <c r="K999">
        <v>2</v>
      </c>
      <c r="L999">
        <v>2</v>
      </c>
    </row>
    <row r="1000" spans="5:12" x14ac:dyDescent="0.2">
      <c r="E1000" t="s">
        <v>7160</v>
      </c>
      <c r="F1000" t="s">
        <v>69</v>
      </c>
      <c r="G1000">
        <v>0</v>
      </c>
      <c r="H1000">
        <v>3</v>
      </c>
      <c r="I1000">
        <v>0</v>
      </c>
      <c r="J1000">
        <v>0</v>
      </c>
      <c r="K1000">
        <v>3</v>
      </c>
      <c r="L1000">
        <v>3</v>
      </c>
    </row>
    <row r="1001" spans="5:12" x14ac:dyDescent="0.2">
      <c r="E1001" t="s">
        <v>7161</v>
      </c>
      <c r="F1001" t="s">
        <v>69</v>
      </c>
      <c r="G1001">
        <v>0</v>
      </c>
      <c r="H1001">
        <v>3</v>
      </c>
      <c r="I1001">
        <v>0</v>
      </c>
      <c r="J1001">
        <v>0</v>
      </c>
      <c r="K1001">
        <v>3</v>
      </c>
      <c r="L1001">
        <v>3</v>
      </c>
    </row>
    <row r="1002" spans="5:12" x14ac:dyDescent="0.2">
      <c r="E1002" t="s">
        <v>7162</v>
      </c>
      <c r="F1002" t="s">
        <v>69</v>
      </c>
      <c r="G1002">
        <v>0</v>
      </c>
      <c r="H1002">
        <v>3</v>
      </c>
      <c r="I1002">
        <v>0</v>
      </c>
      <c r="J1002">
        <v>0</v>
      </c>
      <c r="K1002">
        <v>3</v>
      </c>
      <c r="L1002">
        <v>3</v>
      </c>
    </row>
    <row r="1003" spans="5:12" x14ac:dyDescent="0.2">
      <c r="E1003" t="s">
        <v>7163</v>
      </c>
      <c r="F1003" t="s">
        <v>69</v>
      </c>
      <c r="G1003">
        <v>0</v>
      </c>
      <c r="H1003">
        <v>1</v>
      </c>
      <c r="I1003">
        <v>0</v>
      </c>
      <c r="J1003">
        <v>0</v>
      </c>
      <c r="K1003">
        <v>1</v>
      </c>
      <c r="L1003">
        <v>1</v>
      </c>
    </row>
    <row r="1004" spans="5:12" x14ac:dyDescent="0.2">
      <c r="E1004" t="s">
        <v>7164</v>
      </c>
      <c r="F1004" t="s">
        <v>69</v>
      </c>
      <c r="G1004">
        <v>0</v>
      </c>
      <c r="H1004">
        <v>3</v>
      </c>
      <c r="I1004">
        <v>0</v>
      </c>
      <c r="J1004">
        <v>0</v>
      </c>
      <c r="K1004">
        <v>3</v>
      </c>
      <c r="L1004">
        <v>3</v>
      </c>
    </row>
    <row r="1005" spans="5:12" x14ac:dyDescent="0.2">
      <c r="E1005" t="s">
        <v>145</v>
      </c>
      <c r="F1005" t="s">
        <v>35</v>
      </c>
      <c r="G1005">
        <v>0</v>
      </c>
      <c r="H1005">
        <v>4</v>
      </c>
      <c r="I1005">
        <v>0</v>
      </c>
      <c r="J1005">
        <v>0</v>
      </c>
      <c r="K1005">
        <v>4</v>
      </c>
      <c r="L1005">
        <v>4</v>
      </c>
    </row>
    <row r="1006" spans="5:12" x14ac:dyDescent="0.2">
      <c r="E1006" t="s">
        <v>7165</v>
      </c>
      <c r="F1006" t="s">
        <v>58</v>
      </c>
      <c r="G1006">
        <v>2</v>
      </c>
      <c r="H1006">
        <v>0</v>
      </c>
      <c r="I1006">
        <v>0</v>
      </c>
      <c r="J1006">
        <v>0</v>
      </c>
      <c r="K1006">
        <v>2</v>
      </c>
      <c r="L1006">
        <v>2</v>
      </c>
    </row>
    <row r="1007" spans="5:12" x14ac:dyDescent="0.2">
      <c r="E1007" t="s">
        <v>7166</v>
      </c>
      <c r="F1007" t="s">
        <v>58</v>
      </c>
      <c r="G1007">
        <v>2</v>
      </c>
      <c r="H1007">
        <v>0</v>
      </c>
      <c r="I1007">
        <v>0</v>
      </c>
      <c r="J1007">
        <v>0</v>
      </c>
      <c r="K1007">
        <v>2</v>
      </c>
      <c r="L1007">
        <v>2</v>
      </c>
    </row>
    <row r="1008" spans="5:12" x14ac:dyDescent="0.2">
      <c r="E1008" t="s">
        <v>7167</v>
      </c>
      <c r="F1008" t="s">
        <v>58</v>
      </c>
      <c r="G1008">
        <v>2</v>
      </c>
      <c r="H1008">
        <v>0</v>
      </c>
      <c r="I1008">
        <v>0</v>
      </c>
      <c r="J1008">
        <v>0</v>
      </c>
      <c r="K1008">
        <v>2</v>
      </c>
      <c r="L1008">
        <v>2</v>
      </c>
    </row>
    <row r="1009" spans="4:12" x14ac:dyDescent="0.2">
      <c r="E1009" t="s">
        <v>5308</v>
      </c>
      <c r="F1009" t="s">
        <v>94</v>
      </c>
      <c r="G1009">
        <v>0</v>
      </c>
      <c r="H1009">
        <v>1</v>
      </c>
      <c r="I1009">
        <v>0</v>
      </c>
      <c r="J1009">
        <v>0</v>
      </c>
      <c r="K1009">
        <v>1</v>
      </c>
      <c r="L1009">
        <v>1</v>
      </c>
    </row>
    <row r="1010" spans="4:12" x14ac:dyDescent="0.2">
      <c r="E1010" t="s">
        <v>3432</v>
      </c>
      <c r="F1010" t="s">
        <v>87</v>
      </c>
      <c r="G1010">
        <v>0</v>
      </c>
      <c r="H1010">
        <v>2</v>
      </c>
      <c r="I1010">
        <v>0</v>
      </c>
      <c r="J1010">
        <v>1</v>
      </c>
      <c r="K1010">
        <v>1</v>
      </c>
      <c r="L1010">
        <v>2</v>
      </c>
    </row>
    <row r="1011" spans="4:12" x14ac:dyDescent="0.2">
      <c r="E1011" t="s">
        <v>1289</v>
      </c>
      <c r="F1011" t="s">
        <v>87</v>
      </c>
      <c r="G1011">
        <v>0</v>
      </c>
      <c r="H1011">
        <v>4</v>
      </c>
      <c r="I1011">
        <v>0</v>
      </c>
      <c r="J1011">
        <v>1</v>
      </c>
      <c r="K1011">
        <v>3</v>
      </c>
      <c r="L1011">
        <v>4</v>
      </c>
    </row>
    <row r="1012" spans="4:12" x14ac:dyDescent="0.2">
      <c r="E1012" t="s">
        <v>5357</v>
      </c>
      <c r="F1012" t="s">
        <v>58</v>
      </c>
      <c r="G1012">
        <v>0</v>
      </c>
      <c r="H1012">
        <v>2</v>
      </c>
      <c r="I1012">
        <v>0</v>
      </c>
      <c r="J1012">
        <v>0</v>
      </c>
      <c r="K1012">
        <v>2</v>
      </c>
      <c r="L1012">
        <v>2</v>
      </c>
    </row>
    <row r="1013" spans="4:12" x14ac:dyDescent="0.2">
      <c r="E1013" t="s">
        <v>7168</v>
      </c>
      <c r="F1013" t="s">
        <v>58</v>
      </c>
      <c r="G1013">
        <v>0</v>
      </c>
      <c r="H1013">
        <v>2</v>
      </c>
      <c r="I1013">
        <v>0</v>
      </c>
      <c r="J1013">
        <v>0</v>
      </c>
      <c r="K1013">
        <v>2</v>
      </c>
      <c r="L1013">
        <v>2</v>
      </c>
    </row>
    <row r="1014" spans="4:12" x14ac:dyDescent="0.2">
      <c r="E1014" t="s">
        <v>821</v>
      </c>
      <c r="F1014" t="s">
        <v>67</v>
      </c>
      <c r="G1014">
        <v>11</v>
      </c>
      <c r="H1014">
        <v>2</v>
      </c>
      <c r="I1014">
        <v>0</v>
      </c>
      <c r="J1014">
        <v>1</v>
      </c>
      <c r="K1014">
        <v>12</v>
      </c>
      <c r="L1014">
        <v>13</v>
      </c>
    </row>
    <row r="1015" spans="4:12" x14ac:dyDescent="0.2">
      <c r="E1015" t="s">
        <v>2724</v>
      </c>
      <c r="F1015" t="s">
        <v>29</v>
      </c>
      <c r="G1015">
        <v>1</v>
      </c>
      <c r="H1015">
        <v>0</v>
      </c>
      <c r="I1015">
        <v>0</v>
      </c>
      <c r="J1015">
        <v>1</v>
      </c>
      <c r="K1015">
        <v>0</v>
      </c>
      <c r="L1015">
        <v>1</v>
      </c>
    </row>
    <row r="1016" spans="4:12" x14ac:dyDescent="0.2">
      <c r="E1016" t="s">
        <v>1505</v>
      </c>
      <c r="F1016" t="s">
        <v>29</v>
      </c>
      <c r="G1016">
        <v>1</v>
      </c>
      <c r="H1016">
        <v>0</v>
      </c>
      <c r="I1016">
        <v>0</v>
      </c>
      <c r="J1016">
        <v>1</v>
      </c>
      <c r="K1016">
        <v>0</v>
      </c>
      <c r="L1016">
        <v>1</v>
      </c>
    </row>
    <row r="1017" spans="4:12" x14ac:dyDescent="0.2">
      <c r="E1017" t="s">
        <v>1506</v>
      </c>
      <c r="F1017" t="s">
        <v>29</v>
      </c>
      <c r="G1017">
        <v>1</v>
      </c>
      <c r="H1017">
        <v>0</v>
      </c>
      <c r="I1017">
        <v>0</v>
      </c>
      <c r="J1017">
        <v>1</v>
      </c>
      <c r="K1017">
        <v>0</v>
      </c>
      <c r="L1017">
        <v>1</v>
      </c>
    </row>
    <row r="1018" spans="4:12" x14ac:dyDescent="0.2">
      <c r="D1018" t="s">
        <v>110</v>
      </c>
      <c r="E1018" t="s">
        <v>110</v>
      </c>
      <c r="F1018" t="s">
        <v>58</v>
      </c>
      <c r="G1018">
        <v>2</v>
      </c>
      <c r="H1018">
        <v>0</v>
      </c>
      <c r="I1018">
        <v>0</v>
      </c>
      <c r="J1018">
        <v>0</v>
      </c>
      <c r="K1018">
        <v>2</v>
      </c>
      <c r="L1018">
        <v>2</v>
      </c>
    </row>
    <row r="1019" spans="4:12" x14ac:dyDescent="0.2">
      <c r="E1019" t="s">
        <v>879</v>
      </c>
      <c r="F1019" t="s">
        <v>18</v>
      </c>
      <c r="G1019">
        <v>3</v>
      </c>
      <c r="H1019">
        <v>0</v>
      </c>
      <c r="I1019">
        <v>0</v>
      </c>
      <c r="J1019">
        <v>1</v>
      </c>
      <c r="K1019">
        <v>2</v>
      </c>
      <c r="L1019">
        <v>3</v>
      </c>
    </row>
    <row r="1020" spans="4:12" x14ac:dyDescent="0.2">
      <c r="E1020" t="s">
        <v>7169</v>
      </c>
      <c r="F1020" t="s">
        <v>58</v>
      </c>
      <c r="G1020">
        <v>0</v>
      </c>
      <c r="H1020">
        <v>1</v>
      </c>
      <c r="I1020">
        <v>0</v>
      </c>
      <c r="J1020">
        <v>0</v>
      </c>
      <c r="K1020">
        <v>1</v>
      </c>
      <c r="L1020">
        <v>1</v>
      </c>
    </row>
    <row r="1021" spans="4:12" x14ac:dyDescent="0.2">
      <c r="E1021" t="s">
        <v>7170</v>
      </c>
      <c r="F1021" t="s">
        <v>58</v>
      </c>
      <c r="G1021">
        <v>0</v>
      </c>
      <c r="H1021">
        <v>1</v>
      </c>
      <c r="I1021">
        <v>0</v>
      </c>
      <c r="J1021">
        <v>0</v>
      </c>
      <c r="K1021">
        <v>1</v>
      </c>
      <c r="L1021">
        <v>1</v>
      </c>
    </row>
    <row r="1022" spans="4:12" x14ac:dyDescent="0.2">
      <c r="E1022" t="s">
        <v>7171</v>
      </c>
      <c r="F1022" t="s">
        <v>29</v>
      </c>
      <c r="G1022">
        <v>0</v>
      </c>
      <c r="H1022">
        <v>2</v>
      </c>
      <c r="I1022">
        <v>0</v>
      </c>
      <c r="J1022">
        <v>0</v>
      </c>
      <c r="K1022">
        <v>2</v>
      </c>
      <c r="L1022">
        <v>2</v>
      </c>
    </row>
    <row r="1023" spans="4:12" x14ac:dyDescent="0.2">
      <c r="E1023" t="s">
        <v>4759</v>
      </c>
      <c r="F1023" t="s">
        <v>87</v>
      </c>
      <c r="G1023">
        <v>1</v>
      </c>
      <c r="H1023">
        <v>1</v>
      </c>
      <c r="I1023">
        <v>0</v>
      </c>
      <c r="J1023">
        <v>0</v>
      </c>
      <c r="K1023">
        <v>2</v>
      </c>
      <c r="L1023">
        <v>2</v>
      </c>
    </row>
    <row r="1024" spans="4:12" x14ac:dyDescent="0.2">
      <c r="E1024" t="s">
        <v>3664</v>
      </c>
      <c r="F1024" t="s">
        <v>29</v>
      </c>
      <c r="G1024">
        <v>0</v>
      </c>
      <c r="H1024">
        <v>1</v>
      </c>
      <c r="I1024">
        <v>0</v>
      </c>
      <c r="J1024">
        <v>0</v>
      </c>
      <c r="K1024">
        <v>1</v>
      </c>
      <c r="L1024">
        <v>1</v>
      </c>
    </row>
    <row r="1025" spans="5:12" x14ac:dyDescent="0.2">
      <c r="E1025" t="s">
        <v>2200</v>
      </c>
      <c r="F1025" t="s">
        <v>29</v>
      </c>
      <c r="G1025">
        <v>0</v>
      </c>
      <c r="H1025">
        <v>2</v>
      </c>
      <c r="I1025">
        <v>0</v>
      </c>
      <c r="J1025">
        <v>0</v>
      </c>
      <c r="K1025">
        <v>2</v>
      </c>
      <c r="L1025">
        <v>2</v>
      </c>
    </row>
    <row r="1026" spans="5:12" x14ac:dyDescent="0.2">
      <c r="E1026" t="s">
        <v>2229</v>
      </c>
      <c r="F1026" t="s">
        <v>29</v>
      </c>
      <c r="G1026">
        <v>2</v>
      </c>
      <c r="H1026">
        <v>3</v>
      </c>
      <c r="I1026">
        <v>0</v>
      </c>
      <c r="J1026">
        <v>0</v>
      </c>
      <c r="K1026">
        <v>5</v>
      </c>
      <c r="L1026">
        <v>5</v>
      </c>
    </row>
    <row r="1027" spans="5:12" x14ac:dyDescent="0.2">
      <c r="E1027" t="s">
        <v>2201</v>
      </c>
      <c r="F1027" t="s">
        <v>29</v>
      </c>
      <c r="G1027">
        <v>2</v>
      </c>
      <c r="H1027">
        <v>1</v>
      </c>
      <c r="I1027">
        <v>0</v>
      </c>
      <c r="J1027">
        <v>0</v>
      </c>
      <c r="K1027">
        <v>3</v>
      </c>
      <c r="L1027">
        <v>3</v>
      </c>
    </row>
    <row r="1028" spans="5:12" x14ac:dyDescent="0.2">
      <c r="E1028" t="s">
        <v>6029</v>
      </c>
      <c r="F1028" t="s">
        <v>29</v>
      </c>
      <c r="G1028">
        <v>0</v>
      </c>
      <c r="H1028">
        <v>1</v>
      </c>
      <c r="I1028">
        <v>0</v>
      </c>
      <c r="J1028">
        <v>0</v>
      </c>
      <c r="K1028">
        <v>1</v>
      </c>
      <c r="L1028">
        <v>1</v>
      </c>
    </row>
    <row r="1029" spans="5:12" x14ac:dyDescent="0.2">
      <c r="E1029" t="s">
        <v>4761</v>
      </c>
      <c r="F1029" t="s">
        <v>29</v>
      </c>
      <c r="G1029">
        <v>1</v>
      </c>
      <c r="H1029">
        <v>1</v>
      </c>
      <c r="I1029">
        <v>0</v>
      </c>
      <c r="J1029">
        <v>0</v>
      </c>
      <c r="K1029">
        <v>2</v>
      </c>
      <c r="L1029">
        <v>2</v>
      </c>
    </row>
    <row r="1030" spans="5:12" x14ac:dyDescent="0.2">
      <c r="E1030" t="s">
        <v>2234</v>
      </c>
      <c r="F1030" t="s">
        <v>29</v>
      </c>
      <c r="G1030">
        <v>2</v>
      </c>
      <c r="H1030">
        <v>2</v>
      </c>
      <c r="I1030">
        <v>0</v>
      </c>
      <c r="J1030">
        <v>0</v>
      </c>
      <c r="K1030">
        <v>4</v>
      </c>
      <c r="L1030">
        <v>4</v>
      </c>
    </row>
    <row r="1031" spans="5:12" x14ac:dyDescent="0.2">
      <c r="E1031" t="s">
        <v>4723</v>
      </c>
      <c r="F1031" t="s">
        <v>29</v>
      </c>
      <c r="G1031">
        <v>0</v>
      </c>
      <c r="H1031">
        <v>1</v>
      </c>
      <c r="I1031">
        <v>0</v>
      </c>
      <c r="J1031">
        <v>0</v>
      </c>
      <c r="K1031">
        <v>1</v>
      </c>
      <c r="L1031">
        <v>1</v>
      </c>
    </row>
    <row r="1032" spans="5:12" x14ac:dyDescent="0.2">
      <c r="E1032" t="s">
        <v>2237</v>
      </c>
      <c r="F1032" t="s">
        <v>29</v>
      </c>
      <c r="G1032">
        <v>2</v>
      </c>
      <c r="H1032">
        <v>3</v>
      </c>
      <c r="I1032">
        <v>0</v>
      </c>
      <c r="J1032">
        <v>0</v>
      </c>
      <c r="K1032">
        <v>5</v>
      </c>
      <c r="L1032">
        <v>5</v>
      </c>
    </row>
    <row r="1033" spans="5:12" x14ac:dyDescent="0.2">
      <c r="E1033" t="s">
        <v>2324</v>
      </c>
      <c r="F1033" t="s">
        <v>29</v>
      </c>
      <c r="G1033">
        <v>2</v>
      </c>
      <c r="H1033">
        <v>1</v>
      </c>
      <c r="I1033">
        <v>0</v>
      </c>
      <c r="J1033">
        <v>0</v>
      </c>
      <c r="K1033">
        <v>3</v>
      </c>
      <c r="L1033">
        <v>3</v>
      </c>
    </row>
    <row r="1034" spans="5:12" x14ac:dyDescent="0.2">
      <c r="E1034" t="s">
        <v>2245</v>
      </c>
      <c r="F1034" t="s">
        <v>29</v>
      </c>
      <c r="G1034">
        <v>1</v>
      </c>
      <c r="H1034">
        <v>1</v>
      </c>
      <c r="I1034">
        <v>0</v>
      </c>
      <c r="J1034">
        <v>0</v>
      </c>
      <c r="K1034">
        <v>2</v>
      </c>
      <c r="L1034">
        <v>2</v>
      </c>
    </row>
    <row r="1035" spans="5:12" x14ac:dyDescent="0.2">
      <c r="E1035" t="s">
        <v>2221</v>
      </c>
      <c r="F1035" t="s">
        <v>29</v>
      </c>
      <c r="G1035">
        <v>0</v>
      </c>
      <c r="H1035">
        <v>2</v>
      </c>
      <c r="I1035">
        <v>0</v>
      </c>
      <c r="J1035">
        <v>0</v>
      </c>
      <c r="K1035">
        <v>2</v>
      </c>
      <c r="L1035">
        <v>2</v>
      </c>
    </row>
    <row r="1036" spans="5:12" x14ac:dyDescent="0.2">
      <c r="E1036" t="s">
        <v>3588</v>
      </c>
      <c r="F1036" t="s">
        <v>29</v>
      </c>
      <c r="G1036">
        <v>0</v>
      </c>
      <c r="H1036">
        <v>1</v>
      </c>
      <c r="I1036">
        <v>0</v>
      </c>
      <c r="J1036">
        <v>0</v>
      </c>
      <c r="K1036">
        <v>1</v>
      </c>
      <c r="L1036">
        <v>1</v>
      </c>
    </row>
    <row r="1037" spans="5:12" x14ac:dyDescent="0.2">
      <c r="E1037" t="s">
        <v>2204</v>
      </c>
      <c r="F1037" t="s">
        <v>29</v>
      </c>
      <c r="G1037">
        <v>1</v>
      </c>
      <c r="H1037">
        <v>1</v>
      </c>
      <c r="I1037">
        <v>0</v>
      </c>
      <c r="J1037">
        <v>0</v>
      </c>
      <c r="K1037">
        <v>2</v>
      </c>
      <c r="L1037">
        <v>2</v>
      </c>
    </row>
    <row r="1038" spans="5:12" x14ac:dyDescent="0.2">
      <c r="E1038" t="s">
        <v>3663</v>
      </c>
      <c r="F1038" t="s">
        <v>29</v>
      </c>
      <c r="G1038">
        <v>0</v>
      </c>
      <c r="H1038">
        <v>1</v>
      </c>
      <c r="I1038">
        <v>0</v>
      </c>
      <c r="J1038">
        <v>0</v>
      </c>
      <c r="K1038">
        <v>1</v>
      </c>
      <c r="L1038">
        <v>1</v>
      </c>
    </row>
    <row r="1039" spans="5:12" x14ac:dyDescent="0.2">
      <c r="E1039" t="s">
        <v>2233</v>
      </c>
      <c r="F1039" t="s">
        <v>29</v>
      </c>
      <c r="G1039">
        <v>0</v>
      </c>
      <c r="H1039">
        <v>2</v>
      </c>
      <c r="I1039">
        <v>0</v>
      </c>
      <c r="J1039">
        <v>0</v>
      </c>
      <c r="K1039">
        <v>2</v>
      </c>
      <c r="L1039">
        <v>2</v>
      </c>
    </row>
    <row r="1040" spans="5:12" x14ac:dyDescent="0.2">
      <c r="E1040" t="s">
        <v>3995</v>
      </c>
      <c r="F1040" t="s">
        <v>29</v>
      </c>
      <c r="G1040">
        <v>1</v>
      </c>
      <c r="H1040">
        <v>1</v>
      </c>
      <c r="I1040">
        <v>0</v>
      </c>
      <c r="J1040">
        <v>0</v>
      </c>
      <c r="K1040">
        <v>2</v>
      </c>
      <c r="L1040">
        <v>2</v>
      </c>
    </row>
    <row r="1041" spans="5:12" x14ac:dyDescent="0.2">
      <c r="E1041" t="s">
        <v>2236</v>
      </c>
      <c r="F1041" t="s">
        <v>29</v>
      </c>
      <c r="G1041">
        <v>2</v>
      </c>
      <c r="H1041">
        <v>2</v>
      </c>
      <c r="I1041">
        <v>0</v>
      </c>
      <c r="J1041">
        <v>0</v>
      </c>
      <c r="K1041">
        <v>4</v>
      </c>
      <c r="L1041">
        <v>4</v>
      </c>
    </row>
    <row r="1042" spans="5:12" x14ac:dyDescent="0.2">
      <c r="E1042" t="s">
        <v>2208</v>
      </c>
      <c r="F1042" t="s">
        <v>29</v>
      </c>
      <c r="G1042">
        <v>2</v>
      </c>
      <c r="H1042">
        <v>1</v>
      </c>
      <c r="I1042">
        <v>0</v>
      </c>
      <c r="J1042">
        <v>0</v>
      </c>
      <c r="K1042">
        <v>3</v>
      </c>
      <c r="L1042">
        <v>3</v>
      </c>
    </row>
    <row r="1043" spans="5:12" x14ac:dyDescent="0.2">
      <c r="E1043" t="s">
        <v>5199</v>
      </c>
      <c r="F1043" t="s">
        <v>29</v>
      </c>
      <c r="G1043">
        <v>0</v>
      </c>
      <c r="H1043">
        <v>1</v>
      </c>
      <c r="I1043">
        <v>0</v>
      </c>
      <c r="J1043">
        <v>0</v>
      </c>
      <c r="K1043">
        <v>1</v>
      </c>
      <c r="L1043">
        <v>1</v>
      </c>
    </row>
    <row r="1044" spans="5:12" x14ac:dyDescent="0.2">
      <c r="E1044" t="s">
        <v>2202</v>
      </c>
      <c r="F1044" t="s">
        <v>29</v>
      </c>
      <c r="G1044">
        <v>0</v>
      </c>
      <c r="H1044">
        <v>2</v>
      </c>
      <c r="I1044">
        <v>0</v>
      </c>
      <c r="J1044">
        <v>0</v>
      </c>
      <c r="K1044">
        <v>2</v>
      </c>
      <c r="L1044">
        <v>2</v>
      </c>
    </row>
    <row r="1045" spans="5:12" x14ac:dyDescent="0.2">
      <c r="E1045" t="s">
        <v>2251</v>
      </c>
      <c r="F1045" t="s">
        <v>29</v>
      </c>
      <c r="G1045">
        <v>0</v>
      </c>
      <c r="H1045">
        <v>2</v>
      </c>
      <c r="I1045">
        <v>0</v>
      </c>
      <c r="J1045">
        <v>0</v>
      </c>
      <c r="K1045">
        <v>2</v>
      </c>
      <c r="L1045">
        <v>2</v>
      </c>
    </row>
    <row r="1046" spans="5:12" x14ac:dyDescent="0.2">
      <c r="E1046" t="s">
        <v>2222</v>
      </c>
      <c r="F1046" t="s">
        <v>29</v>
      </c>
      <c r="G1046">
        <v>0</v>
      </c>
      <c r="H1046">
        <v>2</v>
      </c>
      <c r="I1046">
        <v>0</v>
      </c>
      <c r="J1046">
        <v>0</v>
      </c>
      <c r="K1046">
        <v>2</v>
      </c>
      <c r="L1046">
        <v>2</v>
      </c>
    </row>
    <row r="1047" spans="5:12" x14ac:dyDescent="0.2">
      <c r="E1047" t="s">
        <v>2230</v>
      </c>
      <c r="F1047" t="s">
        <v>29</v>
      </c>
      <c r="G1047">
        <v>1</v>
      </c>
      <c r="H1047">
        <v>2</v>
      </c>
      <c r="I1047">
        <v>0</v>
      </c>
      <c r="J1047">
        <v>0</v>
      </c>
      <c r="K1047">
        <v>3</v>
      </c>
      <c r="L1047">
        <v>3</v>
      </c>
    </row>
    <row r="1048" spans="5:12" x14ac:dyDescent="0.2">
      <c r="E1048" t="s">
        <v>2254</v>
      </c>
      <c r="F1048" t="s">
        <v>29</v>
      </c>
      <c r="G1048">
        <v>0</v>
      </c>
      <c r="H1048">
        <v>2</v>
      </c>
      <c r="I1048">
        <v>0</v>
      </c>
      <c r="J1048">
        <v>0</v>
      </c>
      <c r="K1048">
        <v>2</v>
      </c>
      <c r="L1048">
        <v>2</v>
      </c>
    </row>
    <row r="1049" spans="5:12" x14ac:dyDescent="0.2">
      <c r="E1049" t="s">
        <v>2247</v>
      </c>
      <c r="F1049" t="s">
        <v>29</v>
      </c>
      <c r="G1049">
        <v>1</v>
      </c>
      <c r="H1049">
        <v>1</v>
      </c>
      <c r="I1049">
        <v>0</v>
      </c>
      <c r="J1049">
        <v>0</v>
      </c>
      <c r="K1049">
        <v>2</v>
      </c>
      <c r="L1049">
        <v>2</v>
      </c>
    </row>
    <row r="1050" spans="5:12" x14ac:dyDescent="0.2">
      <c r="E1050" t="s">
        <v>4722</v>
      </c>
      <c r="F1050" t="s">
        <v>29</v>
      </c>
      <c r="G1050">
        <v>0</v>
      </c>
      <c r="H1050">
        <v>1</v>
      </c>
      <c r="I1050">
        <v>0</v>
      </c>
      <c r="J1050">
        <v>0</v>
      </c>
      <c r="K1050">
        <v>1</v>
      </c>
      <c r="L1050">
        <v>1</v>
      </c>
    </row>
    <row r="1051" spans="5:12" x14ac:dyDescent="0.2">
      <c r="E1051" t="s">
        <v>2238</v>
      </c>
      <c r="F1051" t="s">
        <v>29</v>
      </c>
      <c r="G1051">
        <v>1</v>
      </c>
      <c r="H1051">
        <v>1</v>
      </c>
      <c r="I1051">
        <v>0</v>
      </c>
      <c r="J1051">
        <v>0</v>
      </c>
      <c r="K1051">
        <v>2</v>
      </c>
      <c r="L1051">
        <v>2</v>
      </c>
    </row>
    <row r="1052" spans="5:12" x14ac:dyDescent="0.2">
      <c r="E1052" t="s">
        <v>3351</v>
      </c>
      <c r="F1052" t="s">
        <v>29</v>
      </c>
      <c r="G1052">
        <v>0</v>
      </c>
      <c r="H1052">
        <v>2</v>
      </c>
      <c r="I1052">
        <v>0</v>
      </c>
      <c r="J1052">
        <v>0</v>
      </c>
      <c r="K1052">
        <v>2</v>
      </c>
      <c r="L1052">
        <v>2</v>
      </c>
    </row>
    <row r="1053" spans="5:12" x14ac:dyDescent="0.2">
      <c r="E1053" t="s">
        <v>4721</v>
      </c>
      <c r="F1053" t="s">
        <v>29</v>
      </c>
      <c r="G1053">
        <v>0</v>
      </c>
      <c r="H1053">
        <v>1</v>
      </c>
      <c r="I1053">
        <v>0</v>
      </c>
      <c r="J1053">
        <v>0</v>
      </c>
      <c r="K1053">
        <v>1</v>
      </c>
      <c r="L1053">
        <v>1</v>
      </c>
    </row>
    <row r="1054" spans="5:12" x14ac:dyDescent="0.2">
      <c r="E1054" t="s">
        <v>2232</v>
      </c>
      <c r="F1054" t="s">
        <v>29</v>
      </c>
      <c r="G1054">
        <v>1</v>
      </c>
      <c r="H1054">
        <v>2</v>
      </c>
      <c r="I1054">
        <v>0</v>
      </c>
      <c r="J1054">
        <v>0</v>
      </c>
      <c r="K1054">
        <v>3</v>
      </c>
      <c r="L1054">
        <v>3</v>
      </c>
    </row>
    <row r="1055" spans="5:12" x14ac:dyDescent="0.2">
      <c r="E1055" t="s">
        <v>4720</v>
      </c>
      <c r="F1055" t="s">
        <v>29</v>
      </c>
      <c r="G1055">
        <v>0</v>
      </c>
      <c r="H1055">
        <v>1</v>
      </c>
      <c r="I1055">
        <v>0</v>
      </c>
      <c r="J1055">
        <v>0</v>
      </c>
      <c r="K1055">
        <v>1</v>
      </c>
      <c r="L1055">
        <v>1</v>
      </c>
    </row>
    <row r="1056" spans="5:12" x14ac:dyDescent="0.2">
      <c r="E1056" t="s">
        <v>2203</v>
      </c>
      <c r="F1056" t="s">
        <v>29</v>
      </c>
      <c r="G1056">
        <v>2</v>
      </c>
      <c r="H1056">
        <v>1</v>
      </c>
      <c r="I1056">
        <v>0</v>
      </c>
      <c r="J1056">
        <v>0</v>
      </c>
      <c r="K1056">
        <v>3</v>
      </c>
      <c r="L1056">
        <v>3</v>
      </c>
    </row>
    <row r="1057" spans="5:12" x14ac:dyDescent="0.2">
      <c r="E1057" t="s">
        <v>2241</v>
      </c>
      <c r="F1057" t="s">
        <v>29</v>
      </c>
      <c r="G1057">
        <v>1</v>
      </c>
      <c r="H1057">
        <v>1</v>
      </c>
      <c r="I1057">
        <v>0</v>
      </c>
      <c r="J1057">
        <v>0</v>
      </c>
      <c r="K1057">
        <v>2</v>
      </c>
      <c r="L1057">
        <v>2</v>
      </c>
    </row>
    <row r="1058" spans="5:12" x14ac:dyDescent="0.2">
      <c r="E1058" t="s">
        <v>533</v>
      </c>
      <c r="F1058" t="s">
        <v>29</v>
      </c>
      <c r="G1058">
        <v>0</v>
      </c>
      <c r="H1058">
        <v>1</v>
      </c>
      <c r="I1058">
        <v>0</v>
      </c>
      <c r="J1058">
        <v>0</v>
      </c>
      <c r="K1058">
        <v>1</v>
      </c>
      <c r="L1058">
        <v>1</v>
      </c>
    </row>
    <row r="1059" spans="5:12" x14ac:dyDescent="0.2">
      <c r="E1059" t="s">
        <v>2235</v>
      </c>
      <c r="F1059" t="s">
        <v>29</v>
      </c>
      <c r="G1059">
        <v>2</v>
      </c>
      <c r="H1059">
        <v>2</v>
      </c>
      <c r="I1059">
        <v>0</v>
      </c>
      <c r="J1059">
        <v>0</v>
      </c>
      <c r="K1059">
        <v>4</v>
      </c>
      <c r="L1059">
        <v>4</v>
      </c>
    </row>
    <row r="1060" spans="5:12" x14ac:dyDescent="0.2">
      <c r="E1060" t="s">
        <v>2231</v>
      </c>
      <c r="F1060" t="s">
        <v>29</v>
      </c>
      <c r="G1060">
        <v>1</v>
      </c>
      <c r="H1060">
        <v>2</v>
      </c>
      <c r="I1060">
        <v>0</v>
      </c>
      <c r="J1060">
        <v>0</v>
      </c>
      <c r="K1060">
        <v>3</v>
      </c>
      <c r="L1060">
        <v>3</v>
      </c>
    </row>
    <row r="1061" spans="5:12" x14ac:dyDescent="0.2">
      <c r="E1061" t="s">
        <v>2205</v>
      </c>
      <c r="F1061" t="s">
        <v>29</v>
      </c>
      <c r="G1061">
        <v>2</v>
      </c>
      <c r="H1061">
        <v>1</v>
      </c>
      <c r="I1061">
        <v>0</v>
      </c>
      <c r="J1061">
        <v>0</v>
      </c>
      <c r="K1061">
        <v>3</v>
      </c>
      <c r="L1061">
        <v>3</v>
      </c>
    </row>
    <row r="1062" spans="5:12" x14ac:dyDescent="0.2">
      <c r="E1062" t="s">
        <v>3672</v>
      </c>
      <c r="F1062" t="s">
        <v>29</v>
      </c>
      <c r="G1062">
        <v>0</v>
      </c>
      <c r="H1062">
        <v>1</v>
      </c>
      <c r="I1062">
        <v>0</v>
      </c>
      <c r="J1062">
        <v>0</v>
      </c>
      <c r="K1062">
        <v>1</v>
      </c>
      <c r="L1062">
        <v>1</v>
      </c>
    </row>
    <row r="1063" spans="5:12" x14ac:dyDescent="0.2">
      <c r="E1063" t="s">
        <v>778</v>
      </c>
      <c r="F1063" t="s">
        <v>14</v>
      </c>
      <c r="G1063">
        <v>2</v>
      </c>
      <c r="H1063">
        <v>2</v>
      </c>
      <c r="I1063">
        <v>0</v>
      </c>
      <c r="J1063">
        <v>1</v>
      </c>
      <c r="K1063">
        <v>3</v>
      </c>
      <c r="L1063">
        <v>4</v>
      </c>
    </row>
    <row r="1064" spans="5:12" x14ac:dyDescent="0.2">
      <c r="E1064" t="s">
        <v>3484</v>
      </c>
      <c r="F1064" t="s">
        <v>14</v>
      </c>
      <c r="G1064">
        <v>1</v>
      </c>
      <c r="H1064">
        <v>2</v>
      </c>
      <c r="I1064">
        <v>0</v>
      </c>
      <c r="J1064">
        <v>1</v>
      </c>
      <c r="K1064">
        <v>2</v>
      </c>
      <c r="L1064">
        <v>3</v>
      </c>
    </row>
    <row r="1065" spans="5:12" x14ac:dyDescent="0.2">
      <c r="E1065" t="s">
        <v>457</v>
      </c>
      <c r="F1065" t="s">
        <v>18</v>
      </c>
      <c r="G1065">
        <v>1</v>
      </c>
      <c r="H1065">
        <v>0</v>
      </c>
      <c r="I1065">
        <v>0</v>
      </c>
      <c r="J1065">
        <v>0</v>
      </c>
      <c r="K1065">
        <v>1</v>
      </c>
      <c r="L1065">
        <v>1</v>
      </c>
    </row>
    <row r="1066" spans="5:12" x14ac:dyDescent="0.2">
      <c r="E1066" t="s">
        <v>1332</v>
      </c>
      <c r="F1066" t="s">
        <v>18</v>
      </c>
      <c r="G1066">
        <v>1</v>
      </c>
      <c r="H1066">
        <v>0</v>
      </c>
      <c r="I1066">
        <v>0</v>
      </c>
      <c r="J1066">
        <v>0</v>
      </c>
      <c r="K1066">
        <v>1</v>
      </c>
      <c r="L1066">
        <v>1</v>
      </c>
    </row>
    <row r="1067" spans="5:12" x14ac:dyDescent="0.2">
      <c r="E1067" t="s">
        <v>1449</v>
      </c>
      <c r="F1067" t="s">
        <v>18</v>
      </c>
      <c r="G1067">
        <v>1</v>
      </c>
      <c r="H1067">
        <v>0</v>
      </c>
      <c r="I1067">
        <v>0</v>
      </c>
      <c r="J1067">
        <v>0</v>
      </c>
      <c r="K1067">
        <v>1</v>
      </c>
      <c r="L1067">
        <v>1</v>
      </c>
    </row>
    <row r="1068" spans="5:12" x14ac:dyDescent="0.2">
      <c r="E1068" t="s">
        <v>474</v>
      </c>
      <c r="F1068" t="s">
        <v>69</v>
      </c>
      <c r="G1068">
        <v>0</v>
      </c>
      <c r="H1068">
        <v>1</v>
      </c>
      <c r="I1068">
        <v>0</v>
      </c>
      <c r="J1068">
        <v>0</v>
      </c>
      <c r="K1068">
        <v>1</v>
      </c>
      <c r="L1068">
        <v>1</v>
      </c>
    </row>
    <row r="1069" spans="5:12" x14ac:dyDescent="0.2">
      <c r="E1069" t="s">
        <v>6696</v>
      </c>
      <c r="F1069" t="s">
        <v>58</v>
      </c>
      <c r="G1069">
        <v>1</v>
      </c>
      <c r="H1069">
        <v>0</v>
      </c>
      <c r="I1069">
        <v>0</v>
      </c>
      <c r="J1069">
        <v>0</v>
      </c>
      <c r="K1069">
        <v>1</v>
      </c>
      <c r="L1069">
        <v>1</v>
      </c>
    </row>
    <row r="1070" spans="5:12" x14ac:dyDescent="0.2">
      <c r="E1070" t="s">
        <v>1041</v>
      </c>
      <c r="F1070" t="s">
        <v>18</v>
      </c>
      <c r="G1070">
        <v>0</v>
      </c>
      <c r="H1070">
        <v>1</v>
      </c>
      <c r="I1070">
        <v>0</v>
      </c>
      <c r="J1070">
        <v>0</v>
      </c>
      <c r="K1070">
        <v>1</v>
      </c>
      <c r="L1070">
        <v>1</v>
      </c>
    </row>
    <row r="1071" spans="5:12" x14ac:dyDescent="0.2">
      <c r="E1071" t="s">
        <v>1218</v>
      </c>
      <c r="F1071" t="s">
        <v>18</v>
      </c>
      <c r="G1071">
        <v>0</v>
      </c>
      <c r="H1071">
        <v>1</v>
      </c>
      <c r="I1071">
        <v>0</v>
      </c>
      <c r="J1071">
        <v>0</v>
      </c>
      <c r="K1071">
        <v>1</v>
      </c>
      <c r="L1071">
        <v>1</v>
      </c>
    </row>
    <row r="1072" spans="5:12" x14ac:dyDescent="0.2">
      <c r="E1072" t="s">
        <v>7172</v>
      </c>
      <c r="F1072" t="s">
        <v>67</v>
      </c>
      <c r="G1072">
        <v>0</v>
      </c>
      <c r="H1072">
        <v>1</v>
      </c>
      <c r="I1072">
        <v>0</v>
      </c>
      <c r="J1072">
        <v>0</v>
      </c>
      <c r="K1072">
        <v>1</v>
      </c>
      <c r="L1072">
        <v>1</v>
      </c>
    </row>
    <row r="1073" spans="5:12" x14ac:dyDescent="0.2">
      <c r="E1073" t="s">
        <v>7173</v>
      </c>
      <c r="F1073" t="s">
        <v>67</v>
      </c>
      <c r="G1073">
        <v>0</v>
      </c>
      <c r="H1073">
        <v>1</v>
      </c>
      <c r="I1073">
        <v>0</v>
      </c>
      <c r="J1073">
        <v>0</v>
      </c>
      <c r="K1073">
        <v>1</v>
      </c>
      <c r="L1073">
        <v>1</v>
      </c>
    </row>
    <row r="1074" spans="5:12" x14ac:dyDescent="0.2">
      <c r="E1074" t="s">
        <v>7174</v>
      </c>
      <c r="F1074" t="s">
        <v>67</v>
      </c>
      <c r="G1074">
        <v>1</v>
      </c>
      <c r="H1074">
        <v>1</v>
      </c>
      <c r="I1074">
        <v>0</v>
      </c>
      <c r="J1074">
        <v>0</v>
      </c>
      <c r="K1074">
        <v>2</v>
      </c>
      <c r="L1074">
        <v>2</v>
      </c>
    </row>
    <row r="1075" spans="5:12" x14ac:dyDescent="0.2">
      <c r="E1075" t="s">
        <v>7175</v>
      </c>
      <c r="F1075" t="s">
        <v>67</v>
      </c>
      <c r="G1075">
        <v>0</v>
      </c>
      <c r="H1075">
        <v>1</v>
      </c>
      <c r="I1075">
        <v>0</v>
      </c>
      <c r="J1075">
        <v>0</v>
      </c>
      <c r="K1075">
        <v>1</v>
      </c>
      <c r="L1075">
        <v>1</v>
      </c>
    </row>
    <row r="1076" spans="5:12" x14ac:dyDescent="0.2">
      <c r="E1076" t="s">
        <v>5137</v>
      </c>
      <c r="F1076" t="s">
        <v>14</v>
      </c>
      <c r="G1076">
        <v>0</v>
      </c>
      <c r="H1076">
        <v>1</v>
      </c>
      <c r="I1076">
        <v>0</v>
      </c>
      <c r="J1076">
        <v>0</v>
      </c>
      <c r="K1076">
        <v>1</v>
      </c>
      <c r="L1076">
        <v>1</v>
      </c>
    </row>
    <row r="1077" spans="5:12" x14ac:dyDescent="0.2">
      <c r="E1077" t="s">
        <v>4986</v>
      </c>
      <c r="F1077" t="s">
        <v>14</v>
      </c>
      <c r="G1077">
        <v>0</v>
      </c>
      <c r="H1077">
        <v>1</v>
      </c>
      <c r="I1077">
        <v>0</v>
      </c>
      <c r="J1077">
        <v>0</v>
      </c>
      <c r="K1077">
        <v>1</v>
      </c>
      <c r="L1077">
        <v>1</v>
      </c>
    </row>
    <row r="1078" spans="5:12" x14ac:dyDescent="0.2">
      <c r="E1078" t="s">
        <v>7176</v>
      </c>
      <c r="F1078" t="s">
        <v>67</v>
      </c>
      <c r="G1078">
        <v>0</v>
      </c>
      <c r="H1078">
        <v>1</v>
      </c>
      <c r="I1078">
        <v>0</v>
      </c>
      <c r="J1078">
        <v>0</v>
      </c>
      <c r="K1078">
        <v>1</v>
      </c>
      <c r="L1078">
        <v>1</v>
      </c>
    </row>
    <row r="1079" spans="5:12" x14ac:dyDescent="0.2">
      <c r="E1079" t="s">
        <v>7177</v>
      </c>
      <c r="F1079" t="s">
        <v>67</v>
      </c>
      <c r="G1079">
        <v>0</v>
      </c>
      <c r="H1079">
        <v>1</v>
      </c>
      <c r="I1079">
        <v>0</v>
      </c>
      <c r="J1079">
        <v>0</v>
      </c>
      <c r="K1079">
        <v>1</v>
      </c>
      <c r="L1079">
        <v>1</v>
      </c>
    </row>
    <row r="1080" spans="5:12" x14ac:dyDescent="0.2">
      <c r="E1080" t="s">
        <v>7178</v>
      </c>
      <c r="F1080" t="s">
        <v>94</v>
      </c>
      <c r="G1080">
        <v>2</v>
      </c>
      <c r="H1080">
        <v>0</v>
      </c>
      <c r="I1080">
        <v>0</v>
      </c>
      <c r="J1080">
        <v>0</v>
      </c>
      <c r="K1080">
        <v>2</v>
      </c>
      <c r="L1080">
        <v>2</v>
      </c>
    </row>
    <row r="1081" spans="5:12" x14ac:dyDescent="0.2">
      <c r="E1081" t="s">
        <v>2038</v>
      </c>
      <c r="F1081" t="s">
        <v>14</v>
      </c>
      <c r="G1081">
        <v>1</v>
      </c>
      <c r="H1081">
        <v>0</v>
      </c>
      <c r="I1081">
        <v>0</v>
      </c>
      <c r="J1081">
        <v>0</v>
      </c>
      <c r="K1081">
        <v>1</v>
      </c>
      <c r="L1081">
        <v>1</v>
      </c>
    </row>
    <row r="1082" spans="5:12" x14ac:dyDescent="0.2">
      <c r="E1082" t="s">
        <v>2842</v>
      </c>
      <c r="F1082" t="s">
        <v>14</v>
      </c>
      <c r="G1082">
        <v>1</v>
      </c>
      <c r="H1082">
        <v>0</v>
      </c>
      <c r="I1082">
        <v>0</v>
      </c>
      <c r="J1082">
        <v>0</v>
      </c>
      <c r="K1082">
        <v>1</v>
      </c>
      <c r="L1082">
        <v>1</v>
      </c>
    </row>
    <row r="1083" spans="5:12" x14ac:dyDescent="0.2">
      <c r="E1083" t="s">
        <v>7179</v>
      </c>
      <c r="F1083" t="s">
        <v>94</v>
      </c>
      <c r="G1083">
        <v>2</v>
      </c>
      <c r="H1083">
        <v>0</v>
      </c>
      <c r="I1083">
        <v>0</v>
      </c>
      <c r="J1083">
        <v>0</v>
      </c>
      <c r="K1083">
        <v>2</v>
      </c>
      <c r="L1083">
        <v>2</v>
      </c>
    </row>
    <row r="1084" spans="5:12" x14ac:dyDescent="0.2">
      <c r="E1084" t="s">
        <v>5255</v>
      </c>
      <c r="F1084" t="s">
        <v>14</v>
      </c>
      <c r="G1084">
        <v>1</v>
      </c>
      <c r="H1084">
        <v>0</v>
      </c>
      <c r="I1084">
        <v>0</v>
      </c>
      <c r="J1084">
        <v>0</v>
      </c>
      <c r="K1084">
        <v>1</v>
      </c>
      <c r="L1084">
        <v>1</v>
      </c>
    </row>
    <row r="1085" spans="5:12" x14ac:dyDescent="0.2">
      <c r="E1085" t="s">
        <v>262</v>
      </c>
      <c r="F1085" t="s">
        <v>14</v>
      </c>
      <c r="G1085">
        <v>1</v>
      </c>
      <c r="H1085">
        <v>0</v>
      </c>
      <c r="I1085">
        <v>0</v>
      </c>
      <c r="J1085">
        <v>0</v>
      </c>
      <c r="K1085">
        <v>1</v>
      </c>
      <c r="L1085">
        <v>1</v>
      </c>
    </row>
    <row r="1086" spans="5:12" x14ac:dyDescent="0.2">
      <c r="E1086" t="s">
        <v>502</v>
      </c>
      <c r="F1086" t="s">
        <v>14</v>
      </c>
      <c r="G1086">
        <v>1</v>
      </c>
      <c r="H1086">
        <v>0</v>
      </c>
      <c r="I1086">
        <v>0</v>
      </c>
      <c r="J1086">
        <v>0</v>
      </c>
      <c r="K1086">
        <v>1</v>
      </c>
      <c r="L1086">
        <v>1</v>
      </c>
    </row>
    <row r="1087" spans="5:12" x14ac:dyDescent="0.2">
      <c r="E1087" t="s">
        <v>1410</v>
      </c>
      <c r="F1087" t="s">
        <v>35</v>
      </c>
      <c r="G1087">
        <v>0</v>
      </c>
      <c r="H1087">
        <v>1</v>
      </c>
      <c r="I1087">
        <v>0</v>
      </c>
      <c r="J1087">
        <v>0</v>
      </c>
      <c r="K1087">
        <v>1</v>
      </c>
      <c r="L1087">
        <v>1</v>
      </c>
    </row>
    <row r="1088" spans="5:12" x14ac:dyDescent="0.2">
      <c r="E1088" t="s">
        <v>207</v>
      </c>
      <c r="F1088" t="s">
        <v>14</v>
      </c>
      <c r="G1088">
        <v>2</v>
      </c>
      <c r="H1088">
        <v>2</v>
      </c>
      <c r="I1088">
        <v>0</v>
      </c>
      <c r="J1088">
        <v>0</v>
      </c>
      <c r="K1088">
        <v>4</v>
      </c>
      <c r="L1088">
        <v>4</v>
      </c>
    </row>
    <row r="1089" spans="5:12" x14ac:dyDescent="0.2">
      <c r="E1089" t="s">
        <v>184</v>
      </c>
      <c r="F1089" t="s">
        <v>58</v>
      </c>
      <c r="G1089">
        <v>0</v>
      </c>
      <c r="H1089">
        <v>1</v>
      </c>
      <c r="I1089">
        <v>0</v>
      </c>
      <c r="J1089">
        <v>0</v>
      </c>
      <c r="K1089">
        <v>1</v>
      </c>
      <c r="L1089">
        <v>1</v>
      </c>
    </row>
    <row r="1090" spans="5:12" x14ac:dyDescent="0.2">
      <c r="E1090" t="s">
        <v>838</v>
      </c>
      <c r="F1090" t="s">
        <v>16</v>
      </c>
      <c r="G1090">
        <v>3</v>
      </c>
      <c r="H1090">
        <v>3</v>
      </c>
      <c r="I1090">
        <v>0</v>
      </c>
      <c r="J1090">
        <v>1</v>
      </c>
      <c r="K1090">
        <v>5</v>
      </c>
      <c r="L1090">
        <v>6</v>
      </c>
    </row>
    <row r="1091" spans="5:12" x14ac:dyDescent="0.2">
      <c r="E1091" t="s">
        <v>5526</v>
      </c>
      <c r="F1091" t="s">
        <v>16</v>
      </c>
      <c r="G1091">
        <v>0</v>
      </c>
      <c r="H1091">
        <v>1</v>
      </c>
      <c r="I1091">
        <v>0</v>
      </c>
      <c r="J1091">
        <v>0</v>
      </c>
      <c r="K1091">
        <v>1</v>
      </c>
      <c r="L1091">
        <v>1</v>
      </c>
    </row>
    <row r="1092" spans="5:12" x14ac:dyDescent="0.2">
      <c r="E1092" t="s">
        <v>717</v>
      </c>
      <c r="F1092" t="s">
        <v>16</v>
      </c>
      <c r="G1092">
        <v>4</v>
      </c>
      <c r="H1092">
        <v>3</v>
      </c>
      <c r="I1092">
        <v>0</v>
      </c>
      <c r="J1092">
        <v>1</v>
      </c>
      <c r="K1092">
        <v>6</v>
      </c>
      <c r="L1092">
        <v>7</v>
      </c>
    </row>
    <row r="1093" spans="5:12" x14ac:dyDescent="0.2">
      <c r="E1093" t="s">
        <v>3403</v>
      </c>
      <c r="F1093" t="s">
        <v>16</v>
      </c>
      <c r="G1093">
        <v>4</v>
      </c>
      <c r="H1093">
        <v>2</v>
      </c>
      <c r="I1093">
        <v>0</v>
      </c>
      <c r="J1093">
        <v>1</v>
      </c>
      <c r="K1093">
        <v>5</v>
      </c>
      <c r="L1093">
        <v>6</v>
      </c>
    </row>
    <row r="1094" spans="5:12" x14ac:dyDescent="0.2">
      <c r="E1094" t="s">
        <v>2751</v>
      </c>
      <c r="F1094" t="s">
        <v>16</v>
      </c>
      <c r="G1094">
        <v>0</v>
      </c>
      <c r="H1094">
        <v>1</v>
      </c>
      <c r="I1094">
        <v>0</v>
      </c>
      <c r="J1094">
        <v>0</v>
      </c>
      <c r="K1094">
        <v>1</v>
      </c>
      <c r="L1094">
        <v>1</v>
      </c>
    </row>
    <row r="1095" spans="5:12" x14ac:dyDescent="0.2">
      <c r="E1095" t="s">
        <v>3404</v>
      </c>
      <c r="F1095" t="s">
        <v>16</v>
      </c>
      <c r="G1095">
        <v>4</v>
      </c>
      <c r="H1095">
        <v>3</v>
      </c>
      <c r="I1095">
        <v>0</v>
      </c>
      <c r="J1095">
        <v>1</v>
      </c>
      <c r="K1095">
        <v>6</v>
      </c>
      <c r="L1095">
        <v>7</v>
      </c>
    </row>
    <row r="1096" spans="5:12" x14ac:dyDescent="0.2">
      <c r="E1096" t="s">
        <v>1521</v>
      </c>
      <c r="F1096" t="s">
        <v>16</v>
      </c>
      <c r="G1096">
        <v>4</v>
      </c>
      <c r="H1096">
        <v>3</v>
      </c>
      <c r="I1096">
        <v>0</v>
      </c>
      <c r="J1096">
        <v>1</v>
      </c>
      <c r="K1096">
        <v>6</v>
      </c>
      <c r="L1096">
        <v>7</v>
      </c>
    </row>
    <row r="1097" spans="5:12" x14ac:dyDescent="0.2">
      <c r="E1097" t="s">
        <v>3193</v>
      </c>
      <c r="F1097" t="s">
        <v>16</v>
      </c>
      <c r="G1097">
        <v>4</v>
      </c>
      <c r="H1097">
        <v>3</v>
      </c>
      <c r="I1097">
        <v>0</v>
      </c>
      <c r="J1097">
        <v>1</v>
      </c>
      <c r="K1097">
        <v>6</v>
      </c>
      <c r="L1097">
        <v>7</v>
      </c>
    </row>
    <row r="1098" spans="5:12" x14ac:dyDescent="0.2">
      <c r="E1098" t="s">
        <v>718</v>
      </c>
      <c r="F1098" t="s">
        <v>16</v>
      </c>
      <c r="G1098">
        <v>4</v>
      </c>
      <c r="H1098">
        <v>3</v>
      </c>
      <c r="I1098">
        <v>0</v>
      </c>
      <c r="J1098">
        <v>1</v>
      </c>
      <c r="K1098">
        <v>6</v>
      </c>
      <c r="L1098">
        <v>7</v>
      </c>
    </row>
    <row r="1099" spans="5:12" x14ac:dyDescent="0.2">
      <c r="E1099" t="s">
        <v>2492</v>
      </c>
      <c r="F1099" t="s">
        <v>16</v>
      </c>
      <c r="G1099">
        <v>4</v>
      </c>
      <c r="H1099">
        <v>3</v>
      </c>
      <c r="I1099">
        <v>0</v>
      </c>
      <c r="J1099">
        <v>1</v>
      </c>
      <c r="K1099">
        <v>6</v>
      </c>
      <c r="L1099">
        <v>7</v>
      </c>
    </row>
    <row r="1100" spans="5:12" x14ac:dyDescent="0.2">
      <c r="E1100" t="s">
        <v>7180</v>
      </c>
      <c r="F1100" t="s">
        <v>53</v>
      </c>
      <c r="G1100">
        <v>0</v>
      </c>
      <c r="H1100">
        <v>2</v>
      </c>
      <c r="I1100">
        <v>0</v>
      </c>
      <c r="J1100">
        <v>0</v>
      </c>
      <c r="K1100">
        <v>2</v>
      </c>
      <c r="L1100">
        <v>2</v>
      </c>
    </row>
    <row r="1101" spans="5:12" x14ac:dyDescent="0.2">
      <c r="E1101" t="s">
        <v>7181</v>
      </c>
      <c r="F1101" t="s">
        <v>58</v>
      </c>
      <c r="G1101">
        <v>1</v>
      </c>
      <c r="H1101">
        <v>0</v>
      </c>
      <c r="I1101">
        <v>0</v>
      </c>
      <c r="J1101">
        <v>0</v>
      </c>
      <c r="K1101">
        <v>1</v>
      </c>
      <c r="L1101">
        <v>1</v>
      </c>
    </row>
    <row r="1102" spans="5:12" x14ac:dyDescent="0.2">
      <c r="E1102" t="s">
        <v>7182</v>
      </c>
      <c r="F1102" t="s">
        <v>67</v>
      </c>
      <c r="G1102">
        <v>0</v>
      </c>
      <c r="H1102">
        <v>1</v>
      </c>
      <c r="I1102">
        <v>0</v>
      </c>
      <c r="J1102">
        <v>0</v>
      </c>
      <c r="K1102">
        <v>1</v>
      </c>
      <c r="L1102">
        <v>1</v>
      </c>
    </row>
    <row r="1103" spans="5:12" x14ac:dyDescent="0.2">
      <c r="E1103" t="s">
        <v>7183</v>
      </c>
      <c r="F1103" t="s">
        <v>67</v>
      </c>
      <c r="G1103">
        <v>0</v>
      </c>
      <c r="H1103">
        <v>1</v>
      </c>
      <c r="I1103">
        <v>0</v>
      </c>
      <c r="J1103">
        <v>0</v>
      </c>
      <c r="K1103">
        <v>1</v>
      </c>
      <c r="L1103">
        <v>1</v>
      </c>
    </row>
    <row r="1104" spans="5:12" x14ac:dyDescent="0.2">
      <c r="E1104" t="s">
        <v>7184</v>
      </c>
      <c r="F1104" t="s">
        <v>67</v>
      </c>
      <c r="G1104">
        <v>0</v>
      </c>
      <c r="H1104">
        <v>1</v>
      </c>
      <c r="I1104">
        <v>0</v>
      </c>
      <c r="J1104">
        <v>0</v>
      </c>
      <c r="K1104">
        <v>1</v>
      </c>
      <c r="L1104">
        <v>1</v>
      </c>
    </row>
    <row r="1105" spans="5:12" x14ac:dyDescent="0.2">
      <c r="E1105" t="s">
        <v>7185</v>
      </c>
      <c r="F1105" t="s">
        <v>29</v>
      </c>
      <c r="G1105">
        <v>0</v>
      </c>
      <c r="H1105">
        <v>2</v>
      </c>
      <c r="I1105">
        <v>0</v>
      </c>
      <c r="J1105">
        <v>0</v>
      </c>
      <c r="K1105">
        <v>2</v>
      </c>
      <c r="L1105">
        <v>2</v>
      </c>
    </row>
    <row r="1106" spans="5:12" x14ac:dyDescent="0.2">
      <c r="E1106" t="s">
        <v>7186</v>
      </c>
      <c r="F1106" t="s">
        <v>77</v>
      </c>
      <c r="G1106">
        <v>0</v>
      </c>
      <c r="H1106">
        <v>2</v>
      </c>
      <c r="I1106">
        <v>0</v>
      </c>
      <c r="J1106">
        <v>0</v>
      </c>
      <c r="K1106">
        <v>2</v>
      </c>
      <c r="L1106">
        <v>2</v>
      </c>
    </row>
    <row r="1107" spans="5:12" x14ac:dyDescent="0.2">
      <c r="E1107" t="s">
        <v>7187</v>
      </c>
      <c r="F1107" t="s">
        <v>77</v>
      </c>
      <c r="G1107">
        <v>0</v>
      </c>
      <c r="H1107">
        <v>2</v>
      </c>
      <c r="I1107">
        <v>0</v>
      </c>
      <c r="J1107">
        <v>0</v>
      </c>
      <c r="K1107">
        <v>2</v>
      </c>
      <c r="L1107">
        <v>2</v>
      </c>
    </row>
    <row r="1108" spans="5:12" x14ac:dyDescent="0.2">
      <c r="E1108" t="s">
        <v>3166</v>
      </c>
      <c r="F1108" t="s">
        <v>77</v>
      </c>
      <c r="G1108">
        <v>1</v>
      </c>
      <c r="H1108">
        <v>2</v>
      </c>
      <c r="I1108">
        <v>0</v>
      </c>
      <c r="J1108">
        <v>0</v>
      </c>
      <c r="K1108">
        <v>3</v>
      </c>
      <c r="L1108">
        <v>3</v>
      </c>
    </row>
    <row r="1109" spans="5:12" x14ac:dyDescent="0.2">
      <c r="E1109" t="s">
        <v>7188</v>
      </c>
      <c r="F1109" t="s">
        <v>77</v>
      </c>
      <c r="G1109">
        <v>0</v>
      </c>
      <c r="H1109">
        <v>2</v>
      </c>
      <c r="I1109">
        <v>0</v>
      </c>
      <c r="J1109">
        <v>0</v>
      </c>
      <c r="K1109">
        <v>2</v>
      </c>
      <c r="L1109">
        <v>2</v>
      </c>
    </row>
    <row r="1110" spans="5:12" x14ac:dyDescent="0.2">
      <c r="E1110" t="s">
        <v>7189</v>
      </c>
      <c r="F1110" t="s">
        <v>53</v>
      </c>
      <c r="G1110">
        <v>2</v>
      </c>
      <c r="H1110">
        <v>0</v>
      </c>
      <c r="I1110">
        <v>0</v>
      </c>
      <c r="J1110">
        <v>0</v>
      </c>
      <c r="K1110">
        <v>2</v>
      </c>
      <c r="L1110">
        <v>2</v>
      </c>
    </row>
    <row r="1111" spans="5:12" x14ac:dyDescent="0.2">
      <c r="E1111" t="s">
        <v>7190</v>
      </c>
      <c r="F1111" t="s">
        <v>53</v>
      </c>
      <c r="G1111">
        <v>2</v>
      </c>
      <c r="H1111">
        <v>0</v>
      </c>
      <c r="I1111">
        <v>0</v>
      </c>
      <c r="J1111">
        <v>0</v>
      </c>
      <c r="K1111">
        <v>2</v>
      </c>
      <c r="L1111">
        <v>2</v>
      </c>
    </row>
    <row r="1112" spans="5:12" x14ac:dyDescent="0.2">
      <c r="E1112" t="s">
        <v>7191</v>
      </c>
      <c r="F1112" t="s">
        <v>53</v>
      </c>
      <c r="G1112">
        <v>2</v>
      </c>
      <c r="H1112">
        <v>0</v>
      </c>
      <c r="I1112">
        <v>0</v>
      </c>
      <c r="J1112">
        <v>0</v>
      </c>
      <c r="K1112">
        <v>2</v>
      </c>
      <c r="L1112">
        <v>2</v>
      </c>
    </row>
    <row r="1113" spans="5:12" x14ac:dyDescent="0.2">
      <c r="E1113" t="s">
        <v>7192</v>
      </c>
      <c r="F1113" t="s">
        <v>53</v>
      </c>
      <c r="G1113">
        <v>2</v>
      </c>
      <c r="H1113">
        <v>0</v>
      </c>
      <c r="I1113">
        <v>0</v>
      </c>
      <c r="J1113">
        <v>0</v>
      </c>
      <c r="K1113">
        <v>2</v>
      </c>
      <c r="L1113">
        <v>2</v>
      </c>
    </row>
    <row r="1114" spans="5:12" x14ac:dyDescent="0.2">
      <c r="E1114" t="s">
        <v>7193</v>
      </c>
      <c r="F1114" t="s">
        <v>53</v>
      </c>
      <c r="G1114">
        <v>2</v>
      </c>
      <c r="H1114">
        <v>0</v>
      </c>
      <c r="I1114">
        <v>0</v>
      </c>
      <c r="J1114">
        <v>0</v>
      </c>
      <c r="K1114">
        <v>2</v>
      </c>
      <c r="L1114">
        <v>2</v>
      </c>
    </row>
    <row r="1115" spans="5:12" x14ac:dyDescent="0.2">
      <c r="E1115" t="s">
        <v>7194</v>
      </c>
      <c r="F1115" t="s">
        <v>53</v>
      </c>
      <c r="G1115">
        <v>2</v>
      </c>
      <c r="H1115">
        <v>0</v>
      </c>
      <c r="I1115">
        <v>0</v>
      </c>
      <c r="J1115">
        <v>0</v>
      </c>
      <c r="K1115">
        <v>2</v>
      </c>
      <c r="L1115">
        <v>2</v>
      </c>
    </row>
    <row r="1116" spans="5:12" x14ac:dyDescent="0.2">
      <c r="E1116" t="s">
        <v>3232</v>
      </c>
      <c r="F1116" t="s">
        <v>131</v>
      </c>
      <c r="G1116">
        <v>0</v>
      </c>
      <c r="H1116">
        <v>2</v>
      </c>
      <c r="I1116">
        <v>0</v>
      </c>
      <c r="J1116">
        <v>0</v>
      </c>
      <c r="K1116">
        <v>2</v>
      </c>
      <c r="L1116">
        <v>2</v>
      </c>
    </row>
    <row r="1117" spans="5:12" x14ac:dyDescent="0.2">
      <c r="E1117" t="s">
        <v>1166</v>
      </c>
      <c r="F1117" t="s">
        <v>131</v>
      </c>
      <c r="G1117">
        <v>0</v>
      </c>
      <c r="H1117">
        <v>4</v>
      </c>
      <c r="I1117">
        <v>0</v>
      </c>
      <c r="J1117">
        <v>1</v>
      </c>
      <c r="K1117">
        <v>3</v>
      </c>
      <c r="L1117">
        <v>4</v>
      </c>
    </row>
    <row r="1118" spans="5:12" x14ac:dyDescent="0.2">
      <c r="E1118" t="s">
        <v>7195</v>
      </c>
      <c r="F1118" t="s">
        <v>24</v>
      </c>
      <c r="G1118">
        <v>0</v>
      </c>
      <c r="H1118">
        <v>1</v>
      </c>
      <c r="I1118">
        <v>0</v>
      </c>
      <c r="J1118">
        <v>0</v>
      </c>
      <c r="K1118">
        <v>1</v>
      </c>
      <c r="L1118">
        <v>1</v>
      </c>
    </row>
    <row r="1119" spans="5:12" x14ac:dyDescent="0.2">
      <c r="E1119" t="s">
        <v>7196</v>
      </c>
      <c r="F1119" t="s">
        <v>24</v>
      </c>
      <c r="G1119">
        <v>0</v>
      </c>
      <c r="H1119">
        <v>1</v>
      </c>
      <c r="I1119">
        <v>0</v>
      </c>
      <c r="J1119">
        <v>0</v>
      </c>
      <c r="K1119">
        <v>1</v>
      </c>
      <c r="L1119">
        <v>1</v>
      </c>
    </row>
    <row r="1120" spans="5:12" x14ac:dyDescent="0.2">
      <c r="E1120" t="s">
        <v>7197</v>
      </c>
      <c r="F1120" t="s">
        <v>24</v>
      </c>
      <c r="G1120">
        <v>0</v>
      </c>
      <c r="H1120">
        <v>1</v>
      </c>
      <c r="I1120">
        <v>0</v>
      </c>
      <c r="J1120">
        <v>0</v>
      </c>
      <c r="K1120">
        <v>1</v>
      </c>
      <c r="L1120">
        <v>1</v>
      </c>
    </row>
    <row r="1121" spans="5:12" x14ac:dyDescent="0.2">
      <c r="E1121" t="s">
        <v>2356</v>
      </c>
      <c r="F1121" t="s">
        <v>18</v>
      </c>
      <c r="G1121">
        <v>1</v>
      </c>
      <c r="H1121">
        <v>4</v>
      </c>
      <c r="I1121">
        <v>0</v>
      </c>
      <c r="J1121">
        <v>0</v>
      </c>
      <c r="K1121">
        <v>5</v>
      </c>
      <c r="L1121">
        <v>5</v>
      </c>
    </row>
    <row r="1122" spans="5:12" x14ac:dyDescent="0.2">
      <c r="E1122" t="s">
        <v>2694</v>
      </c>
      <c r="F1122" t="s">
        <v>29</v>
      </c>
      <c r="G1122">
        <v>0</v>
      </c>
      <c r="H1122">
        <v>1</v>
      </c>
      <c r="I1122">
        <v>0</v>
      </c>
      <c r="J1122">
        <v>0</v>
      </c>
      <c r="K1122">
        <v>1</v>
      </c>
      <c r="L1122">
        <v>1</v>
      </c>
    </row>
    <row r="1123" spans="5:12" x14ac:dyDescent="0.2">
      <c r="E1123" t="s">
        <v>7198</v>
      </c>
      <c r="F1123" t="s">
        <v>29</v>
      </c>
      <c r="G1123">
        <v>0</v>
      </c>
      <c r="H1123">
        <v>1</v>
      </c>
      <c r="I1123">
        <v>0</v>
      </c>
      <c r="J1123">
        <v>0</v>
      </c>
      <c r="K1123">
        <v>1</v>
      </c>
      <c r="L1123">
        <v>1</v>
      </c>
    </row>
    <row r="1124" spans="5:12" x14ac:dyDescent="0.2">
      <c r="E1124" t="s">
        <v>1690</v>
      </c>
      <c r="F1124" t="s">
        <v>18</v>
      </c>
      <c r="G1124">
        <v>1</v>
      </c>
      <c r="H1124">
        <v>3</v>
      </c>
      <c r="I1124">
        <v>0</v>
      </c>
      <c r="J1124">
        <v>0</v>
      </c>
      <c r="K1124">
        <v>4</v>
      </c>
      <c r="L1124">
        <v>4</v>
      </c>
    </row>
    <row r="1125" spans="5:12" x14ac:dyDescent="0.2">
      <c r="E1125" t="s">
        <v>1988</v>
      </c>
      <c r="F1125" t="s">
        <v>18</v>
      </c>
      <c r="G1125">
        <v>1</v>
      </c>
      <c r="H1125">
        <v>3</v>
      </c>
      <c r="I1125">
        <v>0</v>
      </c>
      <c r="J1125">
        <v>0</v>
      </c>
      <c r="K1125">
        <v>4</v>
      </c>
      <c r="L1125">
        <v>4</v>
      </c>
    </row>
    <row r="1126" spans="5:12" x14ac:dyDescent="0.2">
      <c r="E1126" t="s">
        <v>1209</v>
      </c>
      <c r="F1126" t="s">
        <v>18</v>
      </c>
      <c r="G1126">
        <v>1</v>
      </c>
      <c r="H1126">
        <v>3</v>
      </c>
      <c r="I1126">
        <v>0</v>
      </c>
      <c r="J1126">
        <v>0</v>
      </c>
      <c r="K1126">
        <v>4</v>
      </c>
      <c r="L1126">
        <v>4</v>
      </c>
    </row>
    <row r="1127" spans="5:12" x14ac:dyDescent="0.2">
      <c r="E1127" t="s">
        <v>537</v>
      </c>
      <c r="F1127" t="s">
        <v>29</v>
      </c>
      <c r="G1127">
        <v>0</v>
      </c>
      <c r="H1127">
        <v>1</v>
      </c>
      <c r="I1127">
        <v>0</v>
      </c>
      <c r="J1127">
        <v>0</v>
      </c>
      <c r="K1127">
        <v>1</v>
      </c>
      <c r="L1127">
        <v>1</v>
      </c>
    </row>
    <row r="1128" spans="5:12" x14ac:dyDescent="0.2">
      <c r="E1128" t="s">
        <v>3273</v>
      </c>
      <c r="F1128" t="s">
        <v>29</v>
      </c>
      <c r="G1128">
        <v>0</v>
      </c>
      <c r="H1128">
        <v>1</v>
      </c>
      <c r="I1128">
        <v>0</v>
      </c>
      <c r="J1128">
        <v>0</v>
      </c>
      <c r="K1128">
        <v>1</v>
      </c>
      <c r="L1128">
        <v>1</v>
      </c>
    </row>
    <row r="1129" spans="5:12" x14ac:dyDescent="0.2">
      <c r="E1129" t="s">
        <v>2696</v>
      </c>
      <c r="F1129" t="s">
        <v>29</v>
      </c>
      <c r="G1129">
        <v>0</v>
      </c>
      <c r="H1129">
        <v>1</v>
      </c>
      <c r="I1129">
        <v>0</v>
      </c>
      <c r="J1129">
        <v>0</v>
      </c>
      <c r="K1129">
        <v>1</v>
      </c>
      <c r="L1129">
        <v>1</v>
      </c>
    </row>
    <row r="1130" spans="5:12" x14ac:dyDescent="0.2">
      <c r="E1130" t="s">
        <v>3363</v>
      </c>
      <c r="F1130" t="s">
        <v>18</v>
      </c>
      <c r="G1130">
        <v>1</v>
      </c>
      <c r="H1130">
        <v>3</v>
      </c>
      <c r="I1130">
        <v>0</v>
      </c>
      <c r="J1130">
        <v>0</v>
      </c>
      <c r="K1130">
        <v>4</v>
      </c>
      <c r="L1130">
        <v>4</v>
      </c>
    </row>
    <row r="1131" spans="5:12" x14ac:dyDescent="0.2">
      <c r="E1131" t="s">
        <v>5158</v>
      </c>
      <c r="F1131" t="s">
        <v>58</v>
      </c>
      <c r="G1131">
        <v>0</v>
      </c>
      <c r="H1131">
        <v>1</v>
      </c>
      <c r="I1131">
        <v>0</v>
      </c>
      <c r="J1131">
        <v>0</v>
      </c>
      <c r="K1131">
        <v>1</v>
      </c>
      <c r="L1131">
        <v>1</v>
      </c>
    </row>
    <row r="1132" spans="5:12" x14ac:dyDescent="0.2">
      <c r="E1132" t="s">
        <v>5346</v>
      </c>
      <c r="F1132" t="s">
        <v>58</v>
      </c>
      <c r="G1132">
        <v>0</v>
      </c>
      <c r="H1132">
        <v>1</v>
      </c>
      <c r="I1132">
        <v>0</v>
      </c>
      <c r="J1132">
        <v>0</v>
      </c>
      <c r="K1132">
        <v>1</v>
      </c>
      <c r="L1132">
        <v>1</v>
      </c>
    </row>
    <row r="1133" spans="5:12" x14ac:dyDescent="0.2">
      <c r="E1133" t="s">
        <v>5831</v>
      </c>
      <c r="F1133" t="s">
        <v>58</v>
      </c>
      <c r="G1133">
        <v>0</v>
      </c>
      <c r="H1133">
        <v>1</v>
      </c>
      <c r="I1133">
        <v>0</v>
      </c>
      <c r="J1133">
        <v>0</v>
      </c>
      <c r="K1133">
        <v>1</v>
      </c>
      <c r="L1133">
        <v>1</v>
      </c>
    </row>
    <row r="1134" spans="5:12" x14ac:dyDescent="0.2">
      <c r="E1134" t="s">
        <v>4217</v>
      </c>
      <c r="F1134" t="s">
        <v>58</v>
      </c>
      <c r="G1134">
        <v>0</v>
      </c>
      <c r="H1134">
        <v>1</v>
      </c>
      <c r="I1134">
        <v>0</v>
      </c>
      <c r="J1134">
        <v>0</v>
      </c>
      <c r="K1134">
        <v>1</v>
      </c>
      <c r="L1134">
        <v>1</v>
      </c>
    </row>
    <row r="1135" spans="5:12" x14ac:dyDescent="0.2">
      <c r="E1135" t="s">
        <v>5737</v>
      </c>
      <c r="F1135" t="s">
        <v>58</v>
      </c>
      <c r="G1135">
        <v>0</v>
      </c>
      <c r="H1135">
        <v>1</v>
      </c>
      <c r="I1135">
        <v>0</v>
      </c>
      <c r="J1135">
        <v>0</v>
      </c>
      <c r="K1135">
        <v>1</v>
      </c>
      <c r="L1135">
        <v>1</v>
      </c>
    </row>
    <row r="1136" spans="5:12" x14ac:dyDescent="0.2">
      <c r="E1136" t="s">
        <v>4335</v>
      </c>
      <c r="F1136" t="s">
        <v>58</v>
      </c>
      <c r="G1136">
        <v>0</v>
      </c>
      <c r="H1136">
        <v>1</v>
      </c>
      <c r="I1136">
        <v>0</v>
      </c>
      <c r="J1136">
        <v>0</v>
      </c>
      <c r="K1136">
        <v>1</v>
      </c>
      <c r="L1136">
        <v>1</v>
      </c>
    </row>
    <row r="1137" spans="4:12" x14ac:dyDescent="0.2">
      <c r="E1137" t="s">
        <v>5493</v>
      </c>
      <c r="F1137" t="s">
        <v>58</v>
      </c>
      <c r="G1137">
        <v>0</v>
      </c>
      <c r="H1137">
        <v>1</v>
      </c>
      <c r="I1137">
        <v>0</v>
      </c>
      <c r="J1137">
        <v>0</v>
      </c>
      <c r="K1137">
        <v>1</v>
      </c>
      <c r="L1137">
        <v>1</v>
      </c>
    </row>
    <row r="1138" spans="4:12" x14ac:dyDescent="0.2">
      <c r="E1138" t="s">
        <v>4294</v>
      </c>
      <c r="F1138" t="s">
        <v>58</v>
      </c>
      <c r="G1138">
        <v>0</v>
      </c>
      <c r="H1138">
        <v>1</v>
      </c>
      <c r="I1138">
        <v>0</v>
      </c>
      <c r="J1138">
        <v>0</v>
      </c>
      <c r="K1138">
        <v>1</v>
      </c>
      <c r="L1138">
        <v>1</v>
      </c>
    </row>
    <row r="1139" spans="4:12" x14ac:dyDescent="0.2">
      <c r="E1139" t="s">
        <v>1928</v>
      </c>
      <c r="F1139" t="s">
        <v>67</v>
      </c>
      <c r="G1139">
        <v>7</v>
      </c>
      <c r="H1139">
        <v>1</v>
      </c>
      <c r="I1139">
        <v>0</v>
      </c>
      <c r="J1139">
        <v>0</v>
      </c>
      <c r="K1139">
        <v>8</v>
      </c>
      <c r="L1139">
        <v>8</v>
      </c>
    </row>
    <row r="1140" spans="4:12" x14ac:dyDescent="0.2">
      <c r="E1140" t="s">
        <v>1681</v>
      </c>
      <c r="F1140" t="s">
        <v>29</v>
      </c>
      <c r="G1140">
        <v>0</v>
      </c>
      <c r="H1140">
        <v>1</v>
      </c>
      <c r="I1140">
        <v>0</v>
      </c>
      <c r="J1140">
        <v>0</v>
      </c>
      <c r="K1140">
        <v>1</v>
      </c>
      <c r="L1140">
        <v>1</v>
      </c>
    </row>
    <row r="1141" spans="4:12" x14ac:dyDescent="0.2">
      <c r="E1141" t="s">
        <v>3012</v>
      </c>
      <c r="F1141" t="s">
        <v>29</v>
      </c>
      <c r="G1141">
        <v>0</v>
      </c>
      <c r="H1141">
        <v>1</v>
      </c>
      <c r="I1141">
        <v>0</v>
      </c>
      <c r="J1141">
        <v>0</v>
      </c>
      <c r="K1141">
        <v>1</v>
      </c>
      <c r="L1141">
        <v>1</v>
      </c>
    </row>
    <row r="1142" spans="4:12" x14ac:dyDescent="0.2">
      <c r="E1142" t="s">
        <v>7199</v>
      </c>
      <c r="F1142" t="s">
        <v>80</v>
      </c>
      <c r="G1142">
        <v>0</v>
      </c>
      <c r="H1142">
        <v>1</v>
      </c>
      <c r="I1142">
        <v>0</v>
      </c>
      <c r="J1142">
        <v>0</v>
      </c>
      <c r="K1142">
        <v>1</v>
      </c>
      <c r="L1142">
        <v>1</v>
      </c>
    </row>
    <row r="1143" spans="4:12" x14ac:dyDescent="0.2">
      <c r="E1143" t="s">
        <v>3369</v>
      </c>
      <c r="F1143" t="s">
        <v>24</v>
      </c>
      <c r="G1143">
        <v>3</v>
      </c>
      <c r="H1143">
        <v>0</v>
      </c>
      <c r="I1143">
        <v>0</v>
      </c>
      <c r="J1143">
        <v>1</v>
      </c>
      <c r="K1143">
        <v>2</v>
      </c>
      <c r="L1143">
        <v>3</v>
      </c>
    </row>
    <row r="1144" spans="4:12" x14ac:dyDescent="0.2">
      <c r="E1144" t="s">
        <v>1666</v>
      </c>
      <c r="F1144" t="s">
        <v>22</v>
      </c>
      <c r="G1144">
        <v>1</v>
      </c>
      <c r="H1144">
        <v>1</v>
      </c>
      <c r="I1144">
        <v>0</v>
      </c>
      <c r="J1144">
        <v>0</v>
      </c>
      <c r="K1144">
        <v>2</v>
      </c>
      <c r="L1144">
        <v>2</v>
      </c>
    </row>
    <row r="1145" spans="4:12" x14ac:dyDescent="0.2">
      <c r="D1145" t="s">
        <v>7200</v>
      </c>
      <c r="E1145" t="s">
        <v>7200</v>
      </c>
      <c r="F1145" t="s">
        <v>22</v>
      </c>
      <c r="G1145">
        <v>0</v>
      </c>
      <c r="H1145">
        <v>1</v>
      </c>
      <c r="I1145">
        <v>0</v>
      </c>
      <c r="J1145">
        <v>0</v>
      </c>
      <c r="K1145">
        <v>1</v>
      </c>
      <c r="L1145">
        <v>1</v>
      </c>
    </row>
    <row r="1146" spans="4:12" x14ac:dyDescent="0.2">
      <c r="E1146" t="s">
        <v>3504</v>
      </c>
      <c r="F1146" t="s">
        <v>14</v>
      </c>
      <c r="G1146">
        <v>7</v>
      </c>
      <c r="H1146">
        <v>3</v>
      </c>
      <c r="I1146">
        <v>0</v>
      </c>
      <c r="J1146">
        <v>0</v>
      </c>
      <c r="K1146">
        <v>10</v>
      </c>
      <c r="L1146">
        <v>10</v>
      </c>
    </row>
    <row r="1147" spans="4:12" x14ac:dyDescent="0.2">
      <c r="E1147" t="s">
        <v>1057</v>
      </c>
      <c r="F1147" t="s">
        <v>14</v>
      </c>
      <c r="G1147">
        <v>7</v>
      </c>
      <c r="H1147">
        <v>3</v>
      </c>
      <c r="I1147">
        <v>0</v>
      </c>
      <c r="J1147">
        <v>0</v>
      </c>
      <c r="K1147">
        <v>10</v>
      </c>
      <c r="L1147">
        <v>10</v>
      </c>
    </row>
    <row r="1148" spans="4:12" x14ac:dyDescent="0.2">
      <c r="E1148" t="s">
        <v>3459</v>
      </c>
      <c r="F1148" t="s">
        <v>14</v>
      </c>
      <c r="G1148">
        <v>7</v>
      </c>
      <c r="H1148">
        <v>3</v>
      </c>
      <c r="I1148">
        <v>0</v>
      </c>
      <c r="J1148">
        <v>0</v>
      </c>
      <c r="K1148">
        <v>10</v>
      </c>
      <c r="L1148">
        <v>10</v>
      </c>
    </row>
    <row r="1149" spans="4:12" x14ac:dyDescent="0.2">
      <c r="E1149" t="s">
        <v>497</v>
      </c>
      <c r="F1149" t="s">
        <v>14</v>
      </c>
      <c r="G1149">
        <v>7</v>
      </c>
      <c r="H1149">
        <v>3</v>
      </c>
      <c r="I1149">
        <v>0</v>
      </c>
      <c r="J1149">
        <v>0</v>
      </c>
      <c r="K1149">
        <v>10</v>
      </c>
      <c r="L1149">
        <v>10</v>
      </c>
    </row>
    <row r="1150" spans="4:12" x14ac:dyDescent="0.2">
      <c r="E1150" t="s">
        <v>2425</v>
      </c>
      <c r="F1150" t="s">
        <v>14</v>
      </c>
      <c r="G1150">
        <v>7</v>
      </c>
      <c r="H1150">
        <v>3</v>
      </c>
      <c r="I1150">
        <v>0</v>
      </c>
      <c r="J1150">
        <v>0</v>
      </c>
      <c r="K1150">
        <v>10</v>
      </c>
      <c r="L1150">
        <v>10</v>
      </c>
    </row>
    <row r="1151" spans="4:12" x14ac:dyDescent="0.2">
      <c r="E1151" t="s">
        <v>150</v>
      </c>
      <c r="F1151" t="s">
        <v>58</v>
      </c>
      <c r="G1151">
        <v>0</v>
      </c>
      <c r="H1151">
        <v>1</v>
      </c>
      <c r="I1151">
        <v>0</v>
      </c>
      <c r="J1151">
        <v>0</v>
      </c>
      <c r="K1151">
        <v>1</v>
      </c>
      <c r="L1151">
        <v>1</v>
      </c>
    </row>
    <row r="1152" spans="4:12" x14ac:dyDescent="0.2">
      <c r="E1152" t="s">
        <v>149</v>
      </c>
      <c r="F1152" t="s">
        <v>58</v>
      </c>
      <c r="G1152">
        <v>0</v>
      </c>
      <c r="H1152">
        <v>1</v>
      </c>
      <c r="I1152">
        <v>0</v>
      </c>
      <c r="J1152">
        <v>0</v>
      </c>
      <c r="K1152">
        <v>1</v>
      </c>
      <c r="L1152">
        <v>1</v>
      </c>
    </row>
    <row r="1153" spans="5:12" x14ac:dyDescent="0.2">
      <c r="E1153" t="s">
        <v>773</v>
      </c>
      <c r="F1153" t="s">
        <v>80</v>
      </c>
      <c r="G1153">
        <v>3</v>
      </c>
      <c r="H1153">
        <v>0</v>
      </c>
      <c r="I1153">
        <v>0</v>
      </c>
      <c r="J1153">
        <v>0</v>
      </c>
      <c r="K1153">
        <v>3</v>
      </c>
      <c r="L1153">
        <v>3</v>
      </c>
    </row>
    <row r="1154" spans="5:12" x14ac:dyDescent="0.2">
      <c r="E1154" t="s">
        <v>1917</v>
      </c>
      <c r="F1154" t="s">
        <v>80</v>
      </c>
      <c r="G1154">
        <v>3</v>
      </c>
      <c r="H1154">
        <v>1</v>
      </c>
      <c r="I1154">
        <v>0</v>
      </c>
      <c r="J1154">
        <v>0</v>
      </c>
      <c r="K1154">
        <v>4</v>
      </c>
      <c r="L1154">
        <v>4</v>
      </c>
    </row>
    <row r="1155" spans="5:12" x14ac:dyDescent="0.2">
      <c r="E1155" t="s">
        <v>7201</v>
      </c>
      <c r="F1155" t="s">
        <v>94</v>
      </c>
      <c r="G1155">
        <v>0</v>
      </c>
      <c r="H1155">
        <v>1</v>
      </c>
      <c r="I1155">
        <v>0</v>
      </c>
      <c r="J1155">
        <v>0</v>
      </c>
      <c r="K1155">
        <v>1</v>
      </c>
      <c r="L1155">
        <v>1</v>
      </c>
    </row>
    <row r="1156" spans="5:12" x14ac:dyDescent="0.2">
      <c r="E1156" t="s">
        <v>7202</v>
      </c>
      <c r="F1156" t="s">
        <v>94</v>
      </c>
      <c r="G1156">
        <v>0</v>
      </c>
      <c r="H1156">
        <v>1</v>
      </c>
      <c r="I1156">
        <v>0</v>
      </c>
      <c r="J1156">
        <v>0</v>
      </c>
      <c r="K1156">
        <v>1</v>
      </c>
      <c r="L1156">
        <v>1</v>
      </c>
    </row>
    <row r="1157" spans="5:12" x14ac:dyDescent="0.2">
      <c r="E1157" t="s">
        <v>6372</v>
      </c>
      <c r="F1157" t="s">
        <v>94</v>
      </c>
      <c r="G1157">
        <v>0</v>
      </c>
      <c r="H1157">
        <v>2</v>
      </c>
      <c r="I1157">
        <v>0</v>
      </c>
      <c r="J1157">
        <v>0</v>
      </c>
      <c r="K1157">
        <v>2</v>
      </c>
      <c r="L1157">
        <v>2</v>
      </c>
    </row>
    <row r="1158" spans="5:12" x14ac:dyDescent="0.2">
      <c r="E1158" t="s">
        <v>7203</v>
      </c>
      <c r="F1158" t="s">
        <v>94</v>
      </c>
      <c r="G1158">
        <v>0</v>
      </c>
      <c r="H1158">
        <v>1</v>
      </c>
      <c r="I1158">
        <v>0</v>
      </c>
      <c r="J1158">
        <v>0</v>
      </c>
      <c r="K1158">
        <v>1</v>
      </c>
      <c r="L1158">
        <v>1</v>
      </c>
    </row>
    <row r="1159" spans="5:12" x14ac:dyDescent="0.2">
      <c r="E1159" t="s">
        <v>7204</v>
      </c>
      <c r="F1159" t="s">
        <v>94</v>
      </c>
      <c r="G1159">
        <v>0</v>
      </c>
      <c r="H1159">
        <v>1</v>
      </c>
      <c r="I1159">
        <v>0</v>
      </c>
      <c r="J1159">
        <v>0</v>
      </c>
      <c r="K1159">
        <v>1</v>
      </c>
      <c r="L1159">
        <v>1</v>
      </c>
    </row>
    <row r="1160" spans="5:12" x14ac:dyDescent="0.2">
      <c r="E1160" t="s">
        <v>7205</v>
      </c>
      <c r="F1160" t="s">
        <v>94</v>
      </c>
      <c r="G1160">
        <v>0</v>
      </c>
      <c r="H1160">
        <v>2</v>
      </c>
      <c r="I1160">
        <v>0</v>
      </c>
      <c r="J1160">
        <v>0</v>
      </c>
      <c r="K1160">
        <v>2</v>
      </c>
      <c r="L1160">
        <v>2</v>
      </c>
    </row>
    <row r="1161" spans="5:12" x14ac:dyDescent="0.2">
      <c r="E1161" t="s">
        <v>7206</v>
      </c>
      <c r="F1161" t="s">
        <v>94</v>
      </c>
      <c r="G1161">
        <v>0</v>
      </c>
      <c r="H1161">
        <v>1</v>
      </c>
      <c r="I1161">
        <v>0</v>
      </c>
      <c r="J1161">
        <v>0</v>
      </c>
      <c r="K1161">
        <v>1</v>
      </c>
      <c r="L1161">
        <v>1</v>
      </c>
    </row>
    <row r="1162" spans="5:12" x14ac:dyDescent="0.2">
      <c r="E1162" t="s">
        <v>7207</v>
      </c>
      <c r="F1162" t="s">
        <v>94</v>
      </c>
      <c r="G1162">
        <v>0</v>
      </c>
      <c r="H1162">
        <v>1</v>
      </c>
      <c r="I1162">
        <v>0</v>
      </c>
      <c r="J1162">
        <v>0</v>
      </c>
      <c r="K1162">
        <v>1</v>
      </c>
      <c r="L1162">
        <v>1</v>
      </c>
    </row>
    <row r="1163" spans="5:12" x14ac:dyDescent="0.2">
      <c r="E1163" t="s">
        <v>2962</v>
      </c>
      <c r="F1163" t="s">
        <v>20</v>
      </c>
      <c r="G1163">
        <v>0</v>
      </c>
      <c r="H1163">
        <v>1</v>
      </c>
      <c r="I1163">
        <v>0</v>
      </c>
      <c r="J1163">
        <v>0</v>
      </c>
      <c r="K1163">
        <v>1</v>
      </c>
      <c r="L1163">
        <v>1</v>
      </c>
    </row>
    <row r="1164" spans="5:12" x14ac:dyDescent="0.2">
      <c r="E1164" t="s">
        <v>1775</v>
      </c>
      <c r="F1164" t="s">
        <v>69</v>
      </c>
      <c r="G1164">
        <v>0</v>
      </c>
      <c r="H1164">
        <v>6</v>
      </c>
      <c r="I1164">
        <v>0</v>
      </c>
      <c r="J1164">
        <v>0</v>
      </c>
      <c r="K1164">
        <v>6</v>
      </c>
      <c r="L1164">
        <v>6</v>
      </c>
    </row>
    <row r="1165" spans="5:12" x14ac:dyDescent="0.2">
      <c r="E1165" t="s">
        <v>4762</v>
      </c>
      <c r="F1165" t="s">
        <v>69</v>
      </c>
      <c r="G1165">
        <v>0</v>
      </c>
      <c r="H1165">
        <v>1</v>
      </c>
      <c r="I1165">
        <v>0</v>
      </c>
      <c r="J1165">
        <v>0</v>
      </c>
      <c r="K1165">
        <v>1</v>
      </c>
      <c r="L1165">
        <v>1</v>
      </c>
    </row>
    <row r="1166" spans="5:12" x14ac:dyDescent="0.2">
      <c r="E1166" t="s">
        <v>3544</v>
      </c>
      <c r="F1166" t="s">
        <v>80</v>
      </c>
      <c r="G1166">
        <v>0</v>
      </c>
      <c r="H1166">
        <v>2</v>
      </c>
      <c r="I1166">
        <v>0</v>
      </c>
      <c r="J1166">
        <v>0</v>
      </c>
      <c r="K1166">
        <v>2</v>
      </c>
      <c r="L1166">
        <v>2</v>
      </c>
    </row>
    <row r="1167" spans="5:12" x14ac:dyDescent="0.2">
      <c r="E1167" t="s">
        <v>4763</v>
      </c>
      <c r="F1167" t="s">
        <v>69</v>
      </c>
      <c r="G1167">
        <v>0</v>
      </c>
      <c r="H1167">
        <v>1</v>
      </c>
      <c r="I1167">
        <v>0</v>
      </c>
      <c r="J1167">
        <v>0</v>
      </c>
      <c r="K1167">
        <v>1</v>
      </c>
      <c r="L1167">
        <v>1</v>
      </c>
    </row>
    <row r="1168" spans="5:12" x14ac:dyDescent="0.2">
      <c r="E1168" t="s">
        <v>3040</v>
      </c>
      <c r="F1168" t="s">
        <v>80</v>
      </c>
      <c r="G1168">
        <v>0</v>
      </c>
      <c r="H1168">
        <v>3</v>
      </c>
      <c r="I1168">
        <v>0</v>
      </c>
      <c r="J1168">
        <v>0</v>
      </c>
      <c r="K1168">
        <v>3</v>
      </c>
      <c r="L1168">
        <v>3</v>
      </c>
    </row>
    <row r="1169" spans="4:12" x14ac:dyDescent="0.2">
      <c r="E1169" t="s">
        <v>4760</v>
      </c>
      <c r="F1169" t="s">
        <v>69</v>
      </c>
      <c r="G1169">
        <v>0</v>
      </c>
      <c r="H1169">
        <v>1</v>
      </c>
      <c r="I1169">
        <v>0</v>
      </c>
      <c r="J1169">
        <v>0</v>
      </c>
      <c r="K1169">
        <v>1</v>
      </c>
      <c r="L1169">
        <v>1</v>
      </c>
    </row>
    <row r="1170" spans="4:12" x14ac:dyDescent="0.2">
      <c r="E1170" t="s">
        <v>2458</v>
      </c>
      <c r="F1170" t="s">
        <v>80</v>
      </c>
      <c r="G1170">
        <v>0</v>
      </c>
      <c r="H1170">
        <v>2</v>
      </c>
      <c r="I1170">
        <v>0</v>
      </c>
      <c r="J1170">
        <v>0</v>
      </c>
      <c r="K1170">
        <v>2</v>
      </c>
      <c r="L1170">
        <v>2</v>
      </c>
    </row>
    <row r="1171" spans="4:12" x14ac:dyDescent="0.2">
      <c r="E1171" t="s">
        <v>2108</v>
      </c>
      <c r="F1171" t="s">
        <v>69</v>
      </c>
      <c r="G1171">
        <v>2</v>
      </c>
      <c r="H1171">
        <v>1</v>
      </c>
      <c r="I1171">
        <v>0</v>
      </c>
      <c r="J1171">
        <v>0</v>
      </c>
      <c r="K1171">
        <v>3</v>
      </c>
      <c r="L1171">
        <v>3</v>
      </c>
    </row>
    <row r="1172" spans="4:12" x14ac:dyDescent="0.2">
      <c r="E1172" t="s">
        <v>2111</v>
      </c>
      <c r="F1172" t="s">
        <v>69</v>
      </c>
      <c r="G1172">
        <v>1</v>
      </c>
      <c r="H1172">
        <v>1</v>
      </c>
      <c r="I1172">
        <v>0</v>
      </c>
      <c r="J1172">
        <v>0</v>
      </c>
      <c r="K1172">
        <v>2</v>
      </c>
      <c r="L1172">
        <v>2</v>
      </c>
    </row>
    <row r="1173" spans="4:12" x14ac:dyDescent="0.2">
      <c r="D1173" t="s">
        <v>7208</v>
      </c>
      <c r="E1173" t="s">
        <v>7208</v>
      </c>
      <c r="F1173" t="s">
        <v>131</v>
      </c>
      <c r="G1173">
        <v>0</v>
      </c>
      <c r="H1173">
        <v>1</v>
      </c>
      <c r="I1173">
        <v>0</v>
      </c>
      <c r="J1173">
        <v>0</v>
      </c>
      <c r="K1173">
        <v>1</v>
      </c>
      <c r="L1173">
        <v>1</v>
      </c>
    </row>
    <row r="1174" spans="4:12" x14ac:dyDescent="0.2">
      <c r="E1174" t="s">
        <v>7209</v>
      </c>
      <c r="F1174" t="s">
        <v>53</v>
      </c>
      <c r="G1174">
        <v>0</v>
      </c>
      <c r="H1174">
        <v>1</v>
      </c>
      <c r="I1174">
        <v>0</v>
      </c>
      <c r="J1174">
        <v>0</v>
      </c>
      <c r="K1174">
        <v>1</v>
      </c>
      <c r="L1174">
        <v>1</v>
      </c>
    </row>
    <row r="1175" spans="4:12" x14ac:dyDescent="0.2">
      <c r="E1175" t="s">
        <v>7210</v>
      </c>
      <c r="F1175" t="s">
        <v>53</v>
      </c>
      <c r="G1175">
        <v>0</v>
      </c>
      <c r="H1175">
        <v>1</v>
      </c>
      <c r="I1175">
        <v>0</v>
      </c>
      <c r="J1175">
        <v>0</v>
      </c>
      <c r="K1175">
        <v>1</v>
      </c>
      <c r="L1175">
        <v>1</v>
      </c>
    </row>
    <row r="1176" spans="4:12" x14ac:dyDescent="0.2">
      <c r="E1176" t="s">
        <v>7211</v>
      </c>
      <c r="F1176" t="s">
        <v>53</v>
      </c>
      <c r="G1176">
        <v>0</v>
      </c>
      <c r="H1176">
        <v>1</v>
      </c>
      <c r="I1176">
        <v>0</v>
      </c>
      <c r="J1176">
        <v>0</v>
      </c>
      <c r="K1176">
        <v>1</v>
      </c>
      <c r="L1176">
        <v>1</v>
      </c>
    </row>
    <row r="1177" spans="4:12" x14ac:dyDescent="0.2">
      <c r="E1177" t="s">
        <v>4975</v>
      </c>
      <c r="F1177" t="s">
        <v>35</v>
      </c>
      <c r="G1177">
        <v>1</v>
      </c>
      <c r="H1177">
        <v>0</v>
      </c>
      <c r="I1177">
        <v>0</v>
      </c>
      <c r="J1177">
        <v>0</v>
      </c>
      <c r="K1177">
        <v>1</v>
      </c>
      <c r="L1177">
        <v>1</v>
      </c>
    </row>
    <row r="1178" spans="4:12" x14ac:dyDescent="0.2">
      <c r="E1178" t="s">
        <v>5503</v>
      </c>
      <c r="F1178" t="s">
        <v>67</v>
      </c>
      <c r="G1178">
        <v>0</v>
      </c>
      <c r="H1178">
        <v>3</v>
      </c>
      <c r="I1178">
        <v>0</v>
      </c>
      <c r="J1178">
        <v>0</v>
      </c>
      <c r="K1178">
        <v>3</v>
      </c>
      <c r="L1178">
        <v>3</v>
      </c>
    </row>
    <row r="1179" spans="4:12" x14ac:dyDescent="0.2">
      <c r="E1179" t="s">
        <v>5442</v>
      </c>
      <c r="F1179" t="s">
        <v>67</v>
      </c>
      <c r="G1179">
        <v>0</v>
      </c>
      <c r="H1179">
        <v>3</v>
      </c>
      <c r="I1179">
        <v>0</v>
      </c>
      <c r="J1179">
        <v>0</v>
      </c>
      <c r="K1179">
        <v>3</v>
      </c>
      <c r="L1179">
        <v>3</v>
      </c>
    </row>
    <row r="1180" spans="4:12" x14ac:dyDescent="0.2">
      <c r="E1180" t="s">
        <v>1360</v>
      </c>
      <c r="F1180" t="s">
        <v>94</v>
      </c>
      <c r="G1180">
        <v>0</v>
      </c>
      <c r="H1180">
        <v>11</v>
      </c>
      <c r="I1180">
        <v>0</v>
      </c>
      <c r="J1180">
        <v>0</v>
      </c>
      <c r="K1180">
        <v>11</v>
      </c>
      <c r="L1180">
        <v>11</v>
      </c>
    </row>
    <row r="1181" spans="4:12" x14ac:dyDescent="0.2">
      <c r="E1181" t="s">
        <v>3547</v>
      </c>
      <c r="F1181" t="s">
        <v>94</v>
      </c>
      <c r="G1181">
        <v>0</v>
      </c>
      <c r="H1181">
        <v>11</v>
      </c>
      <c r="I1181">
        <v>0</v>
      </c>
      <c r="J1181">
        <v>0</v>
      </c>
      <c r="K1181">
        <v>11</v>
      </c>
      <c r="L1181">
        <v>11</v>
      </c>
    </row>
    <row r="1182" spans="4:12" x14ac:dyDescent="0.2">
      <c r="E1182" t="s">
        <v>3204</v>
      </c>
      <c r="F1182" t="s">
        <v>94</v>
      </c>
      <c r="G1182">
        <v>0</v>
      </c>
      <c r="H1182">
        <v>9</v>
      </c>
      <c r="I1182">
        <v>0</v>
      </c>
      <c r="J1182">
        <v>0</v>
      </c>
      <c r="K1182">
        <v>9</v>
      </c>
      <c r="L1182">
        <v>9</v>
      </c>
    </row>
    <row r="1183" spans="4:12" x14ac:dyDescent="0.2">
      <c r="E1183" t="s">
        <v>6051</v>
      </c>
      <c r="F1183" t="s">
        <v>67</v>
      </c>
      <c r="G1183">
        <v>1</v>
      </c>
      <c r="H1183">
        <v>0</v>
      </c>
      <c r="I1183">
        <v>0</v>
      </c>
      <c r="J1183">
        <v>0</v>
      </c>
      <c r="K1183">
        <v>1</v>
      </c>
      <c r="L1183">
        <v>1</v>
      </c>
    </row>
    <row r="1184" spans="4:12" x14ac:dyDescent="0.2">
      <c r="E1184" t="s">
        <v>7212</v>
      </c>
      <c r="F1184" t="s">
        <v>53</v>
      </c>
      <c r="G1184">
        <v>0</v>
      </c>
      <c r="H1184">
        <v>1</v>
      </c>
      <c r="I1184">
        <v>0</v>
      </c>
      <c r="J1184">
        <v>0</v>
      </c>
      <c r="K1184">
        <v>1</v>
      </c>
      <c r="L1184">
        <v>1</v>
      </c>
    </row>
    <row r="1185" spans="5:12" x14ac:dyDescent="0.2">
      <c r="E1185" t="s">
        <v>7213</v>
      </c>
      <c r="F1185" t="s">
        <v>53</v>
      </c>
      <c r="G1185">
        <v>0</v>
      </c>
      <c r="H1185">
        <v>1</v>
      </c>
      <c r="I1185">
        <v>0</v>
      </c>
      <c r="J1185">
        <v>0</v>
      </c>
      <c r="K1185">
        <v>1</v>
      </c>
      <c r="L1185">
        <v>1</v>
      </c>
    </row>
    <row r="1186" spans="5:12" x14ac:dyDescent="0.2">
      <c r="E1186" t="s">
        <v>2426</v>
      </c>
      <c r="F1186" t="s">
        <v>29</v>
      </c>
      <c r="G1186">
        <v>1</v>
      </c>
      <c r="H1186">
        <v>11</v>
      </c>
      <c r="I1186">
        <v>0</v>
      </c>
      <c r="J1186">
        <v>0</v>
      </c>
      <c r="K1186">
        <v>12</v>
      </c>
      <c r="L1186">
        <v>12</v>
      </c>
    </row>
    <row r="1187" spans="5:12" x14ac:dyDescent="0.2">
      <c r="E1187" t="s">
        <v>2716</v>
      </c>
      <c r="F1187" t="s">
        <v>29</v>
      </c>
      <c r="G1187">
        <v>1</v>
      </c>
      <c r="H1187">
        <v>11</v>
      </c>
      <c r="I1187">
        <v>0</v>
      </c>
      <c r="J1187">
        <v>0</v>
      </c>
      <c r="K1187">
        <v>12</v>
      </c>
      <c r="L1187">
        <v>12</v>
      </c>
    </row>
    <row r="1188" spans="5:12" x14ac:dyDescent="0.2">
      <c r="E1188" t="s">
        <v>5683</v>
      </c>
      <c r="F1188" t="s">
        <v>53</v>
      </c>
      <c r="G1188">
        <v>0</v>
      </c>
      <c r="H1188">
        <v>2</v>
      </c>
      <c r="I1188">
        <v>0</v>
      </c>
      <c r="J1188">
        <v>0</v>
      </c>
      <c r="K1188">
        <v>2</v>
      </c>
      <c r="L1188">
        <v>2</v>
      </c>
    </row>
    <row r="1189" spans="5:12" x14ac:dyDescent="0.2">
      <c r="E1189" t="s">
        <v>676</v>
      </c>
      <c r="F1189" t="s">
        <v>29</v>
      </c>
      <c r="G1189">
        <v>1</v>
      </c>
      <c r="H1189">
        <v>11</v>
      </c>
      <c r="I1189">
        <v>0</v>
      </c>
      <c r="J1189">
        <v>0</v>
      </c>
      <c r="K1189">
        <v>12</v>
      </c>
      <c r="L1189">
        <v>12</v>
      </c>
    </row>
    <row r="1190" spans="5:12" x14ac:dyDescent="0.2">
      <c r="E1190" t="s">
        <v>7214</v>
      </c>
      <c r="F1190" t="s">
        <v>20</v>
      </c>
      <c r="G1190">
        <v>0</v>
      </c>
      <c r="H1190">
        <v>3</v>
      </c>
      <c r="I1190">
        <v>0</v>
      </c>
      <c r="J1190">
        <v>0</v>
      </c>
      <c r="K1190">
        <v>3</v>
      </c>
      <c r="L1190">
        <v>3</v>
      </c>
    </row>
    <row r="1191" spans="5:12" x14ac:dyDescent="0.2">
      <c r="E1191" t="s">
        <v>3112</v>
      </c>
      <c r="F1191" t="s">
        <v>20</v>
      </c>
      <c r="G1191">
        <v>2</v>
      </c>
      <c r="H1191">
        <v>1</v>
      </c>
      <c r="I1191">
        <v>0</v>
      </c>
      <c r="J1191">
        <v>0</v>
      </c>
      <c r="K1191">
        <v>3</v>
      </c>
      <c r="L1191">
        <v>3</v>
      </c>
    </row>
    <row r="1192" spans="5:12" x14ac:dyDescent="0.2">
      <c r="E1192" t="s">
        <v>2996</v>
      </c>
      <c r="F1192" t="s">
        <v>20</v>
      </c>
      <c r="G1192">
        <v>2</v>
      </c>
      <c r="H1192">
        <v>1</v>
      </c>
      <c r="I1192">
        <v>0</v>
      </c>
      <c r="J1192">
        <v>0</v>
      </c>
      <c r="K1192">
        <v>3</v>
      </c>
      <c r="L1192">
        <v>3</v>
      </c>
    </row>
    <row r="1193" spans="5:12" x14ac:dyDescent="0.2">
      <c r="E1193" t="s">
        <v>2523</v>
      </c>
      <c r="F1193" t="s">
        <v>20</v>
      </c>
      <c r="G1193">
        <v>2</v>
      </c>
      <c r="H1193">
        <v>1</v>
      </c>
      <c r="I1193">
        <v>0</v>
      </c>
      <c r="J1193">
        <v>0</v>
      </c>
      <c r="K1193">
        <v>3</v>
      </c>
      <c r="L1193">
        <v>3</v>
      </c>
    </row>
    <row r="1194" spans="5:12" x14ac:dyDescent="0.2">
      <c r="E1194" t="s">
        <v>7215</v>
      </c>
      <c r="F1194" t="s">
        <v>131</v>
      </c>
      <c r="G1194">
        <v>0</v>
      </c>
      <c r="H1194">
        <v>1</v>
      </c>
      <c r="I1194">
        <v>0</v>
      </c>
      <c r="J1194">
        <v>0</v>
      </c>
      <c r="K1194">
        <v>1</v>
      </c>
      <c r="L1194">
        <v>1</v>
      </c>
    </row>
    <row r="1195" spans="5:12" x14ac:dyDescent="0.2">
      <c r="E1195" t="s">
        <v>1731</v>
      </c>
      <c r="F1195" t="s">
        <v>16</v>
      </c>
      <c r="G1195">
        <v>0</v>
      </c>
      <c r="H1195">
        <v>2</v>
      </c>
      <c r="I1195">
        <v>0</v>
      </c>
      <c r="J1195">
        <v>0</v>
      </c>
      <c r="K1195">
        <v>2</v>
      </c>
      <c r="L1195">
        <v>2</v>
      </c>
    </row>
    <row r="1196" spans="5:12" x14ac:dyDescent="0.2">
      <c r="E1196" t="s">
        <v>1765</v>
      </c>
      <c r="F1196" t="s">
        <v>16</v>
      </c>
      <c r="G1196">
        <v>0</v>
      </c>
      <c r="H1196">
        <v>2</v>
      </c>
      <c r="I1196">
        <v>0</v>
      </c>
      <c r="J1196">
        <v>0</v>
      </c>
      <c r="K1196">
        <v>2</v>
      </c>
      <c r="L1196">
        <v>2</v>
      </c>
    </row>
    <row r="1197" spans="5:12" x14ac:dyDescent="0.2">
      <c r="E1197" t="s">
        <v>7216</v>
      </c>
      <c r="F1197" t="s">
        <v>94</v>
      </c>
      <c r="G1197">
        <v>1</v>
      </c>
      <c r="H1197">
        <v>0</v>
      </c>
      <c r="I1197">
        <v>0</v>
      </c>
      <c r="J1197">
        <v>0</v>
      </c>
      <c r="K1197">
        <v>1</v>
      </c>
      <c r="L1197">
        <v>1</v>
      </c>
    </row>
    <row r="1198" spans="5:12" x14ac:dyDescent="0.2">
      <c r="E1198" t="s">
        <v>7217</v>
      </c>
      <c r="F1198" t="s">
        <v>94</v>
      </c>
      <c r="G1198">
        <v>1</v>
      </c>
      <c r="H1198">
        <v>0</v>
      </c>
      <c r="I1198">
        <v>0</v>
      </c>
      <c r="J1198">
        <v>0</v>
      </c>
      <c r="K1198">
        <v>1</v>
      </c>
      <c r="L1198">
        <v>1</v>
      </c>
    </row>
    <row r="1199" spans="5:12" x14ac:dyDescent="0.2">
      <c r="E1199" t="s">
        <v>3267</v>
      </c>
      <c r="F1199" t="s">
        <v>48</v>
      </c>
      <c r="G1199">
        <v>2</v>
      </c>
      <c r="H1199">
        <v>0</v>
      </c>
      <c r="I1199">
        <v>0</v>
      </c>
      <c r="J1199">
        <v>0</v>
      </c>
      <c r="K1199">
        <v>2</v>
      </c>
      <c r="L1199">
        <v>2</v>
      </c>
    </row>
    <row r="1200" spans="5:12" x14ac:dyDescent="0.2">
      <c r="E1200" t="s">
        <v>2876</v>
      </c>
      <c r="F1200" t="s">
        <v>48</v>
      </c>
      <c r="G1200">
        <v>2</v>
      </c>
      <c r="H1200">
        <v>0</v>
      </c>
      <c r="I1200">
        <v>0</v>
      </c>
      <c r="J1200">
        <v>0</v>
      </c>
      <c r="K1200">
        <v>2</v>
      </c>
      <c r="L1200">
        <v>2</v>
      </c>
    </row>
    <row r="1201" spans="4:12" x14ac:dyDescent="0.2">
      <c r="E1201" t="s">
        <v>4606</v>
      </c>
      <c r="F1201" t="s">
        <v>48</v>
      </c>
      <c r="G1201">
        <v>2</v>
      </c>
      <c r="H1201">
        <v>0</v>
      </c>
      <c r="I1201">
        <v>0</v>
      </c>
      <c r="J1201">
        <v>0</v>
      </c>
      <c r="K1201">
        <v>2</v>
      </c>
      <c r="L1201">
        <v>2</v>
      </c>
    </row>
    <row r="1202" spans="4:12" x14ac:dyDescent="0.2">
      <c r="E1202" t="s">
        <v>5790</v>
      </c>
      <c r="F1202" t="s">
        <v>48</v>
      </c>
      <c r="G1202">
        <v>2</v>
      </c>
      <c r="H1202">
        <v>0</v>
      </c>
      <c r="I1202">
        <v>0</v>
      </c>
      <c r="J1202">
        <v>0</v>
      </c>
      <c r="K1202">
        <v>2</v>
      </c>
      <c r="L1202">
        <v>2</v>
      </c>
    </row>
    <row r="1203" spans="4:12" x14ac:dyDescent="0.2">
      <c r="E1203" t="s">
        <v>2353</v>
      </c>
      <c r="F1203" t="s">
        <v>20</v>
      </c>
      <c r="G1203">
        <v>1</v>
      </c>
      <c r="H1203">
        <v>0</v>
      </c>
      <c r="I1203">
        <v>0</v>
      </c>
      <c r="J1203">
        <v>0</v>
      </c>
      <c r="K1203">
        <v>1</v>
      </c>
      <c r="L1203">
        <v>1</v>
      </c>
    </row>
    <row r="1204" spans="4:12" x14ac:dyDescent="0.2">
      <c r="E1204" t="s">
        <v>1659</v>
      </c>
      <c r="F1204" t="s">
        <v>87</v>
      </c>
      <c r="G1204">
        <v>0</v>
      </c>
      <c r="H1204">
        <v>5</v>
      </c>
      <c r="I1204">
        <v>0</v>
      </c>
      <c r="J1204">
        <v>0</v>
      </c>
      <c r="K1204">
        <v>5</v>
      </c>
      <c r="L1204">
        <v>5</v>
      </c>
    </row>
    <row r="1205" spans="4:12" x14ac:dyDescent="0.2">
      <c r="E1205" t="s">
        <v>1995</v>
      </c>
      <c r="F1205" t="s">
        <v>87</v>
      </c>
      <c r="G1205">
        <v>0</v>
      </c>
      <c r="H1205">
        <v>5</v>
      </c>
      <c r="I1205">
        <v>0</v>
      </c>
      <c r="J1205">
        <v>0</v>
      </c>
      <c r="K1205">
        <v>5</v>
      </c>
      <c r="L1205">
        <v>5</v>
      </c>
    </row>
    <row r="1206" spans="4:12" x14ac:dyDescent="0.2">
      <c r="E1206" t="s">
        <v>263</v>
      </c>
      <c r="F1206" t="s">
        <v>20</v>
      </c>
      <c r="G1206">
        <v>0</v>
      </c>
      <c r="H1206">
        <v>7</v>
      </c>
      <c r="I1206">
        <v>0</v>
      </c>
      <c r="J1206">
        <v>0</v>
      </c>
      <c r="K1206">
        <v>7</v>
      </c>
      <c r="L1206">
        <v>7</v>
      </c>
    </row>
    <row r="1207" spans="4:12" x14ac:dyDescent="0.2">
      <c r="E1207" t="s">
        <v>3144</v>
      </c>
      <c r="F1207" t="s">
        <v>20</v>
      </c>
      <c r="G1207">
        <v>0</v>
      </c>
      <c r="H1207">
        <v>7</v>
      </c>
      <c r="I1207">
        <v>0</v>
      </c>
      <c r="J1207">
        <v>0</v>
      </c>
      <c r="K1207">
        <v>7</v>
      </c>
      <c r="L1207">
        <v>7</v>
      </c>
    </row>
    <row r="1208" spans="4:12" x14ac:dyDescent="0.2">
      <c r="E1208" t="s">
        <v>3371</v>
      </c>
      <c r="F1208" t="s">
        <v>58</v>
      </c>
      <c r="G1208">
        <v>1</v>
      </c>
      <c r="H1208">
        <v>1</v>
      </c>
      <c r="I1208">
        <v>0</v>
      </c>
      <c r="J1208">
        <v>0</v>
      </c>
      <c r="K1208">
        <v>2</v>
      </c>
      <c r="L1208">
        <v>2</v>
      </c>
    </row>
    <row r="1209" spans="4:12" x14ac:dyDescent="0.2">
      <c r="E1209" t="s">
        <v>200</v>
      </c>
      <c r="F1209" t="s">
        <v>58</v>
      </c>
      <c r="G1209">
        <v>1</v>
      </c>
      <c r="H1209">
        <v>1</v>
      </c>
      <c r="I1209">
        <v>0</v>
      </c>
      <c r="J1209">
        <v>0</v>
      </c>
      <c r="K1209">
        <v>2</v>
      </c>
      <c r="L1209">
        <v>2</v>
      </c>
    </row>
    <row r="1210" spans="4:12" x14ac:dyDescent="0.2">
      <c r="E1210" t="s">
        <v>7218</v>
      </c>
      <c r="F1210" t="s">
        <v>24</v>
      </c>
      <c r="G1210">
        <v>0</v>
      </c>
      <c r="H1210">
        <v>1</v>
      </c>
      <c r="I1210">
        <v>0</v>
      </c>
      <c r="J1210">
        <v>0</v>
      </c>
      <c r="K1210">
        <v>1</v>
      </c>
      <c r="L1210">
        <v>1</v>
      </c>
    </row>
    <row r="1211" spans="4:12" x14ac:dyDescent="0.2">
      <c r="E1211" t="s">
        <v>4888</v>
      </c>
      <c r="F1211" t="s">
        <v>24</v>
      </c>
      <c r="G1211">
        <v>0</v>
      </c>
      <c r="H1211">
        <v>2</v>
      </c>
      <c r="I1211">
        <v>0</v>
      </c>
      <c r="J1211">
        <v>0</v>
      </c>
      <c r="K1211">
        <v>2</v>
      </c>
      <c r="L1211">
        <v>2</v>
      </c>
    </row>
    <row r="1212" spans="4:12" x14ac:dyDescent="0.2">
      <c r="E1212" t="s">
        <v>416</v>
      </c>
      <c r="F1212" t="s">
        <v>20</v>
      </c>
      <c r="G1212">
        <v>0</v>
      </c>
      <c r="H1212">
        <v>1</v>
      </c>
      <c r="I1212">
        <v>0</v>
      </c>
      <c r="J1212">
        <v>0</v>
      </c>
      <c r="K1212">
        <v>1</v>
      </c>
      <c r="L1212">
        <v>1</v>
      </c>
    </row>
    <row r="1213" spans="4:12" x14ac:dyDescent="0.2">
      <c r="D1213" t="s">
        <v>7219</v>
      </c>
      <c r="E1213" t="s">
        <v>7219</v>
      </c>
      <c r="F1213" t="s">
        <v>69</v>
      </c>
      <c r="G1213">
        <v>0</v>
      </c>
      <c r="H1213">
        <v>1</v>
      </c>
      <c r="I1213">
        <v>0</v>
      </c>
      <c r="J1213">
        <v>0</v>
      </c>
      <c r="K1213">
        <v>1</v>
      </c>
      <c r="L1213">
        <v>1</v>
      </c>
    </row>
    <row r="1214" spans="4:12" x14ac:dyDescent="0.2">
      <c r="E1214" t="s">
        <v>6357</v>
      </c>
      <c r="F1214" t="s">
        <v>69</v>
      </c>
      <c r="G1214">
        <v>0</v>
      </c>
      <c r="H1214">
        <v>1</v>
      </c>
      <c r="I1214">
        <v>0</v>
      </c>
      <c r="J1214">
        <v>0</v>
      </c>
      <c r="K1214">
        <v>1</v>
      </c>
      <c r="L1214">
        <v>1</v>
      </c>
    </row>
    <row r="1215" spans="4:12" x14ac:dyDescent="0.2">
      <c r="E1215" t="s">
        <v>4802</v>
      </c>
      <c r="F1215" t="s">
        <v>24</v>
      </c>
      <c r="G1215">
        <v>0</v>
      </c>
      <c r="H1215">
        <v>3</v>
      </c>
      <c r="I1215">
        <v>0</v>
      </c>
      <c r="J1215">
        <v>0</v>
      </c>
      <c r="K1215">
        <v>3</v>
      </c>
      <c r="L1215">
        <v>3</v>
      </c>
    </row>
    <row r="1216" spans="4:12" x14ac:dyDescent="0.2">
      <c r="E1216" t="s">
        <v>6355</v>
      </c>
      <c r="F1216" t="s">
        <v>69</v>
      </c>
      <c r="G1216">
        <v>0</v>
      </c>
      <c r="H1216">
        <v>1</v>
      </c>
      <c r="I1216">
        <v>0</v>
      </c>
      <c r="J1216">
        <v>0</v>
      </c>
      <c r="K1216">
        <v>1</v>
      </c>
      <c r="L1216">
        <v>1</v>
      </c>
    </row>
    <row r="1217" spans="5:12" x14ac:dyDescent="0.2">
      <c r="E1217" t="s">
        <v>6360</v>
      </c>
      <c r="F1217" t="s">
        <v>69</v>
      </c>
      <c r="G1217">
        <v>0</v>
      </c>
      <c r="H1217">
        <v>1</v>
      </c>
      <c r="I1217">
        <v>0</v>
      </c>
      <c r="J1217">
        <v>0</v>
      </c>
      <c r="K1217">
        <v>1</v>
      </c>
      <c r="L1217">
        <v>1</v>
      </c>
    </row>
    <row r="1218" spans="5:12" x14ac:dyDescent="0.2">
      <c r="E1218" t="s">
        <v>6727</v>
      </c>
      <c r="F1218" t="s">
        <v>35</v>
      </c>
      <c r="G1218">
        <v>1</v>
      </c>
      <c r="H1218">
        <v>1</v>
      </c>
      <c r="I1218">
        <v>0</v>
      </c>
      <c r="J1218">
        <v>0</v>
      </c>
      <c r="K1218">
        <v>2</v>
      </c>
      <c r="L1218">
        <v>2</v>
      </c>
    </row>
    <row r="1219" spans="5:12" x14ac:dyDescent="0.2">
      <c r="E1219" t="s">
        <v>1835</v>
      </c>
      <c r="F1219" t="s">
        <v>29</v>
      </c>
      <c r="G1219">
        <v>0</v>
      </c>
      <c r="H1219">
        <v>2</v>
      </c>
      <c r="I1219">
        <v>0</v>
      </c>
      <c r="J1219">
        <v>0</v>
      </c>
      <c r="K1219">
        <v>2</v>
      </c>
      <c r="L1219">
        <v>2</v>
      </c>
    </row>
    <row r="1220" spans="5:12" x14ac:dyDescent="0.2">
      <c r="E1220" t="s">
        <v>1268</v>
      </c>
      <c r="F1220" t="s">
        <v>29</v>
      </c>
      <c r="G1220">
        <v>0</v>
      </c>
      <c r="H1220">
        <v>2</v>
      </c>
      <c r="I1220">
        <v>0</v>
      </c>
      <c r="J1220">
        <v>0</v>
      </c>
      <c r="K1220">
        <v>2</v>
      </c>
      <c r="L1220">
        <v>2</v>
      </c>
    </row>
    <row r="1221" spans="5:12" x14ac:dyDescent="0.2">
      <c r="E1221" t="s">
        <v>3184</v>
      </c>
      <c r="F1221" t="s">
        <v>87</v>
      </c>
      <c r="G1221">
        <v>0</v>
      </c>
      <c r="H1221">
        <v>3</v>
      </c>
      <c r="I1221">
        <v>0</v>
      </c>
      <c r="J1221">
        <v>1</v>
      </c>
      <c r="K1221">
        <v>2</v>
      </c>
      <c r="L1221">
        <v>3</v>
      </c>
    </row>
    <row r="1222" spans="5:12" x14ac:dyDescent="0.2">
      <c r="E1222" t="s">
        <v>1588</v>
      </c>
      <c r="F1222" t="s">
        <v>94</v>
      </c>
      <c r="G1222">
        <v>1</v>
      </c>
      <c r="H1222">
        <v>0</v>
      </c>
      <c r="I1222">
        <v>0</v>
      </c>
      <c r="J1222">
        <v>0</v>
      </c>
      <c r="K1222">
        <v>1</v>
      </c>
      <c r="L1222">
        <v>1</v>
      </c>
    </row>
    <row r="1223" spans="5:12" x14ac:dyDescent="0.2">
      <c r="E1223" t="s">
        <v>3384</v>
      </c>
      <c r="F1223" t="s">
        <v>87</v>
      </c>
      <c r="G1223">
        <v>0</v>
      </c>
      <c r="H1223">
        <v>3</v>
      </c>
      <c r="I1223">
        <v>0</v>
      </c>
      <c r="J1223">
        <v>1</v>
      </c>
      <c r="K1223">
        <v>2</v>
      </c>
      <c r="L1223">
        <v>3</v>
      </c>
    </row>
    <row r="1224" spans="5:12" x14ac:dyDescent="0.2">
      <c r="E1224" t="s">
        <v>3454</v>
      </c>
      <c r="F1224" t="s">
        <v>87</v>
      </c>
      <c r="G1224">
        <v>0</v>
      </c>
      <c r="H1224">
        <v>2</v>
      </c>
      <c r="I1224">
        <v>0</v>
      </c>
      <c r="J1224">
        <v>1</v>
      </c>
      <c r="K1224">
        <v>1</v>
      </c>
      <c r="L1224">
        <v>2</v>
      </c>
    </row>
    <row r="1225" spans="5:12" x14ac:dyDescent="0.2">
      <c r="E1225" t="s">
        <v>1637</v>
      </c>
      <c r="F1225" t="s">
        <v>80</v>
      </c>
      <c r="G1225">
        <v>0</v>
      </c>
      <c r="H1225">
        <v>3</v>
      </c>
      <c r="I1225">
        <v>0</v>
      </c>
      <c r="J1225">
        <v>0</v>
      </c>
      <c r="K1225">
        <v>3</v>
      </c>
      <c r="L1225">
        <v>3</v>
      </c>
    </row>
    <row r="1226" spans="5:12" x14ac:dyDescent="0.2">
      <c r="E1226" t="s">
        <v>2027</v>
      </c>
      <c r="F1226" t="s">
        <v>80</v>
      </c>
      <c r="G1226">
        <v>0</v>
      </c>
      <c r="H1226">
        <v>3</v>
      </c>
      <c r="I1226">
        <v>0</v>
      </c>
      <c r="J1226">
        <v>0</v>
      </c>
      <c r="K1226">
        <v>3</v>
      </c>
      <c r="L1226">
        <v>3</v>
      </c>
    </row>
    <row r="1227" spans="5:12" x14ac:dyDescent="0.2">
      <c r="E1227" t="s">
        <v>3253</v>
      </c>
      <c r="F1227" t="s">
        <v>58</v>
      </c>
      <c r="G1227">
        <v>0</v>
      </c>
      <c r="H1227">
        <v>5</v>
      </c>
      <c r="I1227">
        <v>0</v>
      </c>
      <c r="J1227">
        <v>0</v>
      </c>
      <c r="K1227">
        <v>5</v>
      </c>
      <c r="L1227">
        <v>5</v>
      </c>
    </row>
    <row r="1228" spans="5:12" x14ac:dyDescent="0.2">
      <c r="E1228" t="s">
        <v>6667</v>
      </c>
      <c r="F1228" t="s">
        <v>20</v>
      </c>
      <c r="G1228">
        <v>0</v>
      </c>
      <c r="H1228">
        <v>2</v>
      </c>
      <c r="I1228">
        <v>0</v>
      </c>
      <c r="J1228">
        <v>0</v>
      </c>
      <c r="K1228">
        <v>2</v>
      </c>
      <c r="L1228">
        <v>2</v>
      </c>
    </row>
    <row r="1229" spans="5:12" x14ac:dyDescent="0.2">
      <c r="E1229" t="s">
        <v>1027</v>
      </c>
      <c r="F1229" t="s">
        <v>29</v>
      </c>
      <c r="G1229">
        <v>1</v>
      </c>
      <c r="H1229">
        <v>4</v>
      </c>
      <c r="I1229">
        <v>0</v>
      </c>
      <c r="J1229">
        <v>0</v>
      </c>
      <c r="K1229">
        <v>5</v>
      </c>
      <c r="L1229">
        <v>5</v>
      </c>
    </row>
    <row r="1230" spans="5:12" x14ac:dyDescent="0.2">
      <c r="E1230" t="s">
        <v>5192</v>
      </c>
      <c r="F1230" t="s">
        <v>24</v>
      </c>
      <c r="G1230">
        <v>0</v>
      </c>
      <c r="H1230">
        <v>3</v>
      </c>
      <c r="I1230">
        <v>0</v>
      </c>
      <c r="J1230">
        <v>0</v>
      </c>
      <c r="K1230">
        <v>3</v>
      </c>
      <c r="L1230">
        <v>3</v>
      </c>
    </row>
    <row r="1231" spans="5:12" x14ac:dyDescent="0.2">
      <c r="E1231" t="s">
        <v>3527</v>
      </c>
      <c r="F1231" t="s">
        <v>24</v>
      </c>
      <c r="G1231">
        <v>0</v>
      </c>
      <c r="H1231">
        <v>2</v>
      </c>
      <c r="I1231">
        <v>0</v>
      </c>
      <c r="J1231">
        <v>0</v>
      </c>
      <c r="K1231">
        <v>2</v>
      </c>
      <c r="L1231">
        <v>2</v>
      </c>
    </row>
    <row r="1232" spans="5:12" x14ac:dyDescent="0.2">
      <c r="E1232" t="s">
        <v>7220</v>
      </c>
      <c r="F1232" t="s">
        <v>131</v>
      </c>
      <c r="G1232">
        <v>1</v>
      </c>
      <c r="H1232">
        <v>0</v>
      </c>
      <c r="I1232">
        <v>0</v>
      </c>
      <c r="J1232">
        <v>0</v>
      </c>
      <c r="K1232">
        <v>1</v>
      </c>
      <c r="L1232">
        <v>1</v>
      </c>
    </row>
    <row r="1233" spans="5:12" x14ac:dyDescent="0.2">
      <c r="E1233" t="s">
        <v>4352</v>
      </c>
      <c r="F1233" t="s">
        <v>94</v>
      </c>
      <c r="G1233">
        <v>0</v>
      </c>
      <c r="H1233">
        <v>1</v>
      </c>
      <c r="I1233">
        <v>0</v>
      </c>
      <c r="J1233">
        <v>0</v>
      </c>
      <c r="K1233">
        <v>1</v>
      </c>
      <c r="L1233">
        <v>1</v>
      </c>
    </row>
    <row r="1234" spans="5:12" x14ac:dyDescent="0.2">
      <c r="E1234" t="s">
        <v>4777</v>
      </c>
      <c r="F1234" t="s">
        <v>94</v>
      </c>
      <c r="G1234">
        <v>0</v>
      </c>
      <c r="H1234">
        <v>1</v>
      </c>
      <c r="I1234">
        <v>0</v>
      </c>
      <c r="J1234">
        <v>0</v>
      </c>
      <c r="K1234">
        <v>1</v>
      </c>
      <c r="L1234">
        <v>1</v>
      </c>
    </row>
    <row r="1235" spans="5:12" x14ac:dyDescent="0.2">
      <c r="E1235" t="s">
        <v>7221</v>
      </c>
      <c r="F1235" t="s">
        <v>94</v>
      </c>
      <c r="G1235">
        <v>0</v>
      </c>
      <c r="H1235">
        <v>1</v>
      </c>
      <c r="I1235">
        <v>0</v>
      </c>
      <c r="J1235">
        <v>0</v>
      </c>
      <c r="K1235">
        <v>1</v>
      </c>
      <c r="L1235">
        <v>1</v>
      </c>
    </row>
    <row r="1236" spans="5:12" x14ac:dyDescent="0.2">
      <c r="E1236" t="s">
        <v>553</v>
      </c>
      <c r="F1236" t="s">
        <v>125</v>
      </c>
      <c r="G1236">
        <v>0</v>
      </c>
      <c r="H1236">
        <v>1</v>
      </c>
      <c r="I1236">
        <v>0</v>
      </c>
      <c r="J1236">
        <v>0</v>
      </c>
      <c r="K1236">
        <v>1</v>
      </c>
      <c r="L1236">
        <v>1</v>
      </c>
    </row>
    <row r="1237" spans="5:12" x14ac:dyDescent="0.2">
      <c r="E1237" t="s">
        <v>2398</v>
      </c>
      <c r="F1237" t="s">
        <v>125</v>
      </c>
      <c r="G1237">
        <v>0</v>
      </c>
      <c r="H1237">
        <v>1</v>
      </c>
      <c r="I1237">
        <v>0</v>
      </c>
      <c r="J1237">
        <v>0</v>
      </c>
      <c r="K1237">
        <v>1</v>
      </c>
      <c r="L1237">
        <v>1</v>
      </c>
    </row>
    <row r="1238" spans="5:12" x14ac:dyDescent="0.2">
      <c r="E1238" t="s">
        <v>3553</v>
      </c>
      <c r="F1238" t="s">
        <v>125</v>
      </c>
      <c r="G1238">
        <v>0</v>
      </c>
      <c r="H1238">
        <v>1</v>
      </c>
      <c r="I1238">
        <v>0</v>
      </c>
      <c r="J1238">
        <v>0</v>
      </c>
      <c r="K1238">
        <v>1</v>
      </c>
      <c r="L1238">
        <v>1</v>
      </c>
    </row>
    <row r="1239" spans="5:12" x14ac:dyDescent="0.2">
      <c r="E1239" t="s">
        <v>1892</v>
      </c>
      <c r="F1239" t="s">
        <v>125</v>
      </c>
      <c r="G1239">
        <v>0</v>
      </c>
      <c r="H1239">
        <v>1</v>
      </c>
      <c r="I1239">
        <v>0</v>
      </c>
      <c r="J1239">
        <v>0</v>
      </c>
      <c r="K1239">
        <v>1</v>
      </c>
      <c r="L1239">
        <v>1</v>
      </c>
    </row>
    <row r="1240" spans="5:12" x14ac:dyDescent="0.2">
      <c r="E1240" t="s">
        <v>7222</v>
      </c>
      <c r="F1240" t="s">
        <v>24</v>
      </c>
      <c r="G1240">
        <v>0</v>
      </c>
      <c r="H1240">
        <v>1</v>
      </c>
      <c r="I1240">
        <v>0</v>
      </c>
      <c r="J1240">
        <v>0</v>
      </c>
      <c r="K1240">
        <v>1</v>
      </c>
      <c r="L1240">
        <v>1</v>
      </c>
    </row>
    <row r="1241" spans="5:12" x14ac:dyDescent="0.2">
      <c r="E1241" t="s">
        <v>7223</v>
      </c>
      <c r="F1241" t="s">
        <v>24</v>
      </c>
      <c r="G1241">
        <v>0</v>
      </c>
      <c r="H1241">
        <v>1</v>
      </c>
      <c r="I1241">
        <v>0</v>
      </c>
      <c r="J1241">
        <v>0</v>
      </c>
      <c r="K1241">
        <v>1</v>
      </c>
      <c r="L1241">
        <v>1</v>
      </c>
    </row>
    <row r="1242" spans="5:12" x14ac:dyDescent="0.2">
      <c r="E1242" t="s">
        <v>7224</v>
      </c>
      <c r="F1242" t="s">
        <v>24</v>
      </c>
      <c r="G1242">
        <v>0</v>
      </c>
      <c r="H1242">
        <v>1</v>
      </c>
      <c r="I1242">
        <v>0</v>
      </c>
      <c r="J1242">
        <v>0</v>
      </c>
      <c r="K1242">
        <v>1</v>
      </c>
      <c r="L1242">
        <v>1</v>
      </c>
    </row>
    <row r="1243" spans="5:12" x14ac:dyDescent="0.2">
      <c r="E1243" t="s">
        <v>7225</v>
      </c>
      <c r="F1243" t="s">
        <v>24</v>
      </c>
      <c r="G1243">
        <v>0</v>
      </c>
      <c r="H1243">
        <v>1</v>
      </c>
      <c r="I1243">
        <v>0</v>
      </c>
      <c r="J1243">
        <v>0</v>
      </c>
      <c r="K1243">
        <v>1</v>
      </c>
      <c r="L1243">
        <v>1</v>
      </c>
    </row>
    <row r="1244" spans="5:12" x14ac:dyDescent="0.2">
      <c r="E1244" t="s">
        <v>7226</v>
      </c>
      <c r="F1244" t="s">
        <v>87</v>
      </c>
      <c r="G1244">
        <v>1</v>
      </c>
      <c r="H1244">
        <v>0</v>
      </c>
      <c r="I1244">
        <v>0</v>
      </c>
      <c r="J1244">
        <v>0</v>
      </c>
      <c r="K1244">
        <v>1</v>
      </c>
      <c r="L1244">
        <v>1</v>
      </c>
    </row>
    <row r="1245" spans="5:12" x14ac:dyDescent="0.2">
      <c r="E1245" t="s">
        <v>7227</v>
      </c>
      <c r="F1245" t="s">
        <v>18</v>
      </c>
      <c r="G1245">
        <v>1</v>
      </c>
      <c r="H1245">
        <v>0</v>
      </c>
      <c r="I1245">
        <v>0</v>
      </c>
      <c r="J1245">
        <v>0</v>
      </c>
      <c r="K1245">
        <v>1</v>
      </c>
      <c r="L1245">
        <v>1</v>
      </c>
    </row>
    <row r="1246" spans="5:12" x14ac:dyDescent="0.2">
      <c r="E1246" t="s">
        <v>7228</v>
      </c>
      <c r="F1246" t="s">
        <v>24</v>
      </c>
      <c r="G1246">
        <v>0</v>
      </c>
      <c r="H1246">
        <v>1</v>
      </c>
      <c r="I1246">
        <v>0</v>
      </c>
      <c r="J1246">
        <v>0</v>
      </c>
      <c r="K1246">
        <v>1</v>
      </c>
      <c r="L1246">
        <v>1</v>
      </c>
    </row>
    <row r="1247" spans="5:12" x14ac:dyDescent="0.2">
      <c r="E1247" t="s">
        <v>7229</v>
      </c>
      <c r="F1247" t="s">
        <v>58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1</v>
      </c>
    </row>
    <row r="1248" spans="5:12" x14ac:dyDescent="0.2">
      <c r="E1248" t="s">
        <v>7230</v>
      </c>
      <c r="F1248" t="s">
        <v>53</v>
      </c>
      <c r="G1248">
        <v>1</v>
      </c>
      <c r="H1248">
        <v>1</v>
      </c>
      <c r="I1248">
        <v>0</v>
      </c>
      <c r="J1248">
        <v>1</v>
      </c>
      <c r="K1248">
        <v>1</v>
      </c>
      <c r="L1248">
        <v>2</v>
      </c>
    </row>
    <row r="1249" spans="4:12" x14ac:dyDescent="0.2">
      <c r="E1249" t="s">
        <v>7231</v>
      </c>
      <c r="F1249" t="s">
        <v>80</v>
      </c>
      <c r="G1249">
        <v>0</v>
      </c>
      <c r="H1249">
        <v>2</v>
      </c>
      <c r="I1249">
        <v>0</v>
      </c>
      <c r="J1249">
        <v>0</v>
      </c>
      <c r="K1249">
        <v>2</v>
      </c>
      <c r="L1249">
        <v>2</v>
      </c>
    </row>
    <row r="1250" spans="4:12" x14ac:dyDescent="0.2">
      <c r="E1250" t="s">
        <v>7232</v>
      </c>
      <c r="F1250" t="s">
        <v>80</v>
      </c>
      <c r="G1250">
        <v>0</v>
      </c>
      <c r="H1250">
        <v>2</v>
      </c>
      <c r="I1250">
        <v>0</v>
      </c>
      <c r="J1250">
        <v>0</v>
      </c>
      <c r="K1250">
        <v>2</v>
      </c>
      <c r="L1250">
        <v>2</v>
      </c>
    </row>
    <row r="1251" spans="4:12" x14ac:dyDescent="0.2">
      <c r="E1251" t="s">
        <v>7233</v>
      </c>
      <c r="F1251" t="s">
        <v>80</v>
      </c>
      <c r="G1251">
        <v>0</v>
      </c>
      <c r="H1251">
        <v>2</v>
      </c>
      <c r="I1251">
        <v>0</v>
      </c>
      <c r="J1251">
        <v>0</v>
      </c>
      <c r="K1251">
        <v>2</v>
      </c>
      <c r="L1251">
        <v>2</v>
      </c>
    </row>
    <row r="1252" spans="4:12" x14ac:dyDescent="0.2">
      <c r="E1252" t="s">
        <v>3698</v>
      </c>
      <c r="F1252" t="s">
        <v>69</v>
      </c>
      <c r="G1252">
        <v>0</v>
      </c>
      <c r="H1252">
        <v>4</v>
      </c>
      <c r="I1252">
        <v>0</v>
      </c>
      <c r="J1252">
        <v>0</v>
      </c>
      <c r="K1252">
        <v>4</v>
      </c>
      <c r="L1252">
        <v>4</v>
      </c>
    </row>
    <row r="1253" spans="4:12" x14ac:dyDescent="0.2">
      <c r="E1253" t="s">
        <v>3631</v>
      </c>
      <c r="F1253" t="s">
        <v>69</v>
      </c>
      <c r="G1253">
        <v>0</v>
      </c>
      <c r="H1253">
        <v>4</v>
      </c>
      <c r="I1253">
        <v>0</v>
      </c>
      <c r="J1253">
        <v>0</v>
      </c>
      <c r="K1253">
        <v>4</v>
      </c>
      <c r="L1253">
        <v>4</v>
      </c>
    </row>
    <row r="1254" spans="4:12" x14ac:dyDescent="0.2">
      <c r="E1254" t="s">
        <v>4542</v>
      </c>
      <c r="F1254" t="s">
        <v>33</v>
      </c>
      <c r="G1254">
        <v>2</v>
      </c>
      <c r="H1254">
        <v>0</v>
      </c>
      <c r="I1254">
        <v>0</v>
      </c>
      <c r="J1254">
        <v>0</v>
      </c>
      <c r="K1254">
        <v>2</v>
      </c>
      <c r="L1254">
        <v>2</v>
      </c>
    </row>
    <row r="1255" spans="4:12" x14ac:dyDescent="0.2">
      <c r="D1255" t="s">
        <v>7234</v>
      </c>
      <c r="E1255" t="s">
        <v>7234</v>
      </c>
      <c r="F1255" t="s">
        <v>35</v>
      </c>
      <c r="G1255">
        <v>0</v>
      </c>
      <c r="H1255">
        <v>1</v>
      </c>
      <c r="I1255">
        <v>0</v>
      </c>
      <c r="J1255">
        <v>0</v>
      </c>
      <c r="K1255">
        <v>1</v>
      </c>
      <c r="L1255">
        <v>1</v>
      </c>
    </row>
    <row r="1256" spans="4:12" x14ac:dyDescent="0.2">
      <c r="E1256" t="s">
        <v>7235</v>
      </c>
      <c r="F1256" t="s">
        <v>94</v>
      </c>
      <c r="G1256">
        <v>1</v>
      </c>
      <c r="H1256">
        <v>1</v>
      </c>
      <c r="I1256">
        <v>0</v>
      </c>
      <c r="J1256">
        <v>0</v>
      </c>
      <c r="K1256">
        <v>2</v>
      </c>
      <c r="L1256">
        <v>2</v>
      </c>
    </row>
    <row r="1257" spans="4:12" x14ac:dyDescent="0.2">
      <c r="E1257" t="s">
        <v>7236</v>
      </c>
      <c r="F1257" t="s">
        <v>94</v>
      </c>
      <c r="G1257">
        <v>0</v>
      </c>
      <c r="H1257">
        <v>1</v>
      </c>
      <c r="I1257">
        <v>0</v>
      </c>
      <c r="J1257">
        <v>0</v>
      </c>
      <c r="K1257">
        <v>1</v>
      </c>
      <c r="L1257">
        <v>1</v>
      </c>
    </row>
    <row r="1258" spans="4:12" x14ac:dyDescent="0.2">
      <c r="E1258" t="s">
        <v>7237</v>
      </c>
      <c r="F1258" t="s">
        <v>94</v>
      </c>
      <c r="G1258">
        <v>1</v>
      </c>
      <c r="H1258">
        <v>1</v>
      </c>
      <c r="I1258">
        <v>0</v>
      </c>
      <c r="J1258">
        <v>0</v>
      </c>
      <c r="K1258">
        <v>2</v>
      </c>
      <c r="L1258">
        <v>2</v>
      </c>
    </row>
    <row r="1259" spans="4:12" x14ac:dyDescent="0.2">
      <c r="E1259" t="s">
        <v>5569</v>
      </c>
      <c r="F1259" t="s">
        <v>58</v>
      </c>
      <c r="G1259">
        <v>0</v>
      </c>
      <c r="H1259">
        <v>3</v>
      </c>
      <c r="I1259">
        <v>0</v>
      </c>
      <c r="J1259">
        <v>0</v>
      </c>
      <c r="K1259">
        <v>3</v>
      </c>
      <c r="L1259">
        <v>3</v>
      </c>
    </row>
    <row r="1260" spans="4:12" x14ac:dyDescent="0.2">
      <c r="E1260" t="s">
        <v>7238</v>
      </c>
      <c r="F1260" t="s">
        <v>58</v>
      </c>
      <c r="G1260">
        <v>0</v>
      </c>
      <c r="H1260">
        <v>3</v>
      </c>
      <c r="I1260">
        <v>0</v>
      </c>
      <c r="J1260">
        <v>0</v>
      </c>
      <c r="K1260">
        <v>3</v>
      </c>
      <c r="L1260">
        <v>3</v>
      </c>
    </row>
    <row r="1261" spans="4:12" x14ac:dyDescent="0.2">
      <c r="E1261" t="s">
        <v>4324</v>
      </c>
      <c r="F1261" t="s">
        <v>29</v>
      </c>
      <c r="G1261">
        <v>1</v>
      </c>
      <c r="H1261">
        <v>0</v>
      </c>
      <c r="I1261">
        <v>0</v>
      </c>
      <c r="J1261">
        <v>0</v>
      </c>
      <c r="K1261">
        <v>1</v>
      </c>
      <c r="L1261">
        <v>1</v>
      </c>
    </row>
    <row r="1262" spans="4:12" x14ac:dyDescent="0.2">
      <c r="E1262" t="s">
        <v>2253</v>
      </c>
      <c r="F1262" t="s">
        <v>24</v>
      </c>
      <c r="G1262">
        <v>1</v>
      </c>
      <c r="H1262">
        <v>0</v>
      </c>
      <c r="I1262">
        <v>0</v>
      </c>
      <c r="J1262">
        <v>0</v>
      </c>
      <c r="K1262">
        <v>1</v>
      </c>
      <c r="L1262">
        <v>1</v>
      </c>
    </row>
    <row r="1263" spans="4:12" x14ac:dyDescent="0.2">
      <c r="E1263" t="s">
        <v>7239</v>
      </c>
      <c r="F1263" t="s">
        <v>24</v>
      </c>
      <c r="G1263">
        <v>1</v>
      </c>
      <c r="H1263">
        <v>0</v>
      </c>
      <c r="I1263">
        <v>0</v>
      </c>
      <c r="J1263">
        <v>0</v>
      </c>
      <c r="K1263">
        <v>1</v>
      </c>
      <c r="L1263">
        <v>1</v>
      </c>
    </row>
    <row r="1264" spans="4:12" x14ac:dyDescent="0.2">
      <c r="E1264" t="s">
        <v>2252</v>
      </c>
      <c r="F1264" t="s">
        <v>24</v>
      </c>
      <c r="G1264">
        <v>1</v>
      </c>
      <c r="H1264">
        <v>0</v>
      </c>
      <c r="I1264">
        <v>0</v>
      </c>
      <c r="J1264">
        <v>0</v>
      </c>
      <c r="K1264">
        <v>1</v>
      </c>
      <c r="L1264">
        <v>1</v>
      </c>
    </row>
    <row r="1265" spans="5:12" x14ac:dyDescent="0.2">
      <c r="E1265" t="s">
        <v>7240</v>
      </c>
      <c r="F1265" t="s">
        <v>24</v>
      </c>
      <c r="G1265">
        <v>1</v>
      </c>
      <c r="H1265">
        <v>0</v>
      </c>
      <c r="I1265">
        <v>0</v>
      </c>
      <c r="J1265">
        <v>0</v>
      </c>
      <c r="K1265">
        <v>1</v>
      </c>
      <c r="L1265">
        <v>1</v>
      </c>
    </row>
    <row r="1266" spans="5:12" x14ac:dyDescent="0.2">
      <c r="E1266" t="s">
        <v>7241</v>
      </c>
      <c r="F1266" t="s">
        <v>20</v>
      </c>
      <c r="G1266">
        <v>0</v>
      </c>
      <c r="H1266">
        <v>1</v>
      </c>
      <c r="I1266">
        <v>0</v>
      </c>
      <c r="J1266">
        <v>0</v>
      </c>
      <c r="K1266">
        <v>1</v>
      </c>
      <c r="L1266">
        <v>1</v>
      </c>
    </row>
    <row r="1267" spans="5:12" x14ac:dyDescent="0.2">
      <c r="E1267" t="s">
        <v>7242</v>
      </c>
      <c r="F1267" t="s">
        <v>20</v>
      </c>
      <c r="G1267">
        <v>0</v>
      </c>
      <c r="H1267">
        <v>1</v>
      </c>
      <c r="I1267">
        <v>0</v>
      </c>
      <c r="J1267">
        <v>0</v>
      </c>
      <c r="K1267">
        <v>1</v>
      </c>
      <c r="L1267">
        <v>1</v>
      </c>
    </row>
    <row r="1268" spans="5:12" x14ac:dyDescent="0.2">
      <c r="E1268" t="s">
        <v>7243</v>
      </c>
      <c r="F1268" t="s">
        <v>20</v>
      </c>
      <c r="G1268">
        <v>0</v>
      </c>
      <c r="H1268">
        <v>1</v>
      </c>
      <c r="I1268">
        <v>0</v>
      </c>
      <c r="J1268">
        <v>0</v>
      </c>
      <c r="K1268">
        <v>1</v>
      </c>
      <c r="L1268">
        <v>1</v>
      </c>
    </row>
    <row r="1269" spans="5:12" x14ac:dyDescent="0.2">
      <c r="E1269" t="s">
        <v>7244</v>
      </c>
      <c r="F1269" t="s">
        <v>20</v>
      </c>
      <c r="G1269">
        <v>0</v>
      </c>
      <c r="H1269">
        <v>1</v>
      </c>
      <c r="I1269">
        <v>0</v>
      </c>
      <c r="J1269">
        <v>0</v>
      </c>
      <c r="K1269">
        <v>1</v>
      </c>
      <c r="L1269">
        <v>1</v>
      </c>
    </row>
    <row r="1270" spans="5:12" x14ac:dyDescent="0.2">
      <c r="E1270" t="s">
        <v>7245</v>
      </c>
      <c r="F1270" t="s">
        <v>125</v>
      </c>
      <c r="G1270">
        <v>1</v>
      </c>
      <c r="H1270">
        <v>0</v>
      </c>
      <c r="I1270">
        <v>0</v>
      </c>
      <c r="J1270">
        <v>0</v>
      </c>
      <c r="K1270">
        <v>1</v>
      </c>
      <c r="L1270">
        <v>1</v>
      </c>
    </row>
    <row r="1271" spans="5:12" x14ac:dyDescent="0.2">
      <c r="E1271" t="s">
        <v>610</v>
      </c>
      <c r="F1271" t="s">
        <v>33</v>
      </c>
      <c r="G1271">
        <v>0</v>
      </c>
      <c r="H1271">
        <v>1</v>
      </c>
      <c r="I1271">
        <v>0</v>
      </c>
      <c r="J1271">
        <v>0</v>
      </c>
      <c r="K1271">
        <v>1</v>
      </c>
      <c r="L1271">
        <v>1</v>
      </c>
    </row>
    <row r="1272" spans="5:12" x14ac:dyDescent="0.2">
      <c r="E1272" t="s">
        <v>7246</v>
      </c>
      <c r="F1272" t="s">
        <v>67</v>
      </c>
      <c r="G1272">
        <v>0</v>
      </c>
      <c r="H1272">
        <v>1</v>
      </c>
      <c r="I1272">
        <v>0</v>
      </c>
      <c r="J1272">
        <v>0</v>
      </c>
      <c r="K1272">
        <v>1</v>
      </c>
      <c r="L1272">
        <v>1</v>
      </c>
    </row>
    <row r="1273" spans="5:12" x14ac:dyDescent="0.2">
      <c r="E1273" t="s">
        <v>1617</v>
      </c>
      <c r="F1273" t="s">
        <v>67</v>
      </c>
      <c r="G1273">
        <v>0</v>
      </c>
      <c r="H1273">
        <v>1</v>
      </c>
      <c r="I1273">
        <v>0</v>
      </c>
      <c r="J1273">
        <v>0</v>
      </c>
      <c r="K1273">
        <v>1</v>
      </c>
      <c r="L1273">
        <v>1</v>
      </c>
    </row>
    <row r="1274" spans="5:12" x14ac:dyDescent="0.2">
      <c r="E1274" t="s">
        <v>7247</v>
      </c>
      <c r="F1274" t="s">
        <v>67</v>
      </c>
      <c r="G1274">
        <v>0</v>
      </c>
      <c r="H1274">
        <v>1</v>
      </c>
      <c r="I1274">
        <v>0</v>
      </c>
      <c r="J1274">
        <v>0</v>
      </c>
      <c r="K1274">
        <v>1</v>
      </c>
      <c r="L1274">
        <v>1</v>
      </c>
    </row>
    <row r="1275" spans="5:12" x14ac:dyDescent="0.2">
      <c r="E1275" t="s">
        <v>7248</v>
      </c>
      <c r="F1275" t="s">
        <v>67</v>
      </c>
      <c r="G1275">
        <v>0</v>
      </c>
      <c r="H1275">
        <v>1</v>
      </c>
      <c r="I1275">
        <v>0</v>
      </c>
      <c r="J1275">
        <v>0</v>
      </c>
      <c r="K1275">
        <v>1</v>
      </c>
      <c r="L1275">
        <v>1</v>
      </c>
    </row>
    <row r="1276" spans="5:12" x14ac:dyDescent="0.2">
      <c r="E1276" t="s">
        <v>7249</v>
      </c>
      <c r="F1276" t="s">
        <v>67</v>
      </c>
      <c r="G1276">
        <v>0</v>
      </c>
      <c r="H1276">
        <v>1</v>
      </c>
      <c r="I1276">
        <v>0</v>
      </c>
      <c r="J1276">
        <v>0</v>
      </c>
      <c r="K1276">
        <v>1</v>
      </c>
      <c r="L1276">
        <v>1</v>
      </c>
    </row>
    <row r="1277" spans="5:12" x14ac:dyDescent="0.2">
      <c r="E1277" t="s">
        <v>237</v>
      </c>
      <c r="F1277" t="s">
        <v>67</v>
      </c>
      <c r="G1277">
        <v>0</v>
      </c>
      <c r="H1277">
        <v>1</v>
      </c>
      <c r="I1277">
        <v>0</v>
      </c>
      <c r="J1277">
        <v>0</v>
      </c>
      <c r="K1277">
        <v>1</v>
      </c>
      <c r="L1277">
        <v>1</v>
      </c>
    </row>
    <row r="1278" spans="5:12" x14ac:dyDescent="0.2">
      <c r="E1278" t="s">
        <v>7250</v>
      </c>
      <c r="F1278" t="s">
        <v>67</v>
      </c>
      <c r="G1278">
        <v>0</v>
      </c>
      <c r="H1278">
        <v>1</v>
      </c>
      <c r="I1278">
        <v>0</v>
      </c>
      <c r="J1278">
        <v>0</v>
      </c>
      <c r="K1278">
        <v>1</v>
      </c>
      <c r="L1278">
        <v>1</v>
      </c>
    </row>
    <row r="1279" spans="5:12" x14ac:dyDescent="0.2">
      <c r="E1279" t="s">
        <v>236</v>
      </c>
      <c r="F1279" t="s">
        <v>67</v>
      </c>
      <c r="G1279">
        <v>0</v>
      </c>
      <c r="H1279">
        <v>1</v>
      </c>
      <c r="I1279">
        <v>0</v>
      </c>
      <c r="J1279">
        <v>0</v>
      </c>
      <c r="K1279">
        <v>1</v>
      </c>
      <c r="L1279">
        <v>1</v>
      </c>
    </row>
    <row r="1280" spans="5:12" x14ac:dyDescent="0.2">
      <c r="E1280" t="s">
        <v>7251</v>
      </c>
      <c r="F1280" t="s">
        <v>29</v>
      </c>
      <c r="G1280">
        <v>4</v>
      </c>
      <c r="H1280">
        <v>1</v>
      </c>
      <c r="I1280">
        <v>0</v>
      </c>
      <c r="J1280">
        <v>0</v>
      </c>
      <c r="K1280">
        <v>5</v>
      </c>
      <c r="L1280">
        <v>5</v>
      </c>
    </row>
    <row r="1281" spans="4:12" x14ac:dyDescent="0.2">
      <c r="E1281" t="s">
        <v>7252</v>
      </c>
      <c r="F1281" t="s">
        <v>29</v>
      </c>
      <c r="G1281">
        <v>4</v>
      </c>
      <c r="H1281">
        <v>1</v>
      </c>
      <c r="I1281">
        <v>0</v>
      </c>
      <c r="J1281">
        <v>0</v>
      </c>
      <c r="K1281">
        <v>5</v>
      </c>
      <c r="L1281">
        <v>5</v>
      </c>
    </row>
    <row r="1282" spans="4:12" x14ac:dyDescent="0.2">
      <c r="E1282" t="s">
        <v>7253</v>
      </c>
      <c r="F1282" t="s">
        <v>29</v>
      </c>
      <c r="G1282">
        <v>3</v>
      </c>
      <c r="H1282">
        <v>0</v>
      </c>
      <c r="I1282">
        <v>0</v>
      </c>
      <c r="J1282">
        <v>0</v>
      </c>
      <c r="K1282">
        <v>3</v>
      </c>
      <c r="L1282">
        <v>3</v>
      </c>
    </row>
    <row r="1283" spans="4:12" x14ac:dyDescent="0.2">
      <c r="E1283" t="s">
        <v>7254</v>
      </c>
      <c r="F1283" t="s">
        <v>29</v>
      </c>
      <c r="G1283">
        <v>4</v>
      </c>
      <c r="H1283">
        <v>1</v>
      </c>
      <c r="I1283">
        <v>0</v>
      </c>
      <c r="J1283">
        <v>0</v>
      </c>
      <c r="K1283">
        <v>5</v>
      </c>
      <c r="L1283">
        <v>5</v>
      </c>
    </row>
    <row r="1284" spans="4:12" x14ac:dyDescent="0.2">
      <c r="E1284" t="s">
        <v>7255</v>
      </c>
      <c r="F1284" t="s">
        <v>29</v>
      </c>
      <c r="G1284">
        <v>4</v>
      </c>
      <c r="H1284">
        <v>1</v>
      </c>
      <c r="I1284">
        <v>0</v>
      </c>
      <c r="J1284">
        <v>0</v>
      </c>
      <c r="K1284">
        <v>5</v>
      </c>
      <c r="L1284">
        <v>5</v>
      </c>
    </row>
    <row r="1285" spans="4:12" x14ac:dyDescent="0.2">
      <c r="E1285" t="s">
        <v>1331</v>
      </c>
      <c r="F1285" t="s">
        <v>87</v>
      </c>
      <c r="G1285">
        <v>8</v>
      </c>
      <c r="H1285">
        <v>0</v>
      </c>
      <c r="I1285">
        <v>0</v>
      </c>
      <c r="J1285">
        <v>0</v>
      </c>
      <c r="K1285">
        <v>8</v>
      </c>
      <c r="L1285">
        <v>8</v>
      </c>
    </row>
    <row r="1286" spans="4:12" x14ac:dyDescent="0.2">
      <c r="E1286" t="s">
        <v>734</v>
      </c>
      <c r="F1286" t="s">
        <v>22</v>
      </c>
      <c r="G1286">
        <v>2</v>
      </c>
      <c r="H1286">
        <v>5</v>
      </c>
      <c r="I1286">
        <v>0</v>
      </c>
      <c r="J1286">
        <v>1</v>
      </c>
      <c r="K1286">
        <v>6</v>
      </c>
      <c r="L1286">
        <v>7</v>
      </c>
    </row>
    <row r="1287" spans="4:12" x14ac:dyDescent="0.2">
      <c r="E1287" t="s">
        <v>791</v>
      </c>
      <c r="F1287" t="s">
        <v>22</v>
      </c>
      <c r="G1287">
        <v>2</v>
      </c>
      <c r="H1287">
        <v>5</v>
      </c>
      <c r="I1287">
        <v>0</v>
      </c>
      <c r="J1287">
        <v>1</v>
      </c>
      <c r="K1287">
        <v>6</v>
      </c>
      <c r="L1287">
        <v>7</v>
      </c>
    </row>
    <row r="1288" spans="4:12" x14ac:dyDescent="0.2">
      <c r="E1288" t="s">
        <v>6113</v>
      </c>
      <c r="F1288" t="s">
        <v>67</v>
      </c>
      <c r="G1288">
        <v>0</v>
      </c>
      <c r="H1288">
        <v>1</v>
      </c>
      <c r="I1288">
        <v>0</v>
      </c>
      <c r="J1288">
        <v>0</v>
      </c>
      <c r="K1288">
        <v>1</v>
      </c>
      <c r="L1288">
        <v>1</v>
      </c>
    </row>
    <row r="1289" spans="4:12" x14ac:dyDescent="0.2">
      <c r="E1289" t="s">
        <v>7256</v>
      </c>
      <c r="F1289" t="s">
        <v>48</v>
      </c>
      <c r="G1289">
        <v>1</v>
      </c>
      <c r="H1289">
        <v>0</v>
      </c>
      <c r="I1289">
        <v>0</v>
      </c>
      <c r="J1289">
        <v>0</v>
      </c>
      <c r="K1289">
        <v>1</v>
      </c>
      <c r="L1289">
        <v>1</v>
      </c>
    </row>
    <row r="1290" spans="4:12" x14ac:dyDescent="0.2">
      <c r="E1290" t="s">
        <v>7257</v>
      </c>
      <c r="F1290" t="s">
        <v>67</v>
      </c>
      <c r="G1290">
        <v>1</v>
      </c>
      <c r="H1290">
        <v>0</v>
      </c>
      <c r="I1290">
        <v>0</v>
      </c>
      <c r="J1290">
        <v>0</v>
      </c>
      <c r="K1290">
        <v>1</v>
      </c>
      <c r="L1290">
        <v>1</v>
      </c>
    </row>
    <row r="1291" spans="4:12" x14ac:dyDescent="0.2">
      <c r="E1291" t="s">
        <v>7258</v>
      </c>
      <c r="F1291" t="s">
        <v>67</v>
      </c>
      <c r="G1291">
        <v>1</v>
      </c>
      <c r="H1291">
        <v>0</v>
      </c>
      <c r="I1291">
        <v>0</v>
      </c>
      <c r="J1291">
        <v>0</v>
      </c>
      <c r="K1291">
        <v>1</v>
      </c>
      <c r="L1291">
        <v>1</v>
      </c>
    </row>
    <row r="1292" spans="4:12" x14ac:dyDescent="0.2">
      <c r="E1292" t="s">
        <v>7259</v>
      </c>
      <c r="F1292" t="s">
        <v>53</v>
      </c>
      <c r="G1292">
        <v>0</v>
      </c>
      <c r="H1292">
        <v>1</v>
      </c>
      <c r="I1292">
        <v>0</v>
      </c>
      <c r="J1292">
        <v>0</v>
      </c>
      <c r="K1292">
        <v>1</v>
      </c>
      <c r="L1292">
        <v>1</v>
      </c>
    </row>
    <row r="1293" spans="4:12" x14ac:dyDescent="0.2">
      <c r="D1293" t="s">
        <v>7260</v>
      </c>
      <c r="E1293" t="s">
        <v>7260</v>
      </c>
      <c r="F1293" t="s">
        <v>22</v>
      </c>
      <c r="G1293">
        <v>1</v>
      </c>
      <c r="H1293">
        <v>0</v>
      </c>
      <c r="I1293">
        <v>0</v>
      </c>
      <c r="J1293">
        <v>0</v>
      </c>
      <c r="K1293">
        <v>1</v>
      </c>
      <c r="L1293">
        <v>1</v>
      </c>
    </row>
    <row r="1294" spans="4:12" x14ac:dyDescent="0.2">
      <c r="E1294" t="s">
        <v>7261</v>
      </c>
      <c r="F1294" t="s">
        <v>22</v>
      </c>
      <c r="G1294">
        <v>1</v>
      </c>
      <c r="H1294">
        <v>0</v>
      </c>
      <c r="I1294">
        <v>0</v>
      </c>
      <c r="J1294">
        <v>0</v>
      </c>
      <c r="K1294">
        <v>1</v>
      </c>
      <c r="L1294">
        <v>1</v>
      </c>
    </row>
    <row r="1295" spans="4:12" x14ac:dyDescent="0.2">
      <c r="E1295" t="s">
        <v>7262</v>
      </c>
      <c r="F1295" t="s">
        <v>22</v>
      </c>
      <c r="G1295">
        <v>1</v>
      </c>
      <c r="H1295">
        <v>0</v>
      </c>
      <c r="I1295">
        <v>0</v>
      </c>
      <c r="J1295">
        <v>0</v>
      </c>
      <c r="K1295">
        <v>1</v>
      </c>
      <c r="L1295">
        <v>1</v>
      </c>
    </row>
    <row r="1296" spans="4:12" x14ac:dyDescent="0.2">
      <c r="E1296" t="s">
        <v>7263</v>
      </c>
      <c r="F1296" t="s">
        <v>22</v>
      </c>
      <c r="G1296">
        <v>1</v>
      </c>
      <c r="H1296">
        <v>0</v>
      </c>
      <c r="I1296">
        <v>0</v>
      </c>
      <c r="J1296">
        <v>0</v>
      </c>
      <c r="K1296">
        <v>1</v>
      </c>
      <c r="L1296">
        <v>1</v>
      </c>
    </row>
    <row r="1297" spans="5:12" x14ac:dyDescent="0.2">
      <c r="E1297" t="s">
        <v>7264</v>
      </c>
      <c r="F1297" t="s">
        <v>29</v>
      </c>
      <c r="G1297">
        <v>0</v>
      </c>
      <c r="H1297">
        <v>1</v>
      </c>
      <c r="I1297">
        <v>0</v>
      </c>
      <c r="J1297">
        <v>0</v>
      </c>
      <c r="K1297">
        <v>1</v>
      </c>
      <c r="L1297">
        <v>1</v>
      </c>
    </row>
    <row r="1298" spans="5:12" x14ac:dyDescent="0.2">
      <c r="E1298" t="s">
        <v>7265</v>
      </c>
      <c r="F1298" t="s">
        <v>29</v>
      </c>
      <c r="G1298">
        <v>0</v>
      </c>
      <c r="H1298">
        <v>1</v>
      </c>
      <c r="I1298">
        <v>0</v>
      </c>
      <c r="J1298">
        <v>0</v>
      </c>
      <c r="K1298">
        <v>1</v>
      </c>
      <c r="L1298">
        <v>1</v>
      </c>
    </row>
    <row r="1299" spans="5:12" x14ac:dyDescent="0.2">
      <c r="E1299" t="s">
        <v>7266</v>
      </c>
      <c r="F1299" t="s">
        <v>29</v>
      </c>
      <c r="G1299">
        <v>0</v>
      </c>
      <c r="H1299">
        <v>1</v>
      </c>
      <c r="I1299">
        <v>0</v>
      </c>
      <c r="J1299">
        <v>0</v>
      </c>
      <c r="K1299">
        <v>1</v>
      </c>
      <c r="L1299">
        <v>1</v>
      </c>
    </row>
    <row r="1300" spans="5:12" x14ac:dyDescent="0.2">
      <c r="E1300" t="s">
        <v>5752</v>
      </c>
      <c r="F1300" t="s">
        <v>24</v>
      </c>
      <c r="G1300">
        <v>0</v>
      </c>
      <c r="H1300">
        <v>4</v>
      </c>
      <c r="I1300">
        <v>0</v>
      </c>
      <c r="J1300">
        <v>0</v>
      </c>
      <c r="K1300">
        <v>4</v>
      </c>
      <c r="L1300">
        <v>4</v>
      </c>
    </row>
    <row r="1301" spans="5:12" x14ac:dyDescent="0.2">
      <c r="E1301" t="s">
        <v>7267</v>
      </c>
      <c r="F1301" t="s">
        <v>33</v>
      </c>
      <c r="G1301">
        <v>0</v>
      </c>
      <c r="H1301">
        <v>1</v>
      </c>
      <c r="I1301">
        <v>0</v>
      </c>
      <c r="J1301">
        <v>0</v>
      </c>
      <c r="K1301">
        <v>1</v>
      </c>
      <c r="L1301">
        <v>1</v>
      </c>
    </row>
    <row r="1302" spans="5:12" x14ac:dyDescent="0.2">
      <c r="E1302" t="s">
        <v>7268</v>
      </c>
      <c r="F1302" t="s">
        <v>33</v>
      </c>
      <c r="G1302">
        <v>0</v>
      </c>
      <c r="H1302">
        <v>1</v>
      </c>
      <c r="I1302">
        <v>0</v>
      </c>
      <c r="J1302">
        <v>0</v>
      </c>
      <c r="K1302">
        <v>1</v>
      </c>
      <c r="L1302">
        <v>1</v>
      </c>
    </row>
    <row r="1303" spans="5:12" x14ac:dyDescent="0.2">
      <c r="E1303" t="s">
        <v>228</v>
      </c>
      <c r="F1303" t="s">
        <v>131</v>
      </c>
      <c r="G1303">
        <v>0</v>
      </c>
      <c r="H1303">
        <v>1</v>
      </c>
      <c r="I1303">
        <v>0</v>
      </c>
      <c r="J1303">
        <v>0</v>
      </c>
      <c r="K1303">
        <v>1</v>
      </c>
      <c r="L1303">
        <v>1</v>
      </c>
    </row>
    <row r="1304" spans="5:12" x14ac:dyDescent="0.2">
      <c r="E1304" t="s">
        <v>1700</v>
      </c>
      <c r="F1304" t="s">
        <v>131</v>
      </c>
      <c r="G1304">
        <v>0</v>
      </c>
      <c r="H1304">
        <v>1</v>
      </c>
      <c r="I1304">
        <v>0</v>
      </c>
      <c r="J1304">
        <v>0</v>
      </c>
      <c r="K1304">
        <v>1</v>
      </c>
      <c r="L1304">
        <v>1</v>
      </c>
    </row>
    <row r="1305" spans="5:12" x14ac:dyDescent="0.2">
      <c r="E1305" t="s">
        <v>2535</v>
      </c>
      <c r="F1305" t="s">
        <v>80</v>
      </c>
      <c r="G1305">
        <v>0</v>
      </c>
      <c r="H1305">
        <v>1</v>
      </c>
      <c r="I1305">
        <v>0</v>
      </c>
      <c r="J1305">
        <v>0</v>
      </c>
      <c r="K1305">
        <v>1</v>
      </c>
      <c r="L1305">
        <v>1</v>
      </c>
    </row>
    <row r="1306" spans="5:12" x14ac:dyDescent="0.2">
      <c r="E1306" t="s">
        <v>7269</v>
      </c>
      <c r="F1306" t="s">
        <v>69</v>
      </c>
      <c r="G1306">
        <v>1</v>
      </c>
      <c r="H1306">
        <v>0</v>
      </c>
      <c r="I1306">
        <v>0</v>
      </c>
      <c r="J1306">
        <v>0</v>
      </c>
      <c r="K1306">
        <v>1</v>
      </c>
      <c r="L1306">
        <v>1</v>
      </c>
    </row>
    <row r="1307" spans="5:12" x14ac:dyDescent="0.2">
      <c r="E1307" t="s">
        <v>7270</v>
      </c>
      <c r="F1307" t="s">
        <v>80</v>
      </c>
      <c r="G1307">
        <v>0</v>
      </c>
      <c r="H1307">
        <v>3</v>
      </c>
      <c r="I1307">
        <v>0</v>
      </c>
      <c r="J1307">
        <v>0</v>
      </c>
      <c r="K1307">
        <v>3</v>
      </c>
      <c r="L1307">
        <v>3</v>
      </c>
    </row>
    <row r="1308" spans="5:12" x14ac:dyDescent="0.2">
      <c r="E1308" t="s">
        <v>7271</v>
      </c>
      <c r="F1308" t="s">
        <v>69</v>
      </c>
      <c r="G1308">
        <v>1</v>
      </c>
      <c r="H1308">
        <v>0</v>
      </c>
      <c r="I1308">
        <v>0</v>
      </c>
      <c r="J1308">
        <v>0</v>
      </c>
      <c r="K1308">
        <v>1</v>
      </c>
      <c r="L1308">
        <v>1</v>
      </c>
    </row>
    <row r="1309" spans="5:12" x14ac:dyDescent="0.2">
      <c r="E1309" t="s">
        <v>7272</v>
      </c>
      <c r="F1309" t="s">
        <v>69</v>
      </c>
      <c r="G1309">
        <v>1</v>
      </c>
      <c r="H1309">
        <v>0</v>
      </c>
      <c r="I1309">
        <v>0</v>
      </c>
      <c r="J1309">
        <v>0</v>
      </c>
      <c r="K1309">
        <v>1</v>
      </c>
      <c r="L1309">
        <v>1</v>
      </c>
    </row>
    <row r="1310" spans="5:12" x14ac:dyDescent="0.2">
      <c r="E1310" t="s">
        <v>2738</v>
      </c>
      <c r="F1310" t="s">
        <v>80</v>
      </c>
      <c r="G1310">
        <v>0</v>
      </c>
      <c r="H1310">
        <v>1</v>
      </c>
      <c r="I1310">
        <v>0</v>
      </c>
      <c r="J1310">
        <v>0</v>
      </c>
      <c r="K1310">
        <v>1</v>
      </c>
      <c r="L1310">
        <v>1</v>
      </c>
    </row>
    <row r="1311" spans="5:12" x14ac:dyDescent="0.2">
      <c r="E1311" t="s">
        <v>3303</v>
      </c>
      <c r="F1311" t="s">
        <v>80</v>
      </c>
      <c r="G1311">
        <v>0</v>
      </c>
      <c r="H1311">
        <v>4</v>
      </c>
      <c r="I1311">
        <v>0</v>
      </c>
      <c r="J1311">
        <v>0</v>
      </c>
      <c r="K1311">
        <v>4</v>
      </c>
      <c r="L1311">
        <v>4</v>
      </c>
    </row>
    <row r="1312" spans="5:12" x14ac:dyDescent="0.2">
      <c r="E1312" t="s">
        <v>7273</v>
      </c>
      <c r="F1312" t="s">
        <v>80</v>
      </c>
      <c r="G1312">
        <v>0</v>
      </c>
      <c r="H1312">
        <v>3</v>
      </c>
      <c r="I1312">
        <v>0</v>
      </c>
      <c r="J1312">
        <v>0</v>
      </c>
      <c r="K1312">
        <v>3</v>
      </c>
      <c r="L1312">
        <v>3</v>
      </c>
    </row>
    <row r="1313" spans="5:12" x14ac:dyDescent="0.2">
      <c r="E1313" t="s">
        <v>7274</v>
      </c>
      <c r="F1313" t="s">
        <v>80</v>
      </c>
      <c r="G1313">
        <v>0</v>
      </c>
      <c r="H1313">
        <v>1</v>
      </c>
      <c r="I1313">
        <v>0</v>
      </c>
      <c r="J1313">
        <v>0</v>
      </c>
      <c r="K1313">
        <v>1</v>
      </c>
      <c r="L1313">
        <v>1</v>
      </c>
    </row>
    <row r="1314" spans="5:12" x14ac:dyDescent="0.2">
      <c r="E1314" t="s">
        <v>7275</v>
      </c>
      <c r="F1314" t="s">
        <v>69</v>
      </c>
      <c r="G1314">
        <v>1</v>
      </c>
      <c r="H1314">
        <v>0</v>
      </c>
      <c r="I1314">
        <v>0</v>
      </c>
      <c r="J1314">
        <v>0</v>
      </c>
      <c r="K1314">
        <v>1</v>
      </c>
      <c r="L1314">
        <v>1</v>
      </c>
    </row>
    <row r="1315" spans="5:12" x14ac:dyDescent="0.2">
      <c r="E1315" t="s">
        <v>7276</v>
      </c>
      <c r="F1315" t="s">
        <v>69</v>
      </c>
      <c r="G1315">
        <v>1</v>
      </c>
      <c r="H1315">
        <v>0</v>
      </c>
      <c r="I1315">
        <v>0</v>
      </c>
      <c r="J1315">
        <v>0</v>
      </c>
      <c r="K1315">
        <v>1</v>
      </c>
      <c r="L1315">
        <v>1</v>
      </c>
    </row>
    <row r="1316" spans="5:12" x14ac:dyDescent="0.2">
      <c r="E1316" t="s">
        <v>6656</v>
      </c>
      <c r="F1316" t="s">
        <v>87</v>
      </c>
      <c r="G1316">
        <v>2</v>
      </c>
      <c r="H1316">
        <v>0</v>
      </c>
      <c r="I1316">
        <v>0</v>
      </c>
      <c r="J1316">
        <v>0</v>
      </c>
      <c r="K1316">
        <v>2</v>
      </c>
      <c r="L1316">
        <v>2</v>
      </c>
    </row>
    <row r="1317" spans="5:12" x14ac:dyDescent="0.2">
      <c r="E1317" t="s">
        <v>6652</v>
      </c>
      <c r="F1317" t="s">
        <v>87</v>
      </c>
      <c r="G1317">
        <v>1</v>
      </c>
      <c r="H1317">
        <v>0</v>
      </c>
      <c r="I1317">
        <v>0</v>
      </c>
      <c r="J1317">
        <v>0</v>
      </c>
      <c r="K1317">
        <v>1</v>
      </c>
      <c r="L1317">
        <v>1</v>
      </c>
    </row>
    <row r="1318" spans="5:12" x14ac:dyDescent="0.2">
      <c r="E1318" t="s">
        <v>6653</v>
      </c>
      <c r="F1318" t="s">
        <v>87</v>
      </c>
      <c r="G1318">
        <v>2</v>
      </c>
      <c r="H1318">
        <v>0</v>
      </c>
      <c r="I1318">
        <v>0</v>
      </c>
      <c r="J1318">
        <v>0</v>
      </c>
      <c r="K1318">
        <v>2</v>
      </c>
      <c r="L1318">
        <v>2</v>
      </c>
    </row>
    <row r="1319" spans="5:12" x14ac:dyDescent="0.2">
      <c r="E1319" t="s">
        <v>6655</v>
      </c>
      <c r="F1319" t="s">
        <v>87</v>
      </c>
      <c r="G1319">
        <v>2</v>
      </c>
      <c r="H1319">
        <v>0</v>
      </c>
      <c r="I1319">
        <v>0</v>
      </c>
      <c r="J1319">
        <v>0</v>
      </c>
      <c r="K1319">
        <v>2</v>
      </c>
      <c r="L1319">
        <v>2</v>
      </c>
    </row>
    <row r="1320" spans="5:12" x14ac:dyDescent="0.2">
      <c r="E1320" t="s">
        <v>6654</v>
      </c>
      <c r="F1320" t="s">
        <v>87</v>
      </c>
      <c r="G1320">
        <v>1</v>
      </c>
      <c r="H1320">
        <v>0</v>
      </c>
      <c r="I1320">
        <v>0</v>
      </c>
      <c r="J1320">
        <v>0</v>
      </c>
      <c r="K1320">
        <v>1</v>
      </c>
      <c r="L1320">
        <v>1</v>
      </c>
    </row>
    <row r="1321" spans="5:12" x14ac:dyDescent="0.2">
      <c r="E1321" t="s">
        <v>5847</v>
      </c>
      <c r="F1321" t="s">
        <v>14</v>
      </c>
      <c r="G1321">
        <v>0</v>
      </c>
      <c r="H1321">
        <v>1</v>
      </c>
      <c r="I1321">
        <v>0</v>
      </c>
      <c r="J1321">
        <v>0</v>
      </c>
      <c r="K1321">
        <v>1</v>
      </c>
      <c r="L1321">
        <v>1</v>
      </c>
    </row>
    <row r="1322" spans="5:12" x14ac:dyDescent="0.2">
      <c r="E1322" t="s">
        <v>3499</v>
      </c>
      <c r="F1322" t="s">
        <v>16</v>
      </c>
      <c r="G1322">
        <v>4</v>
      </c>
      <c r="H1322">
        <v>6</v>
      </c>
      <c r="I1322">
        <v>0</v>
      </c>
      <c r="J1322">
        <v>0</v>
      </c>
      <c r="K1322">
        <v>10</v>
      </c>
      <c r="L1322">
        <v>10</v>
      </c>
    </row>
    <row r="1323" spans="5:12" x14ac:dyDescent="0.2">
      <c r="E1323" t="s">
        <v>3505</v>
      </c>
      <c r="F1323" t="s">
        <v>58</v>
      </c>
      <c r="G1323">
        <v>0</v>
      </c>
      <c r="H1323">
        <v>5</v>
      </c>
      <c r="I1323">
        <v>0</v>
      </c>
      <c r="J1323">
        <v>1</v>
      </c>
      <c r="K1323">
        <v>4</v>
      </c>
      <c r="L1323">
        <v>5</v>
      </c>
    </row>
    <row r="1324" spans="5:12" x14ac:dyDescent="0.2">
      <c r="E1324" t="s">
        <v>3245</v>
      </c>
      <c r="F1324" t="s">
        <v>58</v>
      </c>
      <c r="G1324">
        <v>0</v>
      </c>
      <c r="H1324">
        <v>6</v>
      </c>
      <c r="I1324">
        <v>0</v>
      </c>
      <c r="J1324">
        <v>1</v>
      </c>
      <c r="K1324">
        <v>5</v>
      </c>
      <c r="L1324">
        <v>6</v>
      </c>
    </row>
    <row r="1325" spans="5:12" x14ac:dyDescent="0.2">
      <c r="E1325" t="s">
        <v>7277</v>
      </c>
      <c r="F1325" t="s">
        <v>53</v>
      </c>
      <c r="G1325">
        <v>0</v>
      </c>
      <c r="H1325">
        <v>1</v>
      </c>
      <c r="I1325">
        <v>0</v>
      </c>
      <c r="J1325">
        <v>0</v>
      </c>
      <c r="K1325">
        <v>1</v>
      </c>
      <c r="L1325">
        <v>1</v>
      </c>
    </row>
    <row r="1326" spans="5:12" x14ac:dyDescent="0.2">
      <c r="E1326" t="s">
        <v>7278</v>
      </c>
      <c r="F1326" t="s">
        <v>53</v>
      </c>
      <c r="G1326">
        <v>0</v>
      </c>
      <c r="H1326">
        <v>1</v>
      </c>
      <c r="I1326">
        <v>0</v>
      </c>
      <c r="J1326">
        <v>0</v>
      </c>
      <c r="K1326">
        <v>1</v>
      </c>
      <c r="L1326">
        <v>1</v>
      </c>
    </row>
    <row r="1327" spans="5:12" x14ac:dyDescent="0.2">
      <c r="E1327" t="s">
        <v>7279</v>
      </c>
      <c r="F1327" t="s">
        <v>53</v>
      </c>
      <c r="G1327">
        <v>0</v>
      </c>
      <c r="H1327">
        <v>1</v>
      </c>
      <c r="I1327">
        <v>0</v>
      </c>
      <c r="J1327">
        <v>0</v>
      </c>
      <c r="K1327">
        <v>1</v>
      </c>
      <c r="L1327">
        <v>1</v>
      </c>
    </row>
    <row r="1328" spans="5:12" x14ac:dyDescent="0.2">
      <c r="E1328" t="s">
        <v>3254</v>
      </c>
      <c r="F1328" t="s">
        <v>131</v>
      </c>
      <c r="G1328">
        <v>0</v>
      </c>
      <c r="H1328">
        <v>1</v>
      </c>
      <c r="I1328">
        <v>0</v>
      </c>
      <c r="J1328">
        <v>0</v>
      </c>
      <c r="K1328">
        <v>1</v>
      </c>
      <c r="L1328">
        <v>1</v>
      </c>
    </row>
    <row r="1329" spans="5:12" x14ac:dyDescent="0.2">
      <c r="E1329" t="s">
        <v>2556</v>
      </c>
      <c r="F1329" t="s">
        <v>131</v>
      </c>
      <c r="G1329">
        <v>0</v>
      </c>
      <c r="H1329">
        <v>1</v>
      </c>
      <c r="I1329">
        <v>0</v>
      </c>
      <c r="J1329">
        <v>0</v>
      </c>
      <c r="K1329">
        <v>1</v>
      </c>
      <c r="L1329">
        <v>1</v>
      </c>
    </row>
    <row r="1330" spans="5:12" x14ac:dyDescent="0.2">
      <c r="E1330" t="s">
        <v>1055</v>
      </c>
      <c r="F1330" t="s">
        <v>131</v>
      </c>
      <c r="G1330">
        <v>0</v>
      </c>
      <c r="H1330">
        <v>1</v>
      </c>
      <c r="I1330">
        <v>0</v>
      </c>
      <c r="J1330">
        <v>0</v>
      </c>
      <c r="K1330">
        <v>1</v>
      </c>
      <c r="L1330">
        <v>1</v>
      </c>
    </row>
    <row r="1331" spans="5:12" x14ac:dyDescent="0.2">
      <c r="E1331" t="s">
        <v>2504</v>
      </c>
      <c r="F1331" t="s">
        <v>14</v>
      </c>
      <c r="G1331">
        <v>7</v>
      </c>
      <c r="H1331">
        <v>2</v>
      </c>
      <c r="I1331">
        <v>0</v>
      </c>
      <c r="J1331">
        <v>0</v>
      </c>
      <c r="K1331">
        <v>9</v>
      </c>
      <c r="L1331">
        <v>9</v>
      </c>
    </row>
    <row r="1332" spans="5:12" x14ac:dyDescent="0.2">
      <c r="E1332" t="s">
        <v>716</v>
      </c>
      <c r="F1332" t="s">
        <v>14</v>
      </c>
      <c r="G1332">
        <v>7</v>
      </c>
      <c r="H1332">
        <v>2</v>
      </c>
      <c r="I1332">
        <v>0</v>
      </c>
      <c r="J1332">
        <v>0</v>
      </c>
      <c r="K1332">
        <v>9</v>
      </c>
      <c r="L1332">
        <v>9</v>
      </c>
    </row>
    <row r="1333" spans="5:12" x14ac:dyDescent="0.2">
      <c r="E1333" t="s">
        <v>2141</v>
      </c>
      <c r="F1333" t="s">
        <v>14</v>
      </c>
      <c r="G1333">
        <v>1</v>
      </c>
      <c r="H1333">
        <v>0</v>
      </c>
      <c r="I1333">
        <v>0</v>
      </c>
      <c r="J1333">
        <v>0</v>
      </c>
      <c r="K1333">
        <v>1</v>
      </c>
      <c r="L1333">
        <v>1</v>
      </c>
    </row>
    <row r="1334" spans="5:12" x14ac:dyDescent="0.2">
      <c r="E1334" t="s">
        <v>7280</v>
      </c>
      <c r="F1334" t="s">
        <v>29</v>
      </c>
      <c r="G1334">
        <v>0</v>
      </c>
      <c r="H1334">
        <v>1</v>
      </c>
      <c r="I1334">
        <v>0</v>
      </c>
      <c r="J1334">
        <v>0</v>
      </c>
      <c r="K1334">
        <v>1</v>
      </c>
      <c r="L1334">
        <v>1</v>
      </c>
    </row>
    <row r="1335" spans="5:12" x14ac:dyDescent="0.2">
      <c r="E1335" t="s">
        <v>4209</v>
      </c>
      <c r="F1335" t="s">
        <v>14</v>
      </c>
      <c r="G1335">
        <v>0</v>
      </c>
      <c r="H1335">
        <v>8</v>
      </c>
      <c r="I1335">
        <v>0</v>
      </c>
      <c r="J1335">
        <v>0</v>
      </c>
      <c r="K1335">
        <v>8</v>
      </c>
      <c r="L1335">
        <v>8</v>
      </c>
    </row>
    <row r="1336" spans="5:12" x14ac:dyDescent="0.2">
      <c r="E1336" t="s">
        <v>5496</v>
      </c>
      <c r="F1336" t="s">
        <v>14</v>
      </c>
      <c r="G1336">
        <v>0</v>
      </c>
      <c r="H1336">
        <v>8</v>
      </c>
      <c r="I1336">
        <v>0</v>
      </c>
      <c r="J1336">
        <v>0</v>
      </c>
      <c r="K1336">
        <v>8</v>
      </c>
      <c r="L1336">
        <v>8</v>
      </c>
    </row>
    <row r="1337" spans="5:12" x14ac:dyDescent="0.2">
      <c r="E1337" t="s">
        <v>2762</v>
      </c>
      <c r="F1337" t="s">
        <v>131</v>
      </c>
      <c r="G1337">
        <v>1</v>
      </c>
      <c r="H1337">
        <v>1</v>
      </c>
      <c r="I1337">
        <v>0</v>
      </c>
      <c r="J1337">
        <v>0</v>
      </c>
      <c r="K1337">
        <v>2</v>
      </c>
      <c r="L1337">
        <v>2</v>
      </c>
    </row>
    <row r="1338" spans="5:12" x14ac:dyDescent="0.2">
      <c r="E1338" t="s">
        <v>7281</v>
      </c>
      <c r="F1338" t="s">
        <v>48</v>
      </c>
      <c r="G1338">
        <v>0</v>
      </c>
      <c r="H1338">
        <v>2</v>
      </c>
      <c r="I1338">
        <v>0</v>
      </c>
      <c r="J1338">
        <v>0</v>
      </c>
      <c r="K1338">
        <v>2</v>
      </c>
      <c r="L1338">
        <v>2</v>
      </c>
    </row>
    <row r="1339" spans="5:12" x14ac:dyDescent="0.2">
      <c r="E1339" t="s">
        <v>7282</v>
      </c>
      <c r="F1339" t="s">
        <v>48</v>
      </c>
      <c r="G1339">
        <v>0</v>
      </c>
      <c r="H1339">
        <v>2</v>
      </c>
      <c r="I1339">
        <v>0</v>
      </c>
      <c r="J1339">
        <v>0</v>
      </c>
      <c r="K1339">
        <v>2</v>
      </c>
      <c r="L1339">
        <v>2</v>
      </c>
    </row>
    <row r="1340" spans="5:12" x14ac:dyDescent="0.2">
      <c r="E1340" t="s">
        <v>7283</v>
      </c>
      <c r="F1340" t="s">
        <v>48</v>
      </c>
      <c r="G1340">
        <v>0</v>
      </c>
      <c r="H1340">
        <v>2</v>
      </c>
      <c r="I1340">
        <v>0</v>
      </c>
      <c r="J1340">
        <v>0</v>
      </c>
      <c r="K1340">
        <v>2</v>
      </c>
      <c r="L1340">
        <v>2</v>
      </c>
    </row>
    <row r="1341" spans="5:12" x14ac:dyDescent="0.2">
      <c r="E1341" t="s">
        <v>7284</v>
      </c>
      <c r="F1341" t="s">
        <v>48</v>
      </c>
      <c r="G1341">
        <v>0</v>
      </c>
      <c r="H1341">
        <v>2</v>
      </c>
      <c r="I1341">
        <v>0</v>
      </c>
      <c r="J1341">
        <v>0</v>
      </c>
      <c r="K1341">
        <v>2</v>
      </c>
      <c r="L1341">
        <v>2</v>
      </c>
    </row>
    <row r="1342" spans="5:12" x14ac:dyDescent="0.2">
      <c r="E1342" t="s">
        <v>7285</v>
      </c>
      <c r="F1342" t="s">
        <v>48</v>
      </c>
      <c r="G1342">
        <v>0</v>
      </c>
      <c r="H1342">
        <v>2</v>
      </c>
      <c r="I1342">
        <v>0</v>
      </c>
      <c r="J1342">
        <v>0</v>
      </c>
      <c r="K1342">
        <v>2</v>
      </c>
      <c r="L1342">
        <v>2</v>
      </c>
    </row>
    <row r="1343" spans="5:12" x14ac:dyDescent="0.2">
      <c r="E1343" t="s">
        <v>7286</v>
      </c>
      <c r="F1343" t="s">
        <v>48</v>
      </c>
      <c r="G1343">
        <v>0</v>
      </c>
      <c r="H1343">
        <v>2</v>
      </c>
      <c r="I1343">
        <v>0</v>
      </c>
      <c r="J1343">
        <v>0</v>
      </c>
      <c r="K1343">
        <v>2</v>
      </c>
      <c r="L1343">
        <v>2</v>
      </c>
    </row>
    <row r="1344" spans="5:12" x14ac:dyDescent="0.2">
      <c r="E1344" t="s">
        <v>7287</v>
      </c>
      <c r="F1344" t="s">
        <v>48</v>
      </c>
      <c r="G1344">
        <v>0</v>
      </c>
      <c r="H1344">
        <v>2</v>
      </c>
      <c r="I1344">
        <v>0</v>
      </c>
      <c r="J1344">
        <v>0</v>
      </c>
      <c r="K1344">
        <v>2</v>
      </c>
      <c r="L1344">
        <v>2</v>
      </c>
    </row>
    <row r="1345" spans="5:12" x14ac:dyDescent="0.2">
      <c r="E1345" t="s">
        <v>7288</v>
      </c>
      <c r="F1345" t="s">
        <v>48</v>
      </c>
      <c r="G1345">
        <v>0</v>
      </c>
      <c r="H1345">
        <v>2</v>
      </c>
      <c r="I1345">
        <v>0</v>
      </c>
      <c r="J1345">
        <v>0</v>
      </c>
      <c r="K1345">
        <v>2</v>
      </c>
      <c r="L1345">
        <v>2</v>
      </c>
    </row>
    <row r="1346" spans="5:12" x14ac:dyDescent="0.2">
      <c r="E1346" t="s">
        <v>7289</v>
      </c>
      <c r="F1346" t="s">
        <v>48</v>
      </c>
      <c r="G1346">
        <v>0</v>
      </c>
      <c r="H1346">
        <v>2</v>
      </c>
      <c r="I1346">
        <v>0</v>
      </c>
      <c r="J1346">
        <v>0</v>
      </c>
      <c r="K1346">
        <v>2</v>
      </c>
      <c r="L1346">
        <v>2</v>
      </c>
    </row>
    <row r="1347" spans="5:12" x14ac:dyDescent="0.2">
      <c r="E1347" t="s">
        <v>7290</v>
      </c>
      <c r="F1347" t="s">
        <v>53</v>
      </c>
      <c r="G1347">
        <v>0</v>
      </c>
      <c r="H1347">
        <v>1</v>
      </c>
      <c r="I1347">
        <v>0</v>
      </c>
      <c r="J1347">
        <v>0</v>
      </c>
      <c r="K1347">
        <v>1</v>
      </c>
      <c r="L1347">
        <v>1</v>
      </c>
    </row>
    <row r="1348" spans="5:12" x14ac:dyDescent="0.2">
      <c r="E1348" t="s">
        <v>7291</v>
      </c>
      <c r="F1348" t="s">
        <v>67</v>
      </c>
      <c r="G1348">
        <v>0</v>
      </c>
      <c r="H1348">
        <v>1</v>
      </c>
      <c r="I1348">
        <v>0</v>
      </c>
      <c r="J1348">
        <v>0</v>
      </c>
      <c r="K1348">
        <v>1</v>
      </c>
      <c r="L1348">
        <v>1</v>
      </c>
    </row>
    <row r="1349" spans="5:12" x14ac:dyDescent="0.2">
      <c r="E1349" t="s">
        <v>7292</v>
      </c>
      <c r="F1349" t="s">
        <v>67</v>
      </c>
      <c r="G1349">
        <v>0</v>
      </c>
      <c r="H1349">
        <v>1</v>
      </c>
      <c r="I1349">
        <v>0</v>
      </c>
      <c r="J1349">
        <v>0</v>
      </c>
      <c r="K1349">
        <v>1</v>
      </c>
      <c r="L1349">
        <v>1</v>
      </c>
    </row>
    <row r="1350" spans="5:12" x14ac:dyDescent="0.2">
      <c r="E1350" t="s">
        <v>7293</v>
      </c>
      <c r="F1350" t="s">
        <v>67</v>
      </c>
      <c r="G1350">
        <v>0</v>
      </c>
      <c r="H1350">
        <v>1</v>
      </c>
      <c r="I1350">
        <v>0</v>
      </c>
      <c r="J1350">
        <v>0</v>
      </c>
      <c r="K1350">
        <v>1</v>
      </c>
      <c r="L1350">
        <v>1</v>
      </c>
    </row>
    <row r="1351" spans="5:12" x14ac:dyDescent="0.2">
      <c r="E1351" t="s">
        <v>6503</v>
      </c>
      <c r="F1351" t="s">
        <v>24</v>
      </c>
      <c r="G1351">
        <v>0</v>
      </c>
      <c r="H1351">
        <v>1</v>
      </c>
      <c r="I1351">
        <v>0</v>
      </c>
      <c r="J1351">
        <v>0</v>
      </c>
      <c r="K1351">
        <v>1</v>
      </c>
      <c r="L1351">
        <v>1</v>
      </c>
    </row>
    <row r="1352" spans="5:12" x14ac:dyDescent="0.2">
      <c r="E1352" t="s">
        <v>6502</v>
      </c>
      <c r="F1352" t="s">
        <v>24</v>
      </c>
      <c r="G1352">
        <v>0</v>
      </c>
      <c r="H1352">
        <v>1</v>
      </c>
      <c r="I1352">
        <v>0</v>
      </c>
      <c r="J1352">
        <v>0</v>
      </c>
      <c r="K1352">
        <v>1</v>
      </c>
      <c r="L1352">
        <v>1</v>
      </c>
    </row>
    <row r="1353" spans="5:12" x14ac:dyDescent="0.2">
      <c r="E1353" t="s">
        <v>7294</v>
      </c>
      <c r="F1353" t="s">
        <v>131</v>
      </c>
      <c r="G1353">
        <v>2</v>
      </c>
      <c r="H1353">
        <v>0</v>
      </c>
      <c r="I1353">
        <v>0</v>
      </c>
      <c r="J1353">
        <v>0</v>
      </c>
      <c r="K1353">
        <v>2</v>
      </c>
      <c r="L1353">
        <v>2</v>
      </c>
    </row>
    <row r="1354" spans="5:12" x14ac:dyDescent="0.2">
      <c r="E1354" t="s">
        <v>6501</v>
      </c>
      <c r="F1354" t="s">
        <v>24</v>
      </c>
      <c r="G1354">
        <v>0</v>
      </c>
      <c r="H1354">
        <v>1</v>
      </c>
      <c r="I1354">
        <v>0</v>
      </c>
      <c r="J1354">
        <v>0</v>
      </c>
      <c r="K1354">
        <v>1</v>
      </c>
      <c r="L1354">
        <v>1</v>
      </c>
    </row>
    <row r="1355" spans="5:12" x14ac:dyDescent="0.2">
      <c r="E1355" t="s">
        <v>7295</v>
      </c>
      <c r="F1355" t="s">
        <v>18</v>
      </c>
      <c r="G1355">
        <v>0</v>
      </c>
      <c r="H1355">
        <v>2</v>
      </c>
      <c r="I1355">
        <v>0</v>
      </c>
      <c r="J1355">
        <v>0</v>
      </c>
      <c r="K1355">
        <v>2</v>
      </c>
      <c r="L1355">
        <v>2</v>
      </c>
    </row>
    <row r="1356" spans="5:12" x14ac:dyDescent="0.2">
      <c r="E1356" t="s">
        <v>7296</v>
      </c>
      <c r="F1356" t="s">
        <v>18</v>
      </c>
      <c r="G1356">
        <v>0</v>
      </c>
      <c r="H1356">
        <v>2</v>
      </c>
      <c r="I1356">
        <v>0</v>
      </c>
      <c r="J1356">
        <v>0</v>
      </c>
      <c r="K1356">
        <v>2</v>
      </c>
      <c r="L1356">
        <v>2</v>
      </c>
    </row>
    <row r="1357" spans="5:12" x14ac:dyDescent="0.2">
      <c r="E1357" t="s">
        <v>7297</v>
      </c>
      <c r="F1357" t="s">
        <v>18</v>
      </c>
      <c r="G1357">
        <v>0</v>
      </c>
      <c r="H1357">
        <v>2</v>
      </c>
      <c r="I1357">
        <v>0</v>
      </c>
      <c r="J1357">
        <v>0</v>
      </c>
      <c r="K1357">
        <v>2</v>
      </c>
      <c r="L1357">
        <v>2</v>
      </c>
    </row>
    <row r="1358" spans="5:12" x14ac:dyDescent="0.2">
      <c r="E1358" t="s">
        <v>7298</v>
      </c>
      <c r="F1358" t="s">
        <v>18</v>
      </c>
      <c r="G1358">
        <v>0</v>
      </c>
      <c r="H1358">
        <v>2</v>
      </c>
      <c r="I1358">
        <v>0</v>
      </c>
      <c r="J1358">
        <v>0</v>
      </c>
      <c r="K1358">
        <v>2</v>
      </c>
      <c r="L1358">
        <v>2</v>
      </c>
    </row>
    <row r="1359" spans="5:12" x14ac:dyDescent="0.2">
      <c r="E1359" t="s">
        <v>5215</v>
      </c>
      <c r="F1359" t="s">
        <v>131</v>
      </c>
      <c r="G1359">
        <v>6</v>
      </c>
      <c r="H1359">
        <v>1</v>
      </c>
      <c r="I1359">
        <v>0</v>
      </c>
      <c r="J1359">
        <v>0</v>
      </c>
      <c r="K1359">
        <v>7</v>
      </c>
      <c r="L1359">
        <v>7</v>
      </c>
    </row>
    <row r="1360" spans="5:12" x14ac:dyDescent="0.2">
      <c r="E1360" t="s">
        <v>7299</v>
      </c>
      <c r="F1360" t="s">
        <v>69</v>
      </c>
      <c r="G1360">
        <v>0</v>
      </c>
      <c r="H1360">
        <v>1</v>
      </c>
      <c r="I1360">
        <v>0</v>
      </c>
      <c r="J1360">
        <v>0</v>
      </c>
      <c r="K1360">
        <v>1</v>
      </c>
      <c r="L1360">
        <v>1</v>
      </c>
    </row>
    <row r="1361" spans="5:12" x14ac:dyDescent="0.2">
      <c r="E1361" t="s">
        <v>1998</v>
      </c>
      <c r="F1361" t="s">
        <v>69</v>
      </c>
      <c r="G1361">
        <v>0</v>
      </c>
      <c r="H1361">
        <v>1</v>
      </c>
      <c r="I1361">
        <v>0</v>
      </c>
      <c r="J1361">
        <v>0</v>
      </c>
      <c r="K1361">
        <v>1</v>
      </c>
      <c r="L1361">
        <v>1</v>
      </c>
    </row>
    <row r="1362" spans="5:12" x14ac:dyDescent="0.2">
      <c r="E1362" t="s">
        <v>7300</v>
      </c>
      <c r="F1362" t="s">
        <v>69</v>
      </c>
      <c r="G1362">
        <v>0</v>
      </c>
      <c r="H1362">
        <v>1</v>
      </c>
      <c r="I1362">
        <v>0</v>
      </c>
      <c r="J1362">
        <v>0</v>
      </c>
      <c r="K1362">
        <v>1</v>
      </c>
      <c r="L1362">
        <v>1</v>
      </c>
    </row>
    <row r="1363" spans="5:12" x14ac:dyDescent="0.2">
      <c r="E1363" t="s">
        <v>1457</v>
      </c>
      <c r="F1363" t="s">
        <v>58</v>
      </c>
      <c r="G1363">
        <v>0</v>
      </c>
      <c r="H1363">
        <v>1</v>
      </c>
      <c r="I1363">
        <v>0</v>
      </c>
      <c r="J1363">
        <v>0</v>
      </c>
      <c r="K1363">
        <v>1</v>
      </c>
      <c r="L1363">
        <v>1</v>
      </c>
    </row>
    <row r="1364" spans="5:12" x14ac:dyDescent="0.2">
      <c r="E1364" t="s">
        <v>2642</v>
      </c>
      <c r="F1364" t="s">
        <v>35</v>
      </c>
      <c r="G1364">
        <v>0</v>
      </c>
      <c r="H1364">
        <v>5</v>
      </c>
      <c r="I1364">
        <v>0</v>
      </c>
      <c r="J1364">
        <v>0</v>
      </c>
      <c r="K1364">
        <v>5</v>
      </c>
      <c r="L1364">
        <v>5</v>
      </c>
    </row>
    <row r="1365" spans="5:12" x14ac:dyDescent="0.2">
      <c r="E1365" t="s">
        <v>330</v>
      </c>
      <c r="F1365" t="s">
        <v>58</v>
      </c>
      <c r="G1365">
        <v>0</v>
      </c>
      <c r="H1365">
        <v>6</v>
      </c>
      <c r="I1365">
        <v>0</v>
      </c>
      <c r="J1365">
        <v>0</v>
      </c>
      <c r="K1365">
        <v>6</v>
      </c>
      <c r="L1365">
        <v>6</v>
      </c>
    </row>
    <row r="1366" spans="5:12" x14ac:dyDescent="0.2">
      <c r="E1366" t="s">
        <v>1678</v>
      </c>
      <c r="F1366" t="s">
        <v>58</v>
      </c>
      <c r="G1366">
        <v>0</v>
      </c>
      <c r="H1366">
        <v>7</v>
      </c>
      <c r="I1366">
        <v>0</v>
      </c>
      <c r="J1366">
        <v>0</v>
      </c>
      <c r="K1366">
        <v>7</v>
      </c>
      <c r="L1366">
        <v>7</v>
      </c>
    </row>
    <row r="1367" spans="5:12" x14ac:dyDescent="0.2">
      <c r="E1367" t="s">
        <v>4373</v>
      </c>
      <c r="F1367" t="s">
        <v>80</v>
      </c>
      <c r="G1367">
        <v>0</v>
      </c>
      <c r="H1367">
        <v>2</v>
      </c>
      <c r="I1367">
        <v>0</v>
      </c>
      <c r="J1367">
        <v>1</v>
      </c>
      <c r="K1367">
        <v>1</v>
      </c>
      <c r="L1367">
        <v>2</v>
      </c>
    </row>
    <row r="1368" spans="5:12" x14ac:dyDescent="0.2">
      <c r="E1368" t="s">
        <v>4724</v>
      </c>
      <c r="F1368" t="s">
        <v>53</v>
      </c>
      <c r="G1368">
        <v>7</v>
      </c>
      <c r="H1368">
        <v>0</v>
      </c>
      <c r="I1368">
        <v>0</v>
      </c>
      <c r="J1368">
        <v>1</v>
      </c>
      <c r="K1368">
        <v>6</v>
      </c>
      <c r="L1368">
        <v>7</v>
      </c>
    </row>
    <row r="1369" spans="5:12" x14ac:dyDescent="0.2">
      <c r="E1369" t="s">
        <v>7301</v>
      </c>
      <c r="F1369" t="s">
        <v>80</v>
      </c>
      <c r="G1369">
        <v>0</v>
      </c>
      <c r="H1369">
        <v>1</v>
      </c>
      <c r="I1369">
        <v>0</v>
      </c>
      <c r="J1369">
        <v>1</v>
      </c>
      <c r="K1369">
        <v>0</v>
      </c>
      <c r="L1369">
        <v>1</v>
      </c>
    </row>
    <row r="1370" spans="5:12" x14ac:dyDescent="0.2">
      <c r="E1370" t="s">
        <v>7302</v>
      </c>
      <c r="F1370" t="s">
        <v>53</v>
      </c>
      <c r="G1370">
        <v>2</v>
      </c>
      <c r="H1370">
        <v>0</v>
      </c>
      <c r="I1370">
        <v>0</v>
      </c>
      <c r="J1370">
        <v>1</v>
      </c>
      <c r="K1370">
        <v>1</v>
      </c>
      <c r="L1370">
        <v>2</v>
      </c>
    </row>
    <row r="1371" spans="5:12" x14ac:dyDescent="0.2">
      <c r="E1371" t="s">
        <v>2191</v>
      </c>
      <c r="F1371" t="s">
        <v>53</v>
      </c>
      <c r="G1371">
        <v>2</v>
      </c>
      <c r="H1371">
        <v>0</v>
      </c>
      <c r="I1371">
        <v>0</v>
      </c>
      <c r="J1371">
        <v>1</v>
      </c>
      <c r="K1371">
        <v>1</v>
      </c>
      <c r="L1371">
        <v>2</v>
      </c>
    </row>
    <row r="1372" spans="5:12" x14ac:dyDescent="0.2">
      <c r="E1372" t="s">
        <v>4725</v>
      </c>
      <c r="F1372" t="s">
        <v>53</v>
      </c>
      <c r="G1372">
        <v>7</v>
      </c>
      <c r="H1372">
        <v>0</v>
      </c>
      <c r="I1372">
        <v>0</v>
      </c>
      <c r="J1372">
        <v>1</v>
      </c>
      <c r="K1372">
        <v>6</v>
      </c>
      <c r="L1372">
        <v>7</v>
      </c>
    </row>
    <row r="1373" spans="5:12" x14ac:dyDescent="0.2">
      <c r="E1373" t="s">
        <v>7303</v>
      </c>
      <c r="F1373" t="s">
        <v>53</v>
      </c>
      <c r="G1373">
        <v>3</v>
      </c>
      <c r="H1373">
        <v>0</v>
      </c>
      <c r="I1373">
        <v>0</v>
      </c>
      <c r="J1373">
        <v>1</v>
      </c>
      <c r="K1373">
        <v>2</v>
      </c>
      <c r="L1373">
        <v>3</v>
      </c>
    </row>
    <row r="1374" spans="5:12" x14ac:dyDescent="0.2">
      <c r="E1374" t="s">
        <v>5733</v>
      </c>
      <c r="F1374" t="s">
        <v>80</v>
      </c>
      <c r="G1374">
        <v>0</v>
      </c>
      <c r="H1374">
        <v>2</v>
      </c>
      <c r="I1374">
        <v>0</v>
      </c>
      <c r="J1374">
        <v>1</v>
      </c>
      <c r="K1374">
        <v>1</v>
      </c>
      <c r="L1374">
        <v>2</v>
      </c>
    </row>
    <row r="1375" spans="5:12" x14ac:dyDescent="0.2">
      <c r="E1375" t="s">
        <v>1509</v>
      </c>
      <c r="F1375" t="s">
        <v>39</v>
      </c>
      <c r="G1375">
        <v>0</v>
      </c>
      <c r="H1375">
        <v>1</v>
      </c>
      <c r="I1375">
        <v>0</v>
      </c>
      <c r="J1375">
        <v>0</v>
      </c>
      <c r="K1375">
        <v>1</v>
      </c>
      <c r="L1375">
        <v>1</v>
      </c>
    </row>
    <row r="1376" spans="5:12" x14ac:dyDescent="0.2">
      <c r="E1376" t="s">
        <v>429</v>
      </c>
      <c r="F1376" t="s">
        <v>39</v>
      </c>
      <c r="G1376">
        <v>0</v>
      </c>
      <c r="H1376">
        <v>1</v>
      </c>
      <c r="I1376">
        <v>0</v>
      </c>
      <c r="J1376">
        <v>0</v>
      </c>
      <c r="K1376">
        <v>1</v>
      </c>
      <c r="L1376">
        <v>1</v>
      </c>
    </row>
    <row r="1377" spans="5:12" x14ac:dyDescent="0.2">
      <c r="E1377" t="s">
        <v>2672</v>
      </c>
      <c r="F1377" t="s">
        <v>39</v>
      </c>
      <c r="G1377">
        <v>0</v>
      </c>
      <c r="H1377">
        <v>1</v>
      </c>
      <c r="I1377">
        <v>0</v>
      </c>
      <c r="J1377">
        <v>0</v>
      </c>
      <c r="K1377">
        <v>1</v>
      </c>
      <c r="L1377">
        <v>1</v>
      </c>
    </row>
    <row r="1378" spans="5:12" x14ac:dyDescent="0.2">
      <c r="E1378" t="s">
        <v>841</v>
      </c>
      <c r="F1378" t="s">
        <v>39</v>
      </c>
      <c r="G1378">
        <v>0</v>
      </c>
      <c r="H1378">
        <v>1</v>
      </c>
      <c r="I1378">
        <v>0</v>
      </c>
      <c r="J1378">
        <v>0</v>
      </c>
      <c r="K1378">
        <v>1</v>
      </c>
      <c r="L1378">
        <v>1</v>
      </c>
    </row>
    <row r="1379" spans="5:12" x14ac:dyDescent="0.2">
      <c r="E1379" t="s">
        <v>951</v>
      </c>
      <c r="F1379" t="s">
        <v>39</v>
      </c>
      <c r="G1379">
        <v>0</v>
      </c>
      <c r="H1379">
        <v>1</v>
      </c>
      <c r="I1379">
        <v>0</v>
      </c>
      <c r="J1379">
        <v>0</v>
      </c>
      <c r="K1379">
        <v>1</v>
      </c>
      <c r="L1379">
        <v>1</v>
      </c>
    </row>
    <row r="1380" spans="5:12" x14ac:dyDescent="0.2">
      <c r="E1380" t="s">
        <v>948</v>
      </c>
      <c r="F1380" t="s">
        <v>39</v>
      </c>
      <c r="G1380">
        <v>0</v>
      </c>
      <c r="H1380">
        <v>1</v>
      </c>
      <c r="I1380">
        <v>0</v>
      </c>
      <c r="J1380">
        <v>0</v>
      </c>
      <c r="K1380">
        <v>1</v>
      </c>
      <c r="L1380">
        <v>1</v>
      </c>
    </row>
    <row r="1381" spans="5:12" x14ac:dyDescent="0.2">
      <c r="E1381" t="s">
        <v>947</v>
      </c>
      <c r="F1381" t="s">
        <v>39</v>
      </c>
      <c r="G1381">
        <v>0</v>
      </c>
      <c r="H1381">
        <v>1</v>
      </c>
      <c r="I1381">
        <v>0</v>
      </c>
      <c r="J1381">
        <v>0</v>
      </c>
      <c r="K1381">
        <v>1</v>
      </c>
      <c r="L1381">
        <v>1</v>
      </c>
    </row>
    <row r="1382" spans="5:12" x14ac:dyDescent="0.2">
      <c r="E1382" t="s">
        <v>949</v>
      </c>
      <c r="F1382" t="s">
        <v>39</v>
      </c>
      <c r="G1382">
        <v>0</v>
      </c>
      <c r="H1382">
        <v>1</v>
      </c>
      <c r="I1382">
        <v>0</v>
      </c>
      <c r="J1382">
        <v>0</v>
      </c>
      <c r="K1382">
        <v>1</v>
      </c>
      <c r="L1382">
        <v>1</v>
      </c>
    </row>
    <row r="1383" spans="5:12" x14ac:dyDescent="0.2">
      <c r="E1383" t="s">
        <v>950</v>
      </c>
      <c r="F1383" t="s">
        <v>39</v>
      </c>
      <c r="G1383">
        <v>0</v>
      </c>
      <c r="H1383">
        <v>1</v>
      </c>
      <c r="I1383">
        <v>0</v>
      </c>
      <c r="J1383">
        <v>0</v>
      </c>
      <c r="K1383">
        <v>1</v>
      </c>
      <c r="L1383">
        <v>1</v>
      </c>
    </row>
    <row r="1384" spans="5:12" x14ac:dyDescent="0.2">
      <c r="E1384" t="s">
        <v>5304</v>
      </c>
      <c r="F1384" t="s">
        <v>69</v>
      </c>
      <c r="G1384">
        <v>0</v>
      </c>
      <c r="H1384">
        <v>2</v>
      </c>
      <c r="I1384">
        <v>0</v>
      </c>
      <c r="J1384">
        <v>0</v>
      </c>
      <c r="K1384">
        <v>2</v>
      </c>
      <c r="L1384">
        <v>2</v>
      </c>
    </row>
    <row r="1385" spans="5:12" x14ac:dyDescent="0.2">
      <c r="E1385" t="s">
        <v>2110</v>
      </c>
      <c r="F1385" t="s">
        <v>69</v>
      </c>
      <c r="G1385">
        <v>0</v>
      </c>
      <c r="H1385">
        <v>2</v>
      </c>
      <c r="I1385">
        <v>0</v>
      </c>
      <c r="J1385">
        <v>0</v>
      </c>
      <c r="K1385">
        <v>2</v>
      </c>
      <c r="L1385">
        <v>2</v>
      </c>
    </row>
    <row r="1386" spans="5:12" x14ac:dyDescent="0.2">
      <c r="E1386" t="s">
        <v>7304</v>
      </c>
      <c r="F1386" t="s">
        <v>69</v>
      </c>
      <c r="G1386">
        <v>0</v>
      </c>
      <c r="H1386">
        <v>2</v>
      </c>
      <c r="I1386">
        <v>0</v>
      </c>
      <c r="J1386">
        <v>0</v>
      </c>
      <c r="K1386">
        <v>2</v>
      </c>
      <c r="L1386">
        <v>2</v>
      </c>
    </row>
    <row r="1387" spans="5:12" x14ac:dyDescent="0.2">
      <c r="E1387" t="s">
        <v>880</v>
      </c>
      <c r="F1387" t="s">
        <v>14</v>
      </c>
      <c r="G1387">
        <v>0</v>
      </c>
      <c r="H1387">
        <v>2</v>
      </c>
      <c r="I1387">
        <v>0</v>
      </c>
      <c r="J1387">
        <v>0</v>
      </c>
      <c r="K1387">
        <v>2</v>
      </c>
      <c r="L1387">
        <v>2</v>
      </c>
    </row>
    <row r="1388" spans="5:12" x14ac:dyDescent="0.2">
      <c r="E1388" t="s">
        <v>2107</v>
      </c>
      <c r="F1388" t="s">
        <v>69</v>
      </c>
      <c r="G1388">
        <v>0</v>
      </c>
      <c r="H1388">
        <v>2</v>
      </c>
      <c r="I1388">
        <v>0</v>
      </c>
      <c r="J1388">
        <v>0</v>
      </c>
      <c r="K1388">
        <v>2</v>
      </c>
      <c r="L1388">
        <v>2</v>
      </c>
    </row>
    <row r="1389" spans="5:12" x14ac:dyDescent="0.2">
      <c r="E1389" t="s">
        <v>4494</v>
      </c>
      <c r="F1389" t="s">
        <v>69</v>
      </c>
      <c r="G1389">
        <v>0</v>
      </c>
      <c r="H1389">
        <v>2</v>
      </c>
      <c r="I1389">
        <v>0</v>
      </c>
      <c r="J1389">
        <v>0</v>
      </c>
      <c r="K1389">
        <v>2</v>
      </c>
      <c r="L1389">
        <v>2</v>
      </c>
    </row>
    <row r="1390" spans="5:12" x14ac:dyDescent="0.2">
      <c r="E1390" t="s">
        <v>7305</v>
      </c>
      <c r="F1390" t="s">
        <v>69</v>
      </c>
      <c r="G1390">
        <v>0</v>
      </c>
      <c r="H1390">
        <v>2</v>
      </c>
      <c r="I1390">
        <v>0</v>
      </c>
      <c r="J1390">
        <v>0</v>
      </c>
      <c r="K1390">
        <v>2</v>
      </c>
      <c r="L1390">
        <v>2</v>
      </c>
    </row>
    <row r="1391" spans="5:12" x14ac:dyDescent="0.2">
      <c r="E1391" t="s">
        <v>7306</v>
      </c>
      <c r="F1391" t="s">
        <v>69</v>
      </c>
      <c r="G1391">
        <v>0</v>
      </c>
      <c r="H1391">
        <v>2</v>
      </c>
      <c r="I1391">
        <v>0</v>
      </c>
      <c r="J1391">
        <v>0</v>
      </c>
      <c r="K1391">
        <v>2</v>
      </c>
      <c r="L1391">
        <v>2</v>
      </c>
    </row>
    <row r="1392" spans="5:12" x14ac:dyDescent="0.2">
      <c r="E1392" t="s">
        <v>5159</v>
      </c>
      <c r="F1392" t="s">
        <v>69</v>
      </c>
      <c r="G1392">
        <v>0</v>
      </c>
      <c r="H1392">
        <v>2</v>
      </c>
      <c r="I1392">
        <v>0</v>
      </c>
      <c r="J1392">
        <v>0</v>
      </c>
      <c r="K1392">
        <v>2</v>
      </c>
      <c r="L1392">
        <v>2</v>
      </c>
    </row>
    <row r="1393" spans="5:12" x14ac:dyDescent="0.2">
      <c r="E1393" t="s">
        <v>7307</v>
      </c>
      <c r="F1393" t="s">
        <v>58</v>
      </c>
      <c r="G1393">
        <v>1</v>
      </c>
      <c r="H1393">
        <v>1</v>
      </c>
      <c r="I1393">
        <v>0</v>
      </c>
      <c r="J1393">
        <v>0</v>
      </c>
      <c r="K1393">
        <v>2</v>
      </c>
      <c r="L1393">
        <v>2</v>
      </c>
    </row>
    <row r="1394" spans="5:12" x14ac:dyDescent="0.2">
      <c r="E1394" t="s">
        <v>2971</v>
      </c>
      <c r="F1394" t="s">
        <v>58</v>
      </c>
      <c r="G1394">
        <v>0</v>
      </c>
      <c r="H1394">
        <v>1</v>
      </c>
      <c r="I1394">
        <v>0</v>
      </c>
      <c r="J1394">
        <v>0</v>
      </c>
      <c r="K1394">
        <v>1</v>
      </c>
      <c r="L1394">
        <v>1</v>
      </c>
    </row>
    <row r="1395" spans="5:12" x14ac:dyDescent="0.2">
      <c r="E1395" t="s">
        <v>7308</v>
      </c>
      <c r="F1395" t="s">
        <v>58</v>
      </c>
      <c r="G1395">
        <v>1</v>
      </c>
      <c r="H1395">
        <v>1</v>
      </c>
      <c r="I1395">
        <v>0</v>
      </c>
      <c r="J1395">
        <v>0</v>
      </c>
      <c r="K1395">
        <v>2</v>
      </c>
      <c r="L1395">
        <v>2</v>
      </c>
    </row>
    <row r="1396" spans="5:12" x14ac:dyDescent="0.2">
      <c r="E1396" t="s">
        <v>703</v>
      </c>
      <c r="F1396" t="s">
        <v>22</v>
      </c>
      <c r="G1396">
        <v>0</v>
      </c>
      <c r="H1396">
        <v>1</v>
      </c>
      <c r="I1396">
        <v>0</v>
      </c>
      <c r="J1396">
        <v>0</v>
      </c>
      <c r="K1396">
        <v>1</v>
      </c>
      <c r="L1396">
        <v>1</v>
      </c>
    </row>
    <row r="1397" spans="5:12" x14ac:dyDescent="0.2">
      <c r="E1397" t="s">
        <v>7309</v>
      </c>
      <c r="F1397" t="s">
        <v>55</v>
      </c>
      <c r="G1397">
        <v>0</v>
      </c>
      <c r="H1397">
        <v>1</v>
      </c>
      <c r="I1397">
        <v>0</v>
      </c>
      <c r="J1397">
        <v>0</v>
      </c>
      <c r="K1397">
        <v>1</v>
      </c>
      <c r="L1397">
        <v>1</v>
      </c>
    </row>
    <row r="1398" spans="5:12" x14ac:dyDescent="0.2">
      <c r="E1398" t="s">
        <v>206</v>
      </c>
      <c r="F1398" t="s">
        <v>18</v>
      </c>
      <c r="G1398">
        <v>2</v>
      </c>
      <c r="H1398">
        <v>0</v>
      </c>
      <c r="I1398">
        <v>0</v>
      </c>
      <c r="J1398">
        <v>0</v>
      </c>
      <c r="K1398">
        <v>2</v>
      </c>
      <c r="L1398">
        <v>2</v>
      </c>
    </row>
    <row r="1399" spans="5:12" x14ac:dyDescent="0.2">
      <c r="E1399" t="s">
        <v>1310</v>
      </c>
      <c r="F1399" t="s">
        <v>58</v>
      </c>
      <c r="G1399">
        <v>2</v>
      </c>
      <c r="H1399">
        <v>0</v>
      </c>
      <c r="I1399">
        <v>0</v>
      </c>
      <c r="J1399">
        <v>0</v>
      </c>
      <c r="K1399">
        <v>2</v>
      </c>
      <c r="L1399">
        <v>2</v>
      </c>
    </row>
    <row r="1400" spans="5:12" x14ac:dyDescent="0.2">
      <c r="E1400" t="s">
        <v>7310</v>
      </c>
      <c r="F1400" t="s">
        <v>53</v>
      </c>
      <c r="G1400">
        <v>0</v>
      </c>
      <c r="H1400">
        <v>1</v>
      </c>
      <c r="I1400">
        <v>0</v>
      </c>
      <c r="J1400">
        <v>0</v>
      </c>
      <c r="K1400">
        <v>1</v>
      </c>
      <c r="L1400">
        <v>1</v>
      </c>
    </row>
    <row r="1401" spans="5:12" x14ac:dyDescent="0.2">
      <c r="E1401" t="s">
        <v>581</v>
      </c>
      <c r="F1401" t="s">
        <v>67</v>
      </c>
      <c r="G1401">
        <v>0</v>
      </c>
      <c r="H1401">
        <v>7</v>
      </c>
      <c r="I1401">
        <v>0</v>
      </c>
      <c r="J1401">
        <v>0</v>
      </c>
      <c r="K1401">
        <v>7</v>
      </c>
      <c r="L1401">
        <v>7</v>
      </c>
    </row>
    <row r="1402" spans="5:12" x14ac:dyDescent="0.2">
      <c r="E1402" t="s">
        <v>3690</v>
      </c>
      <c r="F1402" t="s">
        <v>67</v>
      </c>
      <c r="G1402">
        <v>0</v>
      </c>
      <c r="H1402">
        <v>8</v>
      </c>
      <c r="I1402">
        <v>0</v>
      </c>
      <c r="J1402">
        <v>0</v>
      </c>
      <c r="K1402">
        <v>8</v>
      </c>
      <c r="L1402">
        <v>8</v>
      </c>
    </row>
    <row r="1403" spans="5:12" x14ac:dyDescent="0.2">
      <c r="E1403" t="s">
        <v>650</v>
      </c>
      <c r="F1403" t="s">
        <v>16</v>
      </c>
      <c r="G1403">
        <v>0</v>
      </c>
      <c r="H1403">
        <v>1</v>
      </c>
      <c r="I1403">
        <v>0</v>
      </c>
      <c r="J1403">
        <v>0</v>
      </c>
      <c r="K1403">
        <v>1</v>
      </c>
      <c r="L1403">
        <v>1</v>
      </c>
    </row>
    <row r="1404" spans="5:12" x14ac:dyDescent="0.2">
      <c r="E1404" t="s">
        <v>1431</v>
      </c>
      <c r="F1404" t="s">
        <v>16</v>
      </c>
      <c r="G1404">
        <v>0</v>
      </c>
      <c r="H1404">
        <v>1</v>
      </c>
      <c r="I1404">
        <v>0</v>
      </c>
      <c r="J1404">
        <v>0</v>
      </c>
      <c r="K1404">
        <v>1</v>
      </c>
      <c r="L1404">
        <v>1</v>
      </c>
    </row>
    <row r="1405" spans="5:12" x14ac:dyDescent="0.2">
      <c r="E1405" t="s">
        <v>2679</v>
      </c>
      <c r="F1405" t="s">
        <v>16</v>
      </c>
      <c r="G1405">
        <v>0</v>
      </c>
      <c r="H1405">
        <v>1</v>
      </c>
      <c r="I1405">
        <v>0</v>
      </c>
      <c r="J1405">
        <v>0</v>
      </c>
      <c r="K1405">
        <v>1</v>
      </c>
      <c r="L1405">
        <v>1</v>
      </c>
    </row>
    <row r="1406" spans="5:12" x14ac:dyDescent="0.2">
      <c r="E1406" t="s">
        <v>1036</v>
      </c>
      <c r="F1406" t="s">
        <v>16</v>
      </c>
      <c r="G1406">
        <v>0</v>
      </c>
      <c r="H1406">
        <v>1</v>
      </c>
      <c r="I1406">
        <v>0</v>
      </c>
      <c r="J1406">
        <v>0</v>
      </c>
      <c r="K1406">
        <v>1</v>
      </c>
      <c r="L1406">
        <v>1</v>
      </c>
    </row>
    <row r="1407" spans="5:12" x14ac:dyDescent="0.2">
      <c r="E1407" t="s">
        <v>936</v>
      </c>
      <c r="F1407" t="s">
        <v>16</v>
      </c>
      <c r="G1407">
        <v>0</v>
      </c>
      <c r="H1407">
        <v>1</v>
      </c>
      <c r="I1407">
        <v>0</v>
      </c>
      <c r="J1407">
        <v>0</v>
      </c>
      <c r="K1407">
        <v>1</v>
      </c>
      <c r="L1407">
        <v>1</v>
      </c>
    </row>
    <row r="1408" spans="5:12" x14ac:dyDescent="0.2">
      <c r="E1408" t="s">
        <v>1212</v>
      </c>
      <c r="F1408" t="s">
        <v>16</v>
      </c>
      <c r="G1408">
        <v>0</v>
      </c>
      <c r="H1408">
        <v>1</v>
      </c>
      <c r="I1408">
        <v>0</v>
      </c>
      <c r="J1408">
        <v>0</v>
      </c>
      <c r="K1408">
        <v>1</v>
      </c>
      <c r="L1408">
        <v>1</v>
      </c>
    </row>
    <row r="1409" spans="5:12" x14ac:dyDescent="0.2">
      <c r="E1409" t="s">
        <v>4738</v>
      </c>
      <c r="F1409" t="s">
        <v>69</v>
      </c>
      <c r="G1409">
        <v>0</v>
      </c>
      <c r="H1409">
        <v>1</v>
      </c>
      <c r="I1409">
        <v>0</v>
      </c>
      <c r="J1409">
        <v>0</v>
      </c>
      <c r="K1409">
        <v>1</v>
      </c>
      <c r="L1409">
        <v>1</v>
      </c>
    </row>
    <row r="1410" spans="5:12" x14ac:dyDescent="0.2">
      <c r="E1410" t="s">
        <v>3976</v>
      </c>
      <c r="F1410" t="s">
        <v>69</v>
      </c>
      <c r="G1410">
        <v>1</v>
      </c>
      <c r="H1410">
        <v>1</v>
      </c>
      <c r="I1410">
        <v>0</v>
      </c>
      <c r="J1410">
        <v>0</v>
      </c>
      <c r="K1410">
        <v>2</v>
      </c>
      <c r="L1410">
        <v>2</v>
      </c>
    </row>
    <row r="1411" spans="5:12" x14ac:dyDescent="0.2">
      <c r="E1411" t="s">
        <v>3993</v>
      </c>
      <c r="F1411" t="s">
        <v>69</v>
      </c>
      <c r="G1411">
        <v>1</v>
      </c>
      <c r="H1411">
        <v>1</v>
      </c>
      <c r="I1411">
        <v>0</v>
      </c>
      <c r="J1411">
        <v>0</v>
      </c>
      <c r="K1411">
        <v>2</v>
      </c>
      <c r="L1411">
        <v>2</v>
      </c>
    </row>
    <row r="1412" spans="5:12" x14ac:dyDescent="0.2">
      <c r="E1412" t="s">
        <v>4383</v>
      </c>
      <c r="F1412" t="s">
        <v>69</v>
      </c>
      <c r="G1412">
        <v>0</v>
      </c>
      <c r="H1412">
        <v>1</v>
      </c>
      <c r="I1412">
        <v>0</v>
      </c>
      <c r="J1412">
        <v>0</v>
      </c>
      <c r="K1412">
        <v>1</v>
      </c>
      <c r="L1412">
        <v>1</v>
      </c>
    </row>
    <row r="1413" spans="5:12" x14ac:dyDescent="0.2">
      <c r="E1413" t="s">
        <v>5035</v>
      </c>
      <c r="F1413" t="s">
        <v>69</v>
      </c>
      <c r="G1413">
        <v>0</v>
      </c>
      <c r="H1413">
        <v>1</v>
      </c>
      <c r="I1413">
        <v>0</v>
      </c>
      <c r="J1413">
        <v>0</v>
      </c>
      <c r="K1413">
        <v>1</v>
      </c>
      <c r="L1413">
        <v>1</v>
      </c>
    </row>
    <row r="1414" spans="5:12" x14ac:dyDescent="0.2">
      <c r="E1414" t="s">
        <v>4083</v>
      </c>
      <c r="F1414" t="s">
        <v>69</v>
      </c>
      <c r="G1414">
        <v>0</v>
      </c>
      <c r="H1414">
        <v>1</v>
      </c>
      <c r="I1414">
        <v>0</v>
      </c>
      <c r="J1414">
        <v>0</v>
      </c>
      <c r="K1414">
        <v>1</v>
      </c>
      <c r="L1414">
        <v>1</v>
      </c>
    </row>
    <row r="1415" spans="5:12" x14ac:dyDescent="0.2">
      <c r="E1415" t="s">
        <v>3959</v>
      </c>
      <c r="F1415" t="s">
        <v>69</v>
      </c>
      <c r="G1415">
        <v>1</v>
      </c>
      <c r="H1415">
        <v>1</v>
      </c>
      <c r="I1415">
        <v>0</v>
      </c>
      <c r="J1415">
        <v>0</v>
      </c>
      <c r="K1415">
        <v>2</v>
      </c>
      <c r="L1415">
        <v>2</v>
      </c>
    </row>
    <row r="1416" spans="5:12" x14ac:dyDescent="0.2">
      <c r="E1416" t="s">
        <v>3998</v>
      </c>
      <c r="F1416" t="s">
        <v>69</v>
      </c>
      <c r="G1416">
        <v>0</v>
      </c>
      <c r="H1416">
        <v>1</v>
      </c>
      <c r="I1416">
        <v>0</v>
      </c>
      <c r="J1416">
        <v>0</v>
      </c>
      <c r="K1416">
        <v>1</v>
      </c>
      <c r="L1416">
        <v>1</v>
      </c>
    </row>
    <row r="1417" spans="5:12" x14ac:dyDescent="0.2">
      <c r="E1417" t="s">
        <v>964</v>
      </c>
      <c r="F1417" t="s">
        <v>24</v>
      </c>
      <c r="G1417">
        <v>2</v>
      </c>
      <c r="H1417">
        <v>1</v>
      </c>
      <c r="I1417">
        <v>0</v>
      </c>
      <c r="J1417">
        <v>0</v>
      </c>
      <c r="K1417">
        <v>3</v>
      </c>
      <c r="L1417">
        <v>3</v>
      </c>
    </row>
    <row r="1418" spans="5:12" x14ac:dyDescent="0.2">
      <c r="E1418" t="s">
        <v>7311</v>
      </c>
      <c r="F1418" t="s">
        <v>53</v>
      </c>
      <c r="G1418">
        <v>0</v>
      </c>
      <c r="H1418">
        <v>2</v>
      </c>
      <c r="I1418">
        <v>0</v>
      </c>
      <c r="J1418">
        <v>0</v>
      </c>
      <c r="K1418">
        <v>2</v>
      </c>
      <c r="L1418">
        <v>2</v>
      </c>
    </row>
    <row r="1419" spans="5:12" x14ac:dyDescent="0.2">
      <c r="E1419" t="s">
        <v>7312</v>
      </c>
      <c r="F1419" t="s">
        <v>53</v>
      </c>
      <c r="G1419">
        <v>0</v>
      </c>
      <c r="H1419">
        <v>1</v>
      </c>
      <c r="I1419">
        <v>0</v>
      </c>
      <c r="J1419">
        <v>0</v>
      </c>
      <c r="K1419">
        <v>1</v>
      </c>
      <c r="L1419">
        <v>1</v>
      </c>
    </row>
    <row r="1420" spans="5:12" x14ac:dyDescent="0.2">
      <c r="E1420" t="s">
        <v>4301</v>
      </c>
      <c r="F1420" t="s">
        <v>53</v>
      </c>
      <c r="G1420">
        <v>0</v>
      </c>
      <c r="H1420">
        <v>1</v>
      </c>
      <c r="I1420">
        <v>0</v>
      </c>
      <c r="J1420">
        <v>0</v>
      </c>
      <c r="K1420">
        <v>1</v>
      </c>
      <c r="L1420">
        <v>1</v>
      </c>
    </row>
    <row r="1421" spans="5:12" x14ac:dyDescent="0.2">
      <c r="E1421" t="s">
        <v>5781</v>
      </c>
      <c r="F1421" t="s">
        <v>53</v>
      </c>
      <c r="G1421">
        <v>0</v>
      </c>
      <c r="H1421">
        <v>2</v>
      </c>
      <c r="I1421">
        <v>0</v>
      </c>
      <c r="J1421">
        <v>0</v>
      </c>
      <c r="K1421">
        <v>2</v>
      </c>
      <c r="L1421">
        <v>2</v>
      </c>
    </row>
    <row r="1422" spans="5:12" x14ac:dyDescent="0.2">
      <c r="E1422" t="s">
        <v>7313</v>
      </c>
      <c r="F1422" t="s">
        <v>53</v>
      </c>
      <c r="G1422">
        <v>0</v>
      </c>
      <c r="H1422">
        <v>1</v>
      </c>
      <c r="I1422">
        <v>0</v>
      </c>
      <c r="J1422">
        <v>1</v>
      </c>
      <c r="K1422">
        <v>0</v>
      </c>
      <c r="L1422">
        <v>1</v>
      </c>
    </row>
    <row r="1423" spans="5:12" x14ac:dyDescent="0.2">
      <c r="E1423" t="s">
        <v>7314</v>
      </c>
      <c r="F1423" t="s">
        <v>48</v>
      </c>
      <c r="G1423">
        <v>0</v>
      </c>
      <c r="H1423">
        <v>2</v>
      </c>
      <c r="I1423">
        <v>0</v>
      </c>
      <c r="J1423">
        <v>0</v>
      </c>
      <c r="K1423">
        <v>2</v>
      </c>
      <c r="L1423">
        <v>2</v>
      </c>
    </row>
    <row r="1424" spans="5:12" x14ac:dyDescent="0.2">
      <c r="E1424" t="s">
        <v>7315</v>
      </c>
      <c r="F1424" t="s">
        <v>48</v>
      </c>
      <c r="G1424">
        <v>0</v>
      </c>
      <c r="H1424">
        <v>2</v>
      </c>
      <c r="I1424">
        <v>0</v>
      </c>
      <c r="J1424">
        <v>0</v>
      </c>
      <c r="K1424">
        <v>2</v>
      </c>
      <c r="L1424">
        <v>2</v>
      </c>
    </row>
    <row r="1425" spans="5:12" x14ac:dyDescent="0.2">
      <c r="E1425" t="s">
        <v>7316</v>
      </c>
      <c r="F1425" t="s">
        <v>53</v>
      </c>
      <c r="G1425">
        <v>0</v>
      </c>
      <c r="H1425">
        <v>1</v>
      </c>
      <c r="I1425">
        <v>0</v>
      </c>
      <c r="J1425">
        <v>0</v>
      </c>
      <c r="K1425">
        <v>1</v>
      </c>
      <c r="L1425">
        <v>1</v>
      </c>
    </row>
    <row r="1426" spans="5:12" x14ac:dyDescent="0.2">
      <c r="E1426" t="s">
        <v>7317</v>
      </c>
      <c r="F1426" t="s">
        <v>53</v>
      </c>
      <c r="G1426">
        <v>0</v>
      </c>
      <c r="H1426">
        <v>1</v>
      </c>
      <c r="I1426">
        <v>0</v>
      </c>
      <c r="J1426">
        <v>0</v>
      </c>
      <c r="K1426">
        <v>1</v>
      </c>
      <c r="L1426">
        <v>1</v>
      </c>
    </row>
    <row r="1427" spans="5:12" x14ac:dyDescent="0.2">
      <c r="E1427" t="s">
        <v>3130</v>
      </c>
      <c r="F1427" t="s">
        <v>69</v>
      </c>
      <c r="G1427">
        <v>0</v>
      </c>
      <c r="H1427">
        <v>2</v>
      </c>
      <c r="I1427">
        <v>0</v>
      </c>
      <c r="J1427">
        <v>1</v>
      </c>
      <c r="K1427">
        <v>1</v>
      </c>
      <c r="L1427">
        <v>2</v>
      </c>
    </row>
    <row r="1428" spans="5:12" x14ac:dyDescent="0.2">
      <c r="E1428" t="s">
        <v>7318</v>
      </c>
      <c r="F1428" t="s">
        <v>80</v>
      </c>
      <c r="G1428">
        <v>1</v>
      </c>
      <c r="H1428">
        <v>1</v>
      </c>
      <c r="I1428">
        <v>0</v>
      </c>
      <c r="J1428">
        <v>0</v>
      </c>
      <c r="K1428">
        <v>2</v>
      </c>
      <c r="L1428">
        <v>2</v>
      </c>
    </row>
    <row r="1429" spans="5:12" x14ac:dyDescent="0.2">
      <c r="E1429" t="s">
        <v>965</v>
      </c>
      <c r="F1429" t="s">
        <v>80</v>
      </c>
      <c r="G1429">
        <v>0</v>
      </c>
      <c r="H1429">
        <v>1</v>
      </c>
      <c r="I1429">
        <v>0</v>
      </c>
      <c r="J1429">
        <v>0</v>
      </c>
      <c r="K1429">
        <v>1</v>
      </c>
      <c r="L1429">
        <v>1</v>
      </c>
    </row>
    <row r="1430" spans="5:12" x14ac:dyDescent="0.2">
      <c r="E1430" t="s">
        <v>3151</v>
      </c>
      <c r="F1430" t="s">
        <v>80</v>
      </c>
      <c r="G1430">
        <v>0</v>
      </c>
      <c r="H1430">
        <v>1</v>
      </c>
      <c r="I1430">
        <v>0</v>
      </c>
      <c r="J1430">
        <v>0</v>
      </c>
      <c r="K1430">
        <v>1</v>
      </c>
      <c r="L1430">
        <v>1</v>
      </c>
    </row>
    <row r="1431" spans="5:12" x14ac:dyDescent="0.2">
      <c r="E1431" t="s">
        <v>1031</v>
      </c>
      <c r="F1431" t="s">
        <v>80</v>
      </c>
      <c r="G1431">
        <v>0</v>
      </c>
      <c r="H1431">
        <v>1</v>
      </c>
      <c r="I1431">
        <v>0</v>
      </c>
      <c r="J1431">
        <v>0</v>
      </c>
      <c r="K1431">
        <v>1</v>
      </c>
      <c r="L1431">
        <v>1</v>
      </c>
    </row>
    <row r="1432" spans="5:12" x14ac:dyDescent="0.2">
      <c r="E1432" t="s">
        <v>1099</v>
      </c>
      <c r="F1432" t="s">
        <v>16</v>
      </c>
      <c r="G1432">
        <v>0</v>
      </c>
      <c r="H1432">
        <v>1</v>
      </c>
      <c r="I1432">
        <v>0</v>
      </c>
      <c r="J1432">
        <v>0</v>
      </c>
      <c r="K1432">
        <v>1</v>
      </c>
      <c r="L1432">
        <v>1</v>
      </c>
    </row>
    <row r="1433" spans="5:12" x14ac:dyDescent="0.2">
      <c r="E1433" t="s">
        <v>413</v>
      </c>
      <c r="F1433" t="s">
        <v>16</v>
      </c>
      <c r="G1433">
        <v>0</v>
      </c>
      <c r="H1433">
        <v>1</v>
      </c>
      <c r="I1433">
        <v>0</v>
      </c>
      <c r="J1433">
        <v>0</v>
      </c>
      <c r="K1433">
        <v>1</v>
      </c>
      <c r="L1433">
        <v>1</v>
      </c>
    </row>
    <row r="1434" spans="5:12" x14ac:dyDescent="0.2">
      <c r="E1434" t="s">
        <v>2949</v>
      </c>
      <c r="F1434" t="s">
        <v>16</v>
      </c>
      <c r="G1434">
        <v>0</v>
      </c>
      <c r="H1434">
        <v>2</v>
      </c>
      <c r="I1434">
        <v>0</v>
      </c>
      <c r="J1434">
        <v>0</v>
      </c>
      <c r="K1434">
        <v>2</v>
      </c>
      <c r="L1434">
        <v>2</v>
      </c>
    </row>
    <row r="1435" spans="5:12" x14ac:dyDescent="0.2">
      <c r="E1435" t="s">
        <v>517</v>
      </c>
      <c r="F1435" t="s">
        <v>16</v>
      </c>
      <c r="G1435">
        <v>0</v>
      </c>
      <c r="H1435">
        <v>1</v>
      </c>
      <c r="I1435">
        <v>0</v>
      </c>
      <c r="J1435">
        <v>0</v>
      </c>
      <c r="K1435">
        <v>1</v>
      </c>
      <c r="L1435">
        <v>1</v>
      </c>
    </row>
    <row r="1436" spans="5:12" x14ac:dyDescent="0.2">
      <c r="E1436" t="s">
        <v>5473</v>
      </c>
      <c r="F1436" t="s">
        <v>80</v>
      </c>
      <c r="G1436">
        <v>0</v>
      </c>
      <c r="H1436">
        <v>1</v>
      </c>
      <c r="I1436">
        <v>0</v>
      </c>
      <c r="J1436">
        <v>0</v>
      </c>
      <c r="K1436">
        <v>1</v>
      </c>
      <c r="L1436">
        <v>1</v>
      </c>
    </row>
    <row r="1437" spans="5:12" x14ac:dyDescent="0.2">
      <c r="E1437" t="s">
        <v>5471</v>
      </c>
      <c r="F1437" t="s">
        <v>80</v>
      </c>
      <c r="G1437">
        <v>0</v>
      </c>
      <c r="H1437">
        <v>1</v>
      </c>
      <c r="I1437">
        <v>0</v>
      </c>
      <c r="J1437">
        <v>0</v>
      </c>
      <c r="K1437">
        <v>1</v>
      </c>
      <c r="L1437">
        <v>1</v>
      </c>
    </row>
    <row r="1438" spans="5:12" x14ac:dyDescent="0.2">
      <c r="E1438" t="s">
        <v>7319</v>
      </c>
      <c r="F1438" t="s">
        <v>87</v>
      </c>
      <c r="G1438">
        <v>1</v>
      </c>
      <c r="H1438">
        <v>0</v>
      </c>
      <c r="I1438">
        <v>0</v>
      </c>
      <c r="J1438">
        <v>0</v>
      </c>
      <c r="K1438">
        <v>1</v>
      </c>
      <c r="L1438">
        <v>1</v>
      </c>
    </row>
    <row r="1439" spans="5:12" x14ac:dyDescent="0.2">
      <c r="E1439" t="s">
        <v>2276</v>
      </c>
      <c r="F1439" t="s">
        <v>53</v>
      </c>
      <c r="G1439">
        <v>2</v>
      </c>
      <c r="H1439">
        <v>0</v>
      </c>
      <c r="I1439">
        <v>0</v>
      </c>
      <c r="J1439">
        <v>1</v>
      </c>
      <c r="K1439">
        <v>1</v>
      </c>
      <c r="L1439">
        <v>2</v>
      </c>
    </row>
    <row r="1440" spans="5:12" x14ac:dyDescent="0.2">
      <c r="E1440" t="s">
        <v>2288</v>
      </c>
      <c r="F1440" t="s">
        <v>53</v>
      </c>
      <c r="G1440">
        <v>2</v>
      </c>
      <c r="H1440">
        <v>0</v>
      </c>
      <c r="I1440">
        <v>0</v>
      </c>
      <c r="J1440">
        <v>1</v>
      </c>
      <c r="K1440">
        <v>1</v>
      </c>
      <c r="L1440">
        <v>2</v>
      </c>
    </row>
    <row r="1441" spans="5:12" x14ac:dyDescent="0.2">
      <c r="E1441" t="s">
        <v>2281</v>
      </c>
      <c r="F1441" t="s">
        <v>53</v>
      </c>
      <c r="G1441">
        <v>2</v>
      </c>
      <c r="H1441">
        <v>0</v>
      </c>
      <c r="I1441">
        <v>0</v>
      </c>
      <c r="J1441">
        <v>1</v>
      </c>
      <c r="K1441">
        <v>1</v>
      </c>
      <c r="L1441">
        <v>2</v>
      </c>
    </row>
    <row r="1442" spans="5:12" x14ac:dyDescent="0.2">
      <c r="E1442" t="s">
        <v>2277</v>
      </c>
      <c r="F1442" t="s">
        <v>53</v>
      </c>
      <c r="G1442">
        <v>2</v>
      </c>
      <c r="H1442">
        <v>0</v>
      </c>
      <c r="I1442">
        <v>0</v>
      </c>
      <c r="J1442">
        <v>1</v>
      </c>
      <c r="K1442">
        <v>1</v>
      </c>
      <c r="L1442">
        <v>2</v>
      </c>
    </row>
    <row r="1443" spans="5:12" x14ac:dyDescent="0.2">
      <c r="E1443" t="s">
        <v>2282</v>
      </c>
      <c r="F1443" t="s">
        <v>53</v>
      </c>
      <c r="G1443">
        <v>2</v>
      </c>
      <c r="H1443">
        <v>0</v>
      </c>
      <c r="I1443">
        <v>0</v>
      </c>
      <c r="J1443">
        <v>1</v>
      </c>
      <c r="K1443">
        <v>1</v>
      </c>
      <c r="L1443">
        <v>2</v>
      </c>
    </row>
    <row r="1444" spans="5:12" x14ac:dyDescent="0.2">
      <c r="E1444" t="s">
        <v>3231</v>
      </c>
      <c r="F1444" t="s">
        <v>14</v>
      </c>
      <c r="G1444">
        <v>3</v>
      </c>
      <c r="H1444">
        <v>2</v>
      </c>
      <c r="I1444">
        <v>0</v>
      </c>
      <c r="J1444">
        <v>0</v>
      </c>
      <c r="K1444">
        <v>5</v>
      </c>
      <c r="L1444">
        <v>5</v>
      </c>
    </row>
    <row r="1445" spans="5:12" x14ac:dyDescent="0.2">
      <c r="E1445" t="s">
        <v>837</v>
      </c>
      <c r="F1445" t="s">
        <v>14</v>
      </c>
      <c r="G1445">
        <v>1</v>
      </c>
      <c r="H1445">
        <v>1</v>
      </c>
      <c r="I1445">
        <v>0</v>
      </c>
      <c r="J1445">
        <v>0</v>
      </c>
      <c r="K1445">
        <v>2</v>
      </c>
      <c r="L1445">
        <v>2</v>
      </c>
    </row>
    <row r="1446" spans="5:12" x14ac:dyDescent="0.2">
      <c r="E1446" t="s">
        <v>395</v>
      </c>
      <c r="F1446" t="s">
        <v>14</v>
      </c>
      <c r="G1446">
        <v>4</v>
      </c>
      <c r="H1446">
        <v>2</v>
      </c>
      <c r="I1446">
        <v>0</v>
      </c>
      <c r="J1446">
        <v>1</v>
      </c>
      <c r="K1446">
        <v>5</v>
      </c>
      <c r="L1446">
        <v>6</v>
      </c>
    </row>
    <row r="1447" spans="5:12" x14ac:dyDescent="0.2">
      <c r="E1447" t="s">
        <v>3106</v>
      </c>
      <c r="F1447" t="s">
        <v>67</v>
      </c>
      <c r="G1447">
        <v>0</v>
      </c>
      <c r="H1447">
        <v>6</v>
      </c>
      <c r="I1447">
        <v>0</v>
      </c>
      <c r="J1447">
        <v>0</v>
      </c>
      <c r="K1447">
        <v>6</v>
      </c>
      <c r="L1447">
        <v>6</v>
      </c>
    </row>
    <row r="1448" spans="5:12" x14ac:dyDescent="0.2">
      <c r="E1448" t="s">
        <v>3107</v>
      </c>
      <c r="F1448" t="s">
        <v>67</v>
      </c>
      <c r="G1448">
        <v>0</v>
      </c>
      <c r="H1448">
        <v>6</v>
      </c>
      <c r="I1448">
        <v>0</v>
      </c>
      <c r="J1448">
        <v>0</v>
      </c>
      <c r="K1448">
        <v>6</v>
      </c>
      <c r="L1448">
        <v>6</v>
      </c>
    </row>
    <row r="1449" spans="5:12" x14ac:dyDescent="0.2">
      <c r="E1449" t="s">
        <v>7320</v>
      </c>
      <c r="F1449" t="s">
        <v>53</v>
      </c>
      <c r="G1449">
        <v>1</v>
      </c>
      <c r="H1449">
        <v>0</v>
      </c>
      <c r="I1449">
        <v>0</v>
      </c>
      <c r="J1449">
        <v>0</v>
      </c>
      <c r="K1449">
        <v>1</v>
      </c>
      <c r="L1449">
        <v>1</v>
      </c>
    </row>
    <row r="1450" spans="5:12" x14ac:dyDescent="0.2">
      <c r="E1450" t="s">
        <v>2284</v>
      </c>
      <c r="F1450" t="s">
        <v>53</v>
      </c>
      <c r="G1450">
        <v>1</v>
      </c>
      <c r="H1450">
        <v>0</v>
      </c>
      <c r="I1450">
        <v>0</v>
      </c>
      <c r="J1450">
        <v>0</v>
      </c>
      <c r="K1450">
        <v>1</v>
      </c>
      <c r="L1450">
        <v>1</v>
      </c>
    </row>
    <row r="1451" spans="5:12" x14ac:dyDescent="0.2">
      <c r="E1451" t="s">
        <v>1591</v>
      </c>
      <c r="F1451" t="s">
        <v>58</v>
      </c>
      <c r="G1451">
        <v>0</v>
      </c>
      <c r="H1451">
        <v>11</v>
      </c>
      <c r="I1451">
        <v>0</v>
      </c>
      <c r="J1451">
        <v>0</v>
      </c>
      <c r="K1451">
        <v>11</v>
      </c>
      <c r="L1451">
        <v>11</v>
      </c>
    </row>
    <row r="1452" spans="5:12" x14ac:dyDescent="0.2">
      <c r="E1452" t="s">
        <v>1972</v>
      </c>
      <c r="F1452" t="s">
        <v>58</v>
      </c>
      <c r="G1452">
        <v>0</v>
      </c>
      <c r="H1452">
        <v>9</v>
      </c>
      <c r="I1452">
        <v>0</v>
      </c>
      <c r="J1452">
        <v>0</v>
      </c>
      <c r="K1452">
        <v>9</v>
      </c>
      <c r="L1452">
        <v>9</v>
      </c>
    </row>
    <row r="1453" spans="5:12" x14ac:dyDescent="0.2">
      <c r="E1453" t="s">
        <v>7321</v>
      </c>
      <c r="F1453" t="s">
        <v>20</v>
      </c>
      <c r="G1453">
        <v>0</v>
      </c>
      <c r="H1453">
        <v>1</v>
      </c>
      <c r="I1453">
        <v>0</v>
      </c>
      <c r="J1453">
        <v>0</v>
      </c>
      <c r="K1453">
        <v>1</v>
      </c>
      <c r="L1453">
        <v>1</v>
      </c>
    </row>
    <row r="1454" spans="5:12" x14ac:dyDescent="0.2">
      <c r="E1454" t="s">
        <v>7322</v>
      </c>
      <c r="F1454" t="s">
        <v>20</v>
      </c>
      <c r="G1454">
        <v>0</v>
      </c>
      <c r="H1454">
        <v>1</v>
      </c>
      <c r="I1454">
        <v>0</v>
      </c>
      <c r="J1454">
        <v>0</v>
      </c>
      <c r="K1454">
        <v>1</v>
      </c>
      <c r="L1454">
        <v>1</v>
      </c>
    </row>
    <row r="1455" spans="5:12" x14ac:dyDescent="0.2">
      <c r="E1455" t="s">
        <v>2585</v>
      </c>
      <c r="F1455" t="s">
        <v>58</v>
      </c>
      <c r="G1455">
        <v>0</v>
      </c>
      <c r="H1455">
        <v>11</v>
      </c>
      <c r="I1455">
        <v>0</v>
      </c>
      <c r="J1455">
        <v>0</v>
      </c>
      <c r="K1455">
        <v>11</v>
      </c>
      <c r="L1455">
        <v>11</v>
      </c>
    </row>
    <row r="1456" spans="5:12" x14ac:dyDescent="0.2">
      <c r="E1456" t="s">
        <v>1114</v>
      </c>
      <c r="F1456" t="s">
        <v>20</v>
      </c>
      <c r="G1456">
        <v>0</v>
      </c>
      <c r="H1456">
        <v>1</v>
      </c>
      <c r="I1456">
        <v>0</v>
      </c>
      <c r="J1456">
        <v>0</v>
      </c>
      <c r="K1456">
        <v>1</v>
      </c>
      <c r="L1456">
        <v>1</v>
      </c>
    </row>
    <row r="1457" spans="5:12" x14ac:dyDescent="0.2">
      <c r="E1457" t="s">
        <v>2501</v>
      </c>
      <c r="F1457" t="s">
        <v>58</v>
      </c>
      <c r="G1457">
        <v>0</v>
      </c>
      <c r="H1457">
        <v>11</v>
      </c>
      <c r="I1457">
        <v>0</v>
      </c>
      <c r="J1457">
        <v>0</v>
      </c>
      <c r="K1457">
        <v>11</v>
      </c>
      <c r="L1457">
        <v>11</v>
      </c>
    </row>
    <row r="1458" spans="5:12" x14ac:dyDescent="0.2">
      <c r="E1458" t="s">
        <v>2670</v>
      </c>
      <c r="F1458" t="s">
        <v>58</v>
      </c>
      <c r="G1458">
        <v>0</v>
      </c>
      <c r="H1458">
        <v>9</v>
      </c>
      <c r="I1458">
        <v>0</v>
      </c>
      <c r="J1458">
        <v>0</v>
      </c>
      <c r="K1458">
        <v>9</v>
      </c>
      <c r="L1458">
        <v>9</v>
      </c>
    </row>
    <row r="1459" spans="5:12" x14ac:dyDescent="0.2">
      <c r="E1459" t="s">
        <v>4303</v>
      </c>
      <c r="F1459" t="s">
        <v>77</v>
      </c>
      <c r="G1459">
        <v>0</v>
      </c>
      <c r="H1459">
        <v>1</v>
      </c>
      <c r="I1459">
        <v>0</v>
      </c>
      <c r="J1459">
        <v>0</v>
      </c>
      <c r="K1459">
        <v>1</v>
      </c>
      <c r="L1459">
        <v>1</v>
      </c>
    </row>
    <row r="1460" spans="5:12" x14ac:dyDescent="0.2">
      <c r="E1460" t="s">
        <v>5190</v>
      </c>
      <c r="F1460" t="s">
        <v>77</v>
      </c>
      <c r="G1460">
        <v>0</v>
      </c>
      <c r="H1460">
        <v>1</v>
      </c>
      <c r="I1460">
        <v>0</v>
      </c>
      <c r="J1460">
        <v>0</v>
      </c>
      <c r="K1460">
        <v>1</v>
      </c>
      <c r="L1460">
        <v>1</v>
      </c>
    </row>
    <row r="1461" spans="5:12" x14ac:dyDescent="0.2">
      <c r="E1461" t="s">
        <v>4520</v>
      </c>
      <c r="F1461" t="s">
        <v>77</v>
      </c>
      <c r="G1461">
        <v>0</v>
      </c>
      <c r="H1461">
        <v>1</v>
      </c>
      <c r="I1461">
        <v>0</v>
      </c>
      <c r="J1461">
        <v>0</v>
      </c>
      <c r="K1461">
        <v>1</v>
      </c>
      <c r="L1461">
        <v>1</v>
      </c>
    </row>
    <row r="1462" spans="5:12" x14ac:dyDescent="0.2">
      <c r="E1462" t="s">
        <v>5594</v>
      </c>
      <c r="F1462" t="s">
        <v>77</v>
      </c>
      <c r="G1462">
        <v>0</v>
      </c>
      <c r="H1462">
        <v>1</v>
      </c>
      <c r="I1462">
        <v>0</v>
      </c>
      <c r="J1462">
        <v>0</v>
      </c>
      <c r="K1462">
        <v>1</v>
      </c>
      <c r="L1462">
        <v>1</v>
      </c>
    </row>
    <row r="1463" spans="5:12" x14ac:dyDescent="0.2">
      <c r="E1463" t="s">
        <v>7323</v>
      </c>
      <c r="F1463" t="s">
        <v>77</v>
      </c>
      <c r="G1463">
        <v>0</v>
      </c>
      <c r="H1463">
        <v>1</v>
      </c>
      <c r="I1463">
        <v>0</v>
      </c>
      <c r="J1463">
        <v>0</v>
      </c>
      <c r="K1463">
        <v>1</v>
      </c>
      <c r="L1463">
        <v>1</v>
      </c>
    </row>
    <row r="1464" spans="5:12" x14ac:dyDescent="0.2">
      <c r="E1464" t="s">
        <v>7324</v>
      </c>
      <c r="F1464" t="s">
        <v>77</v>
      </c>
      <c r="G1464">
        <v>0</v>
      </c>
      <c r="H1464">
        <v>1</v>
      </c>
      <c r="I1464">
        <v>0</v>
      </c>
      <c r="J1464">
        <v>0</v>
      </c>
      <c r="K1464">
        <v>1</v>
      </c>
      <c r="L1464">
        <v>1</v>
      </c>
    </row>
    <row r="1465" spans="5:12" x14ac:dyDescent="0.2">
      <c r="E1465" t="s">
        <v>4946</v>
      </c>
      <c r="F1465" t="s">
        <v>77</v>
      </c>
      <c r="G1465">
        <v>0</v>
      </c>
      <c r="H1465">
        <v>1</v>
      </c>
      <c r="I1465">
        <v>0</v>
      </c>
      <c r="J1465">
        <v>0</v>
      </c>
      <c r="K1465">
        <v>1</v>
      </c>
      <c r="L1465">
        <v>1</v>
      </c>
    </row>
    <row r="1466" spans="5:12" x14ac:dyDescent="0.2">
      <c r="E1466" t="s">
        <v>5654</v>
      </c>
      <c r="F1466" t="s">
        <v>77</v>
      </c>
      <c r="G1466">
        <v>0</v>
      </c>
      <c r="H1466">
        <v>1</v>
      </c>
      <c r="I1466">
        <v>0</v>
      </c>
      <c r="J1466">
        <v>0</v>
      </c>
      <c r="K1466">
        <v>1</v>
      </c>
      <c r="L1466">
        <v>1</v>
      </c>
    </row>
    <row r="1467" spans="5:12" x14ac:dyDescent="0.2">
      <c r="E1467" t="s">
        <v>7325</v>
      </c>
      <c r="F1467" t="s">
        <v>77</v>
      </c>
      <c r="G1467">
        <v>0</v>
      </c>
      <c r="H1467">
        <v>1</v>
      </c>
      <c r="I1467">
        <v>0</v>
      </c>
      <c r="J1467">
        <v>0</v>
      </c>
      <c r="K1467">
        <v>1</v>
      </c>
      <c r="L1467">
        <v>1</v>
      </c>
    </row>
    <row r="1468" spans="5:12" x14ac:dyDescent="0.2">
      <c r="E1468" t="s">
        <v>7326</v>
      </c>
      <c r="F1468" t="s">
        <v>77</v>
      </c>
      <c r="G1468">
        <v>0</v>
      </c>
      <c r="H1468">
        <v>1</v>
      </c>
      <c r="I1468">
        <v>0</v>
      </c>
      <c r="J1468">
        <v>0</v>
      </c>
      <c r="K1468">
        <v>1</v>
      </c>
      <c r="L1468">
        <v>1</v>
      </c>
    </row>
    <row r="1469" spans="5:12" x14ac:dyDescent="0.2">
      <c r="E1469" t="s">
        <v>5531</v>
      </c>
      <c r="F1469" t="s">
        <v>77</v>
      </c>
      <c r="G1469">
        <v>0</v>
      </c>
      <c r="H1469">
        <v>1</v>
      </c>
      <c r="I1469">
        <v>0</v>
      </c>
      <c r="J1469">
        <v>0</v>
      </c>
      <c r="K1469">
        <v>1</v>
      </c>
      <c r="L1469">
        <v>1</v>
      </c>
    </row>
    <row r="1470" spans="5:12" x14ac:dyDescent="0.2">
      <c r="E1470" t="s">
        <v>1404</v>
      </c>
      <c r="F1470" t="s">
        <v>18</v>
      </c>
      <c r="G1470">
        <v>1</v>
      </c>
      <c r="H1470">
        <v>1</v>
      </c>
      <c r="I1470">
        <v>0</v>
      </c>
      <c r="J1470">
        <v>0</v>
      </c>
      <c r="K1470">
        <v>2</v>
      </c>
      <c r="L1470">
        <v>2</v>
      </c>
    </row>
    <row r="1471" spans="5:12" x14ac:dyDescent="0.2">
      <c r="E1471" t="s">
        <v>344</v>
      </c>
      <c r="F1471" t="s">
        <v>18</v>
      </c>
      <c r="G1471">
        <v>1</v>
      </c>
      <c r="H1471">
        <v>1</v>
      </c>
      <c r="I1471">
        <v>0</v>
      </c>
      <c r="J1471">
        <v>0</v>
      </c>
      <c r="K1471">
        <v>2</v>
      </c>
      <c r="L1471">
        <v>2</v>
      </c>
    </row>
    <row r="1472" spans="5:12" x14ac:dyDescent="0.2">
      <c r="E1472" t="s">
        <v>1396</v>
      </c>
      <c r="F1472" t="s">
        <v>18</v>
      </c>
      <c r="G1472">
        <v>1</v>
      </c>
      <c r="H1472">
        <v>1</v>
      </c>
      <c r="I1472">
        <v>0</v>
      </c>
      <c r="J1472">
        <v>0</v>
      </c>
      <c r="K1472">
        <v>2</v>
      </c>
      <c r="L1472">
        <v>2</v>
      </c>
    </row>
    <row r="1473" spans="5:12" x14ac:dyDescent="0.2">
      <c r="E1473" t="s">
        <v>1403</v>
      </c>
      <c r="F1473" t="s">
        <v>18</v>
      </c>
      <c r="G1473">
        <v>1</v>
      </c>
      <c r="H1473">
        <v>1</v>
      </c>
      <c r="I1473">
        <v>0</v>
      </c>
      <c r="J1473">
        <v>0</v>
      </c>
      <c r="K1473">
        <v>2</v>
      </c>
      <c r="L1473">
        <v>2</v>
      </c>
    </row>
    <row r="1474" spans="5:12" x14ac:dyDescent="0.2">
      <c r="E1474" t="s">
        <v>751</v>
      </c>
      <c r="F1474" t="s">
        <v>18</v>
      </c>
      <c r="G1474">
        <v>1</v>
      </c>
      <c r="H1474">
        <v>1</v>
      </c>
      <c r="I1474">
        <v>0</v>
      </c>
      <c r="J1474">
        <v>0</v>
      </c>
      <c r="K1474">
        <v>2</v>
      </c>
      <c r="L1474">
        <v>2</v>
      </c>
    </row>
    <row r="1475" spans="5:12" x14ac:dyDescent="0.2">
      <c r="E1475" t="s">
        <v>7327</v>
      </c>
      <c r="F1475" t="s">
        <v>33</v>
      </c>
      <c r="G1475">
        <v>0</v>
      </c>
      <c r="H1475">
        <v>1</v>
      </c>
      <c r="I1475">
        <v>0</v>
      </c>
      <c r="J1475">
        <v>0</v>
      </c>
      <c r="K1475">
        <v>1</v>
      </c>
      <c r="L1475">
        <v>1</v>
      </c>
    </row>
    <row r="1476" spans="5:12" x14ac:dyDescent="0.2">
      <c r="E1476" t="s">
        <v>2665</v>
      </c>
      <c r="F1476" t="s">
        <v>55</v>
      </c>
      <c r="G1476">
        <v>1</v>
      </c>
      <c r="H1476">
        <v>1</v>
      </c>
      <c r="I1476">
        <v>0</v>
      </c>
      <c r="J1476">
        <v>0</v>
      </c>
      <c r="K1476">
        <v>2</v>
      </c>
      <c r="L1476">
        <v>2</v>
      </c>
    </row>
    <row r="1477" spans="5:12" x14ac:dyDescent="0.2">
      <c r="E1477" t="s">
        <v>4969</v>
      </c>
      <c r="F1477" t="s">
        <v>94</v>
      </c>
      <c r="G1477">
        <v>0</v>
      </c>
      <c r="H1477">
        <v>1</v>
      </c>
      <c r="I1477">
        <v>0</v>
      </c>
      <c r="J1477">
        <v>0</v>
      </c>
      <c r="K1477">
        <v>1</v>
      </c>
      <c r="L1477">
        <v>1</v>
      </c>
    </row>
    <row r="1478" spans="5:12" x14ac:dyDescent="0.2">
      <c r="E1478" t="s">
        <v>7328</v>
      </c>
      <c r="F1478" t="s">
        <v>94</v>
      </c>
      <c r="G1478">
        <v>0</v>
      </c>
      <c r="H1478">
        <v>1</v>
      </c>
      <c r="I1478">
        <v>0</v>
      </c>
      <c r="J1478">
        <v>0</v>
      </c>
      <c r="K1478">
        <v>1</v>
      </c>
      <c r="L1478">
        <v>1</v>
      </c>
    </row>
    <row r="1479" spans="5:12" x14ac:dyDescent="0.2">
      <c r="E1479" t="s">
        <v>7329</v>
      </c>
      <c r="F1479" t="s">
        <v>94</v>
      </c>
      <c r="G1479">
        <v>0</v>
      </c>
      <c r="H1479">
        <v>1</v>
      </c>
      <c r="I1479">
        <v>0</v>
      </c>
      <c r="J1479">
        <v>0</v>
      </c>
      <c r="K1479">
        <v>1</v>
      </c>
      <c r="L1479">
        <v>1</v>
      </c>
    </row>
    <row r="1480" spans="5:12" x14ac:dyDescent="0.2">
      <c r="E1480" t="s">
        <v>5063</v>
      </c>
      <c r="F1480" t="s">
        <v>94</v>
      </c>
      <c r="G1480">
        <v>1</v>
      </c>
      <c r="H1480">
        <v>1</v>
      </c>
      <c r="I1480">
        <v>0</v>
      </c>
      <c r="J1480">
        <v>0</v>
      </c>
      <c r="K1480">
        <v>2</v>
      </c>
      <c r="L1480">
        <v>2</v>
      </c>
    </row>
    <row r="1481" spans="5:12" x14ac:dyDescent="0.2">
      <c r="E1481" t="s">
        <v>522</v>
      </c>
      <c r="F1481" t="s">
        <v>69</v>
      </c>
      <c r="G1481">
        <v>0</v>
      </c>
      <c r="H1481">
        <v>1</v>
      </c>
      <c r="I1481">
        <v>0</v>
      </c>
      <c r="J1481">
        <v>0</v>
      </c>
      <c r="K1481">
        <v>1</v>
      </c>
      <c r="L1481">
        <v>1</v>
      </c>
    </row>
    <row r="1482" spans="5:12" x14ac:dyDescent="0.2">
      <c r="E1482" t="s">
        <v>3651</v>
      </c>
      <c r="F1482" t="s">
        <v>69</v>
      </c>
      <c r="G1482">
        <v>0</v>
      </c>
      <c r="H1482">
        <v>1</v>
      </c>
      <c r="I1482">
        <v>0</v>
      </c>
      <c r="J1482">
        <v>0</v>
      </c>
      <c r="K1482">
        <v>1</v>
      </c>
      <c r="L1482">
        <v>1</v>
      </c>
    </row>
    <row r="1483" spans="5:12" x14ac:dyDescent="0.2">
      <c r="E1483" t="s">
        <v>3604</v>
      </c>
      <c r="F1483" t="s">
        <v>69</v>
      </c>
      <c r="G1483">
        <v>0</v>
      </c>
      <c r="H1483">
        <v>1</v>
      </c>
      <c r="I1483">
        <v>0</v>
      </c>
      <c r="J1483">
        <v>0</v>
      </c>
      <c r="K1483">
        <v>1</v>
      </c>
      <c r="L1483">
        <v>1</v>
      </c>
    </row>
    <row r="1484" spans="5:12" x14ac:dyDescent="0.2">
      <c r="E1484" t="s">
        <v>3623</v>
      </c>
      <c r="F1484" t="s">
        <v>69</v>
      </c>
      <c r="G1484">
        <v>0</v>
      </c>
      <c r="H1484">
        <v>1</v>
      </c>
      <c r="I1484">
        <v>0</v>
      </c>
      <c r="J1484">
        <v>0</v>
      </c>
      <c r="K1484">
        <v>1</v>
      </c>
      <c r="L1484">
        <v>1</v>
      </c>
    </row>
    <row r="1485" spans="5:12" x14ac:dyDescent="0.2">
      <c r="E1485" t="s">
        <v>3624</v>
      </c>
      <c r="F1485" t="s">
        <v>69</v>
      </c>
      <c r="G1485">
        <v>0</v>
      </c>
      <c r="H1485">
        <v>1</v>
      </c>
      <c r="I1485">
        <v>0</v>
      </c>
      <c r="J1485">
        <v>0</v>
      </c>
      <c r="K1485">
        <v>1</v>
      </c>
      <c r="L1485">
        <v>1</v>
      </c>
    </row>
    <row r="1486" spans="5:12" x14ac:dyDescent="0.2">
      <c r="E1486" t="s">
        <v>7330</v>
      </c>
      <c r="F1486" t="s">
        <v>39</v>
      </c>
      <c r="G1486">
        <v>1</v>
      </c>
      <c r="H1486">
        <v>0</v>
      </c>
      <c r="I1486">
        <v>0</v>
      </c>
      <c r="J1486">
        <v>0</v>
      </c>
      <c r="K1486">
        <v>1</v>
      </c>
      <c r="L1486">
        <v>1</v>
      </c>
    </row>
    <row r="1487" spans="5:12" x14ac:dyDescent="0.2">
      <c r="E1487" t="s">
        <v>7331</v>
      </c>
      <c r="F1487" t="s">
        <v>39</v>
      </c>
      <c r="G1487">
        <v>1</v>
      </c>
      <c r="H1487">
        <v>0</v>
      </c>
      <c r="I1487">
        <v>0</v>
      </c>
      <c r="J1487">
        <v>0</v>
      </c>
      <c r="K1487">
        <v>1</v>
      </c>
      <c r="L1487">
        <v>1</v>
      </c>
    </row>
    <row r="1488" spans="5:12" x14ac:dyDescent="0.2">
      <c r="E1488" t="s">
        <v>7332</v>
      </c>
      <c r="F1488" t="s">
        <v>39</v>
      </c>
      <c r="G1488">
        <v>1</v>
      </c>
      <c r="H1488">
        <v>0</v>
      </c>
      <c r="I1488">
        <v>0</v>
      </c>
      <c r="J1488">
        <v>0</v>
      </c>
      <c r="K1488">
        <v>1</v>
      </c>
      <c r="L1488">
        <v>1</v>
      </c>
    </row>
    <row r="1489" spans="5:12" x14ac:dyDescent="0.2">
      <c r="E1489" t="s">
        <v>3323</v>
      </c>
      <c r="F1489" t="s">
        <v>24</v>
      </c>
      <c r="G1489">
        <v>0</v>
      </c>
      <c r="H1489">
        <v>6</v>
      </c>
      <c r="I1489">
        <v>0</v>
      </c>
      <c r="J1489">
        <v>0</v>
      </c>
      <c r="K1489">
        <v>6</v>
      </c>
      <c r="L1489">
        <v>6</v>
      </c>
    </row>
    <row r="1490" spans="5:12" x14ac:dyDescent="0.2">
      <c r="E1490" t="s">
        <v>731</v>
      </c>
      <c r="F1490" t="s">
        <v>24</v>
      </c>
      <c r="G1490">
        <v>0</v>
      </c>
      <c r="H1490">
        <v>8</v>
      </c>
      <c r="I1490">
        <v>0</v>
      </c>
      <c r="J1490">
        <v>0</v>
      </c>
      <c r="K1490">
        <v>8</v>
      </c>
      <c r="L1490">
        <v>8</v>
      </c>
    </row>
    <row r="1491" spans="5:12" x14ac:dyDescent="0.2">
      <c r="E1491" t="s">
        <v>6796</v>
      </c>
      <c r="F1491" t="s">
        <v>77</v>
      </c>
      <c r="G1491">
        <v>0</v>
      </c>
      <c r="H1491">
        <v>1</v>
      </c>
      <c r="I1491">
        <v>0</v>
      </c>
      <c r="J1491">
        <v>0</v>
      </c>
      <c r="K1491">
        <v>1</v>
      </c>
      <c r="L1491">
        <v>1</v>
      </c>
    </row>
    <row r="1492" spans="5:12" x14ac:dyDescent="0.2">
      <c r="E1492" t="s">
        <v>3095</v>
      </c>
      <c r="F1492" t="s">
        <v>16</v>
      </c>
      <c r="G1492">
        <v>0</v>
      </c>
      <c r="H1492">
        <v>2</v>
      </c>
      <c r="I1492">
        <v>0</v>
      </c>
      <c r="J1492">
        <v>0</v>
      </c>
      <c r="K1492">
        <v>2</v>
      </c>
      <c r="L1492">
        <v>2</v>
      </c>
    </row>
    <row r="1493" spans="5:12" x14ac:dyDescent="0.2">
      <c r="E1493" t="s">
        <v>7333</v>
      </c>
      <c r="F1493" t="s">
        <v>53</v>
      </c>
      <c r="G1493">
        <v>0</v>
      </c>
      <c r="H1493">
        <v>1</v>
      </c>
      <c r="I1493">
        <v>0</v>
      </c>
      <c r="J1493">
        <v>0</v>
      </c>
      <c r="K1493">
        <v>1</v>
      </c>
      <c r="L1493">
        <v>1</v>
      </c>
    </row>
    <row r="1494" spans="5:12" x14ac:dyDescent="0.2">
      <c r="E1494" t="s">
        <v>1969</v>
      </c>
      <c r="F1494" t="s">
        <v>131</v>
      </c>
      <c r="G1494">
        <v>0</v>
      </c>
      <c r="H1494">
        <v>1</v>
      </c>
      <c r="I1494">
        <v>0</v>
      </c>
      <c r="J1494">
        <v>0</v>
      </c>
      <c r="K1494">
        <v>1</v>
      </c>
      <c r="L1494">
        <v>1</v>
      </c>
    </row>
    <row r="1495" spans="5:12" x14ac:dyDescent="0.2">
      <c r="E1495" t="s">
        <v>7334</v>
      </c>
      <c r="F1495" t="s">
        <v>94</v>
      </c>
      <c r="G1495">
        <v>0</v>
      </c>
      <c r="H1495">
        <v>4</v>
      </c>
      <c r="I1495">
        <v>0</v>
      </c>
      <c r="J1495">
        <v>0</v>
      </c>
      <c r="K1495">
        <v>4</v>
      </c>
      <c r="L1495">
        <v>4</v>
      </c>
    </row>
    <row r="1496" spans="5:12" x14ac:dyDescent="0.2">
      <c r="E1496" t="s">
        <v>7335</v>
      </c>
      <c r="F1496" t="s">
        <v>94</v>
      </c>
      <c r="G1496">
        <v>0</v>
      </c>
      <c r="H1496">
        <v>4</v>
      </c>
      <c r="I1496">
        <v>0</v>
      </c>
      <c r="J1496">
        <v>0</v>
      </c>
      <c r="K1496">
        <v>4</v>
      </c>
      <c r="L1496">
        <v>4</v>
      </c>
    </row>
    <row r="1497" spans="5:12" x14ac:dyDescent="0.2">
      <c r="E1497" t="s">
        <v>565</v>
      </c>
      <c r="F1497" t="s">
        <v>131</v>
      </c>
      <c r="G1497">
        <v>0</v>
      </c>
      <c r="H1497">
        <v>1</v>
      </c>
      <c r="I1497">
        <v>0</v>
      </c>
      <c r="J1497">
        <v>0</v>
      </c>
      <c r="K1497">
        <v>1</v>
      </c>
      <c r="L1497">
        <v>1</v>
      </c>
    </row>
    <row r="1498" spans="5:12" x14ac:dyDescent="0.2">
      <c r="E1498" t="s">
        <v>6739</v>
      </c>
      <c r="F1498" t="s">
        <v>94</v>
      </c>
      <c r="G1498">
        <v>0</v>
      </c>
      <c r="H1498">
        <v>4</v>
      </c>
      <c r="I1498">
        <v>0</v>
      </c>
      <c r="J1498">
        <v>0</v>
      </c>
      <c r="K1498">
        <v>4</v>
      </c>
      <c r="L1498">
        <v>4</v>
      </c>
    </row>
    <row r="1499" spans="5:12" x14ac:dyDescent="0.2">
      <c r="E1499" t="s">
        <v>7336</v>
      </c>
      <c r="F1499" t="s">
        <v>94</v>
      </c>
      <c r="G1499">
        <v>0</v>
      </c>
      <c r="H1499">
        <v>4</v>
      </c>
      <c r="I1499">
        <v>0</v>
      </c>
      <c r="J1499">
        <v>0</v>
      </c>
      <c r="K1499">
        <v>4</v>
      </c>
      <c r="L1499">
        <v>4</v>
      </c>
    </row>
    <row r="1500" spans="5:12" x14ac:dyDescent="0.2">
      <c r="E1500" t="s">
        <v>1739</v>
      </c>
      <c r="F1500" t="s">
        <v>131</v>
      </c>
      <c r="G1500">
        <v>0</v>
      </c>
      <c r="H1500">
        <v>1</v>
      </c>
      <c r="I1500">
        <v>0</v>
      </c>
      <c r="J1500">
        <v>0</v>
      </c>
      <c r="K1500">
        <v>1</v>
      </c>
      <c r="L1500">
        <v>1</v>
      </c>
    </row>
    <row r="1501" spans="5:12" x14ac:dyDescent="0.2">
      <c r="E1501" t="s">
        <v>7337</v>
      </c>
      <c r="F1501" t="s">
        <v>20</v>
      </c>
      <c r="G1501">
        <v>3</v>
      </c>
      <c r="H1501">
        <v>0</v>
      </c>
      <c r="I1501">
        <v>0</v>
      </c>
      <c r="J1501">
        <v>0</v>
      </c>
      <c r="K1501">
        <v>3</v>
      </c>
      <c r="L1501">
        <v>3</v>
      </c>
    </row>
    <row r="1502" spans="5:12" x14ac:dyDescent="0.2">
      <c r="E1502" t="s">
        <v>7338</v>
      </c>
      <c r="F1502" t="s">
        <v>20</v>
      </c>
      <c r="G1502">
        <v>3</v>
      </c>
      <c r="H1502">
        <v>0</v>
      </c>
      <c r="I1502">
        <v>0</v>
      </c>
      <c r="J1502">
        <v>0</v>
      </c>
      <c r="K1502">
        <v>3</v>
      </c>
      <c r="L1502">
        <v>3</v>
      </c>
    </row>
    <row r="1503" spans="5:12" x14ac:dyDescent="0.2">
      <c r="E1503" t="s">
        <v>404</v>
      </c>
      <c r="F1503" t="s">
        <v>94</v>
      </c>
      <c r="G1503">
        <v>0</v>
      </c>
      <c r="H1503">
        <v>1</v>
      </c>
      <c r="I1503">
        <v>0</v>
      </c>
      <c r="J1503">
        <v>0</v>
      </c>
      <c r="K1503">
        <v>1</v>
      </c>
      <c r="L1503">
        <v>1</v>
      </c>
    </row>
    <row r="1504" spans="5:12" x14ac:dyDescent="0.2">
      <c r="E1504" t="s">
        <v>7339</v>
      </c>
      <c r="F1504" t="s">
        <v>69</v>
      </c>
      <c r="G1504">
        <v>1</v>
      </c>
      <c r="H1504">
        <v>0</v>
      </c>
      <c r="I1504">
        <v>0</v>
      </c>
      <c r="J1504">
        <v>0</v>
      </c>
      <c r="K1504">
        <v>1</v>
      </c>
      <c r="L1504">
        <v>1</v>
      </c>
    </row>
    <row r="1505" spans="4:12" x14ac:dyDescent="0.2">
      <c r="E1505" t="s">
        <v>5220</v>
      </c>
      <c r="F1505" t="s">
        <v>69</v>
      </c>
      <c r="G1505">
        <v>1</v>
      </c>
      <c r="H1505">
        <v>0</v>
      </c>
      <c r="I1505">
        <v>0</v>
      </c>
      <c r="J1505">
        <v>0</v>
      </c>
      <c r="K1505">
        <v>1</v>
      </c>
      <c r="L1505">
        <v>1</v>
      </c>
    </row>
    <row r="1506" spans="4:12" x14ac:dyDescent="0.2">
      <c r="E1506" t="s">
        <v>7340</v>
      </c>
      <c r="F1506" t="s">
        <v>69</v>
      </c>
      <c r="G1506">
        <v>1</v>
      </c>
      <c r="H1506">
        <v>0</v>
      </c>
      <c r="I1506">
        <v>0</v>
      </c>
      <c r="J1506">
        <v>0</v>
      </c>
      <c r="K1506">
        <v>1</v>
      </c>
      <c r="L1506">
        <v>1</v>
      </c>
    </row>
    <row r="1507" spans="4:12" x14ac:dyDescent="0.2">
      <c r="E1507" t="s">
        <v>7341</v>
      </c>
      <c r="F1507" t="s">
        <v>69</v>
      </c>
      <c r="G1507">
        <v>1</v>
      </c>
      <c r="H1507">
        <v>0</v>
      </c>
      <c r="I1507">
        <v>0</v>
      </c>
      <c r="J1507">
        <v>0</v>
      </c>
      <c r="K1507">
        <v>1</v>
      </c>
      <c r="L1507">
        <v>1</v>
      </c>
    </row>
    <row r="1508" spans="4:12" x14ac:dyDescent="0.2">
      <c r="E1508" t="s">
        <v>3656</v>
      </c>
      <c r="F1508" t="s">
        <v>69</v>
      </c>
      <c r="G1508">
        <v>1</v>
      </c>
      <c r="H1508">
        <v>3</v>
      </c>
      <c r="I1508">
        <v>0</v>
      </c>
      <c r="J1508">
        <v>0</v>
      </c>
      <c r="K1508">
        <v>4</v>
      </c>
      <c r="L1508">
        <v>4</v>
      </c>
    </row>
    <row r="1509" spans="4:12" x14ac:dyDescent="0.2">
      <c r="E1509" t="s">
        <v>7342</v>
      </c>
      <c r="F1509" t="s">
        <v>69</v>
      </c>
      <c r="G1509">
        <v>1</v>
      </c>
      <c r="H1509">
        <v>0</v>
      </c>
      <c r="I1509">
        <v>0</v>
      </c>
      <c r="J1509">
        <v>0</v>
      </c>
      <c r="K1509">
        <v>1</v>
      </c>
      <c r="L1509">
        <v>1</v>
      </c>
    </row>
    <row r="1510" spans="4:12" x14ac:dyDescent="0.2">
      <c r="E1510" t="s">
        <v>3697</v>
      </c>
      <c r="F1510" t="s">
        <v>69</v>
      </c>
      <c r="G1510">
        <v>1</v>
      </c>
      <c r="H1510">
        <v>6</v>
      </c>
      <c r="I1510">
        <v>0</v>
      </c>
      <c r="J1510">
        <v>0</v>
      </c>
      <c r="K1510">
        <v>7</v>
      </c>
      <c r="L1510">
        <v>7</v>
      </c>
    </row>
    <row r="1511" spans="4:12" x14ac:dyDescent="0.2">
      <c r="D1511" t="s">
        <v>6603</v>
      </c>
      <c r="E1511" t="s">
        <v>6603</v>
      </c>
      <c r="F1511" t="s">
        <v>29</v>
      </c>
      <c r="G1511">
        <v>0</v>
      </c>
      <c r="H1511">
        <v>1</v>
      </c>
      <c r="I1511">
        <v>0</v>
      </c>
      <c r="J1511">
        <v>0</v>
      </c>
      <c r="K1511">
        <v>1</v>
      </c>
      <c r="L1511">
        <v>1</v>
      </c>
    </row>
    <row r="1512" spans="4:12" x14ac:dyDescent="0.2">
      <c r="E1512" t="s">
        <v>6605</v>
      </c>
      <c r="F1512" t="s">
        <v>29</v>
      </c>
      <c r="G1512">
        <v>0</v>
      </c>
      <c r="H1512">
        <v>1</v>
      </c>
      <c r="I1512">
        <v>0</v>
      </c>
      <c r="J1512">
        <v>0</v>
      </c>
      <c r="K1512">
        <v>1</v>
      </c>
      <c r="L1512">
        <v>1</v>
      </c>
    </row>
    <row r="1513" spans="4:12" x14ac:dyDescent="0.2">
      <c r="E1513" t="s">
        <v>6606</v>
      </c>
      <c r="F1513" t="s">
        <v>29</v>
      </c>
      <c r="G1513">
        <v>0</v>
      </c>
      <c r="H1513">
        <v>1</v>
      </c>
      <c r="I1513">
        <v>0</v>
      </c>
      <c r="J1513">
        <v>0</v>
      </c>
      <c r="K1513">
        <v>1</v>
      </c>
      <c r="L1513">
        <v>1</v>
      </c>
    </row>
    <row r="1514" spans="4:12" x14ac:dyDescent="0.2">
      <c r="E1514" t="s">
        <v>7343</v>
      </c>
      <c r="F1514" t="s">
        <v>29</v>
      </c>
      <c r="G1514">
        <v>0</v>
      </c>
      <c r="H1514">
        <v>1</v>
      </c>
      <c r="I1514">
        <v>0</v>
      </c>
      <c r="J1514">
        <v>0</v>
      </c>
      <c r="K1514">
        <v>1</v>
      </c>
      <c r="L1514">
        <v>1</v>
      </c>
    </row>
    <row r="1515" spans="4:12" x14ac:dyDescent="0.2">
      <c r="E1515" t="s">
        <v>7344</v>
      </c>
      <c r="F1515" t="s">
        <v>29</v>
      </c>
      <c r="G1515">
        <v>0</v>
      </c>
      <c r="H1515">
        <v>1</v>
      </c>
      <c r="I1515">
        <v>0</v>
      </c>
      <c r="J1515">
        <v>0</v>
      </c>
      <c r="K1515">
        <v>1</v>
      </c>
      <c r="L1515">
        <v>1</v>
      </c>
    </row>
    <row r="1516" spans="4:12" x14ac:dyDescent="0.2">
      <c r="E1516" t="s">
        <v>6600</v>
      </c>
      <c r="F1516" t="s">
        <v>29</v>
      </c>
      <c r="G1516">
        <v>0</v>
      </c>
      <c r="H1516">
        <v>1</v>
      </c>
      <c r="I1516">
        <v>0</v>
      </c>
      <c r="J1516">
        <v>0</v>
      </c>
      <c r="K1516">
        <v>1</v>
      </c>
      <c r="L1516">
        <v>1</v>
      </c>
    </row>
    <row r="1517" spans="4:12" x14ac:dyDescent="0.2">
      <c r="E1517" t="s">
        <v>6601</v>
      </c>
      <c r="F1517" t="s">
        <v>29</v>
      </c>
      <c r="G1517">
        <v>0</v>
      </c>
      <c r="H1517">
        <v>1</v>
      </c>
      <c r="I1517">
        <v>0</v>
      </c>
      <c r="J1517">
        <v>0</v>
      </c>
      <c r="K1517">
        <v>1</v>
      </c>
      <c r="L1517">
        <v>1</v>
      </c>
    </row>
    <row r="1518" spans="4:12" x14ac:dyDescent="0.2">
      <c r="E1518" t="s">
        <v>6604</v>
      </c>
      <c r="F1518" t="s">
        <v>29</v>
      </c>
      <c r="G1518">
        <v>0</v>
      </c>
      <c r="H1518">
        <v>1</v>
      </c>
      <c r="I1518">
        <v>0</v>
      </c>
      <c r="J1518">
        <v>0</v>
      </c>
      <c r="K1518">
        <v>1</v>
      </c>
      <c r="L1518">
        <v>1</v>
      </c>
    </row>
    <row r="1519" spans="4:12" x14ac:dyDescent="0.2">
      <c r="E1519" t="s">
        <v>7345</v>
      </c>
      <c r="F1519" t="s">
        <v>22</v>
      </c>
      <c r="G1519">
        <v>0</v>
      </c>
      <c r="H1519">
        <v>1</v>
      </c>
      <c r="I1519">
        <v>0</v>
      </c>
      <c r="J1519">
        <v>0</v>
      </c>
      <c r="K1519">
        <v>1</v>
      </c>
      <c r="L1519">
        <v>1</v>
      </c>
    </row>
    <row r="1520" spans="4:12" x14ac:dyDescent="0.2">
      <c r="E1520" t="s">
        <v>7346</v>
      </c>
      <c r="F1520" t="s">
        <v>22</v>
      </c>
      <c r="G1520">
        <v>0</v>
      </c>
      <c r="H1520">
        <v>1</v>
      </c>
      <c r="I1520">
        <v>0</v>
      </c>
      <c r="J1520">
        <v>0</v>
      </c>
      <c r="K1520">
        <v>1</v>
      </c>
      <c r="L1520">
        <v>1</v>
      </c>
    </row>
    <row r="1521" spans="5:12" x14ac:dyDescent="0.2">
      <c r="E1521" t="s">
        <v>4125</v>
      </c>
      <c r="F1521" t="s">
        <v>22</v>
      </c>
      <c r="G1521">
        <v>0</v>
      </c>
      <c r="H1521">
        <v>1</v>
      </c>
      <c r="I1521">
        <v>0</v>
      </c>
      <c r="J1521">
        <v>0</v>
      </c>
      <c r="K1521">
        <v>1</v>
      </c>
      <c r="L1521">
        <v>1</v>
      </c>
    </row>
    <row r="1522" spans="5:12" x14ac:dyDescent="0.2">
      <c r="E1522" t="s">
        <v>7347</v>
      </c>
      <c r="F1522" t="s">
        <v>22</v>
      </c>
      <c r="G1522">
        <v>0</v>
      </c>
      <c r="H1522">
        <v>1</v>
      </c>
      <c r="I1522">
        <v>0</v>
      </c>
      <c r="J1522">
        <v>0</v>
      </c>
      <c r="K1522">
        <v>1</v>
      </c>
      <c r="L1522">
        <v>1</v>
      </c>
    </row>
    <row r="1523" spans="5:12" x14ac:dyDescent="0.2">
      <c r="E1523" t="s">
        <v>4621</v>
      </c>
      <c r="F1523" t="s">
        <v>22</v>
      </c>
      <c r="G1523">
        <v>0</v>
      </c>
      <c r="H1523">
        <v>1</v>
      </c>
      <c r="I1523">
        <v>0</v>
      </c>
      <c r="J1523">
        <v>0</v>
      </c>
      <c r="K1523">
        <v>1</v>
      </c>
      <c r="L1523">
        <v>1</v>
      </c>
    </row>
    <row r="1524" spans="5:12" x14ac:dyDescent="0.2">
      <c r="E1524" t="s">
        <v>7348</v>
      </c>
      <c r="F1524" t="s">
        <v>22</v>
      </c>
      <c r="G1524">
        <v>0</v>
      </c>
      <c r="H1524">
        <v>1</v>
      </c>
      <c r="I1524">
        <v>0</v>
      </c>
      <c r="J1524">
        <v>0</v>
      </c>
      <c r="K1524">
        <v>1</v>
      </c>
      <c r="L1524">
        <v>1</v>
      </c>
    </row>
    <row r="1525" spans="5:12" x14ac:dyDescent="0.2">
      <c r="E1525" t="s">
        <v>7349</v>
      </c>
      <c r="F1525" t="s">
        <v>22</v>
      </c>
      <c r="G1525">
        <v>0</v>
      </c>
      <c r="H1525">
        <v>1</v>
      </c>
      <c r="I1525">
        <v>0</v>
      </c>
      <c r="J1525">
        <v>0</v>
      </c>
      <c r="K1525">
        <v>1</v>
      </c>
      <c r="L1525">
        <v>1</v>
      </c>
    </row>
    <row r="1526" spans="5:12" x14ac:dyDescent="0.2">
      <c r="E1526" t="s">
        <v>4575</v>
      </c>
      <c r="F1526" t="s">
        <v>22</v>
      </c>
      <c r="G1526">
        <v>0</v>
      </c>
      <c r="H1526">
        <v>1</v>
      </c>
      <c r="I1526">
        <v>0</v>
      </c>
      <c r="J1526">
        <v>0</v>
      </c>
      <c r="K1526">
        <v>1</v>
      </c>
      <c r="L1526">
        <v>1</v>
      </c>
    </row>
    <row r="1527" spans="5:12" x14ac:dyDescent="0.2">
      <c r="E1527" t="s">
        <v>7350</v>
      </c>
      <c r="F1527" t="s">
        <v>22</v>
      </c>
      <c r="G1527">
        <v>0</v>
      </c>
      <c r="H1527">
        <v>1</v>
      </c>
      <c r="I1527">
        <v>0</v>
      </c>
      <c r="J1527">
        <v>0</v>
      </c>
      <c r="K1527">
        <v>1</v>
      </c>
      <c r="L1527">
        <v>1</v>
      </c>
    </row>
    <row r="1528" spans="5:12" x14ac:dyDescent="0.2">
      <c r="E1528" t="s">
        <v>4517</v>
      </c>
      <c r="F1528" t="s">
        <v>22</v>
      </c>
      <c r="G1528">
        <v>0</v>
      </c>
      <c r="H1528">
        <v>1</v>
      </c>
      <c r="I1528">
        <v>0</v>
      </c>
      <c r="J1528">
        <v>0</v>
      </c>
      <c r="K1528">
        <v>1</v>
      </c>
      <c r="L1528">
        <v>1</v>
      </c>
    </row>
    <row r="1529" spans="5:12" x14ac:dyDescent="0.2">
      <c r="E1529" t="s">
        <v>7351</v>
      </c>
      <c r="F1529" t="s">
        <v>22</v>
      </c>
      <c r="G1529">
        <v>0</v>
      </c>
      <c r="H1529">
        <v>1</v>
      </c>
      <c r="I1529">
        <v>0</v>
      </c>
      <c r="J1529">
        <v>0</v>
      </c>
      <c r="K1529">
        <v>1</v>
      </c>
      <c r="L1529">
        <v>1</v>
      </c>
    </row>
    <row r="1530" spans="5:12" x14ac:dyDescent="0.2">
      <c r="E1530" t="s">
        <v>7352</v>
      </c>
      <c r="F1530" t="s">
        <v>22</v>
      </c>
      <c r="G1530">
        <v>0</v>
      </c>
      <c r="H1530">
        <v>1</v>
      </c>
      <c r="I1530">
        <v>0</v>
      </c>
      <c r="J1530">
        <v>0</v>
      </c>
      <c r="K1530">
        <v>1</v>
      </c>
      <c r="L1530">
        <v>1</v>
      </c>
    </row>
    <row r="1531" spans="5:12" x14ac:dyDescent="0.2">
      <c r="E1531" t="s">
        <v>7353</v>
      </c>
      <c r="F1531" t="s">
        <v>22</v>
      </c>
      <c r="G1531">
        <v>0</v>
      </c>
      <c r="H1531">
        <v>1</v>
      </c>
      <c r="I1531">
        <v>0</v>
      </c>
      <c r="J1531">
        <v>0</v>
      </c>
      <c r="K1531">
        <v>1</v>
      </c>
      <c r="L1531">
        <v>1</v>
      </c>
    </row>
    <row r="1532" spans="5:12" x14ac:dyDescent="0.2">
      <c r="E1532" t="s">
        <v>7354</v>
      </c>
      <c r="F1532" t="s">
        <v>22</v>
      </c>
      <c r="G1532">
        <v>0</v>
      </c>
      <c r="H1532">
        <v>2</v>
      </c>
      <c r="I1532">
        <v>0</v>
      </c>
      <c r="J1532">
        <v>0</v>
      </c>
      <c r="K1532">
        <v>2</v>
      </c>
      <c r="L1532">
        <v>2</v>
      </c>
    </row>
    <row r="1533" spans="5:12" x14ac:dyDescent="0.2">
      <c r="E1533" t="s">
        <v>7355</v>
      </c>
      <c r="F1533" t="s">
        <v>22</v>
      </c>
      <c r="G1533">
        <v>0</v>
      </c>
      <c r="H1533">
        <v>1</v>
      </c>
      <c r="I1533">
        <v>0</v>
      </c>
      <c r="J1533">
        <v>0</v>
      </c>
      <c r="K1533">
        <v>1</v>
      </c>
      <c r="L1533">
        <v>1</v>
      </c>
    </row>
    <row r="1534" spans="5:12" x14ac:dyDescent="0.2">
      <c r="E1534" t="s">
        <v>7356</v>
      </c>
      <c r="F1534" t="s">
        <v>22</v>
      </c>
      <c r="G1534">
        <v>0</v>
      </c>
      <c r="H1534">
        <v>2</v>
      </c>
      <c r="I1534">
        <v>0</v>
      </c>
      <c r="J1534">
        <v>0</v>
      </c>
      <c r="K1534">
        <v>2</v>
      </c>
      <c r="L1534">
        <v>2</v>
      </c>
    </row>
    <row r="1535" spans="5:12" x14ac:dyDescent="0.2">
      <c r="E1535" t="s">
        <v>7357</v>
      </c>
      <c r="F1535" t="s">
        <v>22</v>
      </c>
      <c r="G1535">
        <v>0</v>
      </c>
      <c r="H1535">
        <v>1</v>
      </c>
      <c r="I1535">
        <v>0</v>
      </c>
      <c r="J1535">
        <v>0</v>
      </c>
      <c r="K1535">
        <v>1</v>
      </c>
      <c r="L1535">
        <v>1</v>
      </c>
    </row>
    <row r="1536" spans="5:12" x14ac:dyDescent="0.2">
      <c r="E1536" t="s">
        <v>7358</v>
      </c>
      <c r="F1536" t="s">
        <v>22</v>
      </c>
      <c r="G1536">
        <v>0</v>
      </c>
      <c r="H1536">
        <v>1</v>
      </c>
      <c r="I1536">
        <v>0</v>
      </c>
      <c r="J1536">
        <v>0</v>
      </c>
      <c r="K1536">
        <v>1</v>
      </c>
      <c r="L1536">
        <v>1</v>
      </c>
    </row>
    <row r="1537" spans="5:12" x14ac:dyDescent="0.2">
      <c r="E1537" t="s">
        <v>7359</v>
      </c>
      <c r="F1537" t="s">
        <v>67</v>
      </c>
      <c r="G1537">
        <v>0</v>
      </c>
      <c r="H1537">
        <v>1</v>
      </c>
      <c r="I1537">
        <v>0</v>
      </c>
      <c r="J1537">
        <v>1</v>
      </c>
      <c r="K1537">
        <v>0</v>
      </c>
      <c r="L1537">
        <v>1</v>
      </c>
    </row>
    <row r="1538" spans="5:12" x14ac:dyDescent="0.2">
      <c r="E1538" t="s">
        <v>991</v>
      </c>
      <c r="F1538" t="s">
        <v>33</v>
      </c>
      <c r="G1538">
        <v>1</v>
      </c>
      <c r="H1538">
        <v>2</v>
      </c>
      <c r="I1538">
        <v>0</v>
      </c>
      <c r="J1538">
        <v>0</v>
      </c>
      <c r="K1538">
        <v>3</v>
      </c>
      <c r="L1538">
        <v>3</v>
      </c>
    </row>
    <row r="1539" spans="5:12" x14ac:dyDescent="0.2">
      <c r="E1539" t="s">
        <v>5213</v>
      </c>
      <c r="F1539" t="s">
        <v>55</v>
      </c>
      <c r="G1539">
        <v>0</v>
      </c>
      <c r="H1539">
        <v>1</v>
      </c>
      <c r="I1539">
        <v>0</v>
      </c>
      <c r="J1539">
        <v>0</v>
      </c>
      <c r="K1539">
        <v>1</v>
      </c>
      <c r="L1539">
        <v>1</v>
      </c>
    </row>
    <row r="1540" spans="5:12" x14ac:dyDescent="0.2">
      <c r="E1540" t="s">
        <v>7360</v>
      </c>
      <c r="F1540" t="s">
        <v>53</v>
      </c>
      <c r="G1540">
        <v>0</v>
      </c>
      <c r="H1540">
        <v>1</v>
      </c>
      <c r="I1540">
        <v>0</v>
      </c>
      <c r="J1540">
        <v>0</v>
      </c>
      <c r="K1540">
        <v>1</v>
      </c>
      <c r="L1540">
        <v>1</v>
      </c>
    </row>
    <row r="1541" spans="5:12" x14ac:dyDescent="0.2">
      <c r="E1541" t="s">
        <v>4475</v>
      </c>
      <c r="F1541" t="s">
        <v>55</v>
      </c>
      <c r="G1541">
        <v>0</v>
      </c>
      <c r="H1541">
        <v>1</v>
      </c>
      <c r="I1541">
        <v>0</v>
      </c>
      <c r="J1541">
        <v>0</v>
      </c>
      <c r="K1541">
        <v>1</v>
      </c>
      <c r="L1541">
        <v>1</v>
      </c>
    </row>
    <row r="1542" spans="5:12" x14ac:dyDescent="0.2">
      <c r="E1542" t="s">
        <v>4999</v>
      </c>
      <c r="F1542" t="s">
        <v>55</v>
      </c>
      <c r="G1542">
        <v>0</v>
      </c>
      <c r="H1542">
        <v>1</v>
      </c>
      <c r="I1542">
        <v>0</v>
      </c>
      <c r="J1542">
        <v>0</v>
      </c>
      <c r="K1542">
        <v>1</v>
      </c>
      <c r="L1542">
        <v>1</v>
      </c>
    </row>
    <row r="1543" spans="5:12" x14ac:dyDescent="0.2">
      <c r="E1543" t="s">
        <v>7361</v>
      </c>
      <c r="F1543" t="s">
        <v>24</v>
      </c>
      <c r="G1543">
        <v>0</v>
      </c>
      <c r="H1543">
        <v>10</v>
      </c>
      <c r="I1543">
        <v>0</v>
      </c>
      <c r="J1543">
        <v>0</v>
      </c>
      <c r="K1543">
        <v>10</v>
      </c>
      <c r="L1543">
        <v>10</v>
      </c>
    </row>
    <row r="1544" spans="5:12" x14ac:dyDescent="0.2">
      <c r="E1544" t="s">
        <v>7362</v>
      </c>
      <c r="F1544" t="s">
        <v>24</v>
      </c>
      <c r="G1544">
        <v>0</v>
      </c>
      <c r="H1544">
        <v>10</v>
      </c>
      <c r="I1544">
        <v>0</v>
      </c>
      <c r="J1544">
        <v>0</v>
      </c>
      <c r="K1544">
        <v>10</v>
      </c>
      <c r="L1544">
        <v>10</v>
      </c>
    </row>
    <row r="1545" spans="5:12" x14ac:dyDescent="0.2">
      <c r="E1545" t="s">
        <v>7363</v>
      </c>
      <c r="F1545" t="s">
        <v>24</v>
      </c>
      <c r="G1545">
        <v>0</v>
      </c>
      <c r="H1545">
        <v>10</v>
      </c>
      <c r="I1545">
        <v>0</v>
      </c>
      <c r="J1545">
        <v>0</v>
      </c>
      <c r="K1545">
        <v>10</v>
      </c>
      <c r="L1545">
        <v>10</v>
      </c>
    </row>
    <row r="1546" spans="5:12" x14ac:dyDescent="0.2">
      <c r="E1546" t="s">
        <v>7364</v>
      </c>
      <c r="F1546" t="s">
        <v>24</v>
      </c>
      <c r="G1546">
        <v>0</v>
      </c>
      <c r="H1546">
        <v>10</v>
      </c>
      <c r="I1546">
        <v>0</v>
      </c>
      <c r="J1546">
        <v>0</v>
      </c>
      <c r="K1546">
        <v>10</v>
      </c>
      <c r="L1546">
        <v>10</v>
      </c>
    </row>
    <row r="1547" spans="5:12" x14ac:dyDescent="0.2">
      <c r="E1547" t="s">
        <v>7365</v>
      </c>
      <c r="F1547" t="s">
        <v>24</v>
      </c>
      <c r="G1547">
        <v>0</v>
      </c>
      <c r="H1547">
        <v>10</v>
      </c>
      <c r="I1547">
        <v>0</v>
      </c>
      <c r="J1547">
        <v>0</v>
      </c>
      <c r="K1547">
        <v>10</v>
      </c>
      <c r="L1547">
        <v>10</v>
      </c>
    </row>
    <row r="1548" spans="5:12" x14ac:dyDescent="0.2">
      <c r="E1548" t="s">
        <v>7366</v>
      </c>
      <c r="F1548" t="s">
        <v>24</v>
      </c>
      <c r="G1548">
        <v>0</v>
      </c>
      <c r="H1548">
        <v>9</v>
      </c>
      <c r="I1548">
        <v>0</v>
      </c>
      <c r="J1548">
        <v>0</v>
      </c>
      <c r="K1548">
        <v>9</v>
      </c>
      <c r="L1548">
        <v>9</v>
      </c>
    </row>
    <row r="1549" spans="5:12" x14ac:dyDescent="0.2">
      <c r="E1549" t="s">
        <v>7367</v>
      </c>
      <c r="F1549" t="s">
        <v>24</v>
      </c>
      <c r="G1549">
        <v>0</v>
      </c>
      <c r="H1549">
        <v>10</v>
      </c>
      <c r="I1549">
        <v>0</v>
      </c>
      <c r="J1549">
        <v>0</v>
      </c>
      <c r="K1549">
        <v>10</v>
      </c>
      <c r="L1549">
        <v>10</v>
      </c>
    </row>
    <row r="1550" spans="5:12" x14ac:dyDescent="0.2">
      <c r="E1550" t="s">
        <v>7368</v>
      </c>
      <c r="F1550" t="s">
        <v>24</v>
      </c>
      <c r="G1550">
        <v>0</v>
      </c>
      <c r="H1550">
        <v>10</v>
      </c>
      <c r="I1550">
        <v>0</v>
      </c>
      <c r="J1550">
        <v>0</v>
      </c>
      <c r="K1550">
        <v>10</v>
      </c>
      <c r="L1550">
        <v>10</v>
      </c>
    </row>
    <row r="1551" spans="5:12" x14ac:dyDescent="0.2">
      <c r="E1551" t="s">
        <v>7369</v>
      </c>
      <c r="F1551" t="s">
        <v>87</v>
      </c>
      <c r="G1551">
        <v>0</v>
      </c>
      <c r="H1551">
        <v>1</v>
      </c>
      <c r="I1551">
        <v>0</v>
      </c>
      <c r="J1551">
        <v>0</v>
      </c>
      <c r="K1551">
        <v>1</v>
      </c>
      <c r="L1551">
        <v>1</v>
      </c>
    </row>
    <row r="1552" spans="5:12" x14ac:dyDescent="0.2">
      <c r="E1552" t="s">
        <v>7370</v>
      </c>
      <c r="F1552" t="s">
        <v>24</v>
      </c>
      <c r="G1552">
        <v>0</v>
      </c>
      <c r="H1552">
        <v>10</v>
      </c>
      <c r="I1552">
        <v>0</v>
      </c>
      <c r="J1552">
        <v>0</v>
      </c>
      <c r="K1552">
        <v>10</v>
      </c>
      <c r="L1552">
        <v>10</v>
      </c>
    </row>
    <row r="1553" spans="5:12" x14ac:dyDescent="0.2">
      <c r="E1553" t="s">
        <v>7371</v>
      </c>
      <c r="F1553" t="s">
        <v>58</v>
      </c>
      <c r="G1553">
        <v>0</v>
      </c>
      <c r="H1553">
        <v>2</v>
      </c>
      <c r="I1553">
        <v>0</v>
      </c>
      <c r="J1553">
        <v>0</v>
      </c>
      <c r="K1553">
        <v>2</v>
      </c>
      <c r="L1553">
        <v>2</v>
      </c>
    </row>
    <row r="1554" spans="5:12" x14ac:dyDescent="0.2">
      <c r="E1554" t="s">
        <v>7372</v>
      </c>
      <c r="F1554" t="s">
        <v>58</v>
      </c>
      <c r="G1554">
        <v>0</v>
      </c>
      <c r="H1554">
        <v>2</v>
      </c>
      <c r="I1554">
        <v>0</v>
      </c>
      <c r="J1554">
        <v>0</v>
      </c>
      <c r="K1554">
        <v>2</v>
      </c>
      <c r="L1554">
        <v>2</v>
      </c>
    </row>
    <row r="1555" spans="5:12" x14ac:dyDescent="0.2">
      <c r="E1555" t="s">
        <v>7373</v>
      </c>
      <c r="F1555" t="s">
        <v>58</v>
      </c>
      <c r="G1555">
        <v>0</v>
      </c>
      <c r="H1555">
        <v>2</v>
      </c>
      <c r="I1555">
        <v>0</v>
      </c>
      <c r="J1555">
        <v>0</v>
      </c>
      <c r="K1555">
        <v>2</v>
      </c>
      <c r="L1555">
        <v>2</v>
      </c>
    </row>
    <row r="1556" spans="5:12" x14ac:dyDescent="0.2">
      <c r="E1556" t="s">
        <v>7374</v>
      </c>
      <c r="F1556" t="s">
        <v>58</v>
      </c>
      <c r="G1556">
        <v>0</v>
      </c>
      <c r="H1556">
        <v>2</v>
      </c>
      <c r="I1556">
        <v>0</v>
      </c>
      <c r="J1556">
        <v>0</v>
      </c>
      <c r="K1556">
        <v>2</v>
      </c>
      <c r="L1556">
        <v>2</v>
      </c>
    </row>
    <row r="1557" spans="5:12" x14ac:dyDescent="0.2">
      <c r="E1557" t="s">
        <v>7375</v>
      </c>
      <c r="F1557" t="s">
        <v>58</v>
      </c>
      <c r="G1557">
        <v>0</v>
      </c>
      <c r="H1557">
        <v>2</v>
      </c>
      <c r="I1557">
        <v>0</v>
      </c>
      <c r="J1557">
        <v>0</v>
      </c>
      <c r="K1557">
        <v>2</v>
      </c>
      <c r="L1557">
        <v>2</v>
      </c>
    </row>
    <row r="1558" spans="5:12" x14ac:dyDescent="0.2">
      <c r="E1558" t="s">
        <v>1479</v>
      </c>
      <c r="F1558" t="s">
        <v>53</v>
      </c>
      <c r="G1558">
        <v>0</v>
      </c>
      <c r="H1558">
        <v>2</v>
      </c>
      <c r="I1558">
        <v>0</v>
      </c>
      <c r="J1558">
        <v>0</v>
      </c>
      <c r="K1558">
        <v>2</v>
      </c>
      <c r="L1558">
        <v>2</v>
      </c>
    </row>
    <row r="1559" spans="5:12" x14ac:dyDescent="0.2">
      <c r="E1559" t="s">
        <v>6112</v>
      </c>
      <c r="F1559" t="s">
        <v>58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1</v>
      </c>
    </row>
    <row r="1560" spans="5:12" x14ac:dyDescent="0.2">
      <c r="E1560" t="s">
        <v>2878</v>
      </c>
      <c r="F1560" t="s">
        <v>80</v>
      </c>
      <c r="G1560">
        <v>0</v>
      </c>
      <c r="H1560">
        <v>1</v>
      </c>
      <c r="I1560">
        <v>0</v>
      </c>
      <c r="J1560">
        <v>0</v>
      </c>
      <c r="K1560">
        <v>1</v>
      </c>
      <c r="L1560">
        <v>1</v>
      </c>
    </row>
    <row r="1561" spans="5:12" x14ac:dyDescent="0.2">
      <c r="E1561" t="s">
        <v>4962</v>
      </c>
      <c r="F1561" t="s">
        <v>58</v>
      </c>
      <c r="G1561">
        <v>0</v>
      </c>
      <c r="H1561">
        <v>1</v>
      </c>
      <c r="I1561">
        <v>0</v>
      </c>
      <c r="J1561">
        <v>0</v>
      </c>
      <c r="K1561">
        <v>1</v>
      </c>
      <c r="L1561">
        <v>1</v>
      </c>
    </row>
    <row r="1562" spans="5:12" x14ac:dyDescent="0.2">
      <c r="E1562" t="s">
        <v>5443</v>
      </c>
      <c r="F1562" t="s">
        <v>58</v>
      </c>
      <c r="G1562">
        <v>0</v>
      </c>
      <c r="H1562">
        <v>1</v>
      </c>
      <c r="I1562">
        <v>0</v>
      </c>
      <c r="J1562">
        <v>0</v>
      </c>
      <c r="K1562">
        <v>1</v>
      </c>
      <c r="L1562">
        <v>1</v>
      </c>
    </row>
    <row r="1563" spans="5:12" x14ac:dyDescent="0.2">
      <c r="E1563" t="s">
        <v>6185</v>
      </c>
      <c r="F1563" t="s">
        <v>58</v>
      </c>
      <c r="G1563">
        <v>1</v>
      </c>
      <c r="H1563">
        <v>1</v>
      </c>
      <c r="I1563">
        <v>0</v>
      </c>
      <c r="J1563">
        <v>0</v>
      </c>
      <c r="K1563">
        <v>2</v>
      </c>
      <c r="L1563">
        <v>2</v>
      </c>
    </row>
    <row r="1564" spans="5:12" x14ac:dyDescent="0.2">
      <c r="E1564" t="s">
        <v>7376</v>
      </c>
      <c r="F1564" t="s">
        <v>58</v>
      </c>
      <c r="G1564">
        <v>0</v>
      </c>
      <c r="H1564">
        <v>1</v>
      </c>
      <c r="I1564">
        <v>0</v>
      </c>
      <c r="J1564">
        <v>0</v>
      </c>
      <c r="K1564">
        <v>1</v>
      </c>
      <c r="L1564">
        <v>1</v>
      </c>
    </row>
    <row r="1565" spans="5:12" x14ac:dyDescent="0.2">
      <c r="E1565" t="s">
        <v>7377</v>
      </c>
      <c r="F1565" t="s">
        <v>58</v>
      </c>
      <c r="G1565">
        <v>0</v>
      </c>
      <c r="H1565">
        <v>1</v>
      </c>
      <c r="I1565">
        <v>0</v>
      </c>
      <c r="J1565">
        <v>0</v>
      </c>
      <c r="K1565">
        <v>1</v>
      </c>
      <c r="L1565">
        <v>1</v>
      </c>
    </row>
    <row r="1566" spans="5:12" x14ac:dyDescent="0.2">
      <c r="E1566" t="s">
        <v>1053</v>
      </c>
      <c r="F1566" t="s">
        <v>33</v>
      </c>
      <c r="G1566">
        <v>0</v>
      </c>
      <c r="H1566">
        <v>1</v>
      </c>
      <c r="I1566">
        <v>0</v>
      </c>
      <c r="J1566">
        <v>0</v>
      </c>
      <c r="K1566">
        <v>1</v>
      </c>
      <c r="L1566">
        <v>1</v>
      </c>
    </row>
    <row r="1567" spans="5:12" x14ac:dyDescent="0.2">
      <c r="E1567" t="s">
        <v>1860</v>
      </c>
      <c r="F1567" t="s">
        <v>33</v>
      </c>
      <c r="G1567">
        <v>0</v>
      </c>
      <c r="H1567">
        <v>1</v>
      </c>
      <c r="I1567">
        <v>0</v>
      </c>
      <c r="J1567">
        <v>0</v>
      </c>
      <c r="K1567">
        <v>1</v>
      </c>
      <c r="L1567">
        <v>1</v>
      </c>
    </row>
    <row r="1568" spans="5:12" x14ac:dyDescent="0.2">
      <c r="E1568" t="s">
        <v>1752</v>
      </c>
      <c r="F1568" t="s">
        <v>33</v>
      </c>
      <c r="G1568">
        <v>0</v>
      </c>
      <c r="H1568">
        <v>1</v>
      </c>
      <c r="I1568">
        <v>0</v>
      </c>
      <c r="J1568">
        <v>0</v>
      </c>
      <c r="K1568">
        <v>1</v>
      </c>
      <c r="L1568">
        <v>1</v>
      </c>
    </row>
    <row r="1569" spans="5:12" x14ac:dyDescent="0.2">
      <c r="E1569" t="s">
        <v>1673</v>
      </c>
      <c r="F1569" t="s">
        <v>33</v>
      </c>
      <c r="G1569">
        <v>0</v>
      </c>
      <c r="H1569">
        <v>1</v>
      </c>
      <c r="I1569">
        <v>0</v>
      </c>
      <c r="J1569">
        <v>0</v>
      </c>
      <c r="K1569">
        <v>1</v>
      </c>
      <c r="L1569">
        <v>1</v>
      </c>
    </row>
    <row r="1570" spans="5:12" x14ac:dyDescent="0.2">
      <c r="E1570" t="s">
        <v>1755</v>
      </c>
      <c r="F1570" t="s">
        <v>33</v>
      </c>
      <c r="G1570">
        <v>0</v>
      </c>
      <c r="H1570">
        <v>1</v>
      </c>
      <c r="I1570">
        <v>0</v>
      </c>
      <c r="J1570">
        <v>0</v>
      </c>
      <c r="K1570">
        <v>1</v>
      </c>
      <c r="L1570">
        <v>1</v>
      </c>
    </row>
    <row r="1571" spans="5:12" x14ac:dyDescent="0.2">
      <c r="E1571" t="s">
        <v>1756</v>
      </c>
      <c r="F1571" t="s">
        <v>33</v>
      </c>
      <c r="G1571">
        <v>0</v>
      </c>
      <c r="H1571">
        <v>1</v>
      </c>
      <c r="I1571">
        <v>0</v>
      </c>
      <c r="J1571">
        <v>0</v>
      </c>
      <c r="K1571">
        <v>1</v>
      </c>
      <c r="L1571">
        <v>1</v>
      </c>
    </row>
    <row r="1572" spans="5:12" x14ac:dyDescent="0.2">
      <c r="E1572" t="s">
        <v>3249</v>
      </c>
      <c r="F1572" t="s">
        <v>33</v>
      </c>
      <c r="G1572">
        <v>0</v>
      </c>
      <c r="H1572">
        <v>1</v>
      </c>
      <c r="I1572">
        <v>0</v>
      </c>
      <c r="J1572">
        <v>0</v>
      </c>
      <c r="K1572">
        <v>1</v>
      </c>
      <c r="L1572">
        <v>1</v>
      </c>
    </row>
    <row r="1573" spans="5:12" x14ac:dyDescent="0.2">
      <c r="E1573" t="s">
        <v>1754</v>
      </c>
      <c r="F1573" t="s">
        <v>33</v>
      </c>
      <c r="G1573">
        <v>0</v>
      </c>
      <c r="H1573">
        <v>1</v>
      </c>
      <c r="I1573">
        <v>0</v>
      </c>
      <c r="J1573">
        <v>0</v>
      </c>
      <c r="K1573">
        <v>1</v>
      </c>
      <c r="L1573">
        <v>1</v>
      </c>
    </row>
    <row r="1574" spans="5:12" x14ac:dyDescent="0.2">
      <c r="E1574" t="s">
        <v>233</v>
      </c>
      <c r="F1574" t="s">
        <v>33</v>
      </c>
      <c r="G1574">
        <v>0</v>
      </c>
      <c r="H1574">
        <v>1</v>
      </c>
      <c r="I1574">
        <v>0</v>
      </c>
      <c r="J1574">
        <v>0</v>
      </c>
      <c r="K1574">
        <v>1</v>
      </c>
      <c r="L1574">
        <v>1</v>
      </c>
    </row>
    <row r="1575" spans="5:12" x14ac:dyDescent="0.2">
      <c r="E1575" t="s">
        <v>1062</v>
      </c>
      <c r="F1575" t="s">
        <v>33</v>
      </c>
      <c r="G1575">
        <v>0</v>
      </c>
      <c r="H1575">
        <v>1</v>
      </c>
      <c r="I1575">
        <v>0</v>
      </c>
      <c r="J1575">
        <v>0</v>
      </c>
      <c r="K1575">
        <v>1</v>
      </c>
      <c r="L1575">
        <v>1</v>
      </c>
    </row>
    <row r="1576" spans="5:12" x14ac:dyDescent="0.2">
      <c r="E1576" t="s">
        <v>2626</v>
      </c>
      <c r="F1576" t="s">
        <v>33</v>
      </c>
      <c r="G1576">
        <v>0</v>
      </c>
      <c r="H1576">
        <v>1</v>
      </c>
      <c r="I1576">
        <v>0</v>
      </c>
      <c r="J1576">
        <v>0</v>
      </c>
      <c r="K1576">
        <v>1</v>
      </c>
      <c r="L1576">
        <v>1</v>
      </c>
    </row>
    <row r="1577" spans="5:12" x14ac:dyDescent="0.2">
      <c r="E1577" t="s">
        <v>7378</v>
      </c>
      <c r="F1577" t="s">
        <v>29</v>
      </c>
      <c r="G1577">
        <v>0</v>
      </c>
      <c r="H1577">
        <v>1</v>
      </c>
      <c r="I1577">
        <v>0</v>
      </c>
      <c r="J1577">
        <v>0</v>
      </c>
      <c r="K1577">
        <v>1</v>
      </c>
      <c r="L1577">
        <v>1</v>
      </c>
    </row>
    <row r="1578" spans="5:12" x14ac:dyDescent="0.2">
      <c r="E1578" t="s">
        <v>1197</v>
      </c>
      <c r="F1578" t="s">
        <v>33</v>
      </c>
      <c r="G1578">
        <v>0</v>
      </c>
      <c r="H1578">
        <v>1</v>
      </c>
      <c r="I1578">
        <v>0</v>
      </c>
      <c r="J1578">
        <v>0</v>
      </c>
      <c r="K1578">
        <v>1</v>
      </c>
      <c r="L1578">
        <v>1</v>
      </c>
    </row>
    <row r="1579" spans="5:12" x14ac:dyDescent="0.2">
      <c r="E1579" t="s">
        <v>2444</v>
      </c>
      <c r="F1579" t="s">
        <v>33</v>
      </c>
      <c r="G1579">
        <v>0</v>
      </c>
      <c r="H1579">
        <v>1</v>
      </c>
      <c r="I1579">
        <v>0</v>
      </c>
      <c r="J1579">
        <v>0</v>
      </c>
      <c r="K1579">
        <v>1</v>
      </c>
      <c r="L1579">
        <v>1</v>
      </c>
    </row>
    <row r="1580" spans="5:12" x14ac:dyDescent="0.2">
      <c r="E1580" t="s">
        <v>7379</v>
      </c>
      <c r="F1580" t="s">
        <v>29</v>
      </c>
      <c r="G1580">
        <v>1</v>
      </c>
      <c r="H1580">
        <v>1</v>
      </c>
      <c r="I1580">
        <v>0</v>
      </c>
      <c r="J1580">
        <v>0</v>
      </c>
      <c r="K1580">
        <v>2</v>
      </c>
      <c r="L1580">
        <v>2</v>
      </c>
    </row>
    <row r="1581" spans="5:12" x14ac:dyDescent="0.2">
      <c r="E1581" t="s">
        <v>1846</v>
      </c>
      <c r="F1581" t="s">
        <v>33</v>
      </c>
      <c r="G1581">
        <v>1</v>
      </c>
      <c r="H1581">
        <v>1</v>
      </c>
      <c r="I1581">
        <v>0</v>
      </c>
      <c r="J1581">
        <v>0</v>
      </c>
      <c r="K1581">
        <v>2</v>
      </c>
      <c r="L1581">
        <v>2</v>
      </c>
    </row>
    <row r="1582" spans="5:12" x14ac:dyDescent="0.2">
      <c r="E1582" t="s">
        <v>2699</v>
      </c>
      <c r="F1582" t="s">
        <v>53</v>
      </c>
      <c r="G1582">
        <v>0</v>
      </c>
      <c r="H1582">
        <v>2</v>
      </c>
      <c r="I1582">
        <v>0</v>
      </c>
      <c r="J1582">
        <v>0</v>
      </c>
      <c r="K1582">
        <v>2</v>
      </c>
      <c r="L1582">
        <v>2</v>
      </c>
    </row>
    <row r="1583" spans="5:12" x14ac:dyDescent="0.2">
      <c r="E1583" t="s">
        <v>2181</v>
      </c>
      <c r="F1583" t="s">
        <v>53</v>
      </c>
      <c r="G1583">
        <v>0</v>
      </c>
      <c r="H1583">
        <v>2</v>
      </c>
      <c r="I1583">
        <v>0</v>
      </c>
      <c r="J1583">
        <v>0</v>
      </c>
      <c r="K1583">
        <v>2</v>
      </c>
      <c r="L1583">
        <v>2</v>
      </c>
    </row>
    <row r="1584" spans="5:12" x14ac:dyDescent="0.2">
      <c r="E1584" t="s">
        <v>2900</v>
      </c>
      <c r="F1584" t="s">
        <v>53</v>
      </c>
      <c r="G1584">
        <v>0</v>
      </c>
      <c r="H1584">
        <v>2</v>
      </c>
      <c r="I1584">
        <v>0</v>
      </c>
      <c r="J1584">
        <v>0</v>
      </c>
      <c r="K1584">
        <v>2</v>
      </c>
      <c r="L1584">
        <v>2</v>
      </c>
    </row>
    <row r="1585" spans="5:12" x14ac:dyDescent="0.2">
      <c r="E1585" t="s">
        <v>443</v>
      </c>
      <c r="F1585" t="s">
        <v>53</v>
      </c>
      <c r="G1585">
        <v>0</v>
      </c>
      <c r="H1585">
        <v>2</v>
      </c>
      <c r="I1585">
        <v>0</v>
      </c>
      <c r="J1585">
        <v>0</v>
      </c>
      <c r="K1585">
        <v>2</v>
      </c>
      <c r="L1585">
        <v>2</v>
      </c>
    </row>
    <row r="1586" spans="5:12" x14ac:dyDescent="0.2">
      <c r="E1586" t="s">
        <v>2581</v>
      </c>
      <c r="F1586" t="s">
        <v>53</v>
      </c>
      <c r="G1586">
        <v>0</v>
      </c>
      <c r="H1586">
        <v>2</v>
      </c>
      <c r="I1586">
        <v>0</v>
      </c>
      <c r="J1586">
        <v>0</v>
      </c>
      <c r="K1586">
        <v>2</v>
      </c>
      <c r="L1586">
        <v>2</v>
      </c>
    </row>
    <row r="1587" spans="5:12" x14ac:dyDescent="0.2">
      <c r="E1587" t="s">
        <v>699</v>
      </c>
      <c r="F1587" t="s">
        <v>24</v>
      </c>
      <c r="G1587">
        <v>1</v>
      </c>
      <c r="H1587">
        <v>0</v>
      </c>
      <c r="I1587">
        <v>0</v>
      </c>
      <c r="J1587">
        <v>0</v>
      </c>
      <c r="K1587">
        <v>1</v>
      </c>
      <c r="L1587">
        <v>1</v>
      </c>
    </row>
    <row r="1588" spans="5:12" x14ac:dyDescent="0.2">
      <c r="E1588" t="s">
        <v>7380</v>
      </c>
      <c r="F1588" t="s">
        <v>53</v>
      </c>
      <c r="G1588">
        <v>0</v>
      </c>
      <c r="H1588">
        <v>1</v>
      </c>
      <c r="I1588">
        <v>0</v>
      </c>
      <c r="J1588">
        <v>0</v>
      </c>
      <c r="K1588">
        <v>1</v>
      </c>
      <c r="L1588">
        <v>1</v>
      </c>
    </row>
    <row r="1589" spans="5:12" x14ac:dyDescent="0.2">
      <c r="E1589" t="s">
        <v>7381</v>
      </c>
      <c r="F1589" t="s">
        <v>53</v>
      </c>
      <c r="G1589">
        <v>0</v>
      </c>
      <c r="H1589">
        <v>1</v>
      </c>
      <c r="I1589">
        <v>0</v>
      </c>
      <c r="J1589">
        <v>0</v>
      </c>
      <c r="K1589">
        <v>1</v>
      </c>
      <c r="L1589">
        <v>1</v>
      </c>
    </row>
    <row r="1590" spans="5:12" x14ac:dyDescent="0.2">
      <c r="E1590" t="s">
        <v>7382</v>
      </c>
      <c r="F1590" t="s">
        <v>53</v>
      </c>
      <c r="G1590">
        <v>0</v>
      </c>
      <c r="H1590">
        <v>1</v>
      </c>
      <c r="I1590">
        <v>0</v>
      </c>
      <c r="J1590">
        <v>0</v>
      </c>
      <c r="K1590">
        <v>1</v>
      </c>
      <c r="L1590">
        <v>1</v>
      </c>
    </row>
    <row r="1591" spans="5:12" x14ac:dyDescent="0.2">
      <c r="E1591" t="s">
        <v>7383</v>
      </c>
      <c r="F1591" t="s">
        <v>53</v>
      </c>
      <c r="G1591">
        <v>0</v>
      </c>
      <c r="H1591">
        <v>1</v>
      </c>
      <c r="I1591">
        <v>0</v>
      </c>
      <c r="J1591">
        <v>0</v>
      </c>
      <c r="K1591">
        <v>1</v>
      </c>
      <c r="L1591">
        <v>1</v>
      </c>
    </row>
    <row r="1592" spans="5:12" x14ac:dyDescent="0.2">
      <c r="E1592" t="s">
        <v>2048</v>
      </c>
      <c r="F1592" t="s">
        <v>125</v>
      </c>
      <c r="G1592">
        <v>0</v>
      </c>
      <c r="H1592">
        <v>1</v>
      </c>
      <c r="I1592">
        <v>0</v>
      </c>
      <c r="J1592">
        <v>0</v>
      </c>
      <c r="K1592">
        <v>1</v>
      </c>
      <c r="L1592">
        <v>1</v>
      </c>
    </row>
    <row r="1593" spans="5:12" x14ac:dyDescent="0.2">
      <c r="E1593" t="s">
        <v>7384</v>
      </c>
      <c r="F1593" t="s">
        <v>22</v>
      </c>
      <c r="G1593">
        <v>0</v>
      </c>
      <c r="H1593">
        <v>1</v>
      </c>
      <c r="I1593">
        <v>0</v>
      </c>
      <c r="J1593">
        <v>0</v>
      </c>
      <c r="K1593">
        <v>1</v>
      </c>
      <c r="L1593">
        <v>1</v>
      </c>
    </row>
    <row r="1594" spans="5:12" x14ac:dyDescent="0.2">
      <c r="E1594" t="s">
        <v>7385</v>
      </c>
      <c r="F1594" t="s">
        <v>22</v>
      </c>
      <c r="G1594">
        <v>0</v>
      </c>
      <c r="H1594">
        <v>1</v>
      </c>
      <c r="I1594">
        <v>0</v>
      </c>
      <c r="J1594">
        <v>0</v>
      </c>
      <c r="K1594">
        <v>1</v>
      </c>
      <c r="L1594">
        <v>1</v>
      </c>
    </row>
    <row r="1595" spans="5:12" x14ac:dyDescent="0.2">
      <c r="E1595" t="s">
        <v>7386</v>
      </c>
      <c r="F1595" t="s">
        <v>22</v>
      </c>
      <c r="G1595">
        <v>0</v>
      </c>
      <c r="H1595">
        <v>1</v>
      </c>
      <c r="I1595">
        <v>0</v>
      </c>
      <c r="J1595">
        <v>0</v>
      </c>
      <c r="K1595">
        <v>1</v>
      </c>
      <c r="L1595">
        <v>1</v>
      </c>
    </row>
    <row r="1596" spans="5:12" x14ac:dyDescent="0.2">
      <c r="E1596" t="s">
        <v>7387</v>
      </c>
      <c r="F1596" t="s">
        <v>22</v>
      </c>
      <c r="G1596">
        <v>0</v>
      </c>
      <c r="H1596">
        <v>1</v>
      </c>
      <c r="I1596">
        <v>0</v>
      </c>
      <c r="J1596">
        <v>0</v>
      </c>
      <c r="K1596">
        <v>1</v>
      </c>
      <c r="L1596">
        <v>1</v>
      </c>
    </row>
    <row r="1597" spans="5:12" x14ac:dyDescent="0.2">
      <c r="E1597" t="s">
        <v>320</v>
      </c>
      <c r="F1597" t="s">
        <v>18</v>
      </c>
      <c r="G1597">
        <v>0</v>
      </c>
      <c r="H1597">
        <v>2</v>
      </c>
      <c r="I1597">
        <v>0</v>
      </c>
      <c r="J1597">
        <v>0</v>
      </c>
      <c r="K1597">
        <v>2</v>
      </c>
      <c r="L1597">
        <v>2</v>
      </c>
    </row>
    <row r="1598" spans="5:12" x14ac:dyDescent="0.2">
      <c r="E1598" t="s">
        <v>2060</v>
      </c>
      <c r="F1598" t="s">
        <v>18</v>
      </c>
      <c r="G1598">
        <v>0</v>
      </c>
      <c r="H1598">
        <v>1</v>
      </c>
      <c r="I1598">
        <v>0</v>
      </c>
      <c r="J1598">
        <v>0</v>
      </c>
      <c r="K1598">
        <v>1</v>
      </c>
      <c r="L1598">
        <v>1</v>
      </c>
    </row>
    <row r="1599" spans="5:12" x14ac:dyDescent="0.2">
      <c r="E1599" t="s">
        <v>3228</v>
      </c>
      <c r="F1599" t="s">
        <v>18</v>
      </c>
      <c r="G1599">
        <v>0</v>
      </c>
      <c r="H1599">
        <v>4</v>
      </c>
      <c r="I1599">
        <v>0</v>
      </c>
      <c r="J1599">
        <v>0</v>
      </c>
      <c r="K1599">
        <v>4</v>
      </c>
      <c r="L1599">
        <v>4</v>
      </c>
    </row>
    <row r="1600" spans="5:12" x14ac:dyDescent="0.2">
      <c r="E1600" t="s">
        <v>1400</v>
      </c>
      <c r="F1600" t="s">
        <v>18</v>
      </c>
      <c r="G1600">
        <v>0</v>
      </c>
      <c r="H1600">
        <v>1</v>
      </c>
      <c r="I1600">
        <v>0</v>
      </c>
      <c r="J1600">
        <v>0</v>
      </c>
      <c r="K1600">
        <v>1</v>
      </c>
      <c r="L1600">
        <v>1</v>
      </c>
    </row>
    <row r="1601" spans="5:12" x14ac:dyDescent="0.2">
      <c r="E1601" t="s">
        <v>1178</v>
      </c>
      <c r="F1601" t="s">
        <v>18</v>
      </c>
      <c r="G1601">
        <v>0</v>
      </c>
      <c r="H1601">
        <v>1</v>
      </c>
      <c r="I1601">
        <v>0</v>
      </c>
      <c r="J1601">
        <v>0</v>
      </c>
      <c r="K1601">
        <v>1</v>
      </c>
      <c r="L1601">
        <v>1</v>
      </c>
    </row>
    <row r="1602" spans="5:12" x14ac:dyDescent="0.2">
      <c r="E1602" t="s">
        <v>4893</v>
      </c>
      <c r="F1602" t="s">
        <v>48</v>
      </c>
      <c r="G1602">
        <v>0</v>
      </c>
      <c r="H1602">
        <v>1</v>
      </c>
      <c r="I1602">
        <v>0</v>
      </c>
      <c r="J1602">
        <v>0</v>
      </c>
      <c r="K1602">
        <v>1</v>
      </c>
      <c r="L1602">
        <v>1</v>
      </c>
    </row>
    <row r="1603" spans="5:12" x14ac:dyDescent="0.2">
      <c r="E1603" t="s">
        <v>7388</v>
      </c>
      <c r="F1603" t="s">
        <v>53</v>
      </c>
      <c r="G1603">
        <v>1</v>
      </c>
      <c r="H1603">
        <v>0</v>
      </c>
      <c r="I1603">
        <v>0</v>
      </c>
      <c r="J1603">
        <v>0</v>
      </c>
      <c r="K1603">
        <v>1</v>
      </c>
      <c r="L1603">
        <v>1</v>
      </c>
    </row>
    <row r="1604" spans="5:12" x14ac:dyDescent="0.2">
      <c r="E1604" t="s">
        <v>3125</v>
      </c>
      <c r="F1604" t="s">
        <v>14</v>
      </c>
      <c r="G1604">
        <v>0</v>
      </c>
      <c r="H1604">
        <v>1</v>
      </c>
      <c r="I1604">
        <v>0</v>
      </c>
      <c r="J1604">
        <v>0</v>
      </c>
      <c r="K1604">
        <v>1</v>
      </c>
      <c r="L1604">
        <v>1</v>
      </c>
    </row>
    <row r="1605" spans="5:12" x14ac:dyDescent="0.2">
      <c r="E1605" t="s">
        <v>786</v>
      </c>
      <c r="F1605" t="s">
        <v>14</v>
      </c>
      <c r="G1605">
        <v>0</v>
      </c>
      <c r="H1605">
        <v>1</v>
      </c>
      <c r="I1605">
        <v>0</v>
      </c>
      <c r="J1605">
        <v>0</v>
      </c>
      <c r="K1605">
        <v>1</v>
      </c>
      <c r="L1605">
        <v>1</v>
      </c>
    </row>
    <row r="1606" spans="5:12" x14ac:dyDescent="0.2">
      <c r="E1606" t="s">
        <v>3124</v>
      </c>
      <c r="F1606" t="s">
        <v>14</v>
      </c>
      <c r="G1606">
        <v>0</v>
      </c>
      <c r="H1606">
        <v>1</v>
      </c>
      <c r="I1606">
        <v>0</v>
      </c>
      <c r="J1606">
        <v>0</v>
      </c>
      <c r="K1606">
        <v>1</v>
      </c>
      <c r="L1606">
        <v>1</v>
      </c>
    </row>
    <row r="1607" spans="5:12" x14ac:dyDescent="0.2">
      <c r="E1607" t="s">
        <v>1586</v>
      </c>
      <c r="F1607" t="s">
        <v>14</v>
      </c>
      <c r="G1607">
        <v>0</v>
      </c>
      <c r="H1607">
        <v>1</v>
      </c>
      <c r="I1607">
        <v>0</v>
      </c>
      <c r="J1607">
        <v>0</v>
      </c>
      <c r="K1607">
        <v>1</v>
      </c>
      <c r="L1607">
        <v>1</v>
      </c>
    </row>
    <row r="1608" spans="5:12" x14ac:dyDescent="0.2">
      <c r="E1608" t="s">
        <v>637</v>
      </c>
      <c r="F1608" t="s">
        <v>14</v>
      </c>
      <c r="G1608">
        <v>0</v>
      </c>
      <c r="H1608">
        <v>1</v>
      </c>
      <c r="I1608">
        <v>0</v>
      </c>
      <c r="J1608">
        <v>0</v>
      </c>
      <c r="K1608">
        <v>1</v>
      </c>
      <c r="L1608">
        <v>1</v>
      </c>
    </row>
    <row r="1609" spans="5:12" x14ac:dyDescent="0.2">
      <c r="E1609" t="s">
        <v>322</v>
      </c>
      <c r="F1609" t="s">
        <v>14</v>
      </c>
      <c r="G1609">
        <v>0</v>
      </c>
      <c r="H1609">
        <v>1</v>
      </c>
      <c r="I1609">
        <v>0</v>
      </c>
      <c r="J1609">
        <v>0</v>
      </c>
      <c r="K1609">
        <v>1</v>
      </c>
      <c r="L1609">
        <v>1</v>
      </c>
    </row>
    <row r="1610" spans="5:12" x14ac:dyDescent="0.2">
      <c r="E1610" t="s">
        <v>2170</v>
      </c>
      <c r="F1610" t="s">
        <v>14</v>
      </c>
      <c r="G1610">
        <v>0</v>
      </c>
      <c r="H1610">
        <v>1</v>
      </c>
      <c r="I1610">
        <v>0</v>
      </c>
      <c r="J1610">
        <v>0</v>
      </c>
      <c r="K1610">
        <v>1</v>
      </c>
      <c r="L1610">
        <v>1</v>
      </c>
    </row>
    <row r="1611" spans="5:12" x14ac:dyDescent="0.2">
      <c r="E1611" t="s">
        <v>986</v>
      </c>
      <c r="F1611" t="s">
        <v>80</v>
      </c>
      <c r="G1611">
        <v>2</v>
      </c>
      <c r="H1611">
        <v>1</v>
      </c>
      <c r="I1611">
        <v>0</v>
      </c>
      <c r="J1611">
        <v>0</v>
      </c>
      <c r="K1611">
        <v>3</v>
      </c>
      <c r="L1611">
        <v>3</v>
      </c>
    </row>
    <row r="1612" spans="5:12" x14ac:dyDescent="0.2">
      <c r="E1612" t="s">
        <v>1669</v>
      </c>
      <c r="F1612" t="s">
        <v>80</v>
      </c>
      <c r="G1612">
        <v>2</v>
      </c>
      <c r="H1612">
        <v>1</v>
      </c>
      <c r="I1612">
        <v>0</v>
      </c>
      <c r="J1612">
        <v>0</v>
      </c>
      <c r="K1612">
        <v>3</v>
      </c>
      <c r="L1612">
        <v>3</v>
      </c>
    </row>
    <row r="1613" spans="5:12" x14ac:dyDescent="0.2">
      <c r="E1613" t="s">
        <v>7389</v>
      </c>
      <c r="F1613" t="s">
        <v>87</v>
      </c>
      <c r="G1613">
        <v>0</v>
      </c>
      <c r="H1613">
        <v>1</v>
      </c>
      <c r="I1613">
        <v>0</v>
      </c>
      <c r="J1613">
        <v>0</v>
      </c>
      <c r="K1613">
        <v>1</v>
      </c>
      <c r="L1613">
        <v>1</v>
      </c>
    </row>
    <row r="1614" spans="5:12" x14ac:dyDescent="0.2">
      <c r="E1614" t="s">
        <v>7390</v>
      </c>
      <c r="F1614" t="s">
        <v>87</v>
      </c>
      <c r="G1614">
        <v>0</v>
      </c>
      <c r="H1614">
        <v>1</v>
      </c>
      <c r="I1614">
        <v>0</v>
      </c>
      <c r="J1614">
        <v>0</v>
      </c>
      <c r="K1614">
        <v>1</v>
      </c>
      <c r="L1614">
        <v>1</v>
      </c>
    </row>
    <row r="1615" spans="5:12" x14ac:dyDescent="0.2">
      <c r="E1615" t="s">
        <v>584</v>
      </c>
      <c r="F1615" t="s">
        <v>80</v>
      </c>
      <c r="G1615">
        <v>0</v>
      </c>
      <c r="H1615">
        <v>2</v>
      </c>
      <c r="I1615">
        <v>0</v>
      </c>
      <c r="J1615">
        <v>0</v>
      </c>
      <c r="K1615">
        <v>2</v>
      </c>
      <c r="L1615">
        <v>2</v>
      </c>
    </row>
    <row r="1616" spans="5:12" x14ac:dyDescent="0.2">
      <c r="E1616" t="s">
        <v>6224</v>
      </c>
      <c r="F1616" t="s">
        <v>14</v>
      </c>
      <c r="G1616">
        <v>0</v>
      </c>
      <c r="H1616">
        <v>5</v>
      </c>
      <c r="I1616">
        <v>0</v>
      </c>
      <c r="J1616">
        <v>0</v>
      </c>
      <c r="K1616">
        <v>5</v>
      </c>
      <c r="L1616">
        <v>5</v>
      </c>
    </row>
    <row r="1617" spans="4:12" x14ac:dyDescent="0.2">
      <c r="E1617" t="s">
        <v>7391</v>
      </c>
      <c r="F1617" t="s">
        <v>55</v>
      </c>
      <c r="G1617">
        <v>1</v>
      </c>
      <c r="H1617">
        <v>0</v>
      </c>
      <c r="I1617">
        <v>0</v>
      </c>
      <c r="J1617">
        <v>0</v>
      </c>
      <c r="K1617">
        <v>1</v>
      </c>
      <c r="L1617">
        <v>1</v>
      </c>
    </row>
    <row r="1618" spans="4:12" x14ac:dyDescent="0.2">
      <c r="E1618" t="s">
        <v>7392</v>
      </c>
      <c r="F1618" t="s">
        <v>20</v>
      </c>
      <c r="G1618">
        <v>1</v>
      </c>
      <c r="H1618">
        <v>0</v>
      </c>
      <c r="I1618">
        <v>0</v>
      </c>
      <c r="J1618">
        <v>0</v>
      </c>
      <c r="K1618">
        <v>1</v>
      </c>
      <c r="L1618">
        <v>1</v>
      </c>
    </row>
    <row r="1619" spans="4:12" x14ac:dyDescent="0.2">
      <c r="E1619" t="s">
        <v>304</v>
      </c>
      <c r="F1619" t="s">
        <v>20</v>
      </c>
      <c r="G1619">
        <v>1</v>
      </c>
      <c r="H1619">
        <v>0</v>
      </c>
      <c r="I1619">
        <v>0</v>
      </c>
      <c r="J1619">
        <v>0</v>
      </c>
      <c r="K1619">
        <v>1</v>
      </c>
      <c r="L1619">
        <v>1</v>
      </c>
    </row>
    <row r="1620" spans="4:12" x14ac:dyDescent="0.2">
      <c r="E1620" t="s">
        <v>5764</v>
      </c>
      <c r="F1620" t="s">
        <v>53</v>
      </c>
      <c r="G1620">
        <v>0</v>
      </c>
      <c r="H1620">
        <v>2</v>
      </c>
      <c r="I1620">
        <v>0</v>
      </c>
      <c r="J1620">
        <v>0</v>
      </c>
      <c r="K1620">
        <v>2</v>
      </c>
      <c r="L1620">
        <v>2</v>
      </c>
    </row>
    <row r="1621" spans="4:12" x14ac:dyDescent="0.2">
      <c r="E1621" t="s">
        <v>5234</v>
      </c>
      <c r="F1621" t="s">
        <v>53</v>
      </c>
      <c r="G1621">
        <v>0</v>
      </c>
      <c r="H1621">
        <v>2</v>
      </c>
      <c r="I1621">
        <v>0</v>
      </c>
      <c r="J1621">
        <v>0</v>
      </c>
      <c r="K1621">
        <v>2</v>
      </c>
      <c r="L1621">
        <v>2</v>
      </c>
    </row>
    <row r="1622" spans="4:12" x14ac:dyDescent="0.2">
      <c r="E1622" t="s">
        <v>4178</v>
      </c>
      <c r="F1622" t="s">
        <v>53</v>
      </c>
      <c r="G1622">
        <v>0</v>
      </c>
      <c r="H1622">
        <v>2</v>
      </c>
      <c r="I1622">
        <v>0</v>
      </c>
      <c r="J1622">
        <v>0</v>
      </c>
      <c r="K1622">
        <v>2</v>
      </c>
      <c r="L1622">
        <v>2</v>
      </c>
    </row>
    <row r="1623" spans="4:12" x14ac:dyDescent="0.2">
      <c r="E1623" t="s">
        <v>5682</v>
      </c>
      <c r="F1623" t="s">
        <v>53</v>
      </c>
      <c r="G1623">
        <v>0</v>
      </c>
      <c r="H1623">
        <v>2</v>
      </c>
      <c r="I1623">
        <v>0</v>
      </c>
      <c r="J1623">
        <v>0</v>
      </c>
      <c r="K1623">
        <v>2</v>
      </c>
      <c r="L1623">
        <v>2</v>
      </c>
    </row>
    <row r="1624" spans="4:12" x14ac:dyDescent="0.2">
      <c r="E1624" t="s">
        <v>4997</v>
      </c>
      <c r="F1624" t="s">
        <v>53</v>
      </c>
      <c r="G1624">
        <v>0</v>
      </c>
      <c r="H1624">
        <v>2</v>
      </c>
      <c r="I1624">
        <v>0</v>
      </c>
      <c r="J1624">
        <v>0</v>
      </c>
      <c r="K1624">
        <v>2</v>
      </c>
      <c r="L1624">
        <v>2</v>
      </c>
    </row>
    <row r="1625" spans="4:12" x14ac:dyDescent="0.2">
      <c r="E1625" t="s">
        <v>7393</v>
      </c>
      <c r="F1625" t="s">
        <v>69</v>
      </c>
      <c r="G1625">
        <v>0</v>
      </c>
      <c r="H1625">
        <v>1</v>
      </c>
      <c r="I1625">
        <v>0</v>
      </c>
      <c r="J1625">
        <v>0</v>
      </c>
      <c r="K1625">
        <v>1</v>
      </c>
      <c r="L1625">
        <v>1</v>
      </c>
    </row>
    <row r="1626" spans="4:12" x14ac:dyDescent="0.2">
      <c r="E1626" t="s">
        <v>7394</v>
      </c>
      <c r="F1626" t="s">
        <v>69</v>
      </c>
      <c r="G1626">
        <v>0</v>
      </c>
      <c r="H1626">
        <v>1</v>
      </c>
      <c r="I1626">
        <v>0</v>
      </c>
      <c r="J1626">
        <v>0</v>
      </c>
      <c r="K1626">
        <v>1</v>
      </c>
      <c r="L1626">
        <v>1</v>
      </c>
    </row>
    <row r="1627" spans="4:12" x14ac:dyDescent="0.2">
      <c r="E1627" t="s">
        <v>7395</v>
      </c>
      <c r="F1627" t="s">
        <v>53</v>
      </c>
      <c r="G1627">
        <v>0</v>
      </c>
      <c r="H1627">
        <v>4</v>
      </c>
      <c r="I1627">
        <v>0</v>
      </c>
      <c r="J1627">
        <v>0</v>
      </c>
      <c r="K1627">
        <v>4</v>
      </c>
      <c r="L1627">
        <v>4</v>
      </c>
    </row>
    <row r="1628" spans="4:12" x14ac:dyDescent="0.2">
      <c r="E1628" t="s">
        <v>6516</v>
      </c>
      <c r="F1628" t="s">
        <v>53</v>
      </c>
      <c r="G1628">
        <v>0</v>
      </c>
      <c r="H1628">
        <v>5</v>
      </c>
      <c r="I1628">
        <v>0</v>
      </c>
      <c r="J1628">
        <v>0</v>
      </c>
      <c r="K1628">
        <v>5</v>
      </c>
      <c r="L1628">
        <v>5</v>
      </c>
    </row>
    <row r="1629" spans="4:12" x14ac:dyDescent="0.2">
      <c r="D1629" t="s">
        <v>97</v>
      </c>
      <c r="E1629" t="s">
        <v>97</v>
      </c>
      <c r="F1629" t="s">
        <v>33</v>
      </c>
      <c r="G1629">
        <v>1</v>
      </c>
      <c r="H1629">
        <v>0</v>
      </c>
      <c r="I1629">
        <v>0</v>
      </c>
      <c r="J1629">
        <v>0</v>
      </c>
      <c r="K1629">
        <v>1</v>
      </c>
      <c r="L1629">
        <v>1</v>
      </c>
    </row>
    <row r="1630" spans="4:12" x14ac:dyDescent="0.2">
      <c r="E1630" t="s">
        <v>1951</v>
      </c>
      <c r="F1630" t="s">
        <v>33</v>
      </c>
      <c r="G1630">
        <v>1</v>
      </c>
      <c r="H1630">
        <v>0</v>
      </c>
      <c r="I1630">
        <v>0</v>
      </c>
      <c r="J1630">
        <v>0</v>
      </c>
      <c r="K1630">
        <v>1</v>
      </c>
      <c r="L1630">
        <v>1</v>
      </c>
    </row>
    <row r="1631" spans="4:12" x14ac:dyDescent="0.2">
      <c r="E1631" t="s">
        <v>1112</v>
      </c>
      <c r="F1631" t="s">
        <v>33</v>
      </c>
      <c r="G1631">
        <v>1</v>
      </c>
      <c r="H1631">
        <v>0</v>
      </c>
      <c r="I1631">
        <v>0</v>
      </c>
      <c r="J1631">
        <v>0</v>
      </c>
      <c r="K1631">
        <v>1</v>
      </c>
      <c r="L1631">
        <v>1</v>
      </c>
    </row>
    <row r="1632" spans="4:12" x14ac:dyDescent="0.2">
      <c r="E1632" t="s">
        <v>7396</v>
      </c>
      <c r="F1632" t="s">
        <v>29</v>
      </c>
      <c r="G1632">
        <v>0</v>
      </c>
      <c r="H1632">
        <v>2</v>
      </c>
      <c r="I1632">
        <v>0</v>
      </c>
      <c r="J1632">
        <v>0</v>
      </c>
      <c r="K1632">
        <v>2</v>
      </c>
      <c r="L1632">
        <v>2</v>
      </c>
    </row>
    <row r="1633" spans="5:12" x14ac:dyDescent="0.2">
      <c r="E1633" t="s">
        <v>7397</v>
      </c>
      <c r="F1633" t="s">
        <v>29</v>
      </c>
      <c r="G1633">
        <v>0</v>
      </c>
      <c r="H1633">
        <v>2</v>
      </c>
      <c r="I1633">
        <v>0</v>
      </c>
      <c r="J1633">
        <v>0</v>
      </c>
      <c r="K1633">
        <v>2</v>
      </c>
      <c r="L1633">
        <v>2</v>
      </c>
    </row>
    <row r="1634" spans="5:12" x14ac:dyDescent="0.2">
      <c r="E1634" t="s">
        <v>7398</v>
      </c>
      <c r="F1634" t="s">
        <v>29</v>
      </c>
      <c r="G1634">
        <v>0</v>
      </c>
      <c r="H1634">
        <v>2</v>
      </c>
      <c r="I1634">
        <v>0</v>
      </c>
      <c r="J1634">
        <v>0</v>
      </c>
      <c r="K1634">
        <v>2</v>
      </c>
      <c r="L1634">
        <v>2</v>
      </c>
    </row>
    <row r="1635" spans="5:12" x14ac:dyDescent="0.2">
      <c r="E1635" t="s">
        <v>7399</v>
      </c>
      <c r="F1635" t="s">
        <v>29</v>
      </c>
      <c r="G1635">
        <v>0</v>
      </c>
      <c r="H1635">
        <v>2</v>
      </c>
      <c r="I1635">
        <v>0</v>
      </c>
      <c r="J1635">
        <v>0</v>
      </c>
      <c r="K1635">
        <v>2</v>
      </c>
      <c r="L1635">
        <v>2</v>
      </c>
    </row>
    <row r="1636" spans="5:12" x14ac:dyDescent="0.2">
      <c r="E1636" t="s">
        <v>5018</v>
      </c>
      <c r="F1636" t="s">
        <v>29</v>
      </c>
      <c r="G1636">
        <v>0</v>
      </c>
      <c r="H1636">
        <v>2</v>
      </c>
      <c r="I1636">
        <v>0</v>
      </c>
      <c r="J1636">
        <v>0</v>
      </c>
      <c r="K1636">
        <v>2</v>
      </c>
      <c r="L1636">
        <v>2</v>
      </c>
    </row>
    <row r="1637" spans="5:12" x14ac:dyDescent="0.2">
      <c r="E1637" t="s">
        <v>5663</v>
      </c>
      <c r="F1637" t="s">
        <v>29</v>
      </c>
      <c r="G1637">
        <v>1</v>
      </c>
      <c r="H1637">
        <v>2</v>
      </c>
      <c r="I1637">
        <v>0</v>
      </c>
      <c r="J1637">
        <v>0</v>
      </c>
      <c r="K1637">
        <v>3</v>
      </c>
      <c r="L1637">
        <v>3</v>
      </c>
    </row>
    <row r="1638" spans="5:12" x14ac:dyDescent="0.2">
      <c r="E1638" t="s">
        <v>7400</v>
      </c>
      <c r="F1638" t="s">
        <v>29</v>
      </c>
      <c r="G1638">
        <v>0</v>
      </c>
      <c r="H1638">
        <v>2</v>
      </c>
      <c r="I1638">
        <v>0</v>
      </c>
      <c r="J1638">
        <v>0</v>
      </c>
      <c r="K1638">
        <v>2</v>
      </c>
      <c r="L1638">
        <v>2</v>
      </c>
    </row>
    <row r="1639" spans="5:12" x14ac:dyDescent="0.2">
      <c r="E1639" t="s">
        <v>5823</v>
      </c>
      <c r="F1639" t="s">
        <v>29</v>
      </c>
      <c r="G1639">
        <v>1</v>
      </c>
      <c r="H1639">
        <v>2</v>
      </c>
      <c r="I1639">
        <v>0</v>
      </c>
      <c r="J1639">
        <v>0</v>
      </c>
      <c r="K1639">
        <v>3</v>
      </c>
      <c r="L1639">
        <v>3</v>
      </c>
    </row>
    <row r="1640" spans="5:12" x14ac:dyDescent="0.2">
      <c r="E1640" t="s">
        <v>4451</v>
      </c>
      <c r="F1640" t="s">
        <v>29</v>
      </c>
      <c r="G1640">
        <v>1</v>
      </c>
      <c r="H1640">
        <v>2</v>
      </c>
      <c r="I1640">
        <v>0</v>
      </c>
      <c r="J1640">
        <v>0</v>
      </c>
      <c r="K1640">
        <v>3</v>
      </c>
      <c r="L1640">
        <v>3</v>
      </c>
    </row>
    <row r="1641" spans="5:12" x14ac:dyDescent="0.2">
      <c r="E1641" t="s">
        <v>7401</v>
      </c>
      <c r="F1641" t="s">
        <v>29</v>
      </c>
      <c r="G1641">
        <v>0</v>
      </c>
      <c r="H1641">
        <v>2</v>
      </c>
      <c r="I1641">
        <v>0</v>
      </c>
      <c r="J1641">
        <v>0</v>
      </c>
      <c r="K1641">
        <v>2</v>
      </c>
      <c r="L1641">
        <v>2</v>
      </c>
    </row>
    <row r="1642" spans="5:12" x14ac:dyDescent="0.2">
      <c r="E1642" t="s">
        <v>7402</v>
      </c>
      <c r="F1642" t="s">
        <v>14</v>
      </c>
      <c r="G1642">
        <v>0</v>
      </c>
      <c r="H1642">
        <v>1</v>
      </c>
      <c r="I1642">
        <v>0</v>
      </c>
      <c r="J1642">
        <v>0</v>
      </c>
      <c r="K1642">
        <v>1</v>
      </c>
      <c r="L1642">
        <v>1</v>
      </c>
    </row>
    <row r="1643" spans="5:12" x14ac:dyDescent="0.2">
      <c r="E1643" t="s">
        <v>7403</v>
      </c>
      <c r="F1643" t="s">
        <v>14</v>
      </c>
      <c r="G1643">
        <v>0</v>
      </c>
      <c r="H1643">
        <v>1</v>
      </c>
      <c r="I1643">
        <v>0</v>
      </c>
      <c r="J1643">
        <v>0</v>
      </c>
      <c r="K1643">
        <v>1</v>
      </c>
      <c r="L1643">
        <v>1</v>
      </c>
    </row>
    <row r="1644" spans="5:12" x14ac:dyDescent="0.2">
      <c r="E1644" t="s">
        <v>7404</v>
      </c>
      <c r="F1644" t="s">
        <v>14</v>
      </c>
      <c r="G1644">
        <v>0</v>
      </c>
      <c r="H1644">
        <v>1</v>
      </c>
      <c r="I1644">
        <v>0</v>
      </c>
      <c r="J1644">
        <v>0</v>
      </c>
      <c r="K1644">
        <v>1</v>
      </c>
      <c r="L1644">
        <v>1</v>
      </c>
    </row>
    <row r="1645" spans="5:12" x14ac:dyDescent="0.2">
      <c r="E1645" t="s">
        <v>7405</v>
      </c>
      <c r="F1645" t="s">
        <v>14</v>
      </c>
      <c r="G1645">
        <v>0</v>
      </c>
      <c r="H1645">
        <v>1</v>
      </c>
      <c r="I1645">
        <v>0</v>
      </c>
      <c r="J1645">
        <v>0</v>
      </c>
      <c r="K1645">
        <v>1</v>
      </c>
      <c r="L1645">
        <v>1</v>
      </c>
    </row>
    <row r="1646" spans="5:12" x14ac:dyDescent="0.2">
      <c r="E1646" t="s">
        <v>7406</v>
      </c>
      <c r="F1646" t="s">
        <v>14</v>
      </c>
      <c r="G1646">
        <v>0</v>
      </c>
      <c r="H1646">
        <v>1</v>
      </c>
      <c r="I1646">
        <v>0</v>
      </c>
      <c r="J1646">
        <v>0</v>
      </c>
      <c r="K1646">
        <v>1</v>
      </c>
      <c r="L1646">
        <v>1</v>
      </c>
    </row>
    <row r="1647" spans="5:12" x14ac:dyDescent="0.2">
      <c r="E1647" t="s">
        <v>7407</v>
      </c>
      <c r="F1647" t="s">
        <v>14</v>
      </c>
      <c r="G1647">
        <v>0</v>
      </c>
      <c r="H1647">
        <v>1</v>
      </c>
      <c r="I1647">
        <v>0</v>
      </c>
      <c r="J1647">
        <v>0</v>
      </c>
      <c r="K1647">
        <v>1</v>
      </c>
      <c r="L1647">
        <v>1</v>
      </c>
    </row>
    <row r="1648" spans="5:12" x14ac:dyDescent="0.2">
      <c r="E1648" t="s">
        <v>7408</v>
      </c>
      <c r="F1648" t="s">
        <v>14</v>
      </c>
      <c r="G1648">
        <v>0</v>
      </c>
      <c r="H1648">
        <v>1</v>
      </c>
      <c r="I1648">
        <v>0</v>
      </c>
      <c r="J1648">
        <v>0</v>
      </c>
      <c r="K1648">
        <v>1</v>
      </c>
      <c r="L1648">
        <v>1</v>
      </c>
    </row>
    <row r="1649" spans="4:12" x14ac:dyDescent="0.2">
      <c r="E1649" t="s">
        <v>7409</v>
      </c>
      <c r="F1649" t="s">
        <v>14</v>
      </c>
      <c r="G1649">
        <v>0</v>
      </c>
      <c r="H1649">
        <v>1</v>
      </c>
      <c r="I1649">
        <v>0</v>
      </c>
      <c r="J1649">
        <v>0</v>
      </c>
      <c r="K1649">
        <v>1</v>
      </c>
      <c r="L1649">
        <v>1</v>
      </c>
    </row>
    <row r="1650" spans="4:12" x14ac:dyDescent="0.2">
      <c r="E1650" t="s">
        <v>7410</v>
      </c>
      <c r="F1650" t="s">
        <v>14</v>
      </c>
      <c r="G1650">
        <v>0</v>
      </c>
      <c r="H1650">
        <v>1</v>
      </c>
      <c r="I1650">
        <v>0</v>
      </c>
      <c r="J1650">
        <v>0</v>
      </c>
      <c r="K1650">
        <v>1</v>
      </c>
      <c r="L1650">
        <v>1</v>
      </c>
    </row>
    <row r="1651" spans="4:12" x14ac:dyDescent="0.2">
      <c r="E1651" t="s">
        <v>7411</v>
      </c>
      <c r="F1651" t="s">
        <v>14</v>
      </c>
      <c r="G1651">
        <v>0</v>
      </c>
      <c r="H1651">
        <v>1</v>
      </c>
      <c r="I1651">
        <v>0</v>
      </c>
      <c r="J1651">
        <v>0</v>
      </c>
      <c r="K1651">
        <v>1</v>
      </c>
      <c r="L1651">
        <v>1</v>
      </c>
    </row>
    <row r="1652" spans="4:12" x14ac:dyDescent="0.2">
      <c r="E1652" t="s">
        <v>7412</v>
      </c>
      <c r="F1652" t="s">
        <v>14</v>
      </c>
      <c r="G1652">
        <v>0</v>
      </c>
      <c r="H1652">
        <v>1</v>
      </c>
      <c r="I1652">
        <v>0</v>
      </c>
      <c r="J1652">
        <v>0</v>
      </c>
      <c r="K1652">
        <v>1</v>
      </c>
      <c r="L1652">
        <v>1</v>
      </c>
    </row>
    <row r="1653" spans="4:12" x14ac:dyDescent="0.2">
      <c r="E1653" t="s">
        <v>7413</v>
      </c>
      <c r="F1653" t="s">
        <v>14</v>
      </c>
      <c r="G1653">
        <v>0</v>
      </c>
      <c r="H1653">
        <v>1</v>
      </c>
      <c r="I1653">
        <v>0</v>
      </c>
      <c r="J1653">
        <v>0</v>
      </c>
      <c r="K1653">
        <v>1</v>
      </c>
      <c r="L1653">
        <v>1</v>
      </c>
    </row>
    <row r="1654" spans="4:12" x14ac:dyDescent="0.2">
      <c r="E1654" t="s">
        <v>7414</v>
      </c>
      <c r="F1654" t="s">
        <v>14</v>
      </c>
      <c r="G1654">
        <v>0</v>
      </c>
      <c r="H1654">
        <v>1</v>
      </c>
      <c r="I1654">
        <v>0</v>
      </c>
      <c r="J1654">
        <v>0</v>
      </c>
      <c r="K1654">
        <v>1</v>
      </c>
      <c r="L1654">
        <v>1</v>
      </c>
    </row>
    <row r="1655" spans="4:12" x14ac:dyDescent="0.2">
      <c r="D1655" t="s">
        <v>7415</v>
      </c>
      <c r="E1655" t="s">
        <v>7415</v>
      </c>
      <c r="F1655" t="s">
        <v>14</v>
      </c>
      <c r="G1655">
        <v>0</v>
      </c>
      <c r="H1655">
        <v>1</v>
      </c>
      <c r="I1655">
        <v>0</v>
      </c>
      <c r="J1655">
        <v>0</v>
      </c>
      <c r="K1655">
        <v>1</v>
      </c>
      <c r="L1655">
        <v>1</v>
      </c>
    </row>
    <row r="1656" spans="4:12" x14ac:dyDescent="0.2">
      <c r="E1656" t="s">
        <v>7416</v>
      </c>
      <c r="F1656" t="s">
        <v>53</v>
      </c>
      <c r="G1656">
        <v>0</v>
      </c>
      <c r="H1656">
        <v>3</v>
      </c>
      <c r="I1656">
        <v>0</v>
      </c>
      <c r="J1656">
        <v>0</v>
      </c>
      <c r="K1656">
        <v>3</v>
      </c>
      <c r="L1656">
        <v>3</v>
      </c>
    </row>
    <row r="1657" spans="4:12" x14ac:dyDescent="0.2">
      <c r="E1657" t="s">
        <v>7417</v>
      </c>
      <c r="F1657" t="s">
        <v>53</v>
      </c>
      <c r="G1657">
        <v>1</v>
      </c>
      <c r="H1657">
        <v>3</v>
      </c>
      <c r="I1657">
        <v>0</v>
      </c>
      <c r="J1657">
        <v>0</v>
      </c>
      <c r="K1657">
        <v>4</v>
      </c>
      <c r="L1657">
        <v>4</v>
      </c>
    </row>
    <row r="1658" spans="4:12" x14ac:dyDescent="0.2">
      <c r="E1658" t="s">
        <v>7418</v>
      </c>
      <c r="F1658" t="s">
        <v>53</v>
      </c>
      <c r="G1658">
        <v>0</v>
      </c>
      <c r="H1658">
        <v>3</v>
      </c>
      <c r="I1658">
        <v>0</v>
      </c>
      <c r="J1658">
        <v>0</v>
      </c>
      <c r="K1658">
        <v>3</v>
      </c>
      <c r="L1658">
        <v>3</v>
      </c>
    </row>
    <row r="1659" spans="4:12" x14ac:dyDescent="0.2">
      <c r="E1659" t="s">
        <v>7419</v>
      </c>
      <c r="F1659" t="s">
        <v>53</v>
      </c>
      <c r="G1659">
        <v>0</v>
      </c>
      <c r="H1659">
        <v>3</v>
      </c>
      <c r="I1659">
        <v>0</v>
      </c>
      <c r="J1659">
        <v>0</v>
      </c>
      <c r="K1659">
        <v>3</v>
      </c>
      <c r="L1659">
        <v>3</v>
      </c>
    </row>
    <row r="1660" spans="4:12" x14ac:dyDescent="0.2">
      <c r="E1660" t="s">
        <v>4345</v>
      </c>
      <c r="F1660" t="s">
        <v>24</v>
      </c>
      <c r="G1660">
        <v>0</v>
      </c>
      <c r="H1660">
        <v>2</v>
      </c>
      <c r="I1660">
        <v>0</v>
      </c>
      <c r="J1660">
        <v>0</v>
      </c>
      <c r="K1660">
        <v>2</v>
      </c>
      <c r="L1660">
        <v>2</v>
      </c>
    </row>
    <row r="1661" spans="4:12" x14ac:dyDescent="0.2">
      <c r="E1661" t="s">
        <v>6181</v>
      </c>
      <c r="F1661" t="s">
        <v>67</v>
      </c>
      <c r="G1661">
        <v>7</v>
      </c>
      <c r="H1661">
        <v>0</v>
      </c>
      <c r="I1661">
        <v>0</v>
      </c>
      <c r="J1661">
        <v>0</v>
      </c>
      <c r="K1661">
        <v>7</v>
      </c>
      <c r="L1661">
        <v>7</v>
      </c>
    </row>
    <row r="1662" spans="4:12" x14ac:dyDescent="0.2">
      <c r="E1662" t="s">
        <v>7420</v>
      </c>
      <c r="F1662" t="s">
        <v>53</v>
      </c>
      <c r="G1662">
        <v>1</v>
      </c>
      <c r="H1662">
        <v>0</v>
      </c>
      <c r="I1662">
        <v>0</v>
      </c>
      <c r="J1662">
        <v>0</v>
      </c>
      <c r="K1662">
        <v>1</v>
      </c>
      <c r="L1662">
        <v>1</v>
      </c>
    </row>
    <row r="1663" spans="4:12" x14ac:dyDescent="0.2">
      <c r="E1663" t="s">
        <v>7421</v>
      </c>
      <c r="F1663" t="s">
        <v>53</v>
      </c>
      <c r="G1663">
        <v>1</v>
      </c>
      <c r="H1663">
        <v>0</v>
      </c>
      <c r="I1663">
        <v>0</v>
      </c>
      <c r="J1663">
        <v>0</v>
      </c>
      <c r="K1663">
        <v>1</v>
      </c>
      <c r="L1663">
        <v>1</v>
      </c>
    </row>
    <row r="1664" spans="4:12" x14ac:dyDescent="0.2">
      <c r="E1664" t="s">
        <v>582</v>
      </c>
      <c r="F1664" t="s">
        <v>67</v>
      </c>
      <c r="G1664">
        <v>0</v>
      </c>
      <c r="H1664">
        <v>3</v>
      </c>
      <c r="I1664">
        <v>0</v>
      </c>
      <c r="J1664">
        <v>0</v>
      </c>
      <c r="K1664">
        <v>3</v>
      </c>
      <c r="L1664">
        <v>3</v>
      </c>
    </row>
    <row r="1665" spans="5:12" x14ac:dyDescent="0.2">
      <c r="E1665" t="s">
        <v>4085</v>
      </c>
      <c r="F1665" t="s">
        <v>53</v>
      </c>
      <c r="G1665">
        <v>0</v>
      </c>
      <c r="H1665">
        <v>2</v>
      </c>
      <c r="I1665">
        <v>0</v>
      </c>
      <c r="J1665">
        <v>0</v>
      </c>
      <c r="K1665">
        <v>2</v>
      </c>
      <c r="L1665">
        <v>2</v>
      </c>
    </row>
    <row r="1666" spans="5:12" x14ac:dyDescent="0.2">
      <c r="E1666" t="s">
        <v>4231</v>
      </c>
      <c r="F1666" t="s">
        <v>53</v>
      </c>
      <c r="G1666">
        <v>0</v>
      </c>
      <c r="H1666">
        <v>2</v>
      </c>
      <c r="I1666">
        <v>0</v>
      </c>
      <c r="J1666">
        <v>0</v>
      </c>
      <c r="K1666">
        <v>2</v>
      </c>
      <c r="L1666">
        <v>2</v>
      </c>
    </row>
    <row r="1667" spans="5:12" x14ac:dyDescent="0.2">
      <c r="E1667" t="s">
        <v>4792</v>
      </c>
      <c r="F1667" t="s">
        <v>53</v>
      </c>
      <c r="G1667">
        <v>0</v>
      </c>
      <c r="H1667">
        <v>1</v>
      </c>
      <c r="I1667">
        <v>0</v>
      </c>
      <c r="J1667">
        <v>0</v>
      </c>
      <c r="K1667">
        <v>1</v>
      </c>
      <c r="L1667">
        <v>1</v>
      </c>
    </row>
    <row r="1668" spans="5:12" x14ac:dyDescent="0.2">
      <c r="E1668" t="s">
        <v>5854</v>
      </c>
      <c r="F1668" t="s">
        <v>53</v>
      </c>
      <c r="G1668">
        <v>0</v>
      </c>
      <c r="H1668">
        <v>2</v>
      </c>
      <c r="I1668">
        <v>0</v>
      </c>
      <c r="J1668">
        <v>0</v>
      </c>
      <c r="K1668">
        <v>2</v>
      </c>
      <c r="L1668">
        <v>2</v>
      </c>
    </row>
    <row r="1669" spans="5:12" x14ac:dyDescent="0.2">
      <c r="E1669" t="s">
        <v>5006</v>
      </c>
      <c r="F1669" t="s">
        <v>53</v>
      </c>
      <c r="G1669">
        <v>0</v>
      </c>
      <c r="H1669">
        <v>1</v>
      </c>
      <c r="I1669">
        <v>0</v>
      </c>
      <c r="J1669">
        <v>0</v>
      </c>
      <c r="K1669">
        <v>1</v>
      </c>
      <c r="L1669">
        <v>1</v>
      </c>
    </row>
    <row r="1670" spans="5:12" x14ac:dyDescent="0.2">
      <c r="E1670" t="s">
        <v>6111</v>
      </c>
      <c r="F1670" t="s">
        <v>29</v>
      </c>
      <c r="G1670">
        <v>1</v>
      </c>
      <c r="H1670">
        <v>1</v>
      </c>
      <c r="I1670">
        <v>0</v>
      </c>
      <c r="J1670">
        <v>0</v>
      </c>
      <c r="K1670">
        <v>2</v>
      </c>
      <c r="L1670">
        <v>2</v>
      </c>
    </row>
    <row r="1671" spans="5:12" x14ac:dyDescent="0.2">
      <c r="E1671" t="s">
        <v>5537</v>
      </c>
      <c r="F1671" t="s">
        <v>58</v>
      </c>
      <c r="G1671">
        <v>0</v>
      </c>
      <c r="H1671">
        <v>3</v>
      </c>
      <c r="I1671">
        <v>0</v>
      </c>
      <c r="J1671">
        <v>0</v>
      </c>
      <c r="K1671">
        <v>3</v>
      </c>
      <c r="L1671">
        <v>3</v>
      </c>
    </row>
    <row r="1672" spans="5:12" x14ac:dyDescent="0.2">
      <c r="E1672" t="s">
        <v>5538</v>
      </c>
      <c r="F1672" t="s">
        <v>58</v>
      </c>
      <c r="G1672">
        <v>0</v>
      </c>
      <c r="H1672">
        <v>3</v>
      </c>
      <c r="I1672">
        <v>0</v>
      </c>
      <c r="J1672">
        <v>0</v>
      </c>
      <c r="K1672">
        <v>3</v>
      </c>
      <c r="L1672">
        <v>3</v>
      </c>
    </row>
    <row r="1673" spans="5:12" x14ac:dyDescent="0.2">
      <c r="E1673" t="s">
        <v>4469</v>
      </c>
      <c r="F1673" t="s">
        <v>58</v>
      </c>
      <c r="G1673">
        <v>0</v>
      </c>
      <c r="H1673">
        <v>3</v>
      </c>
      <c r="I1673">
        <v>0</v>
      </c>
      <c r="J1673">
        <v>0</v>
      </c>
      <c r="K1673">
        <v>3</v>
      </c>
      <c r="L1673">
        <v>3</v>
      </c>
    </row>
    <row r="1674" spans="5:12" x14ac:dyDescent="0.2">
      <c r="E1674" t="s">
        <v>4212</v>
      </c>
      <c r="F1674" t="s">
        <v>33</v>
      </c>
      <c r="G1674">
        <v>1</v>
      </c>
      <c r="H1674">
        <v>1</v>
      </c>
      <c r="I1674">
        <v>0</v>
      </c>
      <c r="J1674">
        <v>0</v>
      </c>
      <c r="K1674">
        <v>2</v>
      </c>
      <c r="L1674">
        <v>2</v>
      </c>
    </row>
    <row r="1675" spans="5:12" x14ac:dyDescent="0.2">
      <c r="E1675" t="s">
        <v>4147</v>
      </c>
      <c r="F1675" t="s">
        <v>33</v>
      </c>
      <c r="G1675">
        <v>1</v>
      </c>
      <c r="H1675">
        <v>0</v>
      </c>
      <c r="I1675">
        <v>0</v>
      </c>
      <c r="J1675">
        <v>0</v>
      </c>
      <c r="K1675">
        <v>1</v>
      </c>
      <c r="L1675">
        <v>1</v>
      </c>
    </row>
    <row r="1676" spans="5:12" x14ac:dyDescent="0.2">
      <c r="E1676" t="s">
        <v>2874</v>
      </c>
      <c r="F1676" t="s">
        <v>48</v>
      </c>
      <c r="G1676">
        <v>0</v>
      </c>
      <c r="H1676">
        <v>1</v>
      </c>
      <c r="I1676">
        <v>0</v>
      </c>
      <c r="J1676">
        <v>0</v>
      </c>
      <c r="K1676">
        <v>1</v>
      </c>
      <c r="L1676">
        <v>1</v>
      </c>
    </row>
    <row r="1677" spans="5:12" x14ac:dyDescent="0.2">
      <c r="E1677" t="s">
        <v>1444</v>
      </c>
      <c r="F1677" t="s">
        <v>94</v>
      </c>
      <c r="G1677">
        <v>0</v>
      </c>
      <c r="H1677">
        <v>3</v>
      </c>
      <c r="I1677">
        <v>0</v>
      </c>
      <c r="J1677">
        <v>0</v>
      </c>
      <c r="K1677">
        <v>3</v>
      </c>
      <c r="L1677">
        <v>3</v>
      </c>
    </row>
    <row r="1678" spans="5:12" x14ac:dyDescent="0.2">
      <c r="E1678" t="s">
        <v>7422</v>
      </c>
      <c r="F1678" t="s">
        <v>67</v>
      </c>
      <c r="G1678">
        <v>0</v>
      </c>
      <c r="H1678">
        <v>1</v>
      </c>
      <c r="I1678">
        <v>0</v>
      </c>
      <c r="J1678">
        <v>0</v>
      </c>
      <c r="K1678">
        <v>1</v>
      </c>
      <c r="L1678">
        <v>1</v>
      </c>
    </row>
    <row r="1679" spans="5:12" x14ac:dyDescent="0.2">
      <c r="E1679" t="s">
        <v>2149</v>
      </c>
      <c r="F1679" t="s">
        <v>67</v>
      </c>
      <c r="G1679">
        <v>0</v>
      </c>
      <c r="H1679">
        <v>1</v>
      </c>
      <c r="I1679">
        <v>0</v>
      </c>
      <c r="J1679">
        <v>0</v>
      </c>
      <c r="K1679">
        <v>1</v>
      </c>
      <c r="L1679">
        <v>1</v>
      </c>
    </row>
    <row r="1680" spans="5:12" x14ac:dyDescent="0.2">
      <c r="E1680" t="s">
        <v>7423</v>
      </c>
      <c r="F1680" t="s">
        <v>67</v>
      </c>
      <c r="G1680">
        <v>0</v>
      </c>
      <c r="H1680">
        <v>1</v>
      </c>
      <c r="I1680">
        <v>0</v>
      </c>
      <c r="J1680">
        <v>0</v>
      </c>
      <c r="K1680">
        <v>1</v>
      </c>
      <c r="L1680">
        <v>1</v>
      </c>
    </row>
    <row r="1681" spans="5:12" x14ac:dyDescent="0.2">
      <c r="E1681" t="s">
        <v>7424</v>
      </c>
      <c r="F1681" t="s">
        <v>67</v>
      </c>
      <c r="G1681">
        <v>0</v>
      </c>
      <c r="H1681">
        <v>1</v>
      </c>
      <c r="I1681">
        <v>0</v>
      </c>
      <c r="J1681">
        <v>0</v>
      </c>
      <c r="K1681">
        <v>1</v>
      </c>
      <c r="L1681">
        <v>1</v>
      </c>
    </row>
    <row r="1682" spans="5:12" x14ac:dyDescent="0.2">
      <c r="E1682" t="s">
        <v>589</v>
      </c>
      <c r="F1682" t="s">
        <v>80</v>
      </c>
      <c r="G1682">
        <v>1</v>
      </c>
      <c r="H1682">
        <v>0</v>
      </c>
      <c r="I1682">
        <v>0</v>
      </c>
      <c r="J1682">
        <v>0</v>
      </c>
      <c r="K1682">
        <v>1</v>
      </c>
      <c r="L1682">
        <v>1</v>
      </c>
    </row>
    <row r="1683" spans="5:12" x14ac:dyDescent="0.2">
      <c r="E1683" t="s">
        <v>7425</v>
      </c>
      <c r="F1683" t="s">
        <v>33</v>
      </c>
      <c r="G1683">
        <v>0</v>
      </c>
      <c r="H1683">
        <v>1</v>
      </c>
      <c r="I1683">
        <v>0</v>
      </c>
      <c r="J1683">
        <v>0</v>
      </c>
      <c r="K1683">
        <v>1</v>
      </c>
      <c r="L1683">
        <v>1</v>
      </c>
    </row>
    <row r="1684" spans="5:12" x14ac:dyDescent="0.2">
      <c r="E1684" t="s">
        <v>7426</v>
      </c>
      <c r="F1684" t="s">
        <v>24</v>
      </c>
      <c r="G1684">
        <v>0</v>
      </c>
      <c r="H1684">
        <v>2</v>
      </c>
      <c r="I1684">
        <v>0</v>
      </c>
      <c r="J1684">
        <v>0</v>
      </c>
      <c r="K1684">
        <v>2</v>
      </c>
      <c r="L1684">
        <v>2</v>
      </c>
    </row>
    <row r="1685" spans="5:12" x14ac:dyDescent="0.2">
      <c r="E1685" t="s">
        <v>5411</v>
      </c>
      <c r="F1685" t="s">
        <v>24</v>
      </c>
      <c r="G1685">
        <v>0</v>
      </c>
      <c r="H1685">
        <v>2</v>
      </c>
      <c r="I1685">
        <v>0</v>
      </c>
      <c r="J1685">
        <v>0</v>
      </c>
      <c r="K1685">
        <v>2</v>
      </c>
      <c r="L1685">
        <v>2</v>
      </c>
    </row>
    <row r="1686" spans="5:12" x14ac:dyDescent="0.2">
      <c r="E1686" t="s">
        <v>6771</v>
      </c>
      <c r="F1686" t="s">
        <v>87</v>
      </c>
      <c r="G1686">
        <v>0</v>
      </c>
      <c r="H1686">
        <v>4</v>
      </c>
      <c r="I1686">
        <v>0</v>
      </c>
      <c r="J1686">
        <v>0</v>
      </c>
      <c r="K1686">
        <v>4</v>
      </c>
      <c r="L1686">
        <v>4</v>
      </c>
    </row>
    <row r="1687" spans="5:12" x14ac:dyDescent="0.2">
      <c r="E1687" t="s">
        <v>2886</v>
      </c>
      <c r="F1687" t="s">
        <v>80</v>
      </c>
      <c r="G1687">
        <v>0</v>
      </c>
      <c r="H1687">
        <v>1</v>
      </c>
      <c r="I1687">
        <v>0</v>
      </c>
      <c r="J1687">
        <v>0</v>
      </c>
      <c r="K1687">
        <v>1</v>
      </c>
      <c r="L1687">
        <v>1</v>
      </c>
    </row>
    <row r="1688" spans="5:12" x14ac:dyDescent="0.2">
      <c r="E1688" t="s">
        <v>865</v>
      </c>
      <c r="F1688" t="s">
        <v>80</v>
      </c>
      <c r="G1688">
        <v>0</v>
      </c>
      <c r="H1688">
        <v>1</v>
      </c>
      <c r="I1688">
        <v>0</v>
      </c>
      <c r="J1688">
        <v>0</v>
      </c>
      <c r="K1688">
        <v>1</v>
      </c>
      <c r="L1688">
        <v>1</v>
      </c>
    </row>
    <row r="1689" spans="5:12" x14ac:dyDescent="0.2">
      <c r="E1689" t="s">
        <v>7427</v>
      </c>
      <c r="F1689" t="s">
        <v>53</v>
      </c>
      <c r="G1689">
        <v>0</v>
      </c>
      <c r="H1689">
        <v>1</v>
      </c>
      <c r="I1689">
        <v>0</v>
      </c>
      <c r="J1689">
        <v>0</v>
      </c>
      <c r="K1689">
        <v>1</v>
      </c>
      <c r="L1689">
        <v>1</v>
      </c>
    </row>
    <row r="1690" spans="5:12" x14ac:dyDescent="0.2">
      <c r="E1690" t="s">
        <v>7428</v>
      </c>
      <c r="F1690" t="s">
        <v>53</v>
      </c>
      <c r="G1690">
        <v>0</v>
      </c>
      <c r="H1690">
        <v>1</v>
      </c>
      <c r="I1690">
        <v>0</v>
      </c>
      <c r="J1690">
        <v>0</v>
      </c>
      <c r="K1690">
        <v>1</v>
      </c>
      <c r="L1690">
        <v>1</v>
      </c>
    </row>
    <row r="1691" spans="5:12" x14ac:dyDescent="0.2">
      <c r="E1691" t="s">
        <v>7429</v>
      </c>
      <c r="F1691" t="s">
        <v>67</v>
      </c>
      <c r="G1691">
        <v>0</v>
      </c>
      <c r="H1691">
        <v>1</v>
      </c>
      <c r="I1691">
        <v>0</v>
      </c>
      <c r="J1691">
        <v>0</v>
      </c>
      <c r="K1691">
        <v>1</v>
      </c>
      <c r="L1691">
        <v>1</v>
      </c>
    </row>
    <row r="1692" spans="5:12" x14ac:dyDescent="0.2">
      <c r="E1692" t="s">
        <v>4557</v>
      </c>
      <c r="F1692" t="s">
        <v>67</v>
      </c>
      <c r="G1692">
        <v>0</v>
      </c>
      <c r="H1692">
        <v>2</v>
      </c>
      <c r="I1692">
        <v>0</v>
      </c>
      <c r="J1692">
        <v>0</v>
      </c>
      <c r="K1692">
        <v>2</v>
      </c>
      <c r="L1692">
        <v>2</v>
      </c>
    </row>
    <row r="1693" spans="5:12" x14ac:dyDescent="0.2">
      <c r="E1693" t="s">
        <v>4817</v>
      </c>
      <c r="F1693" t="s">
        <v>67</v>
      </c>
      <c r="G1693">
        <v>0</v>
      </c>
      <c r="H1693">
        <v>3</v>
      </c>
      <c r="I1693">
        <v>0</v>
      </c>
      <c r="J1693">
        <v>0</v>
      </c>
      <c r="K1693">
        <v>3</v>
      </c>
      <c r="L1693">
        <v>3</v>
      </c>
    </row>
    <row r="1694" spans="5:12" x14ac:dyDescent="0.2">
      <c r="E1694" t="s">
        <v>7430</v>
      </c>
      <c r="F1694" t="s">
        <v>67</v>
      </c>
      <c r="G1694">
        <v>0</v>
      </c>
      <c r="H1694">
        <v>1</v>
      </c>
      <c r="I1694">
        <v>0</v>
      </c>
      <c r="J1694">
        <v>0</v>
      </c>
      <c r="K1694">
        <v>1</v>
      </c>
      <c r="L1694">
        <v>1</v>
      </c>
    </row>
    <row r="1695" spans="5:12" x14ac:dyDescent="0.2">
      <c r="E1695" t="s">
        <v>7431</v>
      </c>
      <c r="F1695" t="s">
        <v>67</v>
      </c>
      <c r="G1695">
        <v>0</v>
      </c>
      <c r="H1695">
        <v>1</v>
      </c>
      <c r="I1695">
        <v>0</v>
      </c>
      <c r="J1695">
        <v>0</v>
      </c>
      <c r="K1695">
        <v>1</v>
      </c>
      <c r="L1695">
        <v>1</v>
      </c>
    </row>
    <row r="1696" spans="5:12" x14ac:dyDescent="0.2">
      <c r="E1696" t="s">
        <v>2574</v>
      </c>
      <c r="F1696" t="s">
        <v>67</v>
      </c>
      <c r="G1696">
        <v>0</v>
      </c>
      <c r="H1696">
        <v>3</v>
      </c>
      <c r="I1696">
        <v>0</v>
      </c>
      <c r="J1696">
        <v>0</v>
      </c>
      <c r="K1696">
        <v>3</v>
      </c>
      <c r="L1696">
        <v>3</v>
      </c>
    </row>
    <row r="1697" spans="5:12" x14ac:dyDescent="0.2">
      <c r="E1697" t="s">
        <v>7432</v>
      </c>
      <c r="F1697" t="s">
        <v>67</v>
      </c>
      <c r="G1697">
        <v>0</v>
      </c>
      <c r="H1697">
        <v>1</v>
      </c>
      <c r="I1697">
        <v>0</v>
      </c>
      <c r="J1697">
        <v>0</v>
      </c>
      <c r="K1697">
        <v>1</v>
      </c>
      <c r="L1697">
        <v>1</v>
      </c>
    </row>
    <row r="1698" spans="5:12" x14ac:dyDescent="0.2">
      <c r="E1698" t="s">
        <v>2752</v>
      </c>
      <c r="F1698" t="s">
        <v>131</v>
      </c>
      <c r="G1698">
        <v>1</v>
      </c>
      <c r="H1698">
        <v>1</v>
      </c>
      <c r="I1698">
        <v>0</v>
      </c>
      <c r="J1698">
        <v>0</v>
      </c>
      <c r="K1698">
        <v>2</v>
      </c>
      <c r="L1698">
        <v>2</v>
      </c>
    </row>
    <row r="1699" spans="5:12" x14ac:dyDescent="0.2">
      <c r="E1699" t="s">
        <v>7433</v>
      </c>
      <c r="F1699" t="s">
        <v>67</v>
      </c>
      <c r="G1699">
        <v>0</v>
      </c>
      <c r="H1699">
        <v>1</v>
      </c>
      <c r="I1699">
        <v>0</v>
      </c>
      <c r="J1699">
        <v>0</v>
      </c>
      <c r="K1699">
        <v>1</v>
      </c>
      <c r="L1699">
        <v>1</v>
      </c>
    </row>
    <row r="1700" spans="5:12" x14ac:dyDescent="0.2">
      <c r="E1700" t="s">
        <v>7434</v>
      </c>
      <c r="F1700" t="s">
        <v>131</v>
      </c>
      <c r="G1700">
        <v>0</v>
      </c>
      <c r="H1700">
        <v>2</v>
      </c>
      <c r="I1700">
        <v>0</v>
      </c>
      <c r="J1700">
        <v>0</v>
      </c>
      <c r="K1700">
        <v>2</v>
      </c>
      <c r="L1700">
        <v>2</v>
      </c>
    </row>
    <row r="1701" spans="5:12" x14ac:dyDescent="0.2">
      <c r="E1701" t="s">
        <v>2649</v>
      </c>
      <c r="F1701" t="s">
        <v>80</v>
      </c>
      <c r="G1701">
        <v>0</v>
      </c>
      <c r="H1701">
        <v>1</v>
      </c>
      <c r="I1701">
        <v>0</v>
      </c>
      <c r="J1701">
        <v>0</v>
      </c>
      <c r="K1701">
        <v>1</v>
      </c>
      <c r="L1701">
        <v>1</v>
      </c>
    </row>
    <row r="1702" spans="5:12" x14ac:dyDescent="0.2">
      <c r="E1702" t="s">
        <v>1265</v>
      </c>
      <c r="F1702" t="s">
        <v>87</v>
      </c>
      <c r="G1702">
        <v>0</v>
      </c>
      <c r="H1702">
        <v>3</v>
      </c>
      <c r="I1702">
        <v>0</v>
      </c>
      <c r="J1702">
        <v>0</v>
      </c>
      <c r="K1702">
        <v>3</v>
      </c>
      <c r="L1702">
        <v>3</v>
      </c>
    </row>
    <row r="1703" spans="5:12" x14ac:dyDescent="0.2">
      <c r="E1703" t="s">
        <v>6634</v>
      </c>
      <c r="F1703" t="s">
        <v>67</v>
      </c>
      <c r="G1703">
        <v>1</v>
      </c>
      <c r="H1703">
        <v>0</v>
      </c>
      <c r="I1703">
        <v>0</v>
      </c>
      <c r="J1703">
        <v>0</v>
      </c>
      <c r="K1703">
        <v>1</v>
      </c>
      <c r="L1703">
        <v>1</v>
      </c>
    </row>
    <row r="1704" spans="5:12" x14ac:dyDescent="0.2">
      <c r="E1704" t="s">
        <v>1416</v>
      </c>
      <c r="F1704" t="s">
        <v>58</v>
      </c>
      <c r="G1704">
        <v>1</v>
      </c>
      <c r="H1704">
        <v>1</v>
      </c>
      <c r="I1704">
        <v>0</v>
      </c>
      <c r="J1704">
        <v>0</v>
      </c>
      <c r="K1704">
        <v>2</v>
      </c>
      <c r="L1704">
        <v>2</v>
      </c>
    </row>
    <row r="1705" spans="5:12" x14ac:dyDescent="0.2">
      <c r="E1705" t="s">
        <v>355</v>
      </c>
      <c r="F1705" t="s">
        <v>58</v>
      </c>
      <c r="G1705">
        <v>1</v>
      </c>
      <c r="H1705">
        <v>1</v>
      </c>
      <c r="I1705">
        <v>0</v>
      </c>
      <c r="J1705">
        <v>0</v>
      </c>
      <c r="K1705">
        <v>2</v>
      </c>
      <c r="L1705">
        <v>2</v>
      </c>
    </row>
    <row r="1706" spans="5:12" x14ac:dyDescent="0.2">
      <c r="E1706" t="s">
        <v>1172</v>
      </c>
      <c r="F1706" t="s">
        <v>58</v>
      </c>
      <c r="G1706">
        <v>1</v>
      </c>
      <c r="H1706">
        <v>1</v>
      </c>
      <c r="I1706">
        <v>0</v>
      </c>
      <c r="J1706">
        <v>0</v>
      </c>
      <c r="K1706">
        <v>2</v>
      </c>
      <c r="L1706">
        <v>2</v>
      </c>
    </row>
    <row r="1707" spans="5:12" x14ac:dyDescent="0.2">
      <c r="E1707" t="s">
        <v>736</v>
      </c>
      <c r="F1707" t="s">
        <v>58</v>
      </c>
      <c r="G1707">
        <v>0</v>
      </c>
      <c r="H1707">
        <v>1</v>
      </c>
      <c r="I1707">
        <v>0</v>
      </c>
      <c r="J1707">
        <v>0</v>
      </c>
      <c r="K1707">
        <v>1</v>
      </c>
      <c r="L1707">
        <v>1</v>
      </c>
    </row>
    <row r="1708" spans="5:12" x14ac:dyDescent="0.2">
      <c r="E1708" t="s">
        <v>2475</v>
      </c>
      <c r="F1708" t="s">
        <v>58</v>
      </c>
      <c r="G1708">
        <v>1</v>
      </c>
      <c r="H1708">
        <v>1</v>
      </c>
      <c r="I1708">
        <v>0</v>
      </c>
      <c r="J1708">
        <v>0</v>
      </c>
      <c r="K1708">
        <v>2</v>
      </c>
      <c r="L1708">
        <v>2</v>
      </c>
    </row>
    <row r="1709" spans="5:12" x14ac:dyDescent="0.2">
      <c r="E1709" t="s">
        <v>7435</v>
      </c>
      <c r="F1709" t="s">
        <v>58</v>
      </c>
      <c r="G1709">
        <v>0</v>
      </c>
      <c r="H1709">
        <v>1</v>
      </c>
      <c r="I1709">
        <v>0</v>
      </c>
      <c r="J1709">
        <v>0</v>
      </c>
      <c r="K1709">
        <v>1</v>
      </c>
      <c r="L1709">
        <v>1</v>
      </c>
    </row>
    <row r="1710" spans="5:12" x14ac:dyDescent="0.2">
      <c r="E1710" t="s">
        <v>7436</v>
      </c>
      <c r="F1710" t="s">
        <v>58</v>
      </c>
      <c r="G1710">
        <v>0</v>
      </c>
      <c r="H1710">
        <v>1</v>
      </c>
      <c r="I1710">
        <v>0</v>
      </c>
      <c r="J1710">
        <v>0</v>
      </c>
      <c r="K1710">
        <v>1</v>
      </c>
      <c r="L1710">
        <v>1</v>
      </c>
    </row>
    <row r="1711" spans="5:12" x14ac:dyDescent="0.2">
      <c r="E1711" t="s">
        <v>275</v>
      </c>
      <c r="F1711" t="s">
        <v>58</v>
      </c>
      <c r="G1711">
        <v>1</v>
      </c>
      <c r="H1711">
        <v>1</v>
      </c>
      <c r="I1711">
        <v>0</v>
      </c>
      <c r="J1711">
        <v>0</v>
      </c>
      <c r="K1711">
        <v>2</v>
      </c>
      <c r="L1711">
        <v>2</v>
      </c>
    </row>
    <row r="1712" spans="5:12" x14ac:dyDescent="0.2">
      <c r="E1712" t="s">
        <v>2515</v>
      </c>
      <c r="F1712" t="s">
        <v>58</v>
      </c>
      <c r="G1712">
        <v>0</v>
      </c>
      <c r="H1712">
        <v>1</v>
      </c>
      <c r="I1712">
        <v>0</v>
      </c>
      <c r="J1712">
        <v>0</v>
      </c>
      <c r="K1712">
        <v>1</v>
      </c>
      <c r="L1712">
        <v>1</v>
      </c>
    </row>
    <row r="1713" spans="4:12" x14ac:dyDescent="0.2">
      <c r="E1713" t="s">
        <v>3065</v>
      </c>
      <c r="F1713" t="s">
        <v>16</v>
      </c>
      <c r="G1713">
        <v>1</v>
      </c>
      <c r="H1713">
        <v>0</v>
      </c>
      <c r="I1713">
        <v>0</v>
      </c>
      <c r="J1713">
        <v>0</v>
      </c>
      <c r="K1713">
        <v>1</v>
      </c>
      <c r="L1713">
        <v>1</v>
      </c>
    </row>
    <row r="1714" spans="4:12" x14ac:dyDescent="0.2">
      <c r="E1714" t="s">
        <v>3066</v>
      </c>
      <c r="F1714" t="s">
        <v>16</v>
      </c>
      <c r="G1714">
        <v>1</v>
      </c>
      <c r="H1714">
        <v>0</v>
      </c>
      <c r="I1714">
        <v>0</v>
      </c>
      <c r="J1714">
        <v>0</v>
      </c>
      <c r="K1714">
        <v>1</v>
      </c>
      <c r="L1714">
        <v>1</v>
      </c>
    </row>
    <row r="1715" spans="4:12" x14ac:dyDescent="0.2">
      <c r="E1715" t="s">
        <v>7437</v>
      </c>
      <c r="F1715" t="s">
        <v>24</v>
      </c>
      <c r="G1715">
        <v>0</v>
      </c>
      <c r="H1715">
        <v>3</v>
      </c>
      <c r="I1715">
        <v>0</v>
      </c>
      <c r="J1715">
        <v>0</v>
      </c>
      <c r="K1715">
        <v>3</v>
      </c>
      <c r="L1715">
        <v>3</v>
      </c>
    </row>
    <row r="1716" spans="4:12" x14ac:dyDescent="0.2">
      <c r="E1716" t="s">
        <v>7438</v>
      </c>
      <c r="F1716" t="s">
        <v>24</v>
      </c>
      <c r="G1716">
        <v>0</v>
      </c>
      <c r="H1716">
        <v>7</v>
      </c>
      <c r="I1716">
        <v>0</v>
      </c>
      <c r="J1716">
        <v>0</v>
      </c>
      <c r="K1716">
        <v>7</v>
      </c>
      <c r="L1716">
        <v>7</v>
      </c>
    </row>
    <row r="1717" spans="4:12" x14ac:dyDescent="0.2">
      <c r="E1717" t="s">
        <v>1335</v>
      </c>
      <c r="F1717" t="s">
        <v>16</v>
      </c>
      <c r="G1717">
        <v>1</v>
      </c>
      <c r="H1717">
        <v>1</v>
      </c>
      <c r="I1717">
        <v>0</v>
      </c>
      <c r="J1717">
        <v>0</v>
      </c>
      <c r="K1717">
        <v>2</v>
      </c>
      <c r="L1717">
        <v>2</v>
      </c>
    </row>
    <row r="1718" spans="4:12" x14ac:dyDescent="0.2">
      <c r="E1718" t="s">
        <v>1195</v>
      </c>
      <c r="F1718" t="s">
        <v>16</v>
      </c>
      <c r="G1718">
        <v>1</v>
      </c>
      <c r="H1718">
        <v>3</v>
      </c>
      <c r="I1718">
        <v>0</v>
      </c>
      <c r="J1718">
        <v>0</v>
      </c>
      <c r="K1718">
        <v>4</v>
      </c>
      <c r="L1718">
        <v>4</v>
      </c>
    </row>
    <row r="1719" spans="4:12" x14ac:dyDescent="0.2">
      <c r="E1719" t="s">
        <v>1371</v>
      </c>
      <c r="F1719" t="s">
        <v>16</v>
      </c>
      <c r="G1719">
        <v>1</v>
      </c>
      <c r="H1719">
        <v>1</v>
      </c>
      <c r="I1719">
        <v>0</v>
      </c>
      <c r="J1719">
        <v>0</v>
      </c>
      <c r="K1719">
        <v>2</v>
      </c>
      <c r="L1719">
        <v>2</v>
      </c>
    </row>
    <row r="1720" spans="4:12" x14ac:dyDescent="0.2">
      <c r="E1720" t="s">
        <v>2733</v>
      </c>
      <c r="F1720" t="s">
        <v>16</v>
      </c>
      <c r="G1720">
        <v>1</v>
      </c>
      <c r="H1720">
        <v>0</v>
      </c>
      <c r="I1720">
        <v>0</v>
      </c>
      <c r="J1720">
        <v>0</v>
      </c>
      <c r="K1720">
        <v>1</v>
      </c>
      <c r="L1720">
        <v>1</v>
      </c>
    </row>
    <row r="1721" spans="4:12" x14ac:dyDescent="0.2">
      <c r="E1721" t="s">
        <v>7439</v>
      </c>
      <c r="F1721" t="s">
        <v>33</v>
      </c>
      <c r="G1721">
        <v>0</v>
      </c>
      <c r="H1721">
        <v>2</v>
      </c>
      <c r="I1721">
        <v>0</v>
      </c>
      <c r="J1721">
        <v>0</v>
      </c>
      <c r="K1721">
        <v>2</v>
      </c>
      <c r="L1721">
        <v>2</v>
      </c>
    </row>
    <row r="1722" spans="4:12" x14ac:dyDescent="0.2">
      <c r="E1722" t="s">
        <v>7440</v>
      </c>
      <c r="F1722" t="s">
        <v>33</v>
      </c>
      <c r="G1722">
        <v>0</v>
      </c>
      <c r="H1722">
        <v>2</v>
      </c>
      <c r="I1722">
        <v>0</v>
      </c>
      <c r="J1722">
        <v>0</v>
      </c>
      <c r="K1722">
        <v>2</v>
      </c>
      <c r="L1722">
        <v>2</v>
      </c>
    </row>
    <row r="1723" spans="4:12" x14ac:dyDescent="0.2">
      <c r="E1723" t="s">
        <v>7441</v>
      </c>
      <c r="F1723" t="s">
        <v>131</v>
      </c>
      <c r="G1723">
        <v>0</v>
      </c>
      <c r="H1723">
        <v>1</v>
      </c>
      <c r="I1723">
        <v>0</v>
      </c>
      <c r="J1723">
        <v>0</v>
      </c>
      <c r="K1723">
        <v>1</v>
      </c>
      <c r="L1723">
        <v>1</v>
      </c>
    </row>
    <row r="1724" spans="4:12" x14ac:dyDescent="0.2">
      <c r="E1724" t="s">
        <v>7442</v>
      </c>
      <c r="F1724" t="s">
        <v>131</v>
      </c>
      <c r="G1724">
        <v>0</v>
      </c>
      <c r="H1724">
        <v>1</v>
      </c>
      <c r="I1724">
        <v>0</v>
      </c>
      <c r="J1724">
        <v>0</v>
      </c>
      <c r="K1724">
        <v>1</v>
      </c>
      <c r="L1724">
        <v>1</v>
      </c>
    </row>
    <row r="1725" spans="4:12" x14ac:dyDescent="0.2">
      <c r="E1725" t="s">
        <v>3670</v>
      </c>
      <c r="F1725" t="s">
        <v>69</v>
      </c>
      <c r="G1725">
        <v>0</v>
      </c>
      <c r="H1725">
        <v>2</v>
      </c>
      <c r="I1725">
        <v>0</v>
      </c>
      <c r="J1725">
        <v>0</v>
      </c>
      <c r="K1725">
        <v>2</v>
      </c>
      <c r="L1725">
        <v>2</v>
      </c>
    </row>
    <row r="1726" spans="4:12" x14ac:dyDescent="0.2">
      <c r="E1726" t="s">
        <v>7443</v>
      </c>
      <c r="F1726" t="s">
        <v>125</v>
      </c>
      <c r="G1726">
        <v>0</v>
      </c>
      <c r="H1726">
        <v>2</v>
      </c>
      <c r="I1726">
        <v>0</v>
      </c>
      <c r="J1726">
        <v>0</v>
      </c>
      <c r="K1726">
        <v>2</v>
      </c>
      <c r="L1726">
        <v>2</v>
      </c>
    </row>
    <row r="1727" spans="4:12" x14ac:dyDescent="0.2">
      <c r="E1727" t="s">
        <v>234</v>
      </c>
      <c r="F1727" t="s">
        <v>125</v>
      </c>
      <c r="G1727">
        <v>0</v>
      </c>
      <c r="H1727">
        <v>2</v>
      </c>
      <c r="I1727">
        <v>0</v>
      </c>
      <c r="J1727">
        <v>0</v>
      </c>
      <c r="K1727">
        <v>2</v>
      </c>
      <c r="L1727">
        <v>2</v>
      </c>
    </row>
    <row r="1728" spans="4:12" x14ac:dyDescent="0.2">
      <c r="D1728" t="s">
        <v>118</v>
      </c>
      <c r="E1728" t="s">
        <v>118</v>
      </c>
      <c r="F1728" t="s">
        <v>67</v>
      </c>
      <c r="G1728">
        <v>0</v>
      </c>
      <c r="H1728">
        <v>3</v>
      </c>
      <c r="I1728">
        <v>0</v>
      </c>
      <c r="J1728">
        <v>0</v>
      </c>
      <c r="K1728">
        <v>3</v>
      </c>
      <c r="L1728">
        <v>3</v>
      </c>
    </row>
    <row r="1729" spans="5:12" x14ac:dyDescent="0.2">
      <c r="E1729" t="s">
        <v>7444</v>
      </c>
      <c r="F1729" t="s">
        <v>67</v>
      </c>
      <c r="G1729">
        <v>0</v>
      </c>
      <c r="H1729">
        <v>3</v>
      </c>
      <c r="I1729">
        <v>0</v>
      </c>
      <c r="J1729">
        <v>0</v>
      </c>
      <c r="K1729">
        <v>3</v>
      </c>
      <c r="L1729">
        <v>3</v>
      </c>
    </row>
    <row r="1730" spans="5:12" x14ac:dyDescent="0.2">
      <c r="E1730" t="s">
        <v>2952</v>
      </c>
      <c r="F1730" t="s">
        <v>58</v>
      </c>
      <c r="G1730">
        <v>1</v>
      </c>
      <c r="H1730">
        <v>0</v>
      </c>
      <c r="I1730">
        <v>0</v>
      </c>
      <c r="J1730">
        <v>0</v>
      </c>
      <c r="K1730">
        <v>1</v>
      </c>
      <c r="L1730">
        <v>1</v>
      </c>
    </row>
    <row r="1731" spans="5:12" x14ac:dyDescent="0.2">
      <c r="E1731" t="s">
        <v>2550</v>
      </c>
      <c r="F1731" t="s">
        <v>58</v>
      </c>
      <c r="G1731">
        <v>1</v>
      </c>
      <c r="H1731">
        <v>0</v>
      </c>
      <c r="I1731">
        <v>0</v>
      </c>
      <c r="J1731">
        <v>0</v>
      </c>
      <c r="K1731">
        <v>1</v>
      </c>
      <c r="L1731">
        <v>1</v>
      </c>
    </row>
    <row r="1732" spans="5:12" x14ac:dyDescent="0.2">
      <c r="E1732" t="s">
        <v>7445</v>
      </c>
      <c r="F1732" t="s">
        <v>55</v>
      </c>
      <c r="G1732">
        <v>0</v>
      </c>
      <c r="H1732">
        <v>1</v>
      </c>
      <c r="I1732">
        <v>0</v>
      </c>
      <c r="J1732">
        <v>0</v>
      </c>
      <c r="K1732">
        <v>1</v>
      </c>
      <c r="L1732">
        <v>1</v>
      </c>
    </row>
    <row r="1733" spans="5:12" x14ac:dyDescent="0.2">
      <c r="E1733" t="s">
        <v>7446</v>
      </c>
      <c r="F1733" t="s">
        <v>55</v>
      </c>
      <c r="G1733">
        <v>0</v>
      </c>
      <c r="H1733">
        <v>1</v>
      </c>
      <c r="I1733">
        <v>0</v>
      </c>
      <c r="J1733">
        <v>0</v>
      </c>
      <c r="K1733">
        <v>1</v>
      </c>
      <c r="L1733">
        <v>1</v>
      </c>
    </row>
    <row r="1734" spans="5:12" x14ac:dyDescent="0.2">
      <c r="E1734" t="s">
        <v>1184</v>
      </c>
      <c r="F1734" t="s">
        <v>48</v>
      </c>
      <c r="G1734">
        <v>1</v>
      </c>
      <c r="H1734">
        <v>0</v>
      </c>
      <c r="I1734">
        <v>0</v>
      </c>
      <c r="J1734">
        <v>0</v>
      </c>
      <c r="K1734">
        <v>1</v>
      </c>
      <c r="L1734">
        <v>1</v>
      </c>
    </row>
    <row r="1735" spans="5:12" x14ac:dyDescent="0.2">
      <c r="E1735" t="s">
        <v>373</v>
      </c>
      <c r="F1735" t="s">
        <v>48</v>
      </c>
      <c r="G1735">
        <v>1</v>
      </c>
      <c r="H1735">
        <v>0</v>
      </c>
      <c r="I1735">
        <v>0</v>
      </c>
      <c r="J1735">
        <v>0</v>
      </c>
      <c r="K1735">
        <v>1</v>
      </c>
      <c r="L1735">
        <v>1</v>
      </c>
    </row>
    <row r="1736" spans="5:12" x14ac:dyDescent="0.2">
      <c r="E1736" t="s">
        <v>7447</v>
      </c>
      <c r="F1736" t="s">
        <v>87</v>
      </c>
      <c r="G1736">
        <v>0</v>
      </c>
      <c r="H1736">
        <v>1</v>
      </c>
      <c r="I1736">
        <v>0</v>
      </c>
      <c r="J1736">
        <v>0</v>
      </c>
      <c r="K1736">
        <v>1</v>
      </c>
      <c r="L1736">
        <v>1</v>
      </c>
    </row>
    <row r="1737" spans="5:12" x14ac:dyDescent="0.2">
      <c r="E1737" t="s">
        <v>301</v>
      </c>
      <c r="F1737" t="s">
        <v>87</v>
      </c>
      <c r="G1737">
        <v>0</v>
      </c>
      <c r="H1737">
        <v>1</v>
      </c>
      <c r="I1737">
        <v>0</v>
      </c>
      <c r="J1737">
        <v>0</v>
      </c>
      <c r="K1737">
        <v>1</v>
      </c>
      <c r="L1737">
        <v>1</v>
      </c>
    </row>
    <row r="1738" spans="5:12" x14ac:dyDescent="0.2">
      <c r="E1738" t="s">
        <v>7448</v>
      </c>
      <c r="F1738" t="s">
        <v>87</v>
      </c>
      <c r="G1738">
        <v>0</v>
      </c>
      <c r="H1738">
        <v>1</v>
      </c>
      <c r="I1738">
        <v>0</v>
      </c>
      <c r="J1738">
        <v>0</v>
      </c>
      <c r="K1738">
        <v>1</v>
      </c>
      <c r="L1738">
        <v>1</v>
      </c>
    </row>
    <row r="1739" spans="5:12" x14ac:dyDescent="0.2">
      <c r="E1739" t="s">
        <v>7449</v>
      </c>
      <c r="F1739" t="s">
        <v>87</v>
      </c>
      <c r="G1739">
        <v>1</v>
      </c>
      <c r="H1739">
        <v>0</v>
      </c>
      <c r="I1739">
        <v>0</v>
      </c>
      <c r="J1739">
        <v>0</v>
      </c>
      <c r="K1739">
        <v>1</v>
      </c>
      <c r="L1739">
        <v>1</v>
      </c>
    </row>
    <row r="1740" spans="5:12" x14ac:dyDescent="0.2">
      <c r="E1740" t="s">
        <v>478</v>
      </c>
      <c r="F1740" t="s">
        <v>94</v>
      </c>
      <c r="G1740">
        <v>0</v>
      </c>
      <c r="H1740">
        <v>1</v>
      </c>
      <c r="I1740">
        <v>0</v>
      </c>
      <c r="J1740">
        <v>0</v>
      </c>
      <c r="K1740">
        <v>1</v>
      </c>
      <c r="L1740">
        <v>1</v>
      </c>
    </row>
    <row r="1741" spans="5:12" x14ac:dyDescent="0.2">
      <c r="E1741" t="s">
        <v>7450</v>
      </c>
      <c r="F1741" t="s">
        <v>20</v>
      </c>
      <c r="G1741">
        <v>0</v>
      </c>
      <c r="H1741">
        <v>1</v>
      </c>
      <c r="I1741">
        <v>0</v>
      </c>
      <c r="J1741">
        <v>0</v>
      </c>
      <c r="K1741">
        <v>1</v>
      </c>
      <c r="L1741">
        <v>1</v>
      </c>
    </row>
    <row r="1742" spans="5:12" x14ac:dyDescent="0.2">
      <c r="E1742" t="s">
        <v>384</v>
      </c>
      <c r="F1742" t="s">
        <v>94</v>
      </c>
      <c r="G1742">
        <v>0</v>
      </c>
      <c r="H1742">
        <v>1</v>
      </c>
      <c r="I1742">
        <v>0</v>
      </c>
      <c r="J1742">
        <v>0</v>
      </c>
      <c r="K1742">
        <v>1</v>
      </c>
      <c r="L1742">
        <v>1</v>
      </c>
    </row>
    <row r="1743" spans="5:12" x14ac:dyDescent="0.2">
      <c r="E1743" t="s">
        <v>7451</v>
      </c>
      <c r="F1743" t="s">
        <v>33</v>
      </c>
      <c r="G1743">
        <v>0</v>
      </c>
      <c r="H1743">
        <v>5</v>
      </c>
      <c r="I1743">
        <v>0</v>
      </c>
      <c r="J1743">
        <v>0</v>
      </c>
      <c r="K1743">
        <v>5</v>
      </c>
      <c r="L1743">
        <v>5</v>
      </c>
    </row>
    <row r="1744" spans="5:12" x14ac:dyDescent="0.2">
      <c r="E1744" t="s">
        <v>7452</v>
      </c>
      <c r="F1744" t="s">
        <v>18</v>
      </c>
      <c r="G1744">
        <v>1</v>
      </c>
      <c r="H1744">
        <v>0</v>
      </c>
      <c r="I1744">
        <v>0</v>
      </c>
      <c r="J1744">
        <v>0</v>
      </c>
      <c r="K1744">
        <v>1</v>
      </c>
      <c r="L1744">
        <v>1</v>
      </c>
    </row>
    <row r="1745" spans="5:12" x14ac:dyDescent="0.2">
      <c r="E1745" t="s">
        <v>7453</v>
      </c>
      <c r="F1745" t="s">
        <v>20</v>
      </c>
      <c r="G1745">
        <v>0</v>
      </c>
      <c r="H1745">
        <v>3</v>
      </c>
      <c r="I1745">
        <v>0</v>
      </c>
      <c r="J1745">
        <v>1</v>
      </c>
      <c r="K1745">
        <v>2</v>
      </c>
      <c r="L1745">
        <v>3</v>
      </c>
    </row>
    <row r="1746" spans="5:12" x14ac:dyDescent="0.2">
      <c r="E1746" t="s">
        <v>7454</v>
      </c>
      <c r="F1746" t="s">
        <v>20</v>
      </c>
      <c r="G1746">
        <v>0</v>
      </c>
      <c r="H1746">
        <v>3</v>
      </c>
      <c r="I1746">
        <v>0</v>
      </c>
      <c r="J1746">
        <v>1</v>
      </c>
      <c r="K1746">
        <v>2</v>
      </c>
      <c r="L1746">
        <v>3</v>
      </c>
    </row>
    <row r="1747" spans="5:12" x14ac:dyDescent="0.2">
      <c r="E1747" t="s">
        <v>7455</v>
      </c>
      <c r="F1747" t="s">
        <v>20</v>
      </c>
      <c r="G1747">
        <v>0</v>
      </c>
      <c r="H1747">
        <v>3</v>
      </c>
      <c r="I1747">
        <v>0</v>
      </c>
      <c r="J1747">
        <v>1</v>
      </c>
      <c r="K1747">
        <v>2</v>
      </c>
      <c r="L1747">
        <v>3</v>
      </c>
    </row>
    <row r="1748" spans="5:12" x14ac:dyDescent="0.2">
      <c r="E1748" t="s">
        <v>7456</v>
      </c>
      <c r="F1748" t="s">
        <v>20</v>
      </c>
      <c r="G1748">
        <v>0</v>
      </c>
      <c r="H1748">
        <v>3</v>
      </c>
      <c r="I1748">
        <v>0</v>
      </c>
      <c r="J1748">
        <v>1</v>
      </c>
      <c r="K1748">
        <v>2</v>
      </c>
      <c r="L1748">
        <v>3</v>
      </c>
    </row>
    <row r="1749" spans="5:12" x14ac:dyDescent="0.2">
      <c r="E1749" t="s">
        <v>3320</v>
      </c>
      <c r="F1749" t="s">
        <v>33</v>
      </c>
      <c r="G1749">
        <v>1</v>
      </c>
      <c r="H1749">
        <v>0</v>
      </c>
      <c r="I1749">
        <v>0</v>
      </c>
      <c r="J1749">
        <v>0</v>
      </c>
      <c r="K1749">
        <v>1</v>
      </c>
      <c r="L1749">
        <v>1</v>
      </c>
    </row>
    <row r="1750" spans="5:12" x14ac:dyDescent="0.2">
      <c r="E1750" t="s">
        <v>1587</v>
      </c>
      <c r="F1750" t="s">
        <v>33</v>
      </c>
      <c r="G1750">
        <v>3</v>
      </c>
      <c r="H1750">
        <v>0</v>
      </c>
      <c r="I1750">
        <v>0</v>
      </c>
      <c r="J1750">
        <v>0</v>
      </c>
      <c r="K1750">
        <v>3</v>
      </c>
      <c r="L1750">
        <v>3</v>
      </c>
    </row>
    <row r="1751" spans="5:12" x14ac:dyDescent="0.2">
      <c r="E1751" t="s">
        <v>5843</v>
      </c>
      <c r="F1751" t="s">
        <v>67</v>
      </c>
      <c r="G1751">
        <v>0</v>
      </c>
      <c r="H1751">
        <v>2</v>
      </c>
      <c r="I1751">
        <v>0</v>
      </c>
      <c r="J1751">
        <v>0</v>
      </c>
      <c r="K1751">
        <v>2</v>
      </c>
      <c r="L1751">
        <v>2</v>
      </c>
    </row>
    <row r="1752" spans="5:12" x14ac:dyDescent="0.2">
      <c r="E1752" t="s">
        <v>1361</v>
      </c>
      <c r="F1752" t="s">
        <v>94</v>
      </c>
      <c r="G1752">
        <v>0</v>
      </c>
      <c r="H1752">
        <v>1</v>
      </c>
      <c r="I1752">
        <v>0</v>
      </c>
      <c r="J1752">
        <v>0</v>
      </c>
      <c r="K1752">
        <v>1</v>
      </c>
      <c r="L1752">
        <v>1</v>
      </c>
    </row>
    <row r="1753" spans="5:12" x14ac:dyDescent="0.2">
      <c r="E1753" t="s">
        <v>7457</v>
      </c>
      <c r="F1753" t="s">
        <v>94</v>
      </c>
      <c r="G1753">
        <v>0</v>
      </c>
      <c r="H1753">
        <v>1</v>
      </c>
      <c r="I1753">
        <v>0</v>
      </c>
      <c r="J1753">
        <v>0</v>
      </c>
      <c r="K1753">
        <v>1</v>
      </c>
      <c r="L1753">
        <v>1</v>
      </c>
    </row>
    <row r="1754" spans="5:12" x14ac:dyDescent="0.2">
      <c r="E1754" t="s">
        <v>7458</v>
      </c>
      <c r="F1754" t="s">
        <v>94</v>
      </c>
      <c r="G1754">
        <v>0</v>
      </c>
      <c r="H1754">
        <v>1</v>
      </c>
      <c r="I1754">
        <v>0</v>
      </c>
      <c r="J1754">
        <v>0</v>
      </c>
      <c r="K1754">
        <v>1</v>
      </c>
      <c r="L1754">
        <v>1</v>
      </c>
    </row>
    <row r="1755" spans="5:12" x14ac:dyDescent="0.2">
      <c r="E1755" t="s">
        <v>7459</v>
      </c>
      <c r="F1755" t="s">
        <v>94</v>
      </c>
      <c r="G1755">
        <v>0</v>
      </c>
      <c r="H1755">
        <v>1</v>
      </c>
      <c r="I1755">
        <v>0</v>
      </c>
      <c r="J1755">
        <v>0</v>
      </c>
      <c r="K1755">
        <v>1</v>
      </c>
      <c r="L1755">
        <v>1</v>
      </c>
    </row>
    <row r="1756" spans="5:12" x14ac:dyDescent="0.2">
      <c r="E1756" t="s">
        <v>7460</v>
      </c>
      <c r="F1756" t="s">
        <v>33</v>
      </c>
      <c r="G1756">
        <v>0</v>
      </c>
      <c r="H1756">
        <v>1</v>
      </c>
      <c r="I1756">
        <v>0</v>
      </c>
      <c r="J1756">
        <v>0</v>
      </c>
      <c r="K1756">
        <v>1</v>
      </c>
      <c r="L1756">
        <v>1</v>
      </c>
    </row>
    <row r="1757" spans="5:12" x14ac:dyDescent="0.2">
      <c r="E1757" t="s">
        <v>7461</v>
      </c>
      <c r="F1757" t="s">
        <v>55</v>
      </c>
      <c r="G1757">
        <v>0</v>
      </c>
      <c r="H1757">
        <v>2</v>
      </c>
      <c r="I1757">
        <v>0</v>
      </c>
      <c r="J1757">
        <v>0</v>
      </c>
      <c r="K1757">
        <v>2</v>
      </c>
      <c r="L1757">
        <v>2</v>
      </c>
    </row>
    <row r="1758" spans="5:12" x14ac:dyDescent="0.2">
      <c r="E1758" t="s">
        <v>7462</v>
      </c>
      <c r="F1758" t="s">
        <v>55</v>
      </c>
      <c r="G1758">
        <v>0</v>
      </c>
      <c r="H1758">
        <v>2</v>
      </c>
      <c r="I1758">
        <v>0</v>
      </c>
      <c r="J1758">
        <v>0</v>
      </c>
      <c r="K1758">
        <v>2</v>
      </c>
      <c r="L1758">
        <v>2</v>
      </c>
    </row>
    <row r="1759" spans="5:12" x14ac:dyDescent="0.2">
      <c r="E1759" t="s">
        <v>7463</v>
      </c>
      <c r="F1759" t="s">
        <v>55</v>
      </c>
      <c r="G1759">
        <v>0</v>
      </c>
      <c r="H1759">
        <v>2</v>
      </c>
      <c r="I1759">
        <v>0</v>
      </c>
      <c r="J1759">
        <v>0</v>
      </c>
      <c r="K1759">
        <v>2</v>
      </c>
      <c r="L1759">
        <v>2</v>
      </c>
    </row>
    <row r="1760" spans="5:12" x14ac:dyDescent="0.2">
      <c r="E1760" t="s">
        <v>7464</v>
      </c>
      <c r="F1760" t="s">
        <v>55</v>
      </c>
      <c r="G1760">
        <v>0</v>
      </c>
      <c r="H1760">
        <v>2</v>
      </c>
      <c r="I1760">
        <v>0</v>
      </c>
      <c r="J1760">
        <v>0</v>
      </c>
      <c r="K1760">
        <v>2</v>
      </c>
      <c r="L1760">
        <v>2</v>
      </c>
    </row>
    <row r="1761" spans="5:12" x14ac:dyDescent="0.2">
      <c r="E1761" t="s">
        <v>4216</v>
      </c>
      <c r="F1761" t="s">
        <v>53</v>
      </c>
      <c r="G1761">
        <v>0</v>
      </c>
      <c r="H1761">
        <v>2</v>
      </c>
      <c r="I1761">
        <v>0</v>
      </c>
      <c r="J1761">
        <v>0</v>
      </c>
      <c r="K1761">
        <v>2</v>
      </c>
      <c r="L1761">
        <v>2</v>
      </c>
    </row>
    <row r="1762" spans="5:12" x14ac:dyDescent="0.2">
      <c r="E1762" t="s">
        <v>7465</v>
      </c>
      <c r="F1762" t="s">
        <v>33</v>
      </c>
      <c r="G1762">
        <v>0</v>
      </c>
      <c r="H1762">
        <v>1</v>
      </c>
      <c r="I1762">
        <v>0</v>
      </c>
      <c r="J1762">
        <v>0</v>
      </c>
      <c r="K1762">
        <v>1</v>
      </c>
      <c r="L1762">
        <v>1</v>
      </c>
    </row>
    <row r="1763" spans="5:12" x14ac:dyDescent="0.2">
      <c r="E1763" t="s">
        <v>7466</v>
      </c>
      <c r="F1763" t="s">
        <v>55</v>
      </c>
      <c r="G1763">
        <v>0</v>
      </c>
      <c r="H1763">
        <v>2</v>
      </c>
      <c r="I1763">
        <v>0</v>
      </c>
      <c r="J1763">
        <v>0</v>
      </c>
      <c r="K1763">
        <v>2</v>
      </c>
      <c r="L1763">
        <v>2</v>
      </c>
    </row>
    <row r="1764" spans="5:12" x14ac:dyDescent="0.2">
      <c r="E1764" t="s">
        <v>7467</v>
      </c>
      <c r="F1764" t="s">
        <v>55</v>
      </c>
      <c r="G1764">
        <v>0</v>
      </c>
      <c r="H1764">
        <v>2</v>
      </c>
      <c r="I1764">
        <v>0</v>
      </c>
      <c r="J1764">
        <v>0</v>
      </c>
      <c r="K1764">
        <v>2</v>
      </c>
      <c r="L1764">
        <v>2</v>
      </c>
    </row>
    <row r="1765" spans="5:12" x14ac:dyDescent="0.2">
      <c r="E1765" t="s">
        <v>7468</v>
      </c>
      <c r="F1765" t="s">
        <v>55</v>
      </c>
      <c r="G1765">
        <v>0</v>
      </c>
      <c r="H1765">
        <v>2</v>
      </c>
      <c r="I1765">
        <v>0</v>
      </c>
      <c r="J1765">
        <v>0</v>
      </c>
      <c r="K1765">
        <v>2</v>
      </c>
      <c r="L1765">
        <v>2</v>
      </c>
    </row>
    <row r="1766" spans="5:12" x14ac:dyDescent="0.2">
      <c r="E1766" t="s">
        <v>7469</v>
      </c>
      <c r="F1766" t="s">
        <v>94</v>
      </c>
      <c r="G1766">
        <v>0</v>
      </c>
      <c r="H1766">
        <v>1</v>
      </c>
      <c r="I1766">
        <v>0</v>
      </c>
      <c r="J1766">
        <v>0</v>
      </c>
      <c r="K1766">
        <v>1</v>
      </c>
      <c r="L1766">
        <v>1</v>
      </c>
    </row>
    <row r="1767" spans="5:12" x14ac:dyDescent="0.2">
      <c r="E1767" t="s">
        <v>7470</v>
      </c>
      <c r="F1767" t="s">
        <v>55</v>
      </c>
      <c r="G1767">
        <v>0</v>
      </c>
      <c r="H1767">
        <v>2</v>
      </c>
      <c r="I1767">
        <v>0</v>
      </c>
      <c r="J1767">
        <v>0</v>
      </c>
      <c r="K1767">
        <v>2</v>
      </c>
      <c r="L1767">
        <v>2</v>
      </c>
    </row>
    <row r="1768" spans="5:12" x14ac:dyDescent="0.2">
      <c r="E1768" t="s">
        <v>6592</v>
      </c>
      <c r="F1768" t="s">
        <v>80</v>
      </c>
      <c r="G1768">
        <v>3</v>
      </c>
      <c r="H1768">
        <v>1</v>
      </c>
      <c r="I1768">
        <v>0</v>
      </c>
      <c r="J1768">
        <v>0</v>
      </c>
      <c r="K1768">
        <v>4</v>
      </c>
      <c r="L1768">
        <v>4</v>
      </c>
    </row>
    <row r="1769" spans="5:12" x14ac:dyDescent="0.2">
      <c r="E1769" t="s">
        <v>6542</v>
      </c>
      <c r="F1769" t="s">
        <v>80</v>
      </c>
      <c r="G1769">
        <v>2</v>
      </c>
      <c r="H1769">
        <v>0</v>
      </c>
      <c r="I1769">
        <v>0</v>
      </c>
      <c r="J1769">
        <v>0</v>
      </c>
      <c r="K1769">
        <v>2</v>
      </c>
      <c r="L1769">
        <v>2</v>
      </c>
    </row>
    <row r="1770" spans="5:12" x14ac:dyDescent="0.2">
      <c r="E1770" t="s">
        <v>890</v>
      </c>
      <c r="F1770" t="s">
        <v>80</v>
      </c>
      <c r="G1770">
        <v>2</v>
      </c>
      <c r="H1770">
        <v>0</v>
      </c>
      <c r="I1770">
        <v>0</v>
      </c>
      <c r="J1770">
        <v>0</v>
      </c>
      <c r="K1770">
        <v>2</v>
      </c>
      <c r="L1770">
        <v>2</v>
      </c>
    </row>
    <row r="1771" spans="5:12" x14ac:dyDescent="0.2">
      <c r="E1771" t="s">
        <v>5218</v>
      </c>
      <c r="F1771" t="s">
        <v>55</v>
      </c>
      <c r="G1771">
        <v>3</v>
      </c>
      <c r="H1771">
        <v>0</v>
      </c>
      <c r="I1771">
        <v>0</v>
      </c>
      <c r="J1771">
        <v>0</v>
      </c>
      <c r="K1771">
        <v>3</v>
      </c>
      <c r="L1771">
        <v>3</v>
      </c>
    </row>
    <row r="1772" spans="5:12" x14ac:dyDescent="0.2">
      <c r="E1772" t="s">
        <v>1083</v>
      </c>
      <c r="F1772" t="s">
        <v>24</v>
      </c>
      <c r="G1772">
        <v>1</v>
      </c>
      <c r="H1772">
        <v>1</v>
      </c>
      <c r="I1772">
        <v>0</v>
      </c>
      <c r="J1772">
        <v>0</v>
      </c>
      <c r="K1772">
        <v>2</v>
      </c>
      <c r="L1772">
        <v>2</v>
      </c>
    </row>
    <row r="1773" spans="5:12" x14ac:dyDescent="0.2">
      <c r="E1773" t="s">
        <v>3711</v>
      </c>
      <c r="F1773" t="s">
        <v>24</v>
      </c>
      <c r="G1773">
        <v>0</v>
      </c>
      <c r="H1773">
        <v>1</v>
      </c>
      <c r="I1773">
        <v>0</v>
      </c>
      <c r="J1773">
        <v>0</v>
      </c>
      <c r="K1773">
        <v>1</v>
      </c>
      <c r="L1773">
        <v>1</v>
      </c>
    </row>
    <row r="1774" spans="5:12" x14ac:dyDescent="0.2">
      <c r="E1774" t="s">
        <v>1120</v>
      </c>
      <c r="F1774" t="s">
        <v>24</v>
      </c>
      <c r="G1774">
        <v>1</v>
      </c>
      <c r="H1774">
        <v>1</v>
      </c>
      <c r="I1774">
        <v>0</v>
      </c>
      <c r="J1774">
        <v>0</v>
      </c>
      <c r="K1774">
        <v>2</v>
      </c>
      <c r="L1774">
        <v>2</v>
      </c>
    </row>
    <row r="1775" spans="5:12" x14ac:dyDescent="0.2">
      <c r="E1775" t="s">
        <v>2068</v>
      </c>
      <c r="F1775" t="s">
        <v>24</v>
      </c>
      <c r="G1775">
        <v>1</v>
      </c>
      <c r="H1775">
        <v>1</v>
      </c>
      <c r="I1775">
        <v>0</v>
      </c>
      <c r="J1775">
        <v>0</v>
      </c>
      <c r="K1775">
        <v>2</v>
      </c>
      <c r="L1775">
        <v>2</v>
      </c>
    </row>
    <row r="1776" spans="5:12" x14ac:dyDescent="0.2">
      <c r="E1776" t="s">
        <v>2548</v>
      </c>
      <c r="F1776" t="s">
        <v>29</v>
      </c>
      <c r="G1776">
        <v>1</v>
      </c>
      <c r="H1776">
        <v>0</v>
      </c>
      <c r="I1776">
        <v>0</v>
      </c>
      <c r="J1776">
        <v>0</v>
      </c>
      <c r="K1776">
        <v>1</v>
      </c>
      <c r="L1776">
        <v>1</v>
      </c>
    </row>
    <row r="1777" spans="5:12" x14ac:dyDescent="0.2">
      <c r="E1777" t="s">
        <v>7471</v>
      </c>
      <c r="F1777" t="s">
        <v>29</v>
      </c>
      <c r="G1777">
        <v>1</v>
      </c>
      <c r="H1777">
        <v>0</v>
      </c>
      <c r="I1777">
        <v>0</v>
      </c>
      <c r="J1777">
        <v>0</v>
      </c>
      <c r="K1777">
        <v>1</v>
      </c>
      <c r="L1777">
        <v>1</v>
      </c>
    </row>
    <row r="1778" spans="5:12" x14ac:dyDescent="0.2">
      <c r="E1778" t="s">
        <v>1899</v>
      </c>
      <c r="F1778" t="s">
        <v>29</v>
      </c>
      <c r="G1778">
        <v>1</v>
      </c>
      <c r="H1778">
        <v>0</v>
      </c>
      <c r="I1778">
        <v>0</v>
      </c>
      <c r="J1778">
        <v>0</v>
      </c>
      <c r="K1778">
        <v>1</v>
      </c>
      <c r="L1778">
        <v>1</v>
      </c>
    </row>
    <row r="1779" spans="5:12" x14ac:dyDescent="0.2">
      <c r="E1779" t="s">
        <v>3003</v>
      </c>
      <c r="F1779" t="s">
        <v>24</v>
      </c>
      <c r="G1779">
        <v>0</v>
      </c>
      <c r="H1779">
        <v>1</v>
      </c>
      <c r="I1779">
        <v>0</v>
      </c>
      <c r="J1779">
        <v>0</v>
      </c>
      <c r="K1779">
        <v>1</v>
      </c>
      <c r="L1779">
        <v>1</v>
      </c>
    </row>
    <row r="1780" spans="5:12" x14ac:dyDescent="0.2">
      <c r="E1780" t="s">
        <v>264</v>
      </c>
      <c r="F1780" t="s">
        <v>20</v>
      </c>
      <c r="G1780">
        <v>0</v>
      </c>
      <c r="H1780">
        <v>1</v>
      </c>
      <c r="I1780">
        <v>0</v>
      </c>
      <c r="J1780">
        <v>0</v>
      </c>
      <c r="K1780">
        <v>1</v>
      </c>
      <c r="L1780">
        <v>1</v>
      </c>
    </row>
    <row r="1781" spans="5:12" x14ac:dyDescent="0.2">
      <c r="E1781" t="s">
        <v>5849</v>
      </c>
      <c r="F1781" t="s">
        <v>29</v>
      </c>
      <c r="G1781">
        <v>0</v>
      </c>
      <c r="H1781">
        <v>1</v>
      </c>
      <c r="I1781">
        <v>0</v>
      </c>
      <c r="J1781">
        <v>0</v>
      </c>
      <c r="K1781">
        <v>1</v>
      </c>
      <c r="L1781">
        <v>1</v>
      </c>
    </row>
    <row r="1782" spans="5:12" x14ac:dyDescent="0.2">
      <c r="E1782" t="s">
        <v>4268</v>
      </c>
      <c r="F1782" t="s">
        <v>29</v>
      </c>
      <c r="G1782">
        <v>0</v>
      </c>
      <c r="H1782">
        <v>1</v>
      </c>
      <c r="I1782">
        <v>0</v>
      </c>
      <c r="J1782">
        <v>0</v>
      </c>
      <c r="K1782">
        <v>1</v>
      </c>
      <c r="L1782">
        <v>1</v>
      </c>
    </row>
    <row r="1783" spans="5:12" x14ac:dyDescent="0.2">
      <c r="E1783" t="s">
        <v>408</v>
      </c>
      <c r="F1783" t="s">
        <v>29</v>
      </c>
      <c r="G1783">
        <v>0</v>
      </c>
      <c r="H1783">
        <v>1</v>
      </c>
      <c r="I1783">
        <v>0</v>
      </c>
      <c r="J1783">
        <v>0</v>
      </c>
      <c r="K1783">
        <v>1</v>
      </c>
      <c r="L1783">
        <v>1</v>
      </c>
    </row>
    <row r="1784" spans="5:12" x14ac:dyDescent="0.2">
      <c r="E1784" t="s">
        <v>5281</v>
      </c>
      <c r="F1784" t="s">
        <v>29</v>
      </c>
      <c r="G1784">
        <v>1</v>
      </c>
      <c r="H1784">
        <v>1</v>
      </c>
      <c r="I1784">
        <v>0</v>
      </c>
      <c r="J1784">
        <v>0</v>
      </c>
      <c r="K1784">
        <v>2</v>
      </c>
      <c r="L1784">
        <v>2</v>
      </c>
    </row>
    <row r="1785" spans="5:12" x14ac:dyDescent="0.2">
      <c r="E1785" t="s">
        <v>4528</v>
      </c>
      <c r="F1785" t="s">
        <v>29</v>
      </c>
      <c r="G1785">
        <v>0</v>
      </c>
      <c r="H1785">
        <v>1</v>
      </c>
      <c r="I1785">
        <v>0</v>
      </c>
      <c r="J1785">
        <v>0</v>
      </c>
      <c r="K1785">
        <v>1</v>
      </c>
      <c r="L1785">
        <v>1</v>
      </c>
    </row>
    <row r="1786" spans="5:12" x14ac:dyDescent="0.2">
      <c r="E1786" t="s">
        <v>4190</v>
      </c>
      <c r="F1786" t="s">
        <v>29</v>
      </c>
      <c r="G1786">
        <v>1</v>
      </c>
      <c r="H1786">
        <v>1</v>
      </c>
      <c r="I1786">
        <v>0</v>
      </c>
      <c r="J1786">
        <v>0</v>
      </c>
      <c r="K1786">
        <v>2</v>
      </c>
      <c r="L1786">
        <v>2</v>
      </c>
    </row>
    <row r="1787" spans="5:12" x14ac:dyDescent="0.2">
      <c r="E1787" t="s">
        <v>5172</v>
      </c>
      <c r="F1787" t="s">
        <v>29</v>
      </c>
      <c r="G1787">
        <v>0</v>
      </c>
      <c r="H1787">
        <v>1</v>
      </c>
      <c r="I1787">
        <v>0</v>
      </c>
      <c r="J1787">
        <v>0</v>
      </c>
      <c r="K1787">
        <v>1</v>
      </c>
      <c r="L1787">
        <v>1</v>
      </c>
    </row>
    <row r="1788" spans="5:12" x14ac:dyDescent="0.2">
      <c r="E1788" t="s">
        <v>7472</v>
      </c>
      <c r="F1788" t="s">
        <v>58</v>
      </c>
      <c r="G1788">
        <v>0</v>
      </c>
      <c r="H1788">
        <v>1</v>
      </c>
      <c r="I1788">
        <v>0</v>
      </c>
      <c r="J1788">
        <v>0</v>
      </c>
      <c r="K1788">
        <v>1</v>
      </c>
      <c r="L1788">
        <v>1</v>
      </c>
    </row>
    <row r="1789" spans="5:12" x14ac:dyDescent="0.2">
      <c r="E1789" t="s">
        <v>3579</v>
      </c>
      <c r="F1789" t="s">
        <v>94</v>
      </c>
      <c r="G1789">
        <v>0</v>
      </c>
      <c r="H1789">
        <v>4</v>
      </c>
      <c r="I1789">
        <v>0</v>
      </c>
      <c r="J1789">
        <v>0</v>
      </c>
      <c r="K1789">
        <v>4</v>
      </c>
      <c r="L1789">
        <v>4</v>
      </c>
    </row>
    <row r="1790" spans="5:12" x14ac:dyDescent="0.2">
      <c r="E1790" t="s">
        <v>5606</v>
      </c>
      <c r="F1790" t="s">
        <v>67</v>
      </c>
      <c r="G1790">
        <v>1</v>
      </c>
      <c r="H1790">
        <v>1</v>
      </c>
      <c r="I1790">
        <v>0</v>
      </c>
      <c r="J1790">
        <v>0</v>
      </c>
      <c r="K1790">
        <v>2</v>
      </c>
      <c r="L1790">
        <v>2</v>
      </c>
    </row>
    <row r="1791" spans="5:12" x14ac:dyDescent="0.2">
      <c r="E1791" t="s">
        <v>6487</v>
      </c>
      <c r="F1791" t="s">
        <v>87</v>
      </c>
      <c r="G1791">
        <v>1</v>
      </c>
      <c r="H1791">
        <v>0</v>
      </c>
      <c r="I1791">
        <v>0</v>
      </c>
      <c r="J1791">
        <v>0</v>
      </c>
      <c r="K1791">
        <v>1</v>
      </c>
      <c r="L1791">
        <v>1</v>
      </c>
    </row>
    <row r="1792" spans="5:12" x14ac:dyDescent="0.2">
      <c r="E1792" t="s">
        <v>6488</v>
      </c>
      <c r="F1792" t="s">
        <v>87</v>
      </c>
      <c r="G1792">
        <v>1</v>
      </c>
      <c r="H1792">
        <v>0</v>
      </c>
      <c r="I1792">
        <v>0</v>
      </c>
      <c r="J1792">
        <v>0</v>
      </c>
      <c r="K1792">
        <v>1</v>
      </c>
      <c r="L1792">
        <v>1</v>
      </c>
    </row>
    <row r="1793" spans="5:12" x14ac:dyDescent="0.2">
      <c r="E1793" t="s">
        <v>1909</v>
      </c>
      <c r="F1793" t="s">
        <v>14</v>
      </c>
      <c r="G1793">
        <v>1</v>
      </c>
      <c r="H1793">
        <v>0</v>
      </c>
      <c r="I1793">
        <v>0</v>
      </c>
      <c r="J1793">
        <v>0</v>
      </c>
      <c r="K1793">
        <v>1</v>
      </c>
      <c r="L1793">
        <v>1</v>
      </c>
    </row>
    <row r="1794" spans="5:12" x14ac:dyDescent="0.2">
      <c r="E1794" t="s">
        <v>6168</v>
      </c>
      <c r="F1794" t="s">
        <v>18</v>
      </c>
      <c r="G1794">
        <v>1</v>
      </c>
      <c r="H1794">
        <v>1</v>
      </c>
      <c r="I1794">
        <v>0</v>
      </c>
      <c r="J1794">
        <v>0</v>
      </c>
      <c r="K1794">
        <v>2</v>
      </c>
      <c r="L1794">
        <v>2</v>
      </c>
    </row>
    <row r="1795" spans="5:12" x14ac:dyDescent="0.2">
      <c r="E1795" t="s">
        <v>6172</v>
      </c>
      <c r="F1795" t="s">
        <v>18</v>
      </c>
      <c r="G1795">
        <v>1</v>
      </c>
      <c r="H1795">
        <v>1</v>
      </c>
      <c r="I1795">
        <v>0</v>
      </c>
      <c r="J1795">
        <v>0</v>
      </c>
      <c r="K1795">
        <v>2</v>
      </c>
      <c r="L1795">
        <v>2</v>
      </c>
    </row>
    <row r="1796" spans="5:12" x14ac:dyDescent="0.2">
      <c r="E1796" t="s">
        <v>6170</v>
      </c>
      <c r="F1796" t="s">
        <v>18</v>
      </c>
      <c r="G1796">
        <v>1</v>
      </c>
      <c r="H1796">
        <v>1</v>
      </c>
      <c r="I1796">
        <v>0</v>
      </c>
      <c r="J1796">
        <v>0</v>
      </c>
      <c r="K1796">
        <v>2</v>
      </c>
      <c r="L1796">
        <v>2</v>
      </c>
    </row>
    <row r="1797" spans="5:12" x14ac:dyDescent="0.2">
      <c r="E1797" t="s">
        <v>6169</v>
      </c>
      <c r="F1797" t="s">
        <v>18</v>
      </c>
      <c r="G1797">
        <v>1</v>
      </c>
      <c r="H1797">
        <v>1</v>
      </c>
      <c r="I1797">
        <v>0</v>
      </c>
      <c r="J1797">
        <v>0</v>
      </c>
      <c r="K1797">
        <v>2</v>
      </c>
      <c r="L1797">
        <v>2</v>
      </c>
    </row>
    <row r="1798" spans="5:12" x14ac:dyDescent="0.2">
      <c r="E1798" t="s">
        <v>3163</v>
      </c>
      <c r="F1798" t="s">
        <v>39</v>
      </c>
      <c r="G1798">
        <v>0</v>
      </c>
      <c r="H1798">
        <v>1</v>
      </c>
      <c r="I1798">
        <v>0</v>
      </c>
      <c r="J1798">
        <v>0</v>
      </c>
      <c r="K1798">
        <v>1</v>
      </c>
      <c r="L1798">
        <v>1</v>
      </c>
    </row>
    <row r="1799" spans="5:12" x14ac:dyDescent="0.2">
      <c r="E1799" t="s">
        <v>2848</v>
      </c>
      <c r="F1799" t="s">
        <v>39</v>
      </c>
      <c r="G1799">
        <v>0</v>
      </c>
      <c r="H1799">
        <v>1</v>
      </c>
      <c r="I1799">
        <v>0</v>
      </c>
      <c r="J1799">
        <v>0</v>
      </c>
      <c r="K1799">
        <v>1</v>
      </c>
      <c r="L1799">
        <v>1</v>
      </c>
    </row>
    <row r="1800" spans="5:12" x14ac:dyDescent="0.2">
      <c r="E1800" t="s">
        <v>1527</v>
      </c>
      <c r="F1800" t="s">
        <v>24</v>
      </c>
      <c r="G1800">
        <v>0</v>
      </c>
      <c r="H1800">
        <v>1</v>
      </c>
      <c r="I1800">
        <v>0</v>
      </c>
      <c r="J1800">
        <v>0</v>
      </c>
      <c r="K1800">
        <v>1</v>
      </c>
      <c r="L1800">
        <v>1</v>
      </c>
    </row>
    <row r="1801" spans="5:12" x14ac:dyDescent="0.2">
      <c r="E1801" t="s">
        <v>4891</v>
      </c>
      <c r="F1801" t="s">
        <v>22</v>
      </c>
      <c r="G1801">
        <v>0</v>
      </c>
      <c r="H1801">
        <v>1</v>
      </c>
      <c r="I1801">
        <v>0</v>
      </c>
      <c r="J1801">
        <v>0</v>
      </c>
      <c r="K1801">
        <v>1</v>
      </c>
      <c r="L1801">
        <v>1</v>
      </c>
    </row>
    <row r="1802" spans="5:12" x14ac:dyDescent="0.2">
      <c r="E1802" t="s">
        <v>1127</v>
      </c>
      <c r="F1802" t="s">
        <v>39</v>
      </c>
      <c r="G1802">
        <v>0</v>
      </c>
      <c r="H1802">
        <v>1</v>
      </c>
      <c r="I1802">
        <v>0</v>
      </c>
      <c r="J1802">
        <v>0</v>
      </c>
      <c r="K1802">
        <v>1</v>
      </c>
      <c r="L1802">
        <v>1</v>
      </c>
    </row>
    <row r="1803" spans="5:12" x14ac:dyDescent="0.2">
      <c r="E1803" t="s">
        <v>2070</v>
      </c>
      <c r="F1803" t="s">
        <v>39</v>
      </c>
      <c r="G1803">
        <v>0</v>
      </c>
      <c r="H1803">
        <v>1</v>
      </c>
      <c r="I1803">
        <v>0</v>
      </c>
      <c r="J1803">
        <v>0</v>
      </c>
      <c r="K1803">
        <v>1</v>
      </c>
      <c r="L1803">
        <v>1</v>
      </c>
    </row>
    <row r="1804" spans="5:12" x14ac:dyDescent="0.2">
      <c r="E1804" t="s">
        <v>357</v>
      </c>
      <c r="F1804" t="s">
        <v>24</v>
      </c>
      <c r="G1804">
        <v>0</v>
      </c>
      <c r="H1804">
        <v>3</v>
      </c>
      <c r="I1804">
        <v>0</v>
      </c>
      <c r="J1804">
        <v>0</v>
      </c>
      <c r="K1804">
        <v>3</v>
      </c>
      <c r="L1804">
        <v>3</v>
      </c>
    </row>
    <row r="1805" spans="5:12" x14ac:dyDescent="0.2">
      <c r="E1805" t="s">
        <v>1645</v>
      </c>
      <c r="F1805" t="s">
        <v>29</v>
      </c>
      <c r="G1805">
        <v>1</v>
      </c>
      <c r="H1805">
        <v>0</v>
      </c>
      <c r="I1805">
        <v>0</v>
      </c>
      <c r="J1805">
        <v>0</v>
      </c>
      <c r="K1805">
        <v>1</v>
      </c>
      <c r="L1805">
        <v>1</v>
      </c>
    </row>
    <row r="1806" spans="5:12" x14ac:dyDescent="0.2">
      <c r="E1806" t="s">
        <v>7473</v>
      </c>
      <c r="F1806" t="s">
        <v>69</v>
      </c>
      <c r="G1806">
        <v>0</v>
      </c>
      <c r="H1806">
        <v>1</v>
      </c>
      <c r="I1806">
        <v>0</v>
      </c>
      <c r="J1806">
        <v>0</v>
      </c>
      <c r="K1806">
        <v>1</v>
      </c>
      <c r="L1806">
        <v>1</v>
      </c>
    </row>
    <row r="1807" spans="5:12" x14ac:dyDescent="0.2">
      <c r="E1807" t="s">
        <v>7474</v>
      </c>
      <c r="F1807" t="s">
        <v>69</v>
      </c>
      <c r="G1807">
        <v>0</v>
      </c>
      <c r="H1807">
        <v>1</v>
      </c>
      <c r="I1807">
        <v>0</v>
      </c>
      <c r="J1807">
        <v>0</v>
      </c>
      <c r="K1807">
        <v>1</v>
      </c>
      <c r="L1807">
        <v>1</v>
      </c>
    </row>
    <row r="1808" spans="5:12" x14ac:dyDescent="0.2">
      <c r="E1808" t="s">
        <v>7475</v>
      </c>
      <c r="F1808" t="s">
        <v>53</v>
      </c>
      <c r="G1808">
        <v>1</v>
      </c>
      <c r="H1808">
        <v>0</v>
      </c>
      <c r="I1808">
        <v>0</v>
      </c>
      <c r="J1808">
        <v>0</v>
      </c>
      <c r="K1808">
        <v>1</v>
      </c>
      <c r="L1808">
        <v>1</v>
      </c>
    </row>
    <row r="1809" spans="5:12" x14ac:dyDescent="0.2">
      <c r="E1809" t="s">
        <v>2280</v>
      </c>
      <c r="F1809" t="s">
        <v>53</v>
      </c>
      <c r="G1809">
        <v>1</v>
      </c>
      <c r="H1809">
        <v>0</v>
      </c>
      <c r="I1809">
        <v>0</v>
      </c>
      <c r="J1809">
        <v>0</v>
      </c>
      <c r="K1809">
        <v>1</v>
      </c>
      <c r="L1809">
        <v>1</v>
      </c>
    </row>
    <row r="1810" spans="5:12" x14ac:dyDescent="0.2">
      <c r="E1810" t="s">
        <v>7476</v>
      </c>
      <c r="F1810" t="s">
        <v>53</v>
      </c>
      <c r="G1810">
        <v>1</v>
      </c>
      <c r="H1810">
        <v>0</v>
      </c>
      <c r="I1810">
        <v>0</v>
      </c>
      <c r="J1810">
        <v>0</v>
      </c>
      <c r="K1810">
        <v>1</v>
      </c>
      <c r="L1810">
        <v>1</v>
      </c>
    </row>
    <row r="1811" spans="5:12" x14ac:dyDescent="0.2">
      <c r="E1811" t="s">
        <v>7477</v>
      </c>
      <c r="F1811" t="s">
        <v>53</v>
      </c>
      <c r="G1811">
        <v>1</v>
      </c>
      <c r="H1811">
        <v>0</v>
      </c>
      <c r="I1811">
        <v>0</v>
      </c>
      <c r="J1811">
        <v>0</v>
      </c>
      <c r="K1811">
        <v>1</v>
      </c>
      <c r="L1811">
        <v>1</v>
      </c>
    </row>
    <row r="1812" spans="5:12" x14ac:dyDescent="0.2">
      <c r="E1812" t="s">
        <v>7478</v>
      </c>
      <c r="F1812" t="s">
        <v>53</v>
      </c>
      <c r="G1812">
        <v>1</v>
      </c>
      <c r="H1812">
        <v>0</v>
      </c>
      <c r="I1812">
        <v>0</v>
      </c>
      <c r="J1812">
        <v>0</v>
      </c>
      <c r="K1812">
        <v>1</v>
      </c>
      <c r="L1812">
        <v>1</v>
      </c>
    </row>
    <row r="1813" spans="5:12" x14ac:dyDescent="0.2">
      <c r="E1813" t="s">
        <v>2278</v>
      </c>
      <c r="F1813" t="s">
        <v>53</v>
      </c>
      <c r="G1813">
        <v>1</v>
      </c>
      <c r="H1813">
        <v>0</v>
      </c>
      <c r="I1813">
        <v>0</v>
      </c>
      <c r="J1813">
        <v>0</v>
      </c>
      <c r="K1813">
        <v>1</v>
      </c>
      <c r="L1813">
        <v>1</v>
      </c>
    </row>
    <row r="1814" spans="5:12" x14ac:dyDescent="0.2">
      <c r="E1814" t="s">
        <v>7479</v>
      </c>
      <c r="F1814" t="s">
        <v>53</v>
      </c>
      <c r="G1814">
        <v>1</v>
      </c>
      <c r="H1814">
        <v>0</v>
      </c>
      <c r="I1814">
        <v>0</v>
      </c>
      <c r="J1814">
        <v>0</v>
      </c>
      <c r="K1814">
        <v>1</v>
      </c>
      <c r="L1814">
        <v>1</v>
      </c>
    </row>
    <row r="1815" spans="5:12" x14ac:dyDescent="0.2">
      <c r="E1815" t="s">
        <v>2279</v>
      </c>
      <c r="F1815" t="s">
        <v>53</v>
      </c>
      <c r="G1815">
        <v>1</v>
      </c>
      <c r="H1815">
        <v>0</v>
      </c>
      <c r="I1815">
        <v>0</v>
      </c>
      <c r="J1815">
        <v>0</v>
      </c>
      <c r="K1815">
        <v>1</v>
      </c>
      <c r="L1815">
        <v>1</v>
      </c>
    </row>
    <row r="1816" spans="5:12" x14ac:dyDescent="0.2">
      <c r="E1816" t="s">
        <v>4486</v>
      </c>
      <c r="F1816" t="s">
        <v>77</v>
      </c>
      <c r="G1816">
        <v>0</v>
      </c>
      <c r="H1816">
        <v>3</v>
      </c>
      <c r="I1816">
        <v>0</v>
      </c>
      <c r="J1816">
        <v>0</v>
      </c>
      <c r="K1816">
        <v>3</v>
      </c>
      <c r="L1816">
        <v>3</v>
      </c>
    </row>
    <row r="1817" spans="5:12" x14ac:dyDescent="0.2">
      <c r="E1817" t="s">
        <v>4350</v>
      </c>
      <c r="F1817" t="s">
        <v>77</v>
      </c>
      <c r="G1817">
        <v>0</v>
      </c>
      <c r="H1817">
        <v>3</v>
      </c>
      <c r="I1817">
        <v>0</v>
      </c>
      <c r="J1817">
        <v>0</v>
      </c>
      <c r="K1817">
        <v>3</v>
      </c>
      <c r="L1817">
        <v>3</v>
      </c>
    </row>
    <row r="1818" spans="5:12" x14ac:dyDescent="0.2">
      <c r="E1818" t="s">
        <v>7480</v>
      </c>
      <c r="F1818" t="s">
        <v>77</v>
      </c>
      <c r="G1818">
        <v>0</v>
      </c>
      <c r="H1818">
        <v>2</v>
      </c>
      <c r="I1818">
        <v>0</v>
      </c>
      <c r="J1818">
        <v>0</v>
      </c>
      <c r="K1818">
        <v>2</v>
      </c>
      <c r="L1818">
        <v>2</v>
      </c>
    </row>
    <row r="1819" spans="5:12" x14ac:dyDescent="0.2">
      <c r="E1819" t="s">
        <v>5644</v>
      </c>
      <c r="F1819" t="s">
        <v>77</v>
      </c>
      <c r="G1819">
        <v>0</v>
      </c>
      <c r="H1819">
        <v>1</v>
      </c>
      <c r="I1819">
        <v>0</v>
      </c>
      <c r="J1819">
        <v>0</v>
      </c>
      <c r="K1819">
        <v>1</v>
      </c>
      <c r="L1819">
        <v>1</v>
      </c>
    </row>
    <row r="1820" spans="5:12" x14ac:dyDescent="0.2">
      <c r="E1820" t="s">
        <v>7481</v>
      </c>
      <c r="F1820" t="s">
        <v>77</v>
      </c>
      <c r="G1820">
        <v>0</v>
      </c>
      <c r="H1820">
        <v>2</v>
      </c>
      <c r="I1820">
        <v>0</v>
      </c>
      <c r="J1820">
        <v>0</v>
      </c>
      <c r="K1820">
        <v>2</v>
      </c>
      <c r="L1820">
        <v>2</v>
      </c>
    </row>
    <row r="1821" spans="5:12" x14ac:dyDescent="0.2">
      <c r="E1821" t="s">
        <v>571</v>
      </c>
      <c r="F1821" t="s">
        <v>24</v>
      </c>
      <c r="G1821">
        <v>0</v>
      </c>
      <c r="H1821">
        <v>5</v>
      </c>
      <c r="I1821">
        <v>0</v>
      </c>
      <c r="J1821">
        <v>0</v>
      </c>
      <c r="K1821">
        <v>5</v>
      </c>
      <c r="L1821">
        <v>5</v>
      </c>
    </row>
    <row r="1822" spans="5:12" x14ac:dyDescent="0.2">
      <c r="E1822" t="s">
        <v>881</v>
      </c>
      <c r="F1822" t="s">
        <v>24</v>
      </c>
      <c r="G1822">
        <v>0</v>
      </c>
      <c r="H1822">
        <v>5</v>
      </c>
      <c r="I1822">
        <v>0</v>
      </c>
      <c r="J1822">
        <v>0</v>
      </c>
      <c r="K1822">
        <v>5</v>
      </c>
      <c r="L1822">
        <v>5</v>
      </c>
    </row>
    <row r="1823" spans="5:12" x14ac:dyDescent="0.2">
      <c r="E1823" t="s">
        <v>2520</v>
      </c>
      <c r="F1823" t="s">
        <v>33</v>
      </c>
      <c r="G1823">
        <v>0</v>
      </c>
      <c r="H1823">
        <v>3</v>
      </c>
      <c r="I1823">
        <v>0</v>
      </c>
      <c r="J1823">
        <v>0</v>
      </c>
      <c r="K1823">
        <v>3</v>
      </c>
      <c r="L1823">
        <v>3</v>
      </c>
    </row>
    <row r="1824" spans="5:12" x14ac:dyDescent="0.2">
      <c r="E1824" t="s">
        <v>1200</v>
      </c>
      <c r="F1824" t="s">
        <v>33</v>
      </c>
      <c r="G1824">
        <v>0</v>
      </c>
      <c r="H1824">
        <v>3</v>
      </c>
      <c r="I1824">
        <v>0</v>
      </c>
      <c r="J1824">
        <v>0</v>
      </c>
      <c r="K1824">
        <v>3</v>
      </c>
      <c r="L1824">
        <v>3</v>
      </c>
    </row>
    <row r="1825" spans="5:12" x14ac:dyDescent="0.2">
      <c r="E1825" t="s">
        <v>1139</v>
      </c>
      <c r="F1825" t="s">
        <v>24</v>
      </c>
      <c r="G1825">
        <v>0</v>
      </c>
      <c r="H1825">
        <v>5</v>
      </c>
      <c r="I1825">
        <v>0</v>
      </c>
      <c r="J1825">
        <v>0</v>
      </c>
      <c r="K1825">
        <v>5</v>
      </c>
      <c r="L1825">
        <v>5</v>
      </c>
    </row>
    <row r="1826" spans="5:12" x14ac:dyDescent="0.2">
      <c r="E1826" t="s">
        <v>2569</v>
      </c>
      <c r="F1826" t="s">
        <v>33</v>
      </c>
      <c r="G1826">
        <v>1</v>
      </c>
      <c r="H1826">
        <v>1</v>
      </c>
      <c r="I1826">
        <v>0</v>
      </c>
      <c r="J1826">
        <v>0</v>
      </c>
      <c r="K1826">
        <v>2</v>
      </c>
      <c r="L1826">
        <v>2</v>
      </c>
    </row>
    <row r="1827" spans="5:12" x14ac:dyDescent="0.2">
      <c r="E1827" t="s">
        <v>4512</v>
      </c>
      <c r="F1827" t="s">
        <v>33</v>
      </c>
      <c r="G1827">
        <v>0</v>
      </c>
      <c r="H1827">
        <v>1</v>
      </c>
      <c r="I1827">
        <v>0</v>
      </c>
      <c r="J1827">
        <v>0</v>
      </c>
      <c r="K1827">
        <v>1</v>
      </c>
      <c r="L1827">
        <v>1</v>
      </c>
    </row>
    <row r="1828" spans="5:12" x14ac:dyDescent="0.2">
      <c r="E1828" t="s">
        <v>4590</v>
      </c>
      <c r="F1828" t="s">
        <v>33</v>
      </c>
      <c r="G1828">
        <v>0</v>
      </c>
      <c r="H1828">
        <v>1</v>
      </c>
      <c r="I1828">
        <v>0</v>
      </c>
      <c r="J1828">
        <v>0</v>
      </c>
      <c r="K1828">
        <v>1</v>
      </c>
      <c r="L1828">
        <v>1</v>
      </c>
    </row>
    <row r="1829" spans="5:12" x14ac:dyDescent="0.2">
      <c r="E1829" t="s">
        <v>240</v>
      </c>
      <c r="F1829" t="s">
        <v>24</v>
      </c>
      <c r="G1829">
        <v>0</v>
      </c>
      <c r="H1829">
        <v>6</v>
      </c>
      <c r="I1829">
        <v>0</v>
      </c>
      <c r="J1829">
        <v>0</v>
      </c>
      <c r="K1829">
        <v>6</v>
      </c>
      <c r="L1829">
        <v>6</v>
      </c>
    </row>
    <row r="1830" spans="5:12" x14ac:dyDescent="0.2">
      <c r="E1830" t="s">
        <v>4111</v>
      </c>
      <c r="F1830" t="s">
        <v>33</v>
      </c>
      <c r="G1830">
        <v>0</v>
      </c>
      <c r="H1830">
        <v>1</v>
      </c>
      <c r="I1830">
        <v>0</v>
      </c>
      <c r="J1830">
        <v>0</v>
      </c>
      <c r="K1830">
        <v>1</v>
      </c>
      <c r="L1830">
        <v>1</v>
      </c>
    </row>
    <row r="1831" spans="5:12" x14ac:dyDescent="0.2">
      <c r="E1831" t="s">
        <v>6757</v>
      </c>
      <c r="F1831" t="s">
        <v>67</v>
      </c>
      <c r="G1831">
        <v>1</v>
      </c>
      <c r="H1831">
        <v>0</v>
      </c>
      <c r="I1831">
        <v>0</v>
      </c>
      <c r="J1831">
        <v>0</v>
      </c>
      <c r="K1831">
        <v>1</v>
      </c>
      <c r="L1831">
        <v>1</v>
      </c>
    </row>
    <row r="1832" spans="5:12" x14ac:dyDescent="0.2">
      <c r="E1832" t="s">
        <v>7482</v>
      </c>
      <c r="F1832" t="s">
        <v>24</v>
      </c>
      <c r="G1832">
        <v>0</v>
      </c>
      <c r="H1832">
        <v>1</v>
      </c>
      <c r="I1832">
        <v>0</v>
      </c>
      <c r="J1832">
        <v>0</v>
      </c>
      <c r="K1832">
        <v>1</v>
      </c>
      <c r="L1832">
        <v>1</v>
      </c>
    </row>
    <row r="1833" spans="5:12" x14ac:dyDescent="0.2">
      <c r="E1833" t="s">
        <v>7483</v>
      </c>
      <c r="F1833" t="s">
        <v>24</v>
      </c>
      <c r="G1833">
        <v>0</v>
      </c>
      <c r="H1833">
        <v>1</v>
      </c>
      <c r="I1833">
        <v>0</v>
      </c>
      <c r="J1833">
        <v>0</v>
      </c>
      <c r="K1833">
        <v>1</v>
      </c>
      <c r="L1833">
        <v>1</v>
      </c>
    </row>
    <row r="1834" spans="5:12" x14ac:dyDescent="0.2">
      <c r="E1834" t="s">
        <v>7484</v>
      </c>
      <c r="F1834" t="s">
        <v>24</v>
      </c>
      <c r="G1834">
        <v>0</v>
      </c>
      <c r="H1834">
        <v>1</v>
      </c>
      <c r="I1834">
        <v>0</v>
      </c>
      <c r="J1834">
        <v>0</v>
      </c>
      <c r="K1834">
        <v>1</v>
      </c>
      <c r="L1834">
        <v>1</v>
      </c>
    </row>
    <row r="1835" spans="5:12" x14ac:dyDescent="0.2">
      <c r="E1835" t="s">
        <v>7485</v>
      </c>
      <c r="F1835" t="s">
        <v>24</v>
      </c>
      <c r="G1835">
        <v>0</v>
      </c>
      <c r="H1835">
        <v>1</v>
      </c>
      <c r="I1835">
        <v>0</v>
      </c>
      <c r="J1835">
        <v>0</v>
      </c>
      <c r="K1835">
        <v>1</v>
      </c>
      <c r="L1835">
        <v>1</v>
      </c>
    </row>
    <row r="1836" spans="5:12" x14ac:dyDescent="0.2">
      <c r="E1836" t="s">
        <v>7486</v>
      </c>
      <c r="F1836" t="s">
        <v>24</v>
      </c>
      <c r="G1836">
        <v>0</v>
      </c>
      <c r="H1836">
        <v>1</v>
      </c>
      <c r="I1836">
        <v>0</v>
      </c>
      <c r="J1836">
        <v>0</v>
      </c>
      <c r="K1836">
        <v>1</v>
      </c>
      <c r="L1836">
        <v>1</v>
      </c>
    </row>
    <row r="1837" spans="5:12" x14ac:dyDescent="0.2">
      <c r="E1837" t="s">
        <v>4213</v>
      </c>
      <c r="F1837" t="s">
        <v>131</v>
      </c>
      <c r="G1837">
        <v>0</v>
      </c>
      <c r="H1837">
        <v>2</v>
      </c>
      <c r="I1837">
        <v>0</v>
      </c>
      <c r="J1837">
        <v>0</v>
      </c>
      <c r="K1837">
        <v>2</v>
      </c>
      <c r="L1837">
        <v>2</v>
      </c>
    </row>
    <row r="1838" spans="5:12" x14ac:dyDescent="0.2">
      <c r="E1838" t="s">
        <v>5623</v>
      </c>
      <c r="F1838" t="s">
        <v>67</v>
      </c>
      <c r="G1838">
        <v>0</v>
      </c>
      <c r="H1838">
        <v>2</v>
      </c>
      <c r="I1838">
        <v>0</v>
      </c>
      <c r="J1838">
        <v>0</v>
      </c>
      <c r="K1838">
        <v>2</v>
      </c>
      <c r="L1838">
        <v>2</v>
      </c>
    </row>
    <row r="1839" spans="5:12" x14ac:dyDescent="0.2">
      <c r="E1839" t="s">
        <v>4744</v>
      </c>
      <c r="F1839" t="s">
        <v>67</v>
      </c>
      <c r="G1839">
        <v>0</v>
      </c>
      <c r="H1839">
        <v>2</v>
      </c>
      <c r="I1839">
        <v>0</v>
      </c>
      <c r="J1839">
        <v>0</v>
      </c>
      <c r="K1839">
        <v>2</v>
      </c>
      <c r="L1839">
        <v>2</v>
      </c>
    </row>
    <row r="1840" spans="5:12" x14ac:dyDescent="0.2">
      <c r="E1840" t="s">
        <v>1906</v>
      </c>
      <c r="F1840" t="s">
        <v>16</v>
      </c>
      <c r="G1840">
        <v>0</v>
      </c>
      <c r="H1840">
        <v>1</v>
      </c>
      <c r="I1840">
        <v>0</v>
      </c>
      <c r="J1840">
        <v>0</v>
      </c>
      <c r="K1840">
        <v>1</v>
      </c>
      <c r="L1840">
        <v>1</v>
      </c>
    </row>
    <row r="1841" spans="4:12" x14ac:dyDescent="0.2">
      <c r="E1841" t="s">
        <v>415</v>
      </c>
      <c r="F1841" t="s">
        <v>16</v>
      </c>
      <c r="G1841">
        <v>0</v>
      </c>
      <c r="H1841">
        <v>2</v>
      </c>
      <c r="I1841">
        <v>0</v>
      </c>
      <c r="J1841">
        <v>0</v>
      </c>
      <c r="K1841">
        <v>2</v>
      </c>
      <c r="L1841">
        <v>2</v>
      </c>
    </row>
    <row r="1842" spans="4:12" x14ac:dyDescent="0.2">
      <c r="E1842" t="s">
        <v>4207</v>
      </c>
      <c r="F1842" t="s">
        <v>87</v>
      </c>
      <c r="G1842">
        <v>0</v>
      </c>
      <c r="H1842">
        <v>2</v>
      </c>
      <c r="I1842">
        <v>0</v>
      </c>
      <c r="J1842">
        <v>0</v>
      </c>
      <c r="K1842">
        <v>2</v>
      </c>
      <c r="L1842">
        <v>2</v>
      </c>
    </row>
    <row r="1843" spans="4:12" x14ac:dyDescent="0.2">
      <c r="E1843" t="s">
        <v>4043</v>
      </c>
      <c r="F1843" t="s">
        <v>87</v>
      </c>
      <c r="G1843">
        <v>0</v>
      </c>
      <c r="H1843">
        <v>2</v>
      </c>
      <c r="I1843">
        <v>0</v>
      </c>
      <c r="J1843">
        <v>0</v>
      </c>
      <c r="K1843">
        <v>2</v>
      </c>
      <c r="L1843">
        <v>2</v>
      </c>
    </row>
    <row r="1844" spans="4:12" x14ac:dyDescent="0.2">
      <c r="E1844" t="s">
        <v>3159</v>
      </c>
      <c r="F1844" t="s">
        <v>24</v>
      </c>
      <c r="G1844">
        <v>0</v>
      </c>
      <c r="H1844">
        <v>3</v>
      </c>
      <c r="I1844">
        <v>0</v>
      </c>
      <c r="J1844">
        <v>0</v>
      </c>
      <c r="K1844">
        <v>3</v>
      </c>
      <c r="L1844">
        <v>3</v>
      </c>
    </row>
    <row r="1845" spans="4:12" x14ac:dyDescent="0.2">
      <c r="E1845" t="s">
        <v>2855</v>
      </c>
      <c r="F1845" t="s">
        <v>24</v>
      </c>
      <c r="G1845">
        <v>0</v>
      </c>
      <c r="H1845">
        <v>3</v>
      </c>
      <c r="I1845">
        <v>0</v>
      </c>
      <c r="J1845">
        <v>0</v>
      </c>
      <c r="K1845">
        <v>3</v>
      </c>
      <c r="L1845">
        <v>3</v>
      </c>
    </row>
    <row r="1846" spans="4:12" x14ac:dyDescent="0.2">
      <c r="D1846" t="s">
        <v>3946</v>
      </c>
      <c r="E1846" t="s">
        <v>3946</v>
      </c>
      <c r="F1846" t="s">
        <v>87</v>
      </c>
      <c r="G1846">
        <v>0</v>
      </c>
      <c r="H1846">
        <v>2</v>
      </c>
      <c r="I1846">
        <v>0</v>
      </c>
      <c r="J1846">
        <v>0</v>
      </c>
      <c r="K1846">
        <v>2</v>
      </c>
      <c r="L1846">
        <v>2</v>
      </c>
    </row>
    <row r="1847" spans="4:12" x14ac:dyDescent="0.2">
      <c r="E1847" t="s">
        <v>7487</v>
      </c>
      <c r="F1847" t="s">
        <v>94</v>
      </c>
      <c r="G1847">
        <v>0</v>
      </c>
      <c r="H1847">
        <v>1</v>
      </c>
      <c r="I1847">
        <v>0</v>
      </c>
      <c r="J1847">
        <v>0</v>
      </c>
      <c r="K1847">
        <v>1</v>
      </c>
      <c r="L1847">
        <v>1</v>
      </c>
    </row>
    <row r="1848" spans="4:12" x14ac:dyDescent="0.2">
      <c r="E1848" t="s">
        <v>7488</v>
      </c>
      <c r="F1848" t="s">
        <v>94</v>
      </c>
      <c r="G1848">
        <v>0</v>
      </c>
      <c r="H1848">
        <v>1</v>
      </c>
      <c r="I1848">
        <v>0</v>
      </c>
      <c r="J1848">
        <v>0</v>
      </c>
      <c r="K1848">
        <v>1</v>
      </c>
      <c r="L1848">
        <v>1</v>
      </c>
    </row>
    <row r="1849" spans="4:12" x14ac:dyDescent="0.2">
      <c r="E1849" t="s">
        <v>2080</v>
      </c>
      <c r="F1849" t="s">
        <v>131</v>
      </c>
      <c r="G1849">
        <v>1</v>
      </c>
      <c r="H1849">
        <v>0</v>
      </c>
      <c r="I1849">
        <v>0</v>
      </c>
      <c r="J1849">
        <v>0</v>
      </c>
      <c r="K1849">
        <v>1</v>
      </c>
      <c r="L1849">
        <v>1</v>
      </c>
    </row>
    <row r="1850" spans="4:12" x14ac:dyDescent="0.2">
      <c r="E1850" t="s">
        <v>229</v>
      </c>
      <c r="F1850" t="s">
        <v>131</v>
      </c>
      <c r="G1850">
        <v>1</v>
      </c>
      <c r="H1850">
        <v>0</v>
      </c>
      <c r="I1850">
        <v>0</v>
      </c>
      <c r="J1850">
        <v>0</v>
      </c>
      <c r="K1850">
        <v>1</v>
      </c>
      <c r="L1850">
        <v>1</v>
      </c>
    </row>
    <row r="1851" spans="4:12" x14ac:dyDescent="0.2">
      <c r="E1851" t="s">
        <v>1536</v>
      </c>
      <c r="F1851" t="s">
        <v>67</v>
      </c>
      <c r="G1851">
        <v>0</v>
      </c>
      <c r="H1851">
        <v>1</v>
      </c>
      <c r="I1851">
        <v>0</v>
      </c>
      <c r="J1851">
        <v>1</v>
      </c>
      <c r="K1851">
        <v>0</v>
      </c>
      <c r="L1851">
        <v>1</v>
      </c>
    </row>
    <row r="1852" spans="4:12" x14ac:dyDescent="0.2">
      <c r="E1852" t="s">
        <v>3176</v>
      </c>
      <c r="F1852" t="s">
        <v>29</v>
      </c>
      <c r="G1852">
        <v>0</v>
      </c>
      <c r="H1852">
        <v>2</v>
      </c>
      <c r="I1852">
        <v>0</v>
      </c>
      <c r="J1852">
        <v>0</v>
      </c>
      <c r="K1852">
        <v>2</v>
      </c>
      <c r="L1852">
        <v>2</v>
      </c>
    </row>
    <row r="1853" spans="4:12" x14ac:dyDescent="0.2">
      <c r="E1853" t="s">
        <v>414</v>
      </c>
      <c r="F1853" t="s">
        <v>29</v>
      </c>
      <c r="G1853">
        <v>0</v>
      </c>
      <c r="H1853">
        <v>2</v>
      </c>
      <c r="I1853">
        <v>0</v>
      </c>
      <c r="J1853">
        <v>0</v>
      </c>
      <c r="K1853">
        <v>2</v>
      </c>
      <c r="L1853">
        <v>2</v>
      </c>
    </row>
    <row r="1854" spans="4:12" x14ac:dyDescent="0.2">
      <c r="E1854" t="s">
        <v>519</v>
      </c>
      <c r="F1854" t="s">
        <v>22</v>
      </c>
      <c r="G1854">
        <v>0</v>
      </c>
      <c r="H1854">
        <v>3</v>
      </c>
      <c r="I1854">
        <v>0</v>
      </c>
      <c r="J1854">
        <v>0</v>
      </c>
      <c r="K1854">
        <v>3</v>
      </c>
      <c r="L1854">
        <v>3</v>
      </c>
    </row>
    <row r="1855" spans="4:12" x14ac:dyDescent="0.2">
      <c r="E1855" t="s">
        <v>7489</v>
      </c>
      <c r="F1855" t="s">
        <v>18</v>
      </c>
      <c r="G1855">
        <v>0</v>
      </c>
      <c r="H1855">
        <v>1</v>
      </c>
      <c r="I1855">
        <v>0</v>
      </c>
      <c r="J1855">
        <v>0</v>
      </c>
      <c r="K1855">
        <v>1</v>
      </c>
      <c r="L1855">
        <v>1</v>
      </c>
    </row>
    <row r="1856" spans="4:12" x14ac:dyDescent="0.2">
      <c r="E1856" t="s">
        <v>6733</v>
      </c>
      <c r="F1856" t="s">
        <v>18</v>
      </c>
      <c r="G1856">
        <v>0</v>
      </c>
      <c r="H1856">
        <v>1</v>
      </c>
      <c r="I1856">
        <v>0</v>
      </c>
      <c r="J1856">
        <v>0</v>
      </c>
      <c r="K1856">
        <v>1</v>
      </c>
      <c r="L1856">
        <v>1</v>
      </c>
    </row>
    <row r="1857" spans="5:12" x14ac:dyDescent="0.2">
      <c r="E1857" t="s">
        <v>7490</v>
      </c>
      <c r="F1857" t="s">
        <v>53</v>
      </c>
      <c r="G1857">
        <v>0</v>
      </c>
      <c r="H1857">
        <v>1</v>
      </c>
      <c r="I1857">
        <v>0</v>
      </c>
      <c r="J1857">
        <v>0</v>
      </c>
      <c r="K1857">
        <v>1</v>
      </c>
      <c r="L1857">
        <v>1</v>
      </c>
    </row>
    <row r="1858" spans="5:12" x14ac:dyDescent="0.2">
      <c r="E1858" t="s">
        <v>1852</v>
      </c>
      <c r="F1858" t="s">
        <v>53</v>
      </c>
      <c r="G1858">
        <v>0</v>
      </c>
      <c r="H1858">
        <v>1</v>
      </c>
      <c r="I1858">
        <v>0</v>
      </c>
      <c r="J1858">
        <v>0</v>
      </c>
      <c r="K1858">
        <v>1</v>
      </c>
      <c r="L1858">
        <v>1</v>
      </c>
    </row>
    <row r="1859" spans="5:12" x14ac:dyDescent="0.2">
      <c r="E1859" t="s">
        <v>1977</v>
      </c>
      <c r="F1859" t="s">
        <v>53</v>
      </c>
      <c r="G1859">
        <v>0</v>
      </c>
      <c r="H1859">
        <v>1</v>
      </c>
      <c r="I1859">
        <v>0</v>
      </c>
      <c r="J1859">
        <v>0</v>
      </c>
      <c r="K1859">
        <v>1</v>
      </c>
      <c r="L1859">
        <v>1</v>
      </c>
    </row>
    <row r="1860" spans="5:12" x14ac:dyDescent="0.2">
      <c r="E1860" t="s">
        <v>7491</v>
      </c>
      <c r="F1860" t="s">
        <v>16</v>
      </c>
      <c r="G1860">
        <v>0</v>
      </c>
      <c r="H1860">
        <v>1</v>
      </c>
      <c r="I1860">
        <v>0</v>
      </c>
      <c r="J1860">
        <v>0</v>
      </c>
      <c r="K1860">
        <v>1</v>
      </c>
      <c r="L1860">
        <v>1</v>
      </c>
    </row>
    <row r="1861" spans="5:12" x14ac:dyDescent="0.2">
      <c r="E1861" t="s">
        <v>2105</v>
      </c>
      <c r="F1861" t="s">
        <v>16</v>
      </c>
      <c r="G1861">
        <v>0</v>
      </c>
      <c r="H1861">
        <v>1</v>
      </c>
      <c r="I1861">
        <v>0</v>
      </c>
      <c r="J1861">
        <v>0</v>
      </c>
      <c r="K1861">
        <v>1</v>
      </c>
      <c r="L1861">
        <v>1</v>
      </c>
    </row>
    <row r="1862" spans="5:12" x14ac:dyDescent="0.2">
      <c r="E1862" t="s">
        <v>5551</v>
      </c>
      <c r="F1862" t="s">
        <v>16</v>
      </c>
      <c r="G1862">
        <v>0</v>
      </c>
      <c r="H1862">
        <v>3</v>
      </c>
      <c r="I1862">
        <v>0</v>
      </c>
      <c r="J1862">
        <v>0</v>
      </c>
      <c r="K1862">
        <v>3</v>
      </c>
      <c r="L1862">
        <v>3</v>
      </c>
    </row>
    <row r="1863" spans="5:12" x14ac:dyDescent="0.2">
      <c r="E1863" t="s">
        <v>7492</v>
      </c>
      <c r="F1863" t="s">
        <v>16</v>
      </c>
      <c r="G1863">
        <v>0</v>
      </c>
      <c r="H1863">
        <v>1</v>
      </c>
      <c r="I1863">
        <v>0</v>
      </c>
      <c r="J1863">
        <v>0</v>
      </c>
      <c r="K1863">
        <v>1</v>
      </c>
      <c r="L1863">
        <v>1</v>
      </c>
    </row>
    <row r="1864" spans="5:12" x14ac:dyDescent="0.2">
      <c r="E1864" t="s">
        <v>5557</v>
      </c>
      <c r="F1864" t="s">
        <v>16</v>
      </c>
      <c r="G1864">
        <v>0</v>
      </c>
      <c r="H1864">
        <v>3</v>
      </c>
      <c r="I1864">
        <v>0</v>
      </c>
      <c r="J1864">
        <v>0</v>
      </c>
      <c r="K1864">
        <v>3</v>
      </c>
      <c r="L1864">
        <v>3</v>
      </c>
    </row>
    <row r="1865" spans="5:12" x14ac:dyDescent="0.2">
      <c r="E1865" t="s">
        <v>7493</v>
      </c>
      <c r="F1865" t="s">
        <v>16</v>
      </c>
      <c r="G1865">
        <v>0</v>
      </c>
      <c r="H1865">
        <v>1</v>
      </c>
      <c r="I1865">
        <v>0</v>
      </c>
      <c r="J1865">
        <v>0</v>
      </c>
      <c r="K1865">
        <v>1</v>
      </c>
      <c r="L1865">
        <v>1</v>
      </c>
    </row>
    <row r="1866" spans="5:12" x14ac:dyDescent="0.2">
      <c r="E1866" t="s">
        <v>5553</v>
      </c>
      <c r="F1866" t="s">
        <v>16</v>
      </c>
      <c r="G1866">
        <v>0</v>
      </c>
      <c r="H1866">
        <v>3</v>
      </c>
      <c r="I1866">
        <v>0</v>
      </c>
      <c r="J1866">
        <v>0</v>
      </c>
      <c r="K1866">
        <v>3</v>
      </c>
      <c r="L1866">
        <v>3</v>
      </c>
    </row>
    <row r="1867" spans="5:12" x14ac:dyDescent="0.2">
      <c r="E1867" t="s">
        <v>7494</v>
      </c>
      <c r="F1867" t="s">
        <v>16</v>
      </c>
      <c r="G1867">
        <v>0</v>
      </c>
      <c r="H1867">
        <v>1</v>
      </c>
      <c r="I1867">
        <v>0</v>
      </c>
      <c r="J1867">
        <v>0</v>
      </c>
      <c r="K1867">
        <v>1</v>
      </c>
      <c r="L1867">
        <v>1</v>
      </c>
    </row>
    <row r="1868" spans="5:12" x14ac:dyDescent="0.2">
      <c r="E1868" t="s">
        <v>7495</v>
      </c>
      <c r="F1868" t="s">
        <v>16</v>
      </c>
      <c r="G1868">
        <v>0</v>
      </c>
      <c r="H1868">
        <v>1</v>
      </c>
      <c r="I1868">
        <v>0</v>
      </c>
      <c r="J1868">
        <v>0</v>
      </c>
      <c r="K1868">
        <v>1</v>
      </c>
      <c r="L1868">
        <v>1</v>
      </c>
    </row>
    <row r="1869" spans="5:12" x14ac:dyDescent="0.2">
      <c r="E1869" t="s">
        <v>1475</v>
      </c>
      <c r="F1869" t="s">
        <v>29</v>
      </c>
      <c r="G1869">
        <v>1</v>
      </c>
      <c r="H1869">
        <v>0</v>
      </c>
      <c r="I1869">
        <v>0</v>
      </c>
      <c r="J1869">
        <v>0</v>
      </c>
      <c r="K1869">
        <v>1</v>
      </c>
      <c r="L1869">
        <v>1</v>
      </c>
    </row>
    <row r="1870" spans="5:12" x14ac:dyDescent="0.2">
      <c r="E1870" t="s">
        <v>176</v>
      </c>
      <c r="F1870" t="s">
        <v>14</v>
      </c>
      <c r="G1870">
        <v>0</v>
      </c>
      <c r="H1870">
        <v>1</v>
      </c>
      <c r="I1870">
        <v>0</v>
      </c>
      <c r="J1870">
        <v>0</v>
      </c>
      <c r="K1870">
        <v>1</v>
      </c>
      <c r="L1870">
        <v>1</v>
      </c>
    </row>
    <row r="1871" spans="5:12" x14ac:dyDescent="0.2">
      <c r="E1871" t="s">
        <v>3549</v>
      </c>
      <c r="F1871" t="s">
        <v>14</v>
      </c>
      <c r="G1871">
        <v>0</v>
      </c>
      <c r="H1871">
        <v>1</v>
      </c>
      <c r="I1871">
        <v>0</v>
      </c>
      <c r="J1871">
        <v>0</v>
      </c>
      <c r="K1871">
        <v>1</v>
      </c>
      <c r="L1871">
        <v>1</v>
      </c>
    </row>
    <row r="1872" spans="5:12" x14ac:dyDescent="0.2">
      <c r="E1872" t="s">
        <v>2140</v>
      </c>
      <c r="F1872" t="s">
        <v>14</v>
      </c>
      <c r="G1872">
        <v>0</v>
      </c>
      <c r="H1872">
        <v>1</v>
      </c>
      <c r="I1872">
        <v>0</v>
      </c>
      <c r="J1872">
        <v>0</v>
      </c>
      <c r="K1872">
        <v>1</v>
      </c>
      <c r="L1872">
        <v>1</v>
      </c>
    </row>
    <row r="1873" spans="5:12" x14ac:dyDescent="0.2">
      <c r="E1873" t="s">
        <v>7496</v>
      </c>
      <c r="F1873" t="s">
        <v>29</v>
      </c>
      <c r="G1873">
        <v>0</v>
      </c>
      <c r="H1873">
        <v>1</v>
      </c>
      <c r="I1873">
        <v>0</v>
      </c>
      <c r="J1873">
        <v>0</v>
      </c>
      <c r="K1873">
        <v>1</v>
      </c>
      <c r="L1873">
        <v>1</v>
      </c>
    </row>
    <row r="1874" spans="5:12" x14ac:dyDescent="0.2">
      <c r="E1874" t="s">
        <v>5640</v>
      </c>
      <c r="F1874" t="s">
        <v>58</v>
      </c>
      <c r="G1874">
        <v>0</v>
      </c>
      <c r="H1874">
        <v>1</v>
      </c>
      <c r="I1874">
        <v>0</v>
      </c>
      <c r="J1874">
        <v>0</v>
      </c>
      <c r="K1874">
        <v>1</v>
      </c>
      <c r="L1874">
        <v>1</v>
      </c>
    </row>
    <row r="1875" spans="5:12" x14ac:dyDescent="0.2">
      <c r="E1875" t="s">
        <v>4090</v>
      </c>
      <c r="F1875" t="s">
        <v>58</v>
      </c>
      <c r="G1875">
        <v>0</v>
      </c>
      <c r="H1875">
        <v>1</v>
      </c>
      <c r="I1875">
        <v>0</v>
      </c>
      <c r="J1875">
        <v>0</v>
      </c>
      <c r="K1875">
        <v>1</v>
      </c>
      <c r="L1875">
        <v>1</v>
      </c>
    </row>
    <row r="1876" spans="5:12" x14ac:dyDescent="0.2">
      <c r="E1876" t="s">
        <v>2265</v>
      </c>
      <c r="F1876" t="s">
        <v>53</v>
      </c>
      <c r="G1876">
        <v>1</v>
      </c>
      <c r="H1876">
        <v>1</v>
      </c>
      <c r="I1876">
        <v>0</v>
      </c>
      <c r="J1876">
        <v>0</v>
      </c>
      <c r="K1876">
        <v>2</v>
      </c>
      <c r="L1876">
        <v>2</v>
      </c>
    </row>
    <row r="1877" spans="5:12" x14ac:dyDescent="0.2">
      <c r="E1877" t="s">
        <v>6778</v>
      </c>
      <c r="F1877" t="s">
        <v>53</v>
      </c>
      <c r="G1877">
        <v>0</v>
      </c>
      <c r="H1877">
        <v>1</v>
      </c>
      <c r="I1877">
        <v>0</v>
      </c>
      <c r="J1877">
        <v>0</v>
      </c>
      <c r="K1877">
        <v>1</v>
      </c>
      <c r="L1877">
        <v>1</v>
      </c>
    </row>
    <row r="1878" spans="5:12" x14ac:dyDescent="0.2">
      <c r="E1878" t="s">
        <v>6777</v>
      </c>
      <c r="F1878" t="s">
        <v>53</v>
      </c>
      <c r="G1878">
        <v>0</v>
      </c>
      <c r="H1878">
        <v>1</v>
      </c>
      <c r="I1878">
        <v>0</v>
      </c>
      <c r="J1878">
        <v>0</v>
      </c>
      <c r="K1878">
        <v>1</v>
      </c>
      <c r="L1878">
        <v>1</v>
      </c>
    </row>
    <row r="1879" spans="5:12" x14ac:dyDescent="0.2">
      <c r="E1879" t="s">
        <v>6779</v>
      </c>
      <c r="F1879" t="s">
        <v>53</v>
      </c>
      <c r="G1879">
        <v>0</v>
      </c>
      <c r="H1879">
        <v>1</v>
      </c>
      <c r="I1879">
        <v>0</v>
      </c>
      <c r="J1879">
        <v>0</v>
      </c>
      <c r="K1879">
        <v>1</v>
      </c>
      <c r="L1879">
        <v>1</v>
      </c>
    </row>
    <row r="1880" spans="5:12" x14ac:dyDescent="0.2">
      <c r="E1880" t="s">
        <v>6781</v>
      </c>
      <c r="F1880" t="s">
        <v>53</v>
      </c>
      <c r="G1880">
        <v>0</v>
      </c>
      <c r="H1880">
        <v>1</v>
      </c>
      <c r="I1880">
        <v>0</v>
      </c>
      <c r="J1880">
        <v>0</v>
      </c>
      <c r="K1880">
        <v>1</v>
      </c>
      <c r="L1880">
        <v>1</v>
      </c>
    </row>
    <row r="1881" spans="5:12" x14ac:dyDescent="0.2">
      <c r="E1881" t="s">
        <v>2261</v>
      </c>
      <c r="F1881" t="s">
        <v>53</v>
      </c>
      <c r="G1881">
        <v>3</v>
      </c>
      <c r="H1881">
        <v>1</v>
      </c>
      <c r="I1881">
        <v>0</v>
      </c>
      <c r="J1881">
        <v>0</v>
      </c>
      <c r="K1881">
        <v>4</v>
      </c>
      <c r="L1881">
        <v>4</v>
      </c>
    </row>
    <row r="1882" spans="5:12" x14ac:dyDescent="0.2">
      <c r="E1882" t="s">
        <v>6780</v>
      </c>
      <c r="F1882" t="s">
        <v>53</v>
      </c>
      <c r="G1882">
        <v>0</v>
      </c>
      <c r="H1882">
        <v>1</v>
      </c>
      <c r="I1882">
        <v>0</v>
      </c>
      <c r="J1882">
        <v>0</v>
      </c>
      <c r="K1882">
        <v>1</v>
      </c>
      <c r="L1882">
        <v>1</v>
      </c>
    </row>
    <row r="1883" spans="5:12" x14ac:dyDescent="0.2">
      <c r="E1883" t="s">
        <v>7497</v>
      </c>
      <c r="F1883" t="s">
        <v>131</v>
      </c>
      <c r="G1883">
        <v>0</v>
      </c>
      <c r="H1883">
        <v>1</v>
      </c>
      <c r="I1883">
        <v>0</v>
      </c>
      <c r="J1883">
        <v>0</v>
      </c>
      <c r="K1883">
        <v>1</v>
      </c>
      <c r="L1883">
        <v>1</v>
      </c>
    </row>
    <row r="1884" spans="5:12" x14ac:dyDescent="0.2">
      <c r="E1884" t="s">
        <v>7498</v>
      </c>
      <c r="F1884" t="s">
        <v>131</v>
      </c>
      <c r="G1884">
        <v>0</v>
      </c>
      <c r="H1884">
        <v>2</v>
      </c>
      <c r="I1884">
        <v>0</v>
      </c>
      <c r="J1884">
        <v>0</v>
      </c>
      <c r="K1884">
        <v>2</v>
      </c>
      <c r="L1884">
        <v>2</v>
      </c>
    </row>
    <row r="1885" spans="5:12" x14ac:dyDescent="0.2">
      <c r="E1885" t="s">
        <v>3028</v>
      </c>
      <c r="F1885" t="s">
        <v>67</v>
      </c>
      <c r="G1885">
        <v>0</v>
      </c>
      <c r="H1885">
        <v>1</v>
      </c>
      <c r="I1885">
        <v>0</v>
      </c>
      <c r="J1885">
        <v>0</v>
      </c>
      <c r="K1885">
        <v>1</v>
      </c>
      <c r="L1885">
        <v>1</v>
      </c>
    </row>
    <row r="1886" spans="5:12" x14ac:dyDescent="0.2">
      <c r="E1886" t="s">
        <v>7499</v>
      </c>
      <c r="F1886" t="s">
        <v>131</v>
      </c>
      <c r="G1886">
        <v>0</v>
      </c>
      <c r="H1886">
        <v>2</v>
      </c>
      <c r="I1886">
        <v>0</v>
      </c>
      <c r="J1886">
        <v>0</v>
      </c>
      <c r="K1886">
        <v>2</v>
      </c>
      <c r="L1886">
        <v>2</v>
      </c>
    </row>
    <row r="1887" spans="5:12" x14ac:dyDescent="0.2">
      <c r="E1887" t="s">
        <v>635</v>
      </c>
      <c r="F1887" t="s">
        <v>67</v>
      </c>
      <c r="G1887">
        <v>0</v>
      </c>
      <c r="H1887">
        <v>2</v>
      </c>
      <c r="I1887">
        <v>0</v>
      </c>
      <c r="J1887">
        <v>0</v>
      </c>
      <c r="K1887">
        <v>2</v>
      </c>
      <c r="L1887">
        <v>2</v>
      </c>
    </row>
    <row r="1888" spans="5:12" x14ac:dyDescent="0.2">
      <c r="E1888" t="s">
        <v>7500</v>
      </c>
      <c r="F1888" t="s">
        <v>33</v>
      </c>
      <c r="G1888">
        <v>1</v>
      </c>
      <c r="H1888">
        <v>0</v>
      </c>
      <c r="I1888">
        <v>0</v>
      </c>
      <c r="J1888">
        <v>0</v>
      </c>
      <c r="K1888">
        <v>1</v>
      </c>
      <c r="L1888">
        <v>1</v>
      </c>
    </row>
    <row r="1889" spans="5:12" x14ac:dyDescent="0.2">
      <c r="E1889" t="s">
        <v>7501</v>
      </c>
      <c r="F1889" t="s">
        <v>24</v>
      </c>
      <c r="G1889">
        <v>0</v>
      </c>
      <c r="H1889">
        <v>1</v>
      </c>
      <c r="I1889">
        <v>0</v>
      </c>
      <c r="J1889">
        <v>0</v>
      </c>
      <c r="K1889">
        <v>1</v>
      </c>
      <c r="L1889">
        <v>1</v>
      </c>
    </row>
    <row r="1890" spans="5:12" x14ac:dyDescent="0.2">
      <c r="E1890" t="s">
        <v>7502</v>
      </c>
      <c r="F1890" t="s">
        <v>24</v>
      </c>
      <c r="G1890">
        <v>0</v>
      </c>
      <c r="H1890">
        <v>1</v>
      </c>
      <c r="I1890">
        <v>0</v>
      </c>
      <c r="J1890">
        <v>0</v>
      </c>
      <c r="K1890">
        <v>1</v>
      </c>
      <c r="L1890">
        <v>1</v>
      </c>
    </row>
    <row r="1891" spans="5:12" x14ac:dyDescent="0.2">
      <c r="E1891" t="s">
        <v>7503</v>
      </c>
      <c r="F1891" t="s">
        <v>29</v>
      </c>
      <c r="G1891">
        <v>0</v>
      </c>
      <c r="H1891">
        <v>1</v>
      </c>
      <c r="I1891">
        <v>0</v>
      </c>
      <c r="J1891">
        <v>0</v>
      </c>
      <c r="K1891">
        <v>1</v>
      </c>
      <c r="L1891">
        <v>1</v>
      </c>
    </row>
    <row r="1892" spans="5:12" x14ac:dyDescent="0.2">
      <c r="E1892" t="s">
        <v>518</v>
      </c>
      <c r="F1892" t="s">
        <v>16</v>
      </c>
      <c r="G1892">
        <v>3</v>
      </c>
      <c r="H1892">
        <v>5</v>
      </c>
      <c r="I1892">
        <v>0</v>
      </c>
      <c r="J1892">
        <v>0</v>
      </c>
      <c r="K1892">
        <v>8</v>
      </c>
      <c r="L1892">
        <v>8</v>
      </c>
    </row>
    <row r="1893" spans="5:12" x14ac:dyDescent="0.2">
      <c r="E1893" t="s">
        <v>2774</v>
      </c>
      <c r="F1893" t="s">
        <v>16</v>
      </c>
      <c r="G1893">
        <v>3</v>
      </c>
      <c r="H1893">
        <v>6</v>
      </c>
      <c r="I1893">
        <v>0</v>
      </c>
      <c r="J1893">
        <v>0</v>
      </c>
      <c r="K1893">
        <v>9</v>
      </c>
      <c r="L1893">
        <v>9</v>
      </c>
    </row>
    <row r="1894" spans="5:12" x14ac:dyDescent="0.2">
      <c r="E1894" t="s">
        <v>7504</v>
      </c>
      <c r="F1894" t="s">
        <v>29</v>
      </c>
      <c r="G1894">
        <v>1</v>
      </c>
      <c r="H1894">
        <v>0</v>
      </c>
      <c r="I1894">
        <v>0</v>
      </c>
      <c r="J1894">
        <v>0</v>
      </c>
      <c r="K1894">
        <v>1</v>
      </c>
      <c r="L1894">
        <v>1</v>
      </c>
    </row>
    <row r="1895" spans="5:12" x14ac:dyDescent="0.2">
      <c r="E1895" t="s">
        <v>3175</v>
      </c>
      <c r="F1895" t="s">
        <v>16</v>
      </c>
      <c r="G1895">
        <v>0</v>
      </c>
      <c r="H1895">
        <v>1</v>
      </c>
      <c r="I1895">
        <v>0</v>
      </c>
      <c r="J1895">
        <v>0</v>
      </c>
      <c r="K1895">
        <v>1</v>
      </c>
      <c r="L1895">
        <v>1</v>
      </c>
    </row>
    <row r="1896" spans="5:12" x14ac:dyDescent="0.2">
      <c r="E1896" t="s">
        <v>3206</v>
      </c>
      <c r="F1896" t="s">
        <v>67</v>
      </c>
      <c r="G1896">
        <v>0</v>
      </c>
      <c r="H1896">
        <v>1</v>
      </c>
      <c r="I1896">
        <v>0</v>
      </c>
      <c r="J1896">
        <v>0</v>
      </c>
      <c r="K1896">
        <v>1</v>
      </c>
      <c r="L1896">
        <v>1</v>
      </c>
    </row>
    <row r="1897" spans="5:12" x14ac:dyDescent="0.2">
      <c r="E1897" t="s">
        <v>7505</v>
      </c>
      <c r="F1897" t="s">
        <v>67</v>
      </c>
      <c r="G1897">
        <v>0</v>
      </c>
      <c r="H1897">
        <v>1</v>
      </c>
      <c r="I1897">
        <v>0</v>
      </c>
      <c r="J1897">
        <v>0</v>
      </c>
      <c r="K1897">
        <v>1</v>
      </c>
      <c r="L1897">
        <v>1</v>
      </c>
    </row>
    <row r="1898" spans="5:12" x14ac:dyDescent="0.2">
      <c r="E1898" t="s">
        <v>7506</v>
      </c>
      <c r="F1898" t="s">
        <v>67</v>
      </c>
      <c r="G1898">
        <v>0</v>
      </c>
      <c r="H1898">
        <v>1</v>
      </c>
      <c r="I1898">
        <v>0</v>
      </c>
      <c r="J1898">
        <v>0</v>
      </c>
      <c r="K1898">
        <v>1</v>
      </c>
      <c r="L1898">
        <v>1</v>
      </c>
    </row>
    <row r="1899" spans="5:12" x14ac:dyDescent="0.2">
      <c r="E1899" t="s">
        <v>7507</v>
      </c>
      <c r="F1899" t="s">
        <v>67</v>
      </c>
      <c r="G1899">
        <v>2</v>
      </c>
      <c r="H1899">
        <v>1</v>
      </c>
      <c r="I1899">
        <v>0</v>
      </c>
      <c r="J1899">
        <v>0</v>
      </c>
      <c r="K1899">
        <v>3</v>
      </c>
      <c r="L1899">
        <v>3</v>
      </c>
    </row>
    <row r="1900" spans="5:12" x14ac:dyDescent="0.2">
      <c r="E1900" t="s">
        <v>7508</v>
      </c>
      <c r="F1900" t="s">
        <v>18</v>
      </c>
      <c r="G1900">
        <v>0</v>
      </c>
      <c r="H1900">
        <v>1</v>
      </c>
      <c r="I1900">
        <v>0</v>
      </c>
      <c r="J1900">
        <v>0</v>
      </c>
      <c r="K1900">
        <v>1</v>
      </c>
      <c r="L1900">
        <v>1</v>
      </c>
    </row>
    <row r="1901" spans="5:12" x14ac:dyDescent="0.2">
      <c r="E1901" t="s">
        <v>7509</v>
      </c>
      <c r="F1901" t="s">
        <v>18</v>
      </c>
      <c r="G1901">
        <v>0</v>
      </c>
      <c r="H1901">
        <v>1</v>
      </c>
      <c r="I1901">
        <v>0</v>
      </c>
      <c r="J1901">
        <v>0</v>
      </c>
      <c r="K1901">
        <v>1</v>
      </c>
      <c r="L1901">
        <v>1</v>
      </c>
    </row>
    <row r="1902" spans="5:12" x14ac:dyDescent="0.2">
      <c r="E1902" t="s">
        <v>1808</v>
      </c>
      <c r="F1902" t="s">
        <v>131</v>
      </c>
      <c r="G1902">
        <v>1</v>
      </c>
      <c r="H1902">
        <v>2</v>
      </c>
      <c r="I1902">
        <v>0</v>
      </c>
      <c r="J1902">
        <v>0</v>
      </c>
      <c r="K1902">
        <v>3</v>
      </c>
      <c r="L1902">
        <v>3</v>
      </c>
    </row>
    <row r="1903" spans="5:12" x14ac:dyDescent="0.2">
      <c r="E1903" t="s">
        <v>5398</v>
      </c>
      <c r="F1903" t="s">
        <v>48</v>
      </c>
      <c r="G1903">
        <v>2</v>
      </c>
      <c r="H1903">
        <v>1</v>
      </c>
      <c r="I1903">
        <v>0</v>
      </c>
      <c r="J1903">
        <v>0</v>
      </c>
      <c r="K1903">
        <v>3</v>
      </c>
      <c r="L1903">
        <v>3</v>
      </c>
    </row>
    <row r="1904" spans="5:12" x14ac:dyDescent="0.2">
      <c r="E1904" t="s">
        <v>910</v>
      </c>
      <c r="F1904" t="s">
        <v>48</v>
      </c>
      <c r="G1904">
        <v>2</v>
      </c>
      <c r="H1904">
        <v>1</v>
      </c>
      <c r="I1904">
        <v>0</v>
      </c>
      <c r="J1904">
        <v>0</v>
      </c>
      <c r="K1904">
        <v>3</v>
      </c>
      <c r="L1904">
        <v>3</v>
      </c>
    </row>
    <row r="1905" spans="5:12" x14ac:dyDescent="0.2">
      <c r="E1905" t="s">
        <v>6255</v>
      </c>
      <c r="F1905" t="s">
        <v>67</v>
      </c>
      <c r="G1905">
        <v>0</v>
      </c>
      <c r="H1905">
        <v>1</v>
      </c>
      <c r="I1905">
        <v>0</v>
      </c>
      <c r="J1905">
        <v>0</v>
      </c>
      <c r="K1905">
        <v>1</v>
      </c>
      <c r="L1905">
        <v>1</v>
      </c>
    </row>
    <row r="1906" spans="5:12" x14ac:dyDescent="0.2">
      <c r="E1906" t="s">
        <v>6256</v>
      </c>
      <c r="F1906" t="s">
        <v>67</v>
      </c>
      <c r="G1906">
        <v>0</v>
      </c>
      <c r="H1906">
        <v>1</v>
      </c>
      <c r="I1906">
        <v>0</v>
      </c>
      <c r="J1906">
        <v>0</v>
      </c>
      <c r="K1906">
        <v>1</v>
      </c>
      <c r="L1906">
        <v>1</v>
      </c>
    </row>
    <row r="1907" spans="5:12" x14ac:dyDescent="0.2">
      <c r="E1907" t="s">
        <v>992</v>
      </c>
      <c r="F1907" t="s">
        <v>33</v>
      </c>
      <c r="G1907">
        <v>1</v>
      </c>
      <c r="H1907">
        <v>1</v>
      </c>
      <c r="I1907">
        <v>0</v>
      </c>
      <c r="J1907">
        <v>0</v>
      </c>
      <c r="K1907">
        <v>2</v>
      </c>
      <c r="L1907">
        <v>2</v>
      </c>
    </row>
    <row r="1908" spans="5:12" x14ac:dyDescent="0.2">
      <c r="E1908" t="s">
        <v>4259</v>
      </c>
      <c r="F1908" t="s">
        <v>94</v>
      </c>
      <c r="G1908">
        <v>1</v>
      </c>
      <c r="H1908">
        <v>0</v>
      </c>
      <c r="I1908">
        <v>0</v>
      </c>
      <c r="J1908">
        <v>0</v>
      </c>
      <c r="K1908">
        <v>1</v>
      </c>
      <c r="L1908">
        <v>1</v>
      </c>
    </row>
    <row r="1909" spans="5:12" x14ac:dyDescent="0.2">
      <c r="E1909" t="s">
        <v>5360</v>
      </c>
      <c r="F1909" t="s">
        <v>94</v>
      </c>
      <c r="G1909">
        <v>1</v>
      </c>
      <c r="H1909">
        <v>0</v>
      </c>
      <c r="I1909">
        <v>0</v>
      </c>
      <c r="J1909">
        <v>0</v>
      </c>
      <c r="K1909">
        <v>1</v>
      </c>
      <c r="L1909">
        <v>1</v>
      </c>
    </row>
    <row r="1910" spans="5:12" x14ac:dyDescent="0.2">
      <c r="E1910" t="s">
        <v>5429</v>
      </c>
      <c r="F1910" t="s">
        <v>94</v>
      </c>
      <c r="G1910">
        <v>1</v>
      </c>
      <c r="H1910">
        <v>0</v>
      </c>
      <c r="I1910">
        <v>0</v>
      </c>
      <c r="J1910">
        <v>0</v>
      </c>
      <c r="K1910">
        <v>1</v>
      </c>
      <c r="L1910">
        <v>1</v>
      </c>
    </row>
    <row r="1911" spans="5:12" x14ac:dyDescent="0.2">
      <c r="E1911" t="s">
        <v>5820</v>
      </c>
      <c r="F1911" t="s">
        <v>94</v>
      </c>
      <c r="G1911">
        <v>1</v>
      </c>
      <c r="H1911">
        <v>0</v>
      </c>
      <c r="I1911">
        <v>0</v>
      </c>
      <c r="J1911">
        <v>0</v>
      </c>
      <c r="K1911">
        <v>1</v>
      </c>
      <c r="L1911">
        <v>1</v>
      </c>
    </row>
    <row r="1912" spans="5:12" x14ac:dyDescent="0.2">
      <c r="E1912" t="s">
        <v>5245</v>
      </c>
      <c r="F1912" t="s">
        <v>94</v>
      </c>
      <c r="G1912">
        <v>1</v>
      </c>
      <c r="H1912">
        <v>0</v>
      </c>
      <c r="I1912">
        <v>0</v>
      </c>
      <c r="J1912">
        <v>0</v>
      </c>
      <c r="K1912">
        <v>1</v>
      </c>
      <c r="L1912">
        <v>1</v>
      </c>
    </row>
    <row r="1913" spans="5:12" x14ac:dyDescent="0.2">
      <c r="E1913" t="s">
        <v>5388</v>
      </c>
      <c r="F1913" t="s">
        <v>53</v>
      </c>
      <c r="G1913">
        <v>1</v>
      </c>
      <c r="H1913">
        <v>0</v>
      </c>
      <c r="I1913">
        <v>0</v>
      </c>
      <c r="J1913">
        <v>0</v>
      </c>
      <c r="K1913">
        <v>1</v>
      </c>
      <c r="L1913">
        <v>1</v>
      </c>
    </row>
    <row r="1914" spans="5:12" x14ac:dyDescent="0.2">
      <c r="E1914" t="s">
        <v>6723</v>
      </c>
      <c r="F1914" t="s">
        <v>18</v>
      </c>
      <c r="G1914">
        <v>0</v>
      </c>
      <c r="H1914">
        <v>4</v>
      </c>
      <c r="I1914">
        <v>0</v>
      </c>
      <c r="J1914">
        <v>0</v>
      </c>
      <c r="K1914">
        <v>4</v>
      </c>
      <c r="L1914">
        <v>4</v>
      </c>
    </row>
    <row r="1915" spans="5:12" x14ac:dyDescent="0.2">
      <c r="E1915" t="s">
        <v>2258</v>
      </c>
      <c r="F1915" t="s">
        <v>16</v>
      </c>
      <c r="G1915">
        <v>0</v>
      </c>
      <c r="H1915">
        <v>1</v>
      </c>
      <c r="I1915">
        <v>0</v>
      </c>
      <c r="J1915">
        <v>0</v>
      </c>
      <c r="K1915">
        <v>1</v>
      </c>
      <c r="L1915">
        <v>1</v>
      </c>
    </row>
    <row r="1916" spans="5:12" x14ac:dyDescent="0.2">
      <c r="E1916" t="s">
        <v>2256</v>
      </c>
      <c r="F1916" t="s">
        <v>16</v>
      </c>
      <c r="G1916">
        <v>0</v>
      </c>
      <c r="H1916">
        <v>1</v>
      </c>
      <c r="I1916">
        <v>0</v>
      </c>
      <c r="J1916">
        <v>0</v>
      </c>
      <c r="K1916">
        <v>1</v>
      </c>
      <c r="L1916">
        <v>1</v>
      </c>
    </row>
    <row r="1917" spans="5:12" x14ac:dyDescent="0.2">
      <c r="E1917" t="s">
        <v>2207</v>
      </c>
      <c r="F1917" t="s">
        <v>16</v>
      </c>
      <c r="G1917">
        <v>0</v>
      </c>
      <c r="H1917">
        <v>2</v>
      </c>
      <c r="I1917">
        <v>0</v>
      </c>
      <c r="J1917">
        <v>0</v>
      </c>
      <c r="K1917">
        <v>2</v>
      </c>
      <c r="L1917">
        <v>2</v>
      </c>
    </row>
    <row r="1918" spans="5:12" x14ac:dyDescent="0.2">
      <c r="E1918" t="s">
        <v>2206</v>
      </c>
      <c r="F1918" t="s">
        <v>16</v>
      </c>
      <c r="G1918">
        <v>0</v>
      </c>
      <c r="H1918">
        <v>2</v>
      </c>
      <c r="I1918">
        <v>0</v>
      </c>
      <c r="J1918">
        <v>0</v>
      </c>
      <c r="K1918">
        <v>2</v>
      </c>
      <c r="L1918">
        <v>2</v>
      </c>
    </row>
    <row r="1919" spans="5:12" x14ac:dyDescent="0.2">
      <c r="E1919" t="s">
        <v>2211</v>
      </c>
      <c r="F1919" t="s">
        <v>16</v>
      </c>
      <c r="G1919">
        <v>0</v>
      </c>
      <c r="H1919">
        <v>1</v>
      </c>
      <c r="I1919">
        <v>0</v>
      </c>
      <c r="J1919">
        <v>0</v>
      </c>
      <c r="K1919">
        <v>1</v>
      </c>
      <c r="L1919">
        <v>1</v>
      </c>
    </row>
    <row r="1920" spans="5:12" x14ac:dyDescent="0.2">
      <c r="E1920" t="s">
        <v>2212</v>
      </c>
      <c r="F1920" t="s">
        <v>16</v>
      </c>
      <c r="G1920">
        <v>0</v>
      </c>
      <c r="H1920">
        <v>1</v>
      </c>
      <c r="I1920">
        <v>0</v>
      </c>
      <c r="J1920">
        <v>0</v>
      </c>
      <c r="K1920">
        <v>1</v>
      </c>
      <c r="L1920">
        <v>1</v>
      </c>
    </row>
    <row r="1921" spans="5:12" x14ac:dyDescent="0.2">
      <c r="E1921" t="s">
        <v>3049</v>
      </c>
      <c r="F1921" t="s">
        <v>16</v>
      </c>
      <c r="G1921">
        <v>0</v>
      </c>
      <c r="H1921">
        <v>1</v>
      </c>
      <c r="I1921">
        <v>0</v>
      </c>
      <c r="J1921">
        <v>0</v>
      </c>
      <c r="K1921">
        <v>1</v>
      </c>
      <c r="L1921">
        <v>1</v>
      </c>
    </row>
    <row r="1922" spans="5:12" x14ac:dyDescent="0.2">
      <c r="E1922" t="s">
        <v>377</v>
      </c>
      <c r="F1922" t="s">
        <v>16</v>
      </c>
      <c r="G1922">
        <v>0</v>
      </c>
      <c r="H1922">
        <v>1</v>
      </c>
      <c r="I1922">
        <v>0</v>
      </c>
      <c r="J1922">
        <v>0</v>
      </c>
      <c r="K1922">
        <v>1</v>
      </c>
      <c r="L1922">
        <v>1</v>
      </c>
    </row>
    <row r="1923" spans="5:12" x14ac:dyDescent="0.2">
      <c r="E1923" t="s">
        <v>2257</v>
      </c>
      <c r="F1923" t="s">
        <v>16</v>
      </c>
      <c r="G1923">
        <v>0</v>
      </c>
      <c r="H1923">
        <v>1</v>
      </c>
      <c r="I1923">
        <v>0</v>
      </c>
      <c r="J1923">
        <v>0</v>
      </c>
      <c r="K1923">
        <v>1</v>
      </c>
      <c r="L1923">
        <v>1</v>
      </c>
    </row>
    <row r="1924" spans="5:12" x14ac:dyDescent="0.2">
      <c r="E1924" t="s">
        <v>2729</v>
      </c>
      <c r="F1924" t="s">
        <v>67</v>
      </c>
      <c r="G1924">
        <v>1</v>
      </c>
      <c r="H1924">
        <v>1</v>
      </c>
      <c r="I1924">
        <v>0</v>
      </c>
      <c r="J1924">
        <v>0</v>
      </c>
      <c r="K1924">
        <v>2</v>
      </c>
      <c r="L1924">
        <v>2</v>
      </c>
    </row>
    <row r="1925" spans="5:12" x14ac:dyDescent="0.2">
      <c r="E1925" t="s">
        <v>1280</v>
      </c>
      <c r="F1925" t="s">
        <v>67</v>
      </c>
      <c r="G1925">
        <v>1</v>
      </c>
      <c r="H1925">
        <v>1</v>
      </c>
      <c r="I1925">
        <v>0</v>
      </c>
      <c r="J1925">
        <v>0</v>
      </c>
      <c r="K1925">
        <v>2</v>
      </c>
      <c r="L1925">
        <v>2</v>
      </c>
    </row>
    <row r="1926" spans="5:12" x14ac:dyDescent="0.2">
      <c r="E1926" t="s">
        <v>7510</v>
      </c>
      <c r="F1926" t="s">
        <v>20</v>
      </c>
      <c r="G1926">
        <v>2</v>
      </c>
      <c r="H1926">
        <v>1</v>
      </c>
      <c r="I1926">
        <v>0</v>
      </c>
      <c r="J1926">
        <v>0</v>
      </c>
      <c r="K1926">
        <v>3</v>
      </c>
      <c r="L1926">
        <v>3</v>
      </c>
    </row>
    <row r="1927" spans="5:12" x14ac:dyDescent="0.2">
      <c r="E1927" t="s">
        <v>2922</v>
      </c>
      <c r="F1927" t="s">
        <v>33</v>
      </c>
      <c r="G1927">
        <v>0</v>
      </c>
      <c r="H1927">
        <v>1</v>
      </c>
      <c r="I1927">
        <v>0</v>
      </c>
      <c r="J1927">
        <v>0</v>
      </c>
      <c r="K1927">
        <v>1</v>
      </c>
      <c r="L1927">
        <v>1</v>
      </c>
    </row>
    <row r="1928" spans="5:12" x14ac:dyDescent="0.2">
      <c r="E1928" t="s">
        <v>7511</v>
      </c>
      <c r="F1928" t="s">
        <v>94</v>
      </c>
      <c r="G1928">
        <v>1</v>
      </c>
      <c r="H1928">
        <v>0</v>
      </c>
      <c r="I1928">
        <v>0</v>
      </c>
      <c r="J1928">
        <v>0</v>
      </c>
      <c r="K1928">
        <v>1</v>
      </c>
      <c r="L1928">
        <v>1</v>
      </c>
    </row>
    <row r="1929" spans="5:12" x14ac:dyDescent="0.2">
      <c r="E1929" t="s">
        <v>7512</v>
      </c>
      <c r="F1929" t="s">
        <v>94</v>
      </c>
      <c r="G1929">
        <v>1</v>
      </c>
      <c r="H1929">
        <v>0</v>
      </c>
      <c r="I1929">
        <v>0</v>
      </c>
      <c r="J1929">
        <v>0</v>
      </c>
      <c r="K1929">
        <v>1</v>
      </c>
      <c r="L1929">
        <v>1</v>
      </c>
    </row>
    <row r="1930" spans="5:12" x14ac:dyDescent="0.2">
      <c r="E1930" t="s">
        <v>7513</v>
      </c>
      <c r="F1930" t="s">
        <v>48</v>
      </c>
      <c r="G1930">
        <v>0</v>
      </c>
      <c r="H1930">
        <v>1</v>
      </c>
      <c r="I1930">
        <v>0</v>
      </c>
      <c r="J1930">
        <v>0</v>
      </c>
      <c r="K1930">
        <v>1</v>
      </c>
      <c r="L1930">
        <v>1</v>
      </c>
    </row>
    <row r="1931" spans="5:12" x14ac:dyDescent="0.2">
      <c r="E1931" t="s">
        <v>7514</v>
      </c>
      <c r="F1931" t="s">
        <v>48</v>
      </c>
      <c r="G1931">
        <v>0</v>
      </c>
      <c r="H1931">
        <v>1</v>
      </c>
      <c r="I1931">
        <v>0</v>
      </c>
      <c r="J1931">
        <v>0</v>
      </c>
      <c r="K1931">
        <v>1</v>
      </c>
      <c r="L1931">
        <v>1</v>
      </c>
    </row>
    <row r="1932" spans="5:12" x14ac:dyDescent="0.2">
      <c r="E1932" t="s">
        <v>2367</v>
      </c>
      <c r="F1932" t="s">
        <v>14</v>
      </c>
      <c r="G1932">
        <v>0</v>
      </c>
      <c r="H1932">
        <v>2</v>
      </c>
      <c r="I1932">
        <v>0</v>
      </c>
      <c r="J1932">
        <v>0</v>
      </c>
      <c r="K1932">
        <v>2</v>
      </c>
      <c r="L1932">
        <v>2</v>
      </c>
    </row>
    <row r="1933" spans="5:12" x14ac:dyDescent="0.2">
      <c r="E1933" t="s">
        <v>3337</v>
      </c>
      <c r="F1933" t="s">
        <v>14</v>
      </c>
      <c r="G1933">
        <v>0</v>
      </c>
      <c r="H1933">
        <v>2</v>
      </c>
      <c r="I1933">
        <v>0</v>
      </c>
      <c r="J1933">
        <v>0</v>
      </c>
      <c r="K1933">
        <v>2</v>
      </c>
      <c r="L1933">
        <v>2</v>
      </c>
    </row>
    <row r="1934" spans="5:12" x14ac:dyDescent="0.2">
      <c r="E1934" t="s">
        <v>2764</v>
      </c>
      <c r="F1934" t="s">
        <v>14</v>
      </c>
      <c r="G1934">
        <v>0</v>
      </c>
      <c r="H1934">
        <v>3</v>
      </c>
      <c r="I1934">
        <v>0</v>
      </c>
      <c r="J1934">
        <v>0</v>
      </c>
      <c r="K1934">
        <v>3</v>
      </c>
      <c r="L1934">
        <v>3</v>
      </c>
    </row>
    <row r="1935" spans="5:12" x14ac:dyDescent="0.2">
      <c r="E1935" t="s">
        <v>329</v>
      </c>
      <c r="F1935" t="s">
        <v>14</v>
      </c>
      <c r="G1935">
        <v>0</v>
      </c>
      <c r="H1935">
        <v>2</v>
      </c>
      <c r="I1935">
        <v>0</v>
      </c>
      <c r="J1935">
        <v>0</v>
      </c>
      <c r="K1935">
        <v>2</v>
      </c>
      <c r="L1935">
        <v>2</v>
      </c>
    </row>
    <row r="1936" spans="5:12" x14ac:dyDescent="0.2">
      <c r="E1936" t="s">
        <v>719</v>
      </c>
      <c r="F1936" t="s">
        <v>14</v>
      </c>
      <c r="G1936">
        <v>0</v>
      </c>
      <c r="H1936">
        <v>2</v>
      </c>
      <c r="I1936">
        <v>0</v>
      </c>
      <c r="J1936">
        <v>0</v>
      </c>
      <c r="K1936">
        <v>2</v>
      </c>
      <c r="L1936">
        <v>2</v>
      </c>
    </row>
    <row r="1937" spans="5:12" x14ac:dyDescent="0.2">
      <c r="E1937" t="s">
        <v>1309</v>
      </c>
      <c r="F1937" t="s">
        <v>14</v>
      </c>
      <c r="G1937">
        <v>0</v>
      </c>
      <c r="H1937">
        <v>2</v>
      </c>
      <c r="I1937">
        <v>0</v>
      </c>
      <c r="J1937">
        <v>0</v>
      </c>
      <c r="K1937">
        <v>2</v>
      </c>
      <c r="L1937">
        <v>2</v>
      </c>
    </row>
    <row r="1938" spans="5:12" x14ac:dyDescent="0.2">
      <c r="E1938" t="s">
        <v>2919</v>
      </c>
      <c r="F1938" t="s">
        <v>14</v>
      </c>
      <c r="G1938">
        <v>0</v>
      </c>
      <c r="H1938">
        <v>2</v>
      </c>
      <c r="I1938">
        <v>0</v>
      </c>
      <c r="J1938">
        <v>0</v>
      </c>
      <c r="K1938">
        <v>2</v>
      </c>
      <c r="L1938">
        <v>2</v>
      </c>
    </row>
    <row r="1939" spans="5:12" x14ac:dyDescent="0.2">
      <c r="E1939" t="s">
        <v>2545</v>
      </c>
      <c r="F1939" t="s">
        <v>48</v>
      </c>
      <c r="G1939">
        <v>0</v>
      </c>
      <c r="H1939">
        <v>1</v>
      </c>
      <c r="I1939">
        <v>0</v>
      </c>
      <c r="J1939">
        <v>0</v>
      </c>
      <c r="K1939">
        <v>1</v>
      </c>
      <c r="L1939">
        <v>1</v>
      </c>
    </row>
    <row r="1940" spans="5:12" x14ac:dyDescent="0.2">
      <c r="E1940" t="s">
        <v>2737</v>
      </c>
      <c r="F1940" t="s">
        <v>48</v>
      </c>
      <c r="G1940">
        <v>0</v>
      </c>
      <c r="H1940">
        <v>17</v>
      </c>
      <c r="I1940">
        <v>0</v>
      </c>
      <c r="J1940">
        <v>0</v>
      </c>
      <c r="K1940">
        <v>17</v>
      </c>
      <c r="L1940">
        <v>17</v>
      </c>
    </row>
    <row r="1941" spans="5:12" x14ac:dyDescent="0.2">
      <c r="E1941" t="s">
        <v>3395</v>
      </c>
      <c r="F1941" t="s">
        <v>48</v>
      </c>
      <c r="G1941">
        <v>0</v>
      </c>
      <c r="H1941">
        <v>1</v>
      </c>
      <c r="I1941">
        <v>0</v>
      </c>
      <c r="J1941">
        <v>0</v>
      </c>
      <c r="K1941">
        <v>1</v>
      </c>
      <c r="L1941">
        <v>1</v>
      </c>
    </row>
    <row r="1942" spans="5:12" x14ac:dyDescent="0.2">
      <c r="E1942" t="s">
        <v>1985</v>
      </c>
      <c r="F1942" t="s">
        <v>48</v>
      </c>
      <c r="G1942">
        <v>0</v>
      </c>
      <c r="H1942">
        <v>17</v>
      </c>
      <c r="I1942">
        <v>0</v>
      </c>
      <c r="J1942">
        <v>0</v>
      </c>
      <c r="K1942">
        <v>17</v>
      </c>
      <c r="L1942">
        <v>17</v>
      </c>
    </row>
    <row r="1943" spans="5:12" x14ac:dyDescent="0.2">
      <c r="E1943" t="s">
        <v>205</v>
      </c>
      <c r="F1943" t="s">
        <v>48</v>
      </c>
      <c r="G1943">
        <v>0</v>
      </c>
      <c r="H1943">
        <v>1</v>
      </c>
      <c r="I1943">
        <v>0</v>
      </c>
      <c r="J1943">
        <v>0</v>
      </c>
      <c r="K1943">
        <v>1</v>
      </c>
      <c r="L1943">
        <v>1</v>
      </c>
    </row>
    <row r="1944" spans="5:12" x14ac:dyDescent="0.2">
      <c r="E1944" t="s">
        <v>1050</v>
      </c>
      <c r="F1944" t="s">
        <v>48</v>
      </c>
      <c r="G1944">
        <v>0</v>
      </c>
      <c r="H1944">
        <v>2</v>
      </c>
      <c r="I1944">
        <v>0</v>
      </c>
      <c r="J1944">
        <v>0</v>
      </c>
      <c r="K1944">
        <v>2</v>
      </c>
      <c r="L1944">
        <v>2</v>
      </c>
    </row>
    <row r="1945" spans="5:12" x14ac:dyDescent="0.2">
      <c r="E1945" t="s">
        <v>3636</v>
      </c>
      <c r="F1945" t="s">
        <v>48</v>
      </c>
      <c r="G1945">
        <v>0</v>
      </c>
      <c r="H1945">
        <v>1</v>
      </c>
      <c r="I1945">
        <v>0</v>
      </c>
      <c r="J1945">
        <v>0</v>
      </c>
      <c r="K1945">
        <v>1</v>
      </c>
      <c r="L1945">
        <v>1</v>
      </c>
    </row>
    <row r="1946" spans="5:12" x14ac:dyDescent="0.2">
      <c r="E1946" t="s">
        <v>615</v>
      </c>
      <c r="F1946" t="s">
        <v>48</v>
      </c>
      <c r="G1946">
        <v>0</v>
      </c>
      <c r="H1946">
        <v>1</v>
      </c>
      <c r="I1946">
        <v>0</v>
      </c>
      <c r="J1946">
        <v>0</v>
      </c>
      <c r="K1946">
        <v>1</v>
      </c>
      <c r="L1946">
        <v>1</v>
      </c>
    </row>
    <row r="1947" spans="5:12" x14ac:dyDescent="0.2">
      <c r="E1947" t="s">
        <v>2383</v>
      </c>
      <c r="F1947" t="s">
        <v>48</v>
      </c>
      <c r="G1947">
        <v>0</v>
      </c>
      <c r="H1947">
        <v>3</v>
      </c>
      <c r="I1947">
        <v>0</v>
      </c>
      <c r="J1947">
        <v>0</v>
      </c>
      <c r="K1947">
        <v>3</v>
      </c>
      <c r="L1947">
        <v>3</v>
      </c>
    </row>
    <row r="1948" spans="5:12" x14ac:dyDescent="0.2">
      <c r="E1948" t="s">
        <v>1286</v>
      </c>
      <c r="F1948" t="s">
        <v>48</v>
      </c>
      <c r="G1948">
        <v>0</v>
      </c>
      <c r="H1948">
        <v>1</v>
      </c>
      <c r="I1948">
        <v>0</v>
      </c>
      <c r="J1948">
        <v>0</v>
      </c>
      <c r="K1948">
        <v>1</v>
      </c>
      <c r="L1948">
        <v>1</v>
      </c>
    </row>
    <row r="1949" spans="5:12" x14ac:dyDescent="0.2">
      <c r="E1949" t="s">
        <v>7515</v>
      </c>
      <c r="F1949" t="s">
        <v>131</v>
      </c>
      <c r="G1949">
        <v>0</v>
      </c>
      <c r="H1949">
        <v>2</v>
      </c>
      <c r="I1949">
        <v>0</v>
      </c>
      <c r="J1949">
        <v>0</v>
      </c>
      <c r="K1949">
        <v>2</v>
      </c>
      <c r="L1949">
        <v>2</v>
      </c>
    </row>
    <row r="1950" spans="5:12" x14ac:dyDescent="0.2">
      <c r="E1950" t="s">
        <v>7516</v>
      </c>
      <c r="F1950" t="s">
        <v>33</v>
      </c>
      <c r="G1950">
        <v>0</v>
      </c>
      <c r="H1950">
        <v>2</v>
      </c>
      <c r="I1950">
        <v>0</v>
      </c>
      <c r="J1950">
        <v>0</v>
      </c>
      <c r="K1950">
        <v>2</v>
      </c>
      <c r="L1950">
        <v>2</v>
      </c>
    </row>
    <row r="1951" spans="5:12" x14ac:dyDescent="0.2">
      <c r="E1951" t="s">
        <v>2169</v>
      </c>
      <c r="F1951" t="s">
        <v>33</v>
      </c>
      <c r="G1951">
        <v>0</v>
      </c>
      <c r="H1951">
        <v>2</v>
      </c>
      <c r="I1951">
        <v>0</v>
      </c>
      <c r="J1951">
        <v>0</v>
      </c>
      <c r="K1951">
        <v>2</v>
      </c>
      <c r="L1951">
        <v>2</v>
      </c>
    </row>
    <row r="1952" spans="5:12" x14ac:dyDescent="0.2">
      <c r="E1952" t="s">
        <v>7517</v>
      </c>
      <c r="F1952" t="s">
        <v>33</v>
      </c>
      <c r="G1952">
        <v>0</v>
      </c>
      <c r="H1952">
        <v>2</v>
      </c>
      <c r="I1952">
        <v>0</v>
      </c>
      <c r="J1952">
        <v>0</v>
      </c>
      <c r="K1952">
        <v>2</v>
      </c>
      <c r="L1952">
        <v>2</v>
      </c>
    </row>
    <row r="1953" spans="4:12" x14ac:dyDescent="0.2">
      <c r="E1953" t="s">
        <v>520</v>
      </c>
      <c r="F1953" t="s">
        <v>22</v>
      </c>
      <c r="G1953">
        <v>1</v>
      </c>
      <c r="H1953">
        <v>4</v>
      </c>
      <c r="I1953">
        <v>0</v>
      </c>
      <c r="J1953">
        <v>1</v>
      </c>
      <c r="K1953">
        <v>4</v>
      </c>
      <c r="L1953">
        <v>5</v>
      </c>
    </row>
    <row r="1954" spans="4:12" x14ac:dyDescent="0.2">
      <c r="E1954" t="s">
        <v>825</v>
      </c>
      <c r="F1954" t="s">
        <v>22</v>
      </c>
      <c r="G1954">
        <v>1</v>
      </c>
      <c r="H1954">
        <v>5</v>
      </c>
      <c r="I1954">
        <v>0</v>
      </c>
      <c r="J1954">
        <v>1</v>
      </c>
      <c r="K1954">
        <v>5</v>
      </c>
      <c r="L1954">
        <v>6</v>
      </c>
    </row>
    <row r="1955" spans="4:12" x14ac:dyDescent="0.2">
      <c r="E1955" t="s">
        <v>4873</v>
      </c>
      <c r="F1955" t="s">
        <v>20</v>
      </c>
      <c r="G1955">
        <v>1</v>
      </c>
      <c r="H1955">
        <v>0</v>
      </c>
      <c r="I1955">
        <v>0</v>
      </c>
      <c r="J1955">
        <v>0</v>
      </c>
      <c r="K1955">
        <v>1</v>
      </c>
      <c r="L1955">
        <v>1</v>
      </c>
    </row>
    <row r="1956" spans="4:12" x14ac:dyDescent="0.2">
      <c r="E1956" t="s">
        <v>7518</v>
      </c>
      <c r="F1956" t="s">
        <v>94</v>
      </c>
      <c r="G1956">
        <v>0</v>
      </c>
      <c r="H1956">
        <v>2</v>
      </c>
      <c r="I1956">
        <v>0</v>
      </c>
      <c r="J1956">
        <v>0</v>
      </c>
      <c r="K1956">
        <v>2</v>
      </c>
      <c r="L1956">
        <v>2</v>
      </c>
    </row>
    <row r="1957" spans="4:12" x14ac:dyDescent="0.2">
      <c r="E1957" t="s">
        <v>1185</v>
      </c>
      <c r="F1957" t="s">
        <v>67</v>
      </c>
      <c r="G1957">
        <v>0</v>
      </c>
      <c r="H1957">
        <v>3</v>
      </c>
      <c r="I1957">
        <v>0</v>
      </c>
      <c r="J1957">
        <v>0</v>
      </c>
      <c r="K1957">
        <v>3</v>
      </c>
      <c r="L1957">
        <v>3</v>
      </c>
    </row>
    <row r="1958" spans="4:12" x14ac:dyDescent="0.2">
      <c r="E1958" t="s">
        <v>7519</v>
      </c>
      <c r="F1958" t="s">
        <v>67</v>
      </c>
      <c r="G1958">
        <v>0</v>
      </c>
      <c r="H1958">
        <v>2</v>
      </c>
      <c r="I1958">
        <v>0</v>
      </c>
      <c r="J1958">
        <v>0</v>
      </c>
      <c r="K1958">
        <v>2</v>
      </c>
      <c r="L1958">
        <v>2</v>
      </c>
    </row>
    <row r="1959" spans="4:12" x14ac:dyDescent="0.2">
      <c r="E1959" t="s">
        <v>7520</v>
      </c>
      <c r="F1959" t="s">
        <v>29</v>
      </c>
      <c r="G1959">
        <v>0</v>
      </c>
      <c r="H1959">
        <v>1</v>
      </c>
      <c r="I1959">
        <v>0</v>
      </c>
      <c r="J1959">
        <v>0</v>
      </c>
      <c r="K1959">
        <v>1</v>
      </c>
      <c r="L1959">
        <v>1</v>
      </c>
    </row>
    <row r="1960" spans="4:12" x14ac:dyDescent="0.2">
      <c r="E1960" t="s">
        <v>7521</v>
      </c>
      <c r="F1960" t="s">
        <v>29</v>
      </c>
      <c r="G1960">
        <v>0</v>
      </c>
      <c r="H1960">
        <v>1</v>
      </c>
      <c r="I1960">
        <v>0</v>
      </c>
      <c r="J1960">
        <v>0</v>
      </c>
      <c r="K1960">
        <v>1</v>
      </c>
      <c r="L1960">
        <v>1</v>
      </c>
    </row>
    <row r="1961" spans="4:12" x14ac:dyDescent="0.2">
      <c r="E1961" t="s">
        <v>2969</v>
      </c>
      <c r="F1961" t="s">
        <v>55</v>
      </c>
      <c r="G1961">
        <v>0</v>
      </c>
      <c r="H1961">
        <v>4</v>
      </c>
      <c r="I1961">
        <v>0</v>
      </c>
      <c r="J1961">
        <v>1</v>
      </c>
      <c r="K1961">
        <v>3</v>
      </c>
      <c r="L1961">
        <v>4</v>
      </c>
    </row>
    <row r="1962" spans="4:12" x14ac:dyDescent="0.2">
      <c r="E1962" t="s">
        <v>2358</v>
      </c>
      <c r="F1962" t="s">
        <v>55</v>
      </c>
      <c r="G1962">
        <v>0</v>
      </c>
      <c r="H1962">
        <v>4</v>
      </c>
      <c r="I1962">
        <v>0</v>
      </c>
      <c r="J1962">
        <v>1</v>
      </c>
      <c r="K1962">
        <v>3</v>
      </c>
      <c r="L1962">
        <v>4</v>
      </c>
    </row>
    <row r="1963" spans="4:12" x14ac:dyDescent="0.2">
      <c r="E1963" t="s">
        <v>5818</v>
      </c>
      <c r="F1963" t="s">
        <v>29</v>
      </c>
      <c r="G1963">
        <v>0</v>
      </c>
      <c r="H1963">
        <v>2</v>
      </c>
      <c r="I1963">
        <v>0</v>
      </c>
      <c r="J1963">
        <v>0</v>
      </c>
      <c r="K1963">
        <v>2</v>
      </c>
      <c r="L1963">
        <v>2</v>
      </c>
    </row>
    <row r="1964" spans="4:12" x14ac:dyDescent="0.2">
      <c r="E1964" t="s">
        <v>2936</v>
      </c>
      <c r="F1964" t="s">
        <v>67</v>
      </c>
      <c r="G1964">
        <v>0</v>
      </c>
      <c r="H1964">
        <v>1</v>
      </c>
      <c r="I1964">
        <v>0</v>
      </c>
      <c r="J1964">
        <v>0</v>
      </c>
      <c r="K1964">
        <v>1</v>
      </c>
      <c r="L1964">
        <v>1</v>
      </c>
    </row>
    <row r="1965" spans="4:12" x14ac:dyDescent="0.2">
      <c r="D1965" t="s">
        <v>132</v>
      </c>
      <c r="E1965" t="s">
        <v>132</v>
      </c>
      <c r="F1965" t="s">
        <v>67</v>
      </c>
      <c r="G1965">
        <v>0</v>
      </c>
      <c r="H1965">
        <v>1</v>
      </c>
      <c r="I1965">
        <v>0</v>
      </c>
      <c r="J1965">
        <v>0</v>
      </c>
      <c r="K1965">
        <v>1</v>
      </c>
      <c r="L1965">
        <v>1</v>
      </c>
    </row>
    <row r="1966" spans="4:12" x14ac:dyDescent="0.2">
      <c r="E1966" t="s">
        <v>1221</v>
      </c>
      <c r="F1966" t="s">
        <v>67</v>
      </c>
      <c r="G1966">
        <v>0</v>
      </c>
      <c r="H1966">
        <v>1</v>
      </c>
      <c r="I1966">
        <v>0</v>
      </c>
      <c r="J1966">
        <v>0</v>
      </c>
      <c r="K1966">
        <v>1</v>
      </c>
      <c r="L1966">
        <v>1</v>
      </c>
    </row>
    <row r="1967" spans="4:12" x14ac:dyDescent="0.2">
      <c r="E1967" t="s">
        <v>3307</v>
      </c>
      <c r="F1967" t="s">
        <v>67</v>
      </c>
      <c r="G1967">
        <v>0</v>
      </c>
      <c r="H1967">
        <v>1</v>
      </c>
      <c r="I1967">
        <v>0</v>
      </c>
      <c r="J1967">
        <v>0</v>
      </c>
      <c r="K1967">
        <v>1</v>
      </c>
      <c r="L1967">
        <v>1</v>
      </c>
    </row>
    <row r="1968" spans="4:12" x14ac:dyDescent="0.2">
      <c r="E1968" t="s">
        <v>7522</v>
      </c>
      <c r="F1968" t="s">
        <v>20</v>
      </c>
      <c r="G1968">
        <v>2</v>
      </c>
      <c r="H1968">
        <v>0</v>
      </c>
      <c r="I1968">
        <v>0</v>
      </c>
      <c r="J1968">
        <v>0</v>
      </c>
      <c r="K1968">
        <v>2</v>
      </c>
      <c r="L1968">
        <v>2</v>
      </c>
    </row>
    <row r="1969" spans="5:12" x14ac:dyDescent="0.2">
      <c r="E1969" t="s">
        <v>5021</v>
      </c>
      <c r="F1969" t="s">
        <v>20</v>
      </c>
      <c r="G1969">
        <v>0</v>
      </c>
      <c r="H1969">
        <v>1</v>
      </c>
      <c r="I1969">
        <v>0</v>
      </c>
      <c r="J1969">
        <v>0</v>
      </c>
      <c r="K1969">
        <v>1</v>
      </c>
      <c r="L1969">
        <v>1</v>
      </c>
    </row>
    <row r="1970" spans="5:12" x14ac:dyDescent="0.2">
      <c r="E1970" t="s">
        <v>7523</v>
      </c>
      <c r="F1970" t="s">
        <v>67</v>
      </c>
      <c r="G1970">
        <v>0</v>
      </c>
      <c r="H1970">
        <v>1</v>
      </c>
      <c r="I1970">
        <v>0</v>
      </c>
      <c r="J1970">
        <v>0</v>
      </c>
      <c r="K1970">
        <v>1</v>
      </c>
      <c r="L1970">
        <v>1</v>
      </c>
    </row>
    <row r="1971" spans="5:12" x14ac:dyDescent="0.2">
      <c r="E1971" t="s">
        <v>7524</v>
      </c>
      <c r="F1971" t="s">
        <v>67</v>
      </c>
      <c r="G1971">
        <v>0</v>
      </c>
      <c r="H1971">
        <v>1</v>
      </c>
      <c r="I1971">
        <v>0</v>
      </c>
      <c r="J1971">
        <v>0</v>
      </c>
      <c r="K1971">
        <v>1</v>
      </c>
      <c r="L1971">
        <v>1</v>
      </c>
    </row>
    <row r="1972" spans="5:12" x14ac:dyDescent="0.2">
      <c r="E1972" s="163">
        <v>44818</v>
      </c>
      <c r="F1972" t="s">
        <v>67</v>
      </c>
      <c r="G1972">
        <v>0</v>
      </c>
      <c r="H1972">
        <v>1</v>
      </c>
      <c r="I1972">
        <v>0</v>
      </c>
      <c r="J1972">
        <v>0</v>
      </c>
      <c r="K1972">
        <v>1</v>
      </c>
      <c r="L1972">
        <v>1</v>
      </c>
    </row>
    <row r="1973" spans="5:12" x14ac:dyDescent="0.2">
      <c r="E1973" t="s">
        <v>7525</v>
      </c>
      <c r="F1973" t="s">
        <v>67</v>
      </c>
      <c r="G1973">
        <v>0</v>
      </c>
      <c r="H1973">
        <v>1</v>
      </c>
      <c r="I1973">
        <v>0</v>
      </c>
      <c r="J1973">
        <v>0</v>
      </c>
      <c r="K1973">
        <v>1</v>
      </c>
      <c r="L1973">
        <v>1</v>
      </c>
    </row>
    <row r="1974" spans="5:12" x14ac:dyDescent="0.2">
      <c r="E1974" t="s">
        <v>7526</v>
      </c>
      <c r="F1974" t="s">
        <v>67</v>
      </c>
      <c r="G1974">
        <v>0</v>
      </c>
      <c r="H1974">
        <v>1</v>
      </c>
      <c r="I1974">
        <v>0</v>
      </c>
      <c r="J1974">
        <v>0</v>
      </c>
      <c r="K1974">
        <v>1</v>
      </c>
      <c r="L1974">
        <v>1</v>
      </c>
    </row>
    <row r="1975" spans="5:12" x14ac:dyDescent="0.2">
      <c r="E1975" t="s">
        <v>7527</v>
      </c>
      <c r="F1975" t="s">
        <v>67</v>
      </c>
      <c r="G1975">
        <v>0</v>
      </c>
      <c r="H1975">
        <v>1</v>
      </c>
      <c r="I1975">
        <v>0</v>
      </c>
      <c r="J1975">
        <v>0</v>
      </c>
      <c r="K1975">
        <v>1</v>
      </c>
      <c r="L1975">
        <v>1</v>
      </c>
    </row>
    <row r="1976" spans="5:12" x14ac:dyDescent="0.2">
      <c r="E1976" t="s">
        <v>7528</v>
      </c>
      <c r="F1976" t="s">
        <v>67</v>
      </c>
      <c r="G1976">
        <v>0</v>
      </c>
      <c r="H1976">
        <v>1</v>
      </c>
      <c r="I1976">
        <v>0</v>
      </c>
      <c r="J1976">
        <v>0</v>
      </c>
      <c r="K1976">
        <v>1</v>
      </c>
      <c r="L1976">
        <v>1</v>
      </c>
    </row>
    <row r="1977" spans="5:12" x14ac:dyDescent="0.2">
      <c r="E1977" t="s">
        <v>7529</v>
      </c>
      <c r="F1977" t="s">
        <v>67</v>
      </c>
      <c r="G1977">
        <v>0</v>
      </c>
      <c r="H1977">
        <v>1</v>
      </c>
      <c r="I1977">
        <v>0</v>
      </c>
      <c r="J1977">
        <v>0</v>
      </c>
      <c r="K1977">
        <v>1</v>
      </c>
      <c r="L1977">
        <v>1</v>
      </c>
    </row>
    <row r="1978" spans="5:12" x14ac:dyDescent="0.2">
      <c r="E1978" t="s">
        <v>7530</v>
      </c>
      <c r="F1978" t="s">
        <v>67</v>
      </c>
      <c r="G1978">
        <v>0</v>
      </c>
      <c r="H1978">
        <v>1</v>
      </c>
      <c r="I1978">
        <v>0</v>
      </c>
      <c r="J1978">
        <v>0</v>
      </c>
      <c r="K1978">
        <v>1</v>
      </c>
      <c r="L1978">
        <v>1</v>
      </c>
    </row>
    <row r="1979" spans="5:12" x14ac:dyDescent="0.2">
      <c r="E1979" t="s">
        <v>7531</v>
      </c>
      <c r="F1979" t="s">
        <v>67</v>
      </c>
      <c r="G1979">
        <v>0</v>
      </c>
      <c r="H1979">
        <v>2</v>
      </c>
      <c r="I1979">
        <v>0</v>
      </c>
      <c r="J1979">
        <v>0</v>
      </c>
      <c r="K1979">
        <v>2</v>
      </c>
      <c r="L1979">
        <v>2</v>
      </c>
    </row>
    <row r="1980" spans="5:12" x14ac:dyDescent="0.2">
      <c r="E1980" t="s">
        <v>1657</v>
      </c>
      <c r="F1980" t="s">
        <v>33</v>
      </c>
      <c r="G1980">
        <v>1</v>
      </c>
      <c r="H1980">
        <v>2</v>
      </c>
      <c r="I1980">
        <v>0</v>
      </c>
      <c r="J1980">
        <v>0</v>
      </c>
      <c r="K1980">
        <v>3</v>
      </c>
      <c r="L1980">
        <v>3</v>
      </c>
    </row>
    <row r="1981" spans="5:12" x14ac:dyDescent="0.2">
      <c r="E1981" t="s">
        <v>6642</v>
      </c>
      <c r="F1981" t="s">
        <v>80</v>
      </c>
      <c r="G1981">
        <v>0</v>
      </c>
      <c r="H1981">
        <v>1</v>
      </c>
      <c r="I1981">
        <v>0</v>
      </c>
      <c r="J1981">
        <v>0</v>
      </c>
      <c r="K1981">
        <v>1</v>
      </c>
      <c r="L1981">
        <v>1</v>
      </c>
    </row>
    <row r="1982" spans="5:12" x14ac:dyDescent="0.2">
      <c r="E1982" t="s">
        <v>7532</v>
      </c>
      <c r="F1982" t="s">
        <v>80</v>
      </c>
      <c r="G1982">
        <v>0</v>
      </c>
      <c r="H1982">
        <v>1</v>
      </c>
      <c r="I1982">
        <v>0</v>
      </c>
      <c r="J1982">
        <v>0</v>
      </c>
      <c r="K1982">
        <v>1</v>
      </c>
      <c r="L1982">
        <v>1</v>
      </c>
    </row>
    <row r="1983" spans="5:12" x14ac:dyDescent="0.2">
      <c r="E1983" t="s">
        <v>1997</v>
      </c>
      <c r="F1983" t="s">
        <v>80</v>
      </c>
      <c r="G1983">
        <v>1</v>
      </c>
      <c r="H1983">
        <v>1</v>
      </c>
      <c r="I1983">
        <v>0</v>
      </c>
      <c r="J1983">
        <v>0</v>
      </c>
      <c r="K1983">
        <v>2</v>
      </c>
      <c r="L1983">
        <v>2</v>
      </c>
    </row>
    <row r="1984" spans="5:12" x14ac:dyDescent="0.2">
      <c r="E1984" t="s">
        <v>7533</v>
      </c>
      <c r="F1984" t="s">
        <v>80</v>
      </c>
      <c r="G1984">
        <v>0</v>
      </c>
      <c r="H1984">
        <v>1</v>
      </c>
      <c r="I1984">
        <v>0</v>
      </c>
      <c r="J1984">
        <v>0</v>
      </c>
      <c r="K1984">
        <v>1</v>
      </c>
      <c r="L1984">
        <v>1</v>
      </c>
    </row>
    <row r="1985" spans="5:12" x14ac:dyDescent="0.2">
      <c r="E1985" t="s">
        <v>6643</v>
      </c>
      <c r="F1985" t="s">
        <v>80</v>
      </c>
      <c r="G1985">
        <v>1</v>
      </c>
      <c r="H1985">
        <v>3</v>
      </c>
      <c r="I1985">
        <v>0</v>
      </c>
      <c r="J1985">
        <v>0</v>
      </c>
      <c r="K1985">
        <v>4</v>
      </c>
      <c r="L1985">
        <v>4</v>
      </c>
    </row>
    <row r="1986" spans="5:12" x14ac:dyDescent="0.2">
      <c r="E1986" t="s">
        <v>2967</v>
      </c>
      <c r="F1986" t="s">
        <v>80</v>
      </c>
      <c r="G1986">
        <v>0</v>
      </c>
      <c r="H1986">
        <v>1</v>
      </c>
      <c r="I1986">
        <v>0</v>
      </c>
      <c r="J1986">
        <v>0</v>
      </c>
      <c r="K1986">
        <v>1</v>
      </c>
      <c r="L1986">
        <v>1</v>
      </c>
    </row>
    <row r="1987" spans="5:12" x14ac:dyDescent="0.2">
      <c r="E1987" t="s">
        <v>7534</v>
      </c>
      <c r="F1987" t="s">
        <v>94</v>
      </c>
      <c r="G1987">
        <v>1</v>
      </c>
      <c r="H1987">
        <v>1</v>
      </c>
      <c r="I1987">
        <v>0</v>
      </c>
      <c r="J1987">
        <v>0</v>
      </c>
      <c r="K1987">
        <v>2</v>
      </c>
      <c r="L1987">
        <v>2</v>
      </c>
    </row>
    <row r="1988" spans="5:12" x14ac:dyDescent="0.2">
      <c r="E1988" t="s">
        <v>5134</v>
      </c>
      <c r="F1988" t="s">
        <v>20</v>
      </c>
      <c r="G1988">
        <v>3</v>
      </c>
      <c r="H1988">
        <v>0</v>
      </c>
      <c r="I1988">
        <v>0</v>
      </c>
      <c r="J1988">
        <v>0</v>
      </c>
      <c r="K1988">
        <v>3</v>
      </c>
      <c r="L1988">
        <v>3</v>
      </c>
    </row>
    <row r="1989" spans="5:12" x14ac:dyDescent="0.2">
      <c r="E1989" t="s">
        <v>2662</v>
      </c>
      <c r="F1989" t="s">
        <v>29</v>
      </c>
      <c r="G1989">
        <v>1</v>
      </c>
      <c r="H1989">
        <v>0</v>
      </c>
      <c r="I1989">
        <v>0</v>
      </c>
      <c r="J1989">
        <v>0</v>
      </c>
      <c r="K1989">
        <v>1</v>
      </c>
      <c r="L1989">
        <v>1</v>
      </c>
    </row>
    <row r="1990" spans="5:12" x14ac:dyDescent="0.2">
      <c r="E1990" t="s">
        <v>2371</v>
      </c>
      <c r="F1990" t="s">
        <v>29</v>
      </c>
      <c r="G1990">
        <v>1</v>
      </c>
      <c r="H1990">
        <v>0</v>
      </c>
      <c r="I1990">
        <v>0</v>
      </c>
      <c r="J1990">
        <v>0</v>
      </c>
      <c r="K1990">
        <v>1</v>
      </c>
      <c r="L1990">
        <v>1</v>
      </c>
    </row>
    <row r="1991" spans="5:12" x14ac:dyDescent="0.2">
      <c r="E1991" t="s">
        <v>5477</v>
      </c>
      <c r="F1991" t="s">
        <v>20</v>
      </c>
      <c r="G1991">
        <v>0</v>
      </c>
      <c r="H1991">
        <v>1</v>
      </c>
      <c r="I1991">
        <v>0</v>
      </c>
      <c r="J1991">
        <v>0</v>
      </c>
      <c r="K1991">
        <v>1</v>
      </c>
      <c r="L1991">
        <v>1</v>
      </c>
    </row>
    <row r="1992" spans="5:12" x14ac:dyDescent="0.2">
      <c r="E1992" t="s">
        <v>5866</v>
      </c>
      <c r="F1992" t="s">
        <v>20</v>
      </c>
      <c r="G1992">
        <v>0</v>
      </c>
      <c r="H1992">
        <v>1</v>
      </c>
      <c r="I1992">
        <v>0</v>
      </c>
      <c r="J1992">
        <v>0</v>
      </c>
      <c r="K1992">
        <v>1</v>
      </c>
      <c r="L1992">
        <v>1</v>
      </c>
    </row>
    <row r="1993" spans="5:12" x14ac:dyDescent="0.2">
      <c r="E1993" t="s">
        <v>2772</v>
      </c>
      <c r="F1993" t="s">
        <v>67</v>
      </c>
      <c r="G1993">
        <v>0</v>
      </c>
      <c r="H1993">
        <v>1</v>
      </c>
      <c r="I1993">
        <v>0</v>
      </c>
      <c r="J1993">
        <v>0</v>
      </c>
      <c r="K1993">
        <v>1</v>
      </c>
      <c r="L1993">
        <v>1</v>
      </c>
    </row>
    <row r="1994" spans="5:12" x14ac:dyDescent="0.2">
      <c r="E1994" t="s">
        <v>675</v>
      </c>
      <c r="F1994" t="s">
        <v>67</v>
      </c>
      <c r="G1994">
        <v>0</v>
      </c>
      <c r="H1994">
        <v>1</v>
      </c>
      <c r="I1994">
        <v>0</v>
      </c>
      <c r="J1994">
        <v>0</v>
      </c>
      <c r="K1994">
        <v>1</v>
      </c>
      <c r="L1994">
        <v>1</v>
      </c>
    </row>
    <row r="1995" spans="5:12" x14ac:dyDescent="0.2">
      <c r="E1995" t="s">
        <v>1364</v>
      </c>
      <c r="F1995" t="s">
        <v>67</v>
      </c>
      <c r="G1995">
        <v>0</v>
      </c>
      <c r="H1995">
        <v>1</v>
      </c>
      <c r="I1995">
        <v>0</v>
      </c>
      <c r="J1995">
        <v>0</v>
      </c>
      <c r="K1995">
        <v>1</v>
      </c>
      <c r="L1995">
        <v>1</v>
      </c>
    </row>
    <row r="1996" spans="5:12" x14ac:dyDescent="0.2">
      <c r="E1996" t="s">
        <v>525</v>
      </c>
      <c r="F1996" t="s">
        <v>67</v>
      </c>
      <c r="G1996">
        <v>0</v>
      </c>
      <c r="H1996">
        <v>1</v>
      </c>
      <c r="I1996">
        <v>0</v>
      </c>
      <c r="J1996">
        <v>0</v>
      </c>
      <c r="K1996">
        <v>1</v>
      </c>
      <c r="L1996">
        <v>1</v>
      </c>
    </row>
    <row r="1997" spans="5:12" x14ac:dyDescent="0.2">
      <c r="E1997" t="s">
        <v>2773</v>
      </c>
      <c r="F1997" t="s">
        <v>67</v>
      </c>
      <c r="G1997">
        <v>0</v>
      </c>
      <c r="H1997">
        <v>1</v>
      </c>
      <c r="I1997">
        <v>0</v>
      </c>
      <c r="J1997">
        <v>0</v>
      </c>
      <c r="K1997">
        <v>1</v>
      </c>
      <c r="L1997">
        <v>1</v>
      </c>
    </row>
    <row r="1998" spans="5:12" x14ac:dyDescent="0.2">
      <c r="E1998" t="s">
        <v>3055</v>
      </c>
      <c r="F1998" t="s">
        <v>24</v>
      </c>
      <c r="G1998">
        <v>0</v>
      </c>
      <c r="H1998">
        <v>2</v>
      </c>
      <c r="I1998">
        <v>0</v>
      </c>
      <c r="J1998">
        <v>0</v>
      </c>
      <c r="K1998">
        <v>2</v>
      </c>
      <c r="L1998">
        <v>2</v>
      </c>
    </row>
    <row r="1999" spans="5:12" x14ac:dyDescent="0.2">
      <c r="E1999" t="s">
        <v>7535</v>
      </c>
      <c r="F1999" t="s">
        <v>24</v>
      </c>
      <c r="G1999">
        <v>0</v>
      </c>
      <c r="H1999">
        <v>2</v>
      </c>
      <c r="I1999">
        <v>0</v>
      </c>
      <c r="J1999">
        <v>0</v>
      </c>
      <c r="K1999">
        <v>2</v>
      </c>
      <c r="L1999">
        <v>2</v>
      </c>
    </row>
    <row r="2000" spans="5:12" x14ac:dyDescent="0.2">
      <c r="E2000" t="s">
        <v>7536</v>
      </c>
      <c r="F2000" t="s">
        <v>24</v>
      </c>
      <c r="G2000">
        <v>0</v>
      </c>
      <c r="H2000">
        <v>2</v>
      </c>
      <c r="I2000">
        <v>0</v>
      </c>
      <c r="J2000">
        <v>0</v>
      </c>
      <c r="K2000">
        <v>2</v>
      </c>
      <c r="L2000">
        <v>2</v>
      </c>
    </row>
    <row r="2001" spans="5:12" x14ac:dyDescent="0.2">
      <c r="E2001" t="s">
        <v>7537</v>
      </c>
      <c r="F2001" t="s">
        <v>24</v>
      </c>
      <c r="G2001">
        <v>0</v>
      </c>
      <c r="H2001">
        <v>1</v>
      </c>
      <c r="I2001">
        <v>0</v>
      </c>
      <c r="J2001">
        <v>0</v>
      </c>
      <c r="K2001">
        <v>1</v>
      </c>
      <c r="L2001">
        <v>1</v>
      </c>
    </row>
    <row r="2002" spans="5:12" x14ac:dyDescent="0.2">
      <c r="E2002" t="s">
        <v>7538</v>
      </c>
      <c r="F2002" t="s">
        <v>24</v>
      </c>
      <c r="G2002">
        <v>0</v>
      </c>
      <c r="H2002">
        <v>2</v>
      </c>
      <c r="I2002">
        <v>0</v>
      </c>
      <c r="J2002">
        <v>0</v>
      </c>
      <c r="K2002">
        <v>2</v>
      </c>
      <c r="L2002">
        <v>2</v>
      </c>
    </row>
    <row r="2003" spans="5:12" x14ac:dyDescent="0.2">
      <c r="E2003" t="s">
        <v>3378</v>
      </c>
      <c r="F2003" t="s">
        <v>24</v>
      </c>
      <c r="G2003">
        <v>0</v>
      </c>
      <c r="H2003">
        <v>2</v>
      </c>
      <c r="I2003">
        <v>0</v>
      </c>
      <c r="J2003">
        <v>0</v>
      </c>
      <c r="K2003">
        <v>2</v>
      </c>
      <c r="L2003">
        <v>2</v>
      </c>
    </row>
    <row r="2004" spans="5:12" x14ac:dyDescent="0.2">
      <c r="E2004" t="s">
        <v>2677</v>
      </c>
      <c r="F2004" t="s">
        <v>24</v>
      </c>
      <c r="G2004">
        <v>0</v>
      </c>
      <c r="H2004">
        <v>2</v>
      </c>
      <c r="I2004">
        <v>0</v>
      </c>
      <c r="J2004">
        <v>0</v>
      </c>
      <c r="K2004">
        <v>2</v>
      </c>
      <c r="L2004">
        <v>2</v>
      </c>
    </row>
    <row r="2005" spans="5:12" x14ac:dyDescent="0.2">
      <c r="E2005" t="s">
        <v>1417</v>
      </c>
      <c r="F2005" t="s">
        <v>24</v>
      </c>
      <c r="G2005">
        <v>0</v>
      </c>
      <c r="H2005">
        <v>2</v>
      </c>
      <c r="I2005">
        <v>0</v>
      </c>
      <c r="J2005">
        <v>0</v>
      </c>
      <c r="K2005">
        <v>2</v>
      </c>
      <c r="L2005">
        <v>2</v>
      </c>
    </row>
    <row r="2006" spans="5:12" x14ac:dyDescent="0.2">
      <c r="E2006" t="s">
        <v>2399</v>
      </c>
      <c r="F2006" t="s">
        <v>24</v>
      </c>
      <c r="G2006">
        <v>0</v>
      </c>
      <c r="H2006">
        <v>1</v>
      </c>
      <c r="I2006">
        <v>0</v>
      </c>
      <c r="J2006">
        <v>0</v>
      </c>
      <c r="K2006">
        <v>1</v>
      </c>
      <c r="L2006">
        <v>1</v>
      </c>
    </row>
    <row r="2007" spans="5:12" x14ac:dyDescent="0.2">
      <c r="E2007" t="s">
        <v>7539</v>
      </c>
      <c r="F2007" t="s">
        <v>24</v>
      </c>
      <c r="G2007">
        <v>0</v>
      </c>
      <c r="H2007">
        <v>2</v>
      </c>
      <c r="I2007">
        <v>0</v>
      </c>
      <c r="J2007">
        <v>0</v>
      </c>
      <c r="K2007">
        <v>2</v>
      </c>
      <c r="L2007">
        <v>2</v>
      </c>
    </row>
    <row r="2008" spans="5:12" x14ac:dyDescent="0.2">
      <c r="E2008" t="s">
        <v>1202</v>
      </c>
      <c r="F2008" t="s">
        <v>24</v>
      </c>
      <c r="G2008">
        <v>0</v>
      </c>
      <c r="H2008">
        <v>2</v>
      </c>
      <c r="I2008">
        <v>0</v>
      </c>
      <c r="J2008">
        <v>0</v>
      </c>
      <c r="K2008">
        <v>2</v>
      </c>
      <c r="L2008">
        <v>2</v>
      </c>
    </row>
    <row r="2009" spans="5:12" x14ac:dyDescent="0.2">
      <c r="E2009" t="s">
        <v>369</v>
      </c>
      <c r="F2009" t="s">
        <v>24</v>
      </c>
      <c r="G2009">
        <v>0</v>
      </c>
      <c r="H2009">
        <v>2</v>
      </c>
      <c r="I2009">
        <v>0</v>
      </c>
      <c r="J2009">
        <v>0</v>
      </c>
      <c r="K2009">
        <v>2</v>
      </c>
      <c r="L2009">
        <v>2</v>
      </c>
    </row>
    <row r="2010" spans="5:12" x14ac:dyDescent="0.2">
      <c r="E2010" t="s">
        <v>7540</v>
      </c>
      <c r="F2010" t="s">
        <v>87</v>
      </c>
      <c r="G2010">
        <v>1</v>
      </c>
      <c r="H2010">
        <v>1</v>
      </c>
      <c r="I2010">
        <v>0</v>
      </c>
      <c r="J2010">
        <v>0</v>
      </c>
      <c r="K2010">
        <v>2</v>
      </c>
      <c r="L2010">
        <v>2</v>
      </c>
    </row>
    <row r="2011" spans="5:12" x14ac:dyDescent="0.2">
      <c r="E2011" t="s">
        <v>1942</v>
      </c>
      <c r="F2011" t="s">
        <v>14</v>
      </c>
      <c r="G2011">
        <v>1</v>
      </c>
      <c r="H2011">
        <v>1</v>
      </c>
      <c r="I2011">
        <v>0</v>
      </c>
      <c r="J2011">
        <v>0</v>
      </c>
      <c r="K2011">
        <v>2</v>
      </c>
      <c r="L2011">
        <v>2</v>
      </c>
    </row>
    <row r="2012" spans="5:12" x14ac:dyDescent="0.2">
      <c r="E2012" t="s">
        <v>5399</v>
      </c>
      <c r="F2012" t="s">
        <v>69</v>
      </c>
      <c r="G2012">
        <v>2</v>
      </c>
      <c r="H2012">
        <v>1</v>
      </c>
      <c r="I2012">
        <v>0</v>
      </c>
      <c r="J2012">
        <v>0</v>
      </c>
      <c r="K2012">
        <v>3</v>
      </c>
      <c r="L2012">
        <v>3</v>
      </c>
    </row>
    <row r="2013" spans="5:12" x14ac:dyDescent="0.2">
      <c r="E2013" t="s">
        <v>4971</v>
      </c>
      <c r="F2013" t="s">
        <v>131</v>
      </c>
      <c r="G2013">
        <v>0</v>
      </c>
      <c r="H2013">
        <v>2</v>
      </c>
      <c r="I2013">
        <v>0</v>
      </c>
      <c r="J2013">
        <v>1</v>
      </c>
      <c r="K2013">
        <v>1</v>
      </c>
      <c r="L2013">
        <v>2</v>
      </c>
    </row>
    <row r="2014" spans="5:12" x14ac:dyDescent="0.2">
      <c r="E2014" t="s">
        <v>5290</v>
      </c>
      <c r="F2014" t="s">
        <v>131</v>
      </c>
      <c r="G2014">
        <v>0</v>
      </c>
      <c r="H2014">
        <v>2</v>
      </c>
      <c r="I2014">
        <v>0</v>
      </c>
      <c r="J2014">
        <v>1</v>
      </c>
      <c r="K2014">
        <v>1</v>
      </c>
      <c r="L2014">
        <v>2</v>
      </c>
    </row>
    <row r="2015" spans="5:12" x14ac:dyDescent="0.2">
      <c r="E2015" t="s">
        <v>917</v>
      </c>
      <c r="F2015" t="s">
        <v>131</v>
      </c>
      <c r="G2015">
        <v>0</v>
      </c>
      <c r="H2015">
        <v>2</v>
      </c>
      <c r="I2015">
        <v>0</v>
      </c>
      <c r="J2015">
        <v>1</v>
      </c>
      <c r="K2015">
        <v>1</v>
      </c>
      <c r="L2015">
        <v>2</v>
      </c>
    </row>
    <row r="2016" spans="5:12" x14ac:dyDescent="0.2">
      <c r="E2016" t="s">
        <v>7541</v>
      </c>
      <c r="F2016" t="s">
        <v>87</v>
      </c>
      <c r="G2016">
        <v>0</v>
      </c>
      <c r="H2016">
        <v>2</v>
      </c>
      <c r="I2016">
        <v>0</v>
      </c>
      <c r="J2016">
        <v>0</v>
      </c>
      <c r="K2016">
        <v>2</v>
      </c>
      <c r="L2016">
        <v>2</v>
      </c>
    </row>
    <row r="2017" spans="5:12" x14ac:dyDescent="0.2">
      <c r="E2017" t="s">
        <v>1161</v>
      </c>
      <c r="F2017" t="s">
        <v>87</v>
      </c>
      <c r="G2017">
        <v>0</v>
      </c>
      <c r="H2017">
        <v>2</v>
      </c>
      <c r="I2017">
        <v>0</v>
      </c>
      <c r="J2017">
        <v>0</v>
      </c>
      <c r="K2017">
        <v>2</v>
      </c>
      <c r="L2017">
        <v>2</v>
      </c>
    </row>
    <row r="2018" spans="5:12" x14ac:dyDescent="0.2">
      <c r="E2018" t="s">
        <v>2578</v>
      </c>
      <c r="F2018" t="s">
        <v>87</v>
      </c>
      <c r="G2018">
        <v>0</v>
      </c>
      <c r="H2018">
        <v>2</v>
      </c>
      <c r="I2018">
        <v>0</v>
      </c>
      <c r="J2018">
        <v>0</v>
      </c>
      <c r="K2018">
        <v>2</v>
      </c>
      <c r="L2018">
        <v>2</v>
      </c>
    </row>
    <row r="2019" spans="5:12" x14ac:dyDescent="0.2">
      <c r="E2019" t="s">
        <v>4468</v>
      </c>
      <c r="F2019" t="s">
        <v>24</v>
      </c>
      <c r="G2019">
        <v>0</v>
      </c>
      <c r="H2019">
        <v>2</v>
      </c>
      <c r="I2019">
        <v>0</v>
      </c>
      <c r="J2019">
        <v>0</v>
      </c>
      <c r="K2019">
        <v>2</v>
      </c>
      <c r="L2019">
        <v>2</v>
      </c>
    </row>
    <row r="2020" spans="5:12" x14ac:dyDescent="0.2">
      <c r="E2020" t="s">
        <v>1294</v>
      </c>
      <c r="F2020" t="s">
        <v>67</v>
      </c>
      <c r="G2020">
        <v>0</v>
      </c>
      <c r="H2020">
        <v>1</v>
      </c>
      <c r="I2020">
        <v>0</v>
      </c>
      <c r="J2020">
        <v>0</v>
      </c>
      <c r="K2020">
        <v>1</v>
      </c>
      <c r="L2020">
        <v>1</v>
      </c>
    </row>
    <row r="2021" spans="5:12" x14ac:dyDescent="0.2">
      <c r="E2021" t="s">
        <v>432</v>
      </c>
      <c r="F2021" t="s">
        <v>67</v>
      </c>
      <c r="G2021">
        <v>0</v>
      </c>
      <c r="H2021">
        <v>1</v>
      </c>
      <c r="I2021">
        <v>0</v>
      </c>
      <c r="J2021">
        <v>0</v>
      </c>
      <c r="K2021">
        <v>1</v>
      </c>
      <c r="L2021">
        <v>1</v>
      </c>
    </row>
    <row r="2022" spans="5:12" x14ac:dyDescent="0.2">
      <c r="E2022" t="s">
        <v>3120</v>
      </c>
      <c r="F2022" t="s">
        <v>67</v>
      </c>
      <c r="G2022">
        <v>0</v>
      </c>
      <c r="H2022">
        <v>1</v>
      </c>
      <c r="I2022">
        <v>0</v>
      </c>
      <c r="J2022">
        <v>0</v>
      </c>
      <c r="K2022">
        <v>1</v>
      </c>
      <c r="L2022">
        <v>1</v>
      </c>
    </row>
    <row r="2023" spans="5:12" x14ac:dyDescent="0.2">
      <c r="E2023" t="s">
        <v>1782</v>
      </c>
      <c r="F2023" t="s">
        <v>67</v>
      </c>
      <c r="G2023">
        <v>0</v>
      </c>
      <c r="H2023">
        <v>1</v>
      </c>
      <c r="I2023">
        <v>0</v>
      </c>
      <c r="J2023">
        <v>0</v>
      </c>
      <c r="K2023">
        <v>1</v>
      </c>
      <c r="L2023">
        <v>1</v>
      </c>
    </row>
    <row r="2024" spans="5:12" x14ac:dyDescent="0.2">
      <c r="E2024" t="s">
        <v>1452</v>
      </c>
      <c r="F2024" t="s">
        <v>67</v>
      </c>
      <c r="G2024">
        <v>0</v>
      </c>
      <c r="H2024">
        <v>1</v>
      </c>
      <c r="I2024">
        <v>0</v>
      </c>
      <c r="J2024">
        <v>0</v>
      </c>
      <c r="K2024">
        <v>1</v>
      </c>
      <c r="L2024">
        <v>1</v>
      </c>
    </row>
    <row r="2025" spans="5:12" x14ac:dyDescent="0.2">
      <c r="E2025" t="s">
        <v>2676</v>
      </c>
      <c r="F2025" t="s">
        <v>67</v>
      </c>
      <c r="G2025">
        <v>0</v>
      </c>
      <c r="H2025">
        <v>1</v>
      </c>
      <c r="I2025">
        <v>0</v>
      </c>
      <c r="J2025">
        <v>0</v>
      </c>
      <c r="K2025">
        <v>1</v>
      </c>
      <c r="L2025">
        <v>1</v>
      </c>
    </row>
    <row r="2026" spans="5:12" x14ac:dyDescent="0.2">
      <c r="E2026" t="s">
        <v>151</v>
      </c>
      <c r="F2026" t="s">
        <v>67</v>
      </c>
      <c r="G2026">
        <v>0</v>
      </c>
      <c r="H2026">
        <v>1</v>
      </c>
      <c r="I2026">
        <v>0</v>
      </c>
      <c r="J2026">
        <v>0</v>
      </c>
      <c r="K2026">
        <v>1</v>
      </c>
      <c r="L2026">
        <v>1</v>
      </c>
    </row>
    <row r="2027" spans="5:12" x14ac:dyDescent="0.2">
      <c r="E2027" t="s">
        <v>1074</v>
      </c>
      <c r="F2027" t="s">
        <v>67</v>
      </c>
      <c r="G2027">
        <v>0</v>
      </c>
      <c r="H2027">
        <v>1</v>
      </c>
      <c r="I2027">
        <v>0</v>
      </c>
      <c r="J2027">
        <v>0</v>
      </c>
      <c r="K2027">
        <v>1</v>
      </c>
      <c r="L2027">
        <v>1</v>
      </c>
    </row>
    <row r="2028" spans="5:12" x14ac:dyDescent="0.2">
      <c r="E2028" t="s">
        <v>1453</v>
      </c>
      <c r="F2028" t="s">
        <v>67</v>
      </c>
      <c r="G2028">
        <v>0</v>
      </c>
      <c r="H2028">
        <v>1</v>
      </c>
      <c r="I2028">
        <v>0</v>
      </c>
      <c r="J2028">
        <v>0</v>
      </c>
      <c r="K2028">
        <v>1</v>
      </c>
      <c r="L2028">
        <v>1</v>
      </c>
    </row>
    <row r="2029" spans="5:12" x14ac:dyDescent="0.2">
      <c r="E2029" t="s">
        <v>3498</v>
      </c>
      <c r="F2029" t="s">
        <v>67</v>
      </c>
      <c r="G2029">
        <v>0</v>
      </c>
      <c r="H2029">
        <v>1</v>
      </c>
      <c r="I2029">
        <v>0</v>
      </c>
      <c r="J2029">
        <v>0</v>
      </c>
      <c r="K2029">
        <v>1</v>
      </c>
      <c r="L2029">
        <v>1</v>
      </c>
    </row>
    <row r="2030" spans="5:12" x14ac:dyDescent="0.2">
      <c r="E2030" t="s">
        <v>3512</v>
      </c>
      <c r="F2030" t="s">
        <v>67</v>
      </c>
      <c r="G2030">
        <v>0</v>
      </c>
      <c r="H2030">
        <v>1</v>
      </c>
      <c r="I2030">
        <v>0</v>
      </c>
      <c r="J2030">
        <v>0</v>
      </c>
      <c r="K2030">
        <v>1</v>
      </c>
      <c r="L2030">
        <v>1</v>
      </c>
    </row>
    <row r="2031" spans="5:12" x14ac:dyDescent="0.2">
      <c r="E2031" t="s">
        <v>1081</v>
      </c>
      <c r="F2031" t="s">
        <v>67</v>
      </c>
      <c r="G2031">
        <v>0</v>
      </c>
      <c r="H2031">
        <v>1</v>
      </c>
      <c r="I2031">
        <v>0</v>
      </c>
      <c r="J2031">
        <v>0</v>
      </c>
      <c r="K2031">
        <v>1</v>
      </c>
      <c r="L2031">
        <v>1</v>
      </c>
    </row>
    <row r="2032" spans="5:12" x14ac:dyDescent="0.2">
      <c r="E2032" t="s">
        <v>3510</v>
      </c>
      <c r="F2032" t="s">
        <v>67</v>
      </c>
      <c r="G2032">
        <v>0</v>
      </c>
      <c r="H2032">
        <v>1</v>
      </c>
      <c r="I2032">
        <v>0</v>
      </c>
      <c r="J2032">
        <v>0</v>
      </c>
      <c r="K2032">
        <v>1</v>
      </c>
      <c r="L2032">
        <v>1</v>
      </c>
    </row>
    <row r="2033" spans="4:12" x14ac:dyDescent="0.2">
      <c r="E2033" t="s">
        <v>3511</v>
      </c>
      <c r="F2033" t="s">
        <v>67</v>
      </c>
      <c r="G2033">
        <v>0</v>
      </c>
      <c r="H2033">
        <v>1</v>
      </c>
      <c r="I2033">
        <v>0</v>
      </c>
      <c r="J2033">
        <v>0</v>
      </c>
      <c r="K2033">
        <v>1</v>
      </c>
      <c r="L2033">
        <v>1</v>
      </c>
    </row>
    <row r="2034" spans="4:12" x14ac:dyDescent="0.2">
      <c r="E2034" t="s">
        <v>424</v>
      </c>
      <c r="F2034" t="s">
        <v>67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1</v>
      </c>
    </row>
    <row r="2035" spans="4:12" x14ac:dyDescent="0.2">
      <c r="E2035" t="s">
        <v>1941</v>
      </c>
      <c r="F2035" t="s">
        <v>67</v>
      </c>
      <c r="G2035">
        <v>0</v>
      </c>
      <c r="H2035">
        <v>1</v>
      </c>
      <c r="I2035">
        <v>0</v>
      </c>
      <c r="J2035">
        <v>0</v>
      </c>
      <c r="K2035">
        <v>1</v>
      </c>
      <c r="L2035">
        <v>1</v>
      </c>
    </row>
    <row r="2036" spans="4:12" x14ac:dyDescent="0.2">
      <c r="E2036" t="s">
        <v>1741</v>
      </c>
      <c r="F2036" t="s">
        <v>67</v>
      </c>
      <c r="G2036">
        <v>0</v>
      </c>
      <c r="H2036">
        <v>1</v>
      </c>
      <c r="I2036">
        <v>0</v>
      </c>
      <c r="J2036">
        <v>0</v>
      </c>
      <c r="K2036">
        <v>1</v>
      </c>
      <c r="L2036">
        <v>1</v>
      </c>
    </row>
    <row r="2037" spans="4:12" x14ac:dyDescent="0.2">
      <c r="E2037" t="s">
        <v>1006</v>
      </c>
      <c r="F2037" t="s">
        <v>67</v>
      </c>
      <c r="G2037">
        <v>0</v>
      </c>
      <c r="H2037">
        <v>1</v>
      </c>
      <c r="I2037">
        <v>0</v>
      </c>
      <c r="J2037">
        <v>0</v>
      </c>
      <c r="K2037">
        <v>1</v>
      </c>
      <c r="L2037">
        <v>1</v>
      </c>
    </row>
    <row r="2038" spans="4:12" x14ac:dyDescent="0.2">
      <c r="E2038" t="s">
        <v>774</v>
      </c>
      <c r="F2038" t="s">
        <v>67</v>
      </c>
      <c r="G2038">
        <v>0</v>
      </c>
      <c r="H2038">
        <v>1</v>
      </c>
      <c r="I2038">
        <v>0</v>
      </c>
      <c r="J2038">
        <v>0</v>
      </c>
      <c r="K2038">
        <v>1</v>
      </c>
      <c r="L2038">
        <v>1</v>
      </c>
    </row>
    <row r="2039" spans="4:12" x14ac:dyDescent="0.2">
      <c r="E2039" t="s">
        <v>785</v>
      </c>
      <c r="F2039" t="s">
        <v>67</v>
      </c>
      <c r="G2039">
        <v>0</v>
      </c>
      <c r="H2039">
        <v>1</v>
      </c>
      <c r="I2039">
        <v>0</v>
      </c>
      <c r="J2039">
        <v>0</v>
      </c>
      <c r="K2039">
        <v>1</v>
      </c>
      <c r="L2039">
        <v>1</v>
      </c>
    </row>
    <row r="2040" spans="4:12" x14ac:dyDescent="0.2">
      <c r="E2040" t="s">
        <v>7542</v>
      </c>
      <c r="F2040" t="s">
        <v>87</v>
      </c>
      <c r="G2040">
        <v>0</v>
      </c>
      <c r="H2040">
        <v>1</v>
      </c>
      <c r="I2040">
        <v>0</v>
      </c>
      <c r="J2040">
        <v>0</v>
      </c>
      <c r="K2040">
        <v>1</v>
      </c>
      <c r="L2040">
        <v>1</v>
      </c>
    </row>
    <row r="2041" spans="4:12" x14ac:dyDescent="0.2">
      <c r="E2041" t="s">
        <v>6641</v>
      </c>
      <c r="F2041" t="s">
        <v>87</v>
      </c>
      <c r="G2041">
        <v>1</v>
      </c>
      <c r="H2041">
        <v>1</v>
      </c>
      <c r="I2041">
        <v>0</v>
      </c>
      <c r="J2041">
        <v>0</v>
      </c>
      <c r="K2041">
        <v>2</v>
      </c>
      <c r="L2041">
        <v>2</v>
      </c>
    </row>
    <row r="2042" spans="4:12" x14ac:dyDescent="0.2">
      <c r="E2042" t="s">
        <v>746</v>
      </c>
      <c r="F2042" t="s">
        <v>94</v>
      </c>
      <c r="G2042">
        <v>1</v>
      </c>
      <c r="H2042">
        <v>2</v>
      </c>
      <c r="I2042">
        <v>0</v>
      </c>
      <c r="J2042">
        <v>0</v>
      </c>
      <c r="K2042">
        <v>3</v>
      </c>
      <c r="L2042">
        <v>3</v>
      </c>
    </row>
    <row r="2043" spans="4:12" x14ac:dyDescent="0.2">
      <c r="E2043" t="s">
        <v>216</v>
      </c>
      <c r="F2043" t="s">
        <v>20</v>
      </c>
      <c r="G2043">
        <v>1</v>
      </c>
      <c r="H2043">
        <v>0</v>
      </c>
      <c r="I2043">
        <v>0</v>
      </c>
      <c r="J2043">
        <v>0</v>
      </c>
      <c r="K2043">
        <v>1</v>
      </c>
      <c r="L2043">
        <v>1</v>
      </c>
    </row>
    <row r="2044" spans="4:12" x14ac:dyDescent="0.2">
      <c r="E2044" t="s">
        <v>4346</v>
      </c>
      <c r="F2044" t="s">
        <v>24</v>
      </c>
      <c r="G2044">
        <v>0</v>
      </c>
      <c r="H2044">
        <v>1</v>
      </c>
      <c r="I2044">
        <v>0</v>
      </c>
      <c r="J2044">
        <v>0</v>
      </c>
      <c r="K2044">
        <v>1</v>
      </c>
      <c r="L2044">
        <v>1</v>
      </c>
    </row>
    <row r="2045" spans="4:12" x14ac:dyDescent="0.2">
      <c r="D2045" t="s">
        <v>7543</v>
      </c>
      <c r="E2045" t="s">
        <v>7543</v>
      </c>
      <c r="F2045" t="s">
        <v>58</v>
      </c>
      <c r="G2045">
        <v>0</v>
      </c>
      <c r="H2045">
        <v>2</v>
      </c>
      <c r="I2045">
        <v>0</v>
      </c>
      <c r="J2045">
        <v>0</v>
      </c>
      <c r="K2045">
        <v>2</v>
      </c>
      <c r="L2045">
        <v>2</v>
      </c>
    </row>
    <row r="2046" spans="4:12" x14ac:dyDescent="0.2">
      <c r="E2046" t="s">
        <v>7544</v>
      </c>
      <c r="F2046" t="s">
        <v>58</v>
      </c>
      <c r="G2046">
        <v>0</v>
      </c>
      <c r="H2046">
        <v>2</v>
      </c>
      <c r="I2046">
        <v>0</v>
      </c>
      <c r="J2046">
        <v>0</v>
      </c>
      <c r="K2046">
        <v>2</v>
      </c>
      <c r="L2046">
        <v>2</v>
      </c>
    </row>
    <row r="2047" spans="4:12" x14ac:dyDescent="0.2">
      <c r="E2047" t="s">
        <v>7545</v>
      </c>
      <c r="F2047" t="s">
        <v>58</v>
      </c>
      <c r="G2047">
        <v>0</v>
      </c>
      <c r="H2047">
        <v>2</v>
      </c>
      <c r="I2047">
        <v>0</v>
      </c>
      <c r="J2047">
        <v>0</v>
      </c>
      <c r="K2047">
        <v>2</v>
      </c>
      <c r="L2047">
        <v>2</v>
      </c>
    </row>
    <row r="2048" spans="4:12" x14ac:dyDescent="0.2">
      <c r="E2048" t="s">
        <v>7546</v>
      </c>
      <c r="F2048" t="s">
        <v>58</v>
      </c>
      <c r="G2048">
        <v>0</v>
      </c>
      <c r="H2048">
        <v>1</v>
      </c>
      <c r="I2048">
        <v>0</v>
      </c>
      <c r="J2048">
        <v>0</v>
      </c>
      <c r="K2048">
        <v>1</v>
      </c>
      <c r="L2048">
        <v>1</v>
      </c>
    </row>
    <row r="2049" spans="5:12" x14ac:dyDescent="0.2">
      <c r="E2049" t="s">
        <v>7547</v>
      </c>
      <c r="F2049" t="s">
        <v>58</v>
      </c>
      <c r="G2049">
        <v>0</v>
      </c>
      <c r="H2049">
        <v>2</v>
      </c>
      <c r="I2049">
        <v>0</v>
      </c>
      <c r="J2049">
        <v>0</v>
      </c>
      <c r="K2049">
        <v>2</v>
      </c>
      <c r="L2049">
        <v>2</v>
      </c>
    </row>
    <row r="2050" spans="5:12" x14ac:dyDescent="0.2">
      <c r="E2050" t="s">
        <v>7548</v>
      </c>
      <c r="F2050" t="s">
        <v>22</v>
      </c>
      <c r="G2050">
        <v>0</v>
      </c>
      <c r="H2050">
        <v>1</v>
      </c>
      <c r="I2050">
        <v>0</v>
      </c>
      <c r="J2050">
        <v>0</v>
      </c>
      <c r="K2050">
        <v>1</v>
      </c>
      <c r="L2050">
        <v>1</v>
      </c>
    </row>
    <row r="2051" spans="5:12" x14ac:dyDescent="0.2">
      <c r="E2051" t="s">
        <v>7549</v>
      </c>
      <c r="F2051" t="s">
        <v>29</v>
      </c>
      <c r="G2051">
        <v>0</v>
      </c>
      <c r="H2051">
        <v>1</v>
      </c>
      <c r="I2051">
        <v>0</v>
      </c>
      <c r="J2051">
        <v>0</v>
      </c>
      <c r="K2051">
        <v>1</v>
      </c>
      <c r="L2051">
        <v>1</v>
      </c>
    </row>
    <row r="2052" spans="5:12" x14ac:dyDescent="0.2">
      <c r="E2052" t="s">
        <v>7550</v>
      </c>
      <c r="F2052" t="s">
        <v>29</v>
      </c>
      <c r="G2052">
        <v>0</v>
      </c>
      <c r="H2052">
        <v>1</v>
      </c>
      <c r="I2052">
        <v>0</v>
      </c>
      <c r="J2052">
        <v>0</v>
      </c>
      <c r="K2052">
        <v>1</v>
      </c>
      <c r="L2052">
        <v>1</v>
      </c>
    </row>
    <row r="2053" spans="5:12" x14ac:dyDescent="0.2">
      <c r="E2053" t="s">
        <v>4118</v>
      </c>
      <c r="F2053" t="s">
        <v>16</v>
      </c>
      <c r="G2053">
        <v>0</v>
      </c>
      <c r="H2053">
        <v>1</v>
      </c>
      <c r="I2053">
        <v>0</v>
      </c>
      <c r="J2053">
        <v>0</v>
      </c>
      <c r="K2053">
        <v>1</v>
      </c>
      <c r="L2053">
        <v>1</v>
      </c>
    </row>
    <row r="2054" spans="5:12" x14ac:dyDescent="0.2">
      <c r="E2054" t="s">
        <v>4078</v>
      </c>
      <c r="F2054" t="s">
        <v>16</v>
      </c>
      <c r="G2054">
        <v>0</v>
      </c>
      <c r="H2054">
        <v>1</v>
      </c>
      <c r="I2054">
        <v>0</v>
      </c>
      <c r="J2054">
        <v>0</v>
      </c>
      <c r="K2054">
        <v>1</v>
      </c>
      <c r="L2054">
        <v>1</v>
      </c>
    </row>
    <row r="2055" spans="5:12" x14ac:dyDescent="0.2">
      <c r="E2055" t="s">
        <v>4252</v>
      </c>
      <c r="F2055" t="s">
        <v>16</v>
      </c>
      <c r="G2055">
        <v>0</v>
      </c>
      <c r="H2055">
        <v>1</v>
      </c>
      <c r="I2055">
        <v>0</v>
      </c>
      <c r="J2055">
        <v>0</v>
      </c>
      <c r="K2055">
        <v>1</v>
      </c>
      <c r="L2055">
        <v>1</v>
      </c>
    </row>
    <row r="2056" spans="5:12" x14ac:dyDescent="0.2">
      <c r="E2056" t="s">
        <v>4525</v>
      </c>
      <c r="F2056" t="s">
        <v>16</v>
      </c>
      <c r="G2056">
        <v>0</v>
      </c>
      <c r="H2056">
        <v>1</v>
      </c>
      <c r="I2056">
        <v>0</v>
      </c>
      <c r="J2056">
        <v>0</v>
      </c>
      <c r="K2056">
        <v>1</v>
      </c>
      <c r="L2056">
        <v>1</v>
      </c>
    </row>
    <row r="2057" spans="5:12" x14ac:dyDescent="0.2">
      <c r="E2057" t="s">
        <v>4477</v>
      </c>
      <c r="F2057" t="s">
        <v>16</v>
      </c>
      <c r="G2057">
        <v>0</v>
      </c>
      <c r="H2057">
        <v>1</v>
      </c>
      <c r="I2057">
        <v>0</v>
      </c>
      <c r="J2057">
        <v>0</v>
      </c>
      <c r="K2057">
        <v>1</v>
      </c>
      <c r="L2057">
        <v>1</v>
      </c>
    </row>
    <row r="2058" spans="5:12" x14ac:dyDescent="0.2">
      <c r="E2058" t="s">
        <v>4158</v>
      </c>
      <c r="F2058" t="s">
        <v>16</v>
      </c>
      <c r="G2058">
        <v>0</v>
      </c>
      <c r="H2058">
        <v>1</v>
      </c>
      <c r="I2058">
        <v>0</v>
      </c>
      <c r="J2058">
        <v>0</v>
      </c>
      <c r="K2058">
        <v>1</v>
      </c>
      <c r="L2058">
        <v>1</v>
      </c>
    </row>
    <row r="2059" spans="5:12" x14ac:dyDescent="0.2">
      <c r="E2059" t="s">
        <v>5295</v>
      </c>
      <c r="F2059" t="s">
        <v>16</v>
      </c>
      <c r="G2059">
        <v>0</v>
      </c>
      <c r="H2059">
        <v>1</v>
      </c>
      <c r="I2059">
        <v>0</v>
      </c>
      <c r="J2059">
        <v>0</v>
      </c>
      <c r="K2059">
        <v>1</v>
      </c>
      <c r="L2059">
        <v>1</v>
      </c>
    </row>
    <row r="2060" spans="5:12" x14ac:dyDescent="0.2">
      <c r="E2060" t="s">
        <v>4456</v>
      </c>
      <c r="F2060" t="s">
        <v>16</v>
      </c>
      <c r="G2060">
        <v>0</v>
      </c>
      <c r="H2060">
        <v>1</v>
      </c>
      <c r="I2060">
        <v>0</v>
      </c>
      <c r="J2060">
        <v>0</v>
      </c>
      <c r="K2060">
        <v>1</v>
      </c>
      <c r="L2060">
        <v>1</v>
      </c>
    </row>
    <row r="2061" spans="5:12" x14ac:dyDescent="0.2">
      <c r="E2061" t="s">
        <v>4155</v>
      </c>
      <c r="F2061" t="s">
        <v>16</v>
      </c>
      <c r="G2061">
        <v>0</v>
      </c>
      <c r="H2061">
        <v>1</v>
      </c>
      <c r="I2061">
        <v>0</v>
      </c>
      <c r="J2061">
        <v>0</v>
      </c>
      <c r="K2061">
        <v>1</v>
      </c>
      <c r="L2061">
        <v>1</v>
      </c>
    </row>
    <row r="2062" spans="5:12" x14ac:dyDescent="0.2">
      <c r="E2062" t="s">
        <v>5225</v>
      </c>
      <c r="F2062" t="s">
        <v>16</v>
      </c>
      <c r="G2062">
        <v>0</v>
      </c>
      <c r="H2062">
        <v>1</v>
      </c>
      <c r="I2062">
        <v>0</v>
      </c>
      <c r="J2062">
        <v>0</v>
      </c>
      <c r="K2062">
        <v>1</v>
      </c>
      <c r="L2062">
        <v>1</v>
      </c>
    </row>
    <row r="2063" spans="5:12" x14ac:dyDescent="0.2">
      <c r="E2063" t="s">
        <v>5207</v>
      </c>
      <c r="F2063" t="s">
        <v>16</v>
      </c>
      <c r="G2063">
        <v>0</v>
      </c>
      <c r="H2063">
        <v>1</v>
      </c>
      <c r="I2063">
        <v>0</v>
      </c>
      <c r="J2063">
        <v>0</v>
      </c>
      <c r="K2063">
        <v>1</v>
      </c>
      <c r="L2063">
        <v>1</v>
      </c>
    </row>
    <row r="2064" spans="5:12" x14ac:dyDescent="0.2">
      <c r="E2064" t="s">
        <v>5130</v>
      </c>
      <c r="F2064" t="s">
        <v>16</v>
      </c>
      <c r="G2064">
        <v>0</v>
      </c>
      <c r="H2064">
        <v>1</v>
      </c>
      <c r="I2064">
        <v>0</v>
      </c>
      <c r="J2064">
        <v>0</v>
      </c>
      <c r="K2064">
        <v>1</v>
      </c>
      <c r="L2064">
        <v>1</v>
      </c>
    </row>
    <row r="2065" spans="5:12" x14ac:dyDescent="0.2">
      <c r="E2065" t="s">
        <v>4309</v>
      </c>
      <c r="F2065" t="s">
        <v>16</v>
      </c>
      <c r="G2065">
        <v>0</v>
      </c>
      <c r="H2065">
        <v>1</v>
      </c>
      <c r="I2065">
        <v>0</v>
      </c>
      <c r="J2065">
        <v>0</v>
      </c>
      <c r="K2065">
        <v>1</v>
      </c>
      <c r="L2065">
        <v>1</v>
      </c>
    </row>
    <row r="2066" spans="5:12" x14ac:dyDescent="0.2">
      <c r="E2066" t="s">
        <v>4559</v>
      </c>
      <c r="F2066" t="s">
        <v>16</v>
      </c>
      <c r="G2066">
        <v>0</v>
      </c>
      <c r="H2066">
        <v>1</v>
      </c>
      <c r="I2066">
        <v>0</v>
      </c>
      <c r="J2066">
        <v>0</v>
      </c>
      <c r="K2066">
        <v>1</v>
      </c>
      <c r="L2066">
        <v>1</v>
      </c>
    </row>
    <row r="2067" spans="5:12" x14ac:dyDescent="0.2">
      <c r="E2067" t="s">
        <v>4103</v>
      </c>
      <c r="F2067" t="s">
        <v>16</v>
      </c>
      <c r="G2067">
        <v>0</v>
      </c>
      <c r="H2067">
        <v>1</v>
      </c>
      <c r="I2067">
        <v>0</v>
      </c>
      <c r="J2067">
        <v>0</v>
      </c>
      <c r="K2067">
        <v>1</v>
      </c>
      <c r="L2067">
        <v>1</v>
      </c>
    </row>
    <row r="2068" spans="5:12" x14ac:dyDescent="0.2">
      <c r="E2068" t="s">
        <v>4319</v>
      </c>
      <c r="F2068" t="s">
        <v>16</v>
      </c>
      <c r="G2068">
        <v>0</v>
      </c>
      <c r="H2068">
        <v>1</v>
      </c>
      <c r="I2068">
        <v>0</v>
      </c>
      <c r="J2068">
        <v>0</v>
      </c>
      <c r="K2068">
        <v>1</v>
      </c>
      <c r="L2068">
        <v>1</v>
      </c>
    </row>
    <row r="2069" spans="5:12" x14ac:dyDescent="0.2">
      <c r="E2069" t="s">
        <v>5249</v>
      </c>
      <c r="F2069" t="s">
        <v>16</v>
      </c>
      <c r="G2069">
        <v>0</v>
      </c>
      <c r="H2069">
        <v>1</v>
      </c>
      <c r="I2069">
        <v>0</v>
      </c>
      <c r="J2069">
        <v>0</v>
      </c>
      <c r="K2069">
        <v>1</v>
      </c>
      <c r="L2069">
        <v>1</v>
      </c>
    </row>
    <row r="2070" spans="5:12" x14ac:dyDescent="0.2">
      <c r="E2070" t="s">
        <v>5528</v>
      </c>
      <c r="F2070" t="s">
        <v>16</v>
      </c>
      <c r="G2070">
        <v>0</v>
      </c>
      <c r="H2070">
        <v>1</v>
      </c>
      <c r="I2070">
        <v>0</v>
      </c>
      <c r="J2070">
        <v>0</v>
      </c>
      <c r="K2070">
        <v>1</v>
      </c>
      <c r="L2070">
        <v>1</v>
      </c>
    </row>
    <row r="2071" spans="5:12" x14ac:dyDescent="0.2">
      <c r="E2071" t="s">
        <v>5293</v>
      </c>
      <c r="F2071" t="s">
        <v>16</v>
      </c>
      <c r="G2071">
        <v>0</v>
      </c>
      <c r="H2071">
        <v>1</v>
      </c>
      <c r="I2071">
        <v>0</v>
      </c>
      <c r="J2071">
        <v>0</v>
      </c>
      <c r="K2071">
        <v>1</v>
      </c>
      <c r="L2071">
        <v>1</v>
      </c>
    </row>
    <row r="2072" spans="5:12" x14ac:dyDescent="0.2">
      <c r="E2072" t="s">
        <v>4055</v>
      </c>
      <c r="F2072" t="s">
        <v>16</v>
      </c>
      <c r="G2072">
        <v>0</v>
      </c>
      <c r="H2072">
        <v>1</v>
      </c>
      <c r="I2072">
        <v>0</v>
      </c>
      <c r="J2072">
        <v>0</v>
      </c>
      <c r="K2072">
        <v>1</v>
      </c>
      <c r="L2072">
        <v>1</v>
      </c>
    </row>
    <row r="2073" spans="5:12" x14ac:dyDescent="0.2">
      <c r="E2073" t="s">
        <v>4105</v>
      </c>
      <c r="F2073" t="s">
        <v>16</v>
      </c>
      <c r="G2073">
        <v>0</v>
      </c>
      <c r="H2073">
        <v>1</v>
      </c>
      <c r="I2073">
        <v>0</v>
      </c>
      <c r="J2073">
        <v>0</v>
      </c>
      <c r="K2073">
        <v>1</v>
      </c>
      <c r="L2073">
        <v>1</v>
      </c>
    </row>
    <row r="2074" spans="5:12" x14ac:dyDescent="0.2">
      <c r="E2074" t="s">
        <v>4115</v>
      </c>
      <c r="F2074" t="s">
        <v>16</v>
      </c>
      <c r="G2074">
        <v>0</v>
      </c>
      <c r="H2074">
        <v>1</v>
      </c>
      <c r="I2074">
        <v>0</v>
      </c>
      <c r="J2074">
        <v>0</v>
      </c>
      <c r="K2074">
        <v>1</v>
      </c>
      <c r="L2074">
        <v>1</v>
      </c>
    </row>
    <row r="2075" spans="5:12" x14ac:dyDescent="0.2">
      <c r="E2075" t="s">
        <v>4840</v>
      </c>
      <c r="F2075" t="s">
        <v>16</v>
      </c>
      <c r="G2075">
        <v>0</v>
      </c>
      <c r="H2075">
        <v>1</v>
      </c>
      <c r="I2075">
        <v>0</v>
      </c>
      <c r="J2075">
        <v>0</v>
      </c>
      <c r="K2075">
        <v>1</v>
      </c>
      <c r="L2075">
        <v>1</v>
      </c>
    </row>
    <row r="2076" spans="5:12" x14ac:dyDescent="0.2">
      <c r="E2076" t="s">
        <v>5848</v>
      </c>
      <c r="F2076" t="s">
        <v>16</v>
      </c>
      <c r="G2076">
        <v>0</v>
      </c>
      <c r="H2076">
        <v>1</v>
      </c>
      <c r="I2076">
        <v>0</v>
      </c>
      <c r="J2076">
        <v>0</v>
      </c>
      <c r="K2076">
        <v>1</v>
      </c>
      <c r="L2076">
        <v>1</v>
      </c>
    </row>
    <row r="2077" spans="5:12" x14ac:dyDescent="0.2">
      <c r="E2077" t="s">
        <v>7551</v>
      </c>
      <c r="F2077" t="s">
        <v>58</v>
      </c>
      <c r="G2077">
        <v>0</v>
      </c>
      <c r="H2077">
        <v>1</v>
      </c>
      <c r="I2077">
        <v>0</v>
      </c>
      <c r="J2077">
        <v>0</v>
      </c>
      <c r="K2077">
        <v>1</v>
      </c>
      <c r="L2077">
        <v>1</v>
      </c>
    </row>
    <row r="2078" spans="5:12" x14ac:dyDescent="0.2">
      <c r="E2078" t="s">
        <v>7552</v>
      </c>
      <c r="F2078" t="s">
        <v>58</v>
      </c>
      <c r="G2078">
        <v>0</v>
      </c>
      <c r="H2078">
        <v>1</v>
      </c>
      <c r="I2078">
        <v>0</v>
      </c>
      <c r="J2078">
        <v>0</v>
      </c>
      <c r="K2078">
        <v>1</v>
      </c>
      <c r="L2078">
        <v>1</v>
      </c>
    </row>
    <row r="2079" spans="5:12" x14ac:dyDescent="0.2">
      <c r="E2079" t="s">
        <v>7553</v>
      </c>
      <c r="F2079" t="s">
        <v>58</v>
      </c>
      <c r="G2079">
        <v>0</v>
      </c>
      <c r="H2079">
        <v>1</v>
      </c>
      <c r="I2079">
        <v>0</v>
      </c>
      <c r="J2079">
        <v>0</v>
      </c>
      <c r="K2079">
        <v>1</v>
      </c>
      <c r="L2079">
        <v>1</v>
      </c>
    </row>
    <row r="2080" spans="5:12" x14ac:dyDescent="0.2">
      <c r="E2080" t="s">
        <v>7554</v>
      </c>
      <c r="F2080" t="s">
        <v>58</v>
      </c>
      <c r="G2080">
        <v>0</v>
      </c>
      <c r="H2080">
        <v>1</v>
      </c>
      <c r="I2080">
        <v>0</v>
      </c>
      <c r="J2080">
        <v>0</v>
      </c>
      <c r="K2080">
        <v>1</v>
      </c>
      <c r="L2080">
        <v>1</v>
      </c>
    </row>
    <row r="2081" spans="5:12" x14ac:dyDescent="0.2">
      <c r="E2081" t="s">
        <v>7555</v>
      </c>
      <c r="F2081" t="s">
        <v>20</v>
      </c>
      <c r="G2081">
        <v>0</v>
      </c>
      <c r="H2081">
        <v>3</v>
      </c>
      <c r="I2081">
        <v>0</v>
      </c>
      <c r="J2081">
        <v>0</v>
      </c>
      <c r="K2081">
        <v>3</v>
      </c>
      <c r="L2081">
        <v>3</v>
      </c>
    </row>
    <row r="2082" spans="5:12" x14ac:dyDescent="0.2">
      <c r="E2082" t="s">
        <v>5855</v>
      </c>
      <c r="F2082" t="s">
        <v>20</v>
      </c>
      <c r="G2082">
        <v>0</v>
      </c>
      <c r="H2082">
        <v>3</v>
      </c>
      <c r="I2082">
        <v>0</v>
      </c>
      <c r="J2082">
        <v>0</v>
      </c>
      <c r="K2082">
        <v>3</v>
      </c>
      <c r="L2082">
        <v>3</v>
      </c>
    </row>
    <row r="2083" spans="5:12" x14ac:dyDescent="0.2">
      <c r="E2083" t="s">
        <v>7556</v>
      </c>
      <c r="F2083" t="s">
        <v>20</v>
      </c>
      <c r="G2083">
        <v>0</v>
      </c>
      <c r="H2083">
        <v>3</v>
      </c>
      <c r="I2083">
        <v>0</v>
      </c>
      <c r="J2083">
        <v>0</v>
      </c>
      <c r="K2083">
        <v>3</v>
      </c>
      <c r="L2083">
        <v>3</v>
      </c>
    </row>
    <row r="2084" spans="5:12" x14ac:dyDescent="0.2">
      <c r="E2084" t="s">
        <v>7557</v>
      </c>
      <c r="F2084" t="s">
        <v>20</v>
      </c>
      <c r="G2084">
        <v>0</v>
      </c>
      <c r="H2084">
        <v>1</v>
      </c>
      <c r="I2084">
        <v>0</v>
      </c>
      <c r="J2084">
        <v>0</v>
      </c>
      <c r="K2084">
        <v>1</v>
      </c>
      <c r="L2084">
        <v>1</v>
      </c>
    </row>
    <row r="2085" spans="5:12" x14ac:dyDescent="0.2">
      <c r="E2085" t="s">
        <v>3960</v>
      </c>
      <c r="F2085" t="s">
        <v>69</v>
      </c>
      <c r="G2085">
        <v>1</v>
      </c>
      <c r="H2085">
        <v>0</v>
      </c>
      <c r="I2085">
        <v>0</v>
      </c>
      <c r="J2085">
        <v>0</v>
      </c>
      <c r="K2085">
        <v>1</v>
      </c>
      <c r="L2085">
        <v>1</v>
      </c>
    </row>
    <row r="2086" spans="5:12" x14ac:dyDescent="0.2">
      <c r="E2086" t="s">
        <v>4002</v>
      </c>
      <c r="F2086" t="s">
        <v>69</v>
      </c>
      <c r="G2086">
        <v>1</v>
      </c>
      <c r="H2086">
        <v>0</v>
      </c>
      <c r="I2086">
        <v>0</v>
      </c>
      <c r="J2086">
        <v>0</v>
      </c>
      <c r="K2086">
        <v>1</v>
      </c>
      <c r="L2086">
        <v>1</v>
      </c>
    </row>
    <row r="2087" spans="5:12" x14ac:dyDescent="0.2">
      <c r="E2087" t="s">
        <v>5864</v>
      </c>
      <c r="F2087" t="s">
        <v>69</v>
      </c>
      <c r="G2087">
        <v>1</v>
      </c>
      <c r="H2087">
        <v>0</v>
      </c>
      <c r="I2087">
        <v>0</v>
      </c>
      <c r="J2087">
        <v>0</v>
      </c>
      <c r="K2087">
        <v>1</v>
      </c>
      <c r="L2087">
        <v>1</v>
      </c>
    </row>
    <row r="2088" spans="5:12" x14ac:dyDescent="0.2">
      <c r="E2088" t="s">
        <v>3978</v>
      </c>
      <c r="F2088" t="s">
        <v>69</v>
      </c>
      <c r="G2088">
        <v>1</v>
      </c>
      <c r="H2088">
        <v>0</v>
      </c>
      <c r="I2088">
        <v>0</v>
      </c>
      <c r="J2088">
        <v>0</v>
      </c>
      <c r="K2088">
        <v>1</v>
      </c>
      <c r="L2088">
        <v>1</v>
      </c>
    </row>
    <row r="2089" spans="5:12" x14ac:dyDescent="0.2">
      <c r="E2089" t="s">
        <v>3965</v>
      </c>
      <c r="F2089" t="s">
        <v>69</v>
      </c>
      <c r="G2089">
        <v>1</v>
      </c>
      <c r="H2089">
        <v>0</v>
      </c>
      <c r="I2089">
        <v>0</v>
      </c>
      <c r="J2089">
        <v>0</v>
      </c>
      <c r="K2089">
        <v>1</v>
      </c>
      <c r="L2089">
        <v>1</v>
      </c>
    </row>
    <row r="2090" spans="5:12" x14ac:dyDescent="0.2">
      <c r="E2090" t="s">
        <v>3979</v>
      </c>
      <c r="F2090" t="s">
        <v>69</v>
      </c>
      <c r="G2090">
        <v>1</v>
      </c>
      <c r="H2090">
        <v>0</v>
      </c>
      <c r="I2090">
        <v>0</v>
      </c>
      <c r="J2090">
        <v>0</v>
      </c>
      <c r="K2090">
        <v>1</v>
      </c>
      <c r="L2090">
        <v>1</v>
      </c>
    </row>
    <row r="2091" spans="5:12" x14ac:dyDescent="0.2">
      <c r="E2091" t="s">
        <v>3971</v>
      </c>
      <c r="F2091" t="s">
        <v>69</v>
      </c>
      <c r="G2091">
        <v>1</v>
      </c>
      <c r="H2091">
        <v>0</v>
      </c>
      <c r="I2091">
        <v>0</v>
      </c>
      <c r="J2091">
        <v>0</v>
      </c>
      <c r="K2091">
        <v>1</v>
      </c>
      <c r="L2091">
        <v>1</v>
      </c>
    </row>
    <row r="2092" spans="5:12" x14ac:dyDescent="0.2">
      <c r="E2092" t="s">
        <v>3962</v>
      </c>
      <c r="F2092" t="s">
        <v>69</v>
      </c>
      <c r="G2092">
        <v>1</v>
      </c>
      <c r="H2092">
        <v>0</v>
      </c>
      <c r="I2092">
        <v>0</v>
      </c>
      <c r="J2092">
        <v>0</v>
      </c>
      <c r="K2092">
        <v>1</v>
      </c>
      <c r="L2092">
        <v>1</v>
      </c>
    </row>
    <row r="2093" spans="5:12" x14ac:dyDescent="0.2">
      <c r="E2093" t="s">
        <v>4338</v>
      </c>
      <c r="F2093" t="s">
        <v>69</v>
      </c>
      <c r="G2093">
        <v>1</v>
      </c>
      <c r="H2093">
        <v>0</v>
      </c>
      <c r="I2093">
        <v>0</v>
      </c>
      <c r="J2093">
        <v>0</v>
      </c>
      <c r="K2093">
        <v>1</v>
      </c>
      <c r="L2093">
        <v>1</v>
      </c>
    </row>
    <row r="2094" spans="5:12" x14ac:dyDescent="0.2">
      <c r="E2094" t="s">
        <v>3999</v>
      </c>
      <c r="F2094" t="s">
        <v>69</v>
      </c>
      <c r="G2094">
        <v>1</v>
      </c>
      <c r="H2094">
        <v>0</v>
      </c>
      <c r="I2094">
        <v>0</v>
      </c>
      <c r="J2094">
        <v>0</v>
      </c>
      <c r="K2094">
        <v>1</v>
      </c>
      <c r="L2094">
        <v>1</v>
      </c>
    </row>
    <row r="2095" spans="5:12" x14ac:dyDescent="0.2">
      <c r="E2095" t="s">
        <v>4000</v>
      </c>
      <c r="F2095" t="s">
        <v>69</v>
      </c>
      <c r="G2095">
        <v>1</v>
      </c>
      <c r="H2095">
        <v>0</v>
      </c>
      <c r="I2095">
        <v>0</v>
      </c>
      <c r="J2095">
        <v>0</v>
      </c>
      <c r="K2095">
        <v>1</v>
      </c>
      <c r="L2095">
        <v>1</v>
      </c>
    </row>
    <row r="2096" spans="5:12" x14ac:dyDescent="0.2">
      <c r="E2096" t="s">
        <v>4040</v>
      </c>
      <c r="F2096" t="s">
        <v>69</v>
      </c>
      <c r="G2096">
        <v>1</v>
      </c>
      <c r="H2096">
        <v>0</v>
      </c>
      <c r="I2096">
        <v>0</v>
      </c>
      <c r="J2096">
        <v>0</v>
      </c>
      <c r="K2096">
        <v>1</v>
      </c>
      <c r="L2096">
        <v>1</v>
      </c>
    </row>
    <row r="2097" spans="4:12" x14ac:dyDescent="0.2">
      <c r="E2097" t="s">
        <v>7558</v>
      </c>
      <c r="F2097" t="s">
        <v>39</v>
      </c>
      <c r="G2097">
        <v>1</v>
      </c>
      <c r="H2097">
        <v>0</v>
      </c>
      <c r="I2097">
        <v>0</v>
      </c>
      <c r="J2097">
        <v>0</v>
      </c>
      <c r="K2097">
        <v>1</v>
      </c>
      <c r="L2097">
        <v>1</v>
      </c>
    </row>
    <row r="2098" spans="4:12" x14ac:dyDescent="0.2">
      <c r="E2098" t="s">
        <v>7559</v>
      </c>
      <c r="F2098" t="s">
        <v>39</v>
      </c>
      <c r="G2098">
        <v>1</v>
      </c>
      <c r="H2098">
        <v>0</v>
      </c>
      <c r="I2098">
        <v>0</v>
      </c>
      <c r="J2098">
        <v>0</v>
      </c>
      <c r="K2098">
        <v>1</v>
      </c>
      <c r="L2098">
        <v>1</v>
      </c>
    </row>
    <row r="2099" spans="4:12" x14ac:dyDescent="0.2">
      <c r="E2099" t="s">
        <v>701</v>
      </c>
      <c r="F2099" t="s">
        <v>80</v>
      </c>
      <c r="G2099">
        <v>0</v>
      </c>
      <c r="H2099">
        <v>2</v>
      </c>
      <c r="I2099">
        <v>0</v>
      </c>
      <c r="J2099">
        <v>0</v>
      </c>
      <c r="K2099">
        <v>2</v>
      </c>
      <c r="L2099">
        <v>2</v>
      </c>
    </row>
    <row r="2100" spans="4:12" x14ac:dyDescent="0.2">
      <c r="E2100" t="s">
        <v>1334</v>
      </c>
      <c r="F2100" t="s">
        <v>80</v>
      </c>
      <c r="G2100">
        <v>0</v>
      </c>
      <c r="H2100">
        <v>2</v>
      </c>
      <c r="I2100">
        <v>0</v>
      </c>
      <c r="J2100">
        <v>0</v>
      </c>
      <c r="K2100">
        <v>2</v>
      </c>
      <c r="L2100">
        <v>2</v>
      </c>
    </row>
    <row r="2101" spans="4:12" x14ac:dyDescent="0.2">
      <c r="E2101" t="s">
        <v>7560</v>
      </c>
      <c r="F2101" t="s">
        <v>48</v>
      </c>
      <c r="G2101">
        <v>0</v>
      </c>
      <c r="H2101">
        <v>1</v>
      </c>
      <c r="I2101">
        <v>0</v>
      </c>
      <c r="J2101">
        <v>0</v>
      </c>
      <c r="K2101">
        <v>1</v>
      </c>
      <c r="L2101">
        <v>1</v>
      </c>
    </row>
    <row r="2102" spans="4:12" x14ac:dyDescent="0.2">
      <c r="E2102" t="s">
        <v>7561</v>
      </c>
      <c r="F2102" t="s">
        <v>48</v>
      </c>
      <c r="G2102">
        <v>0</v>
      </c>
      <c r="H2102">
        <v>1</v>
      </c>
      <c r="I2102">
        <v>0</v>
      </c>
      <c r="J2102">
        <v>0</v>
      </c>
      <c r="K2102">
        <v>1</v>
      </c>
      <c r="L2102">
        <v>1</v>
      </c>
    </row>
    <row r="2103" spans="4:12" x14ac:dyDescent="0.2">
      <c r="E2103" t="s">
        <v>7562</v>
      </c>
      <c r="F2103" t="s">
        <v>48</v>
      </c>
      <c r="G2103">
        <v>0</v>
      </c>
      <c r="H2103">
        <v>1</v>
      </c>
      <c r="I2103">
        <v>0</v>
      </c>
      <c r="J2103">
        <v>0</v>
      </c>
      <c r="K2103">
        <v>1</v>
      </c>
      <c r="L2103">
        <v>1</v>
      </c>
    </row>
    <row r="2104" spans="4:12" x14ac:dyDescent="0.2">
      <c r="E2104" t="s">
        <v>7563</v>
      </c>
      <c r="F2104" t="s">
        <v>53</v>
      </c>
      <c r="G2104">
        <v>0</v>
      </c>
      <c r="H2104">
        <v>1</v>
      </c>
      <c r="I2104">
        <v>0</v>
      </c>
      <c r="J2104">
        <v>0</v>
      </c>
      <c r="K2104">
        <v>1</v>
      </c>
      <c r="L2104">
        <v>1</v>
      </c>
    </row>
    <row r="2105" spans="4:12" x14ac:dyDescent="0.2">
      <c r="D2105" t="s">
        <v>104</v>
      </c>
      <c r="E2105" t="s">
        <v>104</v>
      </c>
      <c r="F2105" t="s">
        <v>53</v>
      </c>
      <c r="G2105">
        <v>0</v>
      </c>
      <c r="H2105">
        <v>1</v>
      </c>
      <c r="I2105">
        <v>0</v>
      </c>
      <c r="J2105">
        <v>0</v>
      </c>
      <c r="K2105">
        <v>1</v>
      </c>
      <c r="L2105">
        <v>1</v>
      </c>
    </row>
    <row r="2106" spans="4:12" x14ac:dyDescent="0.2">
      <c r="E2106" t="s">
        <v>7564</v>
      </c>
      <c r="F2106" t="s">
        <v>53</v>
      </c>
      <c r="G2106">
        <v>0</v>
      </c>
      <c r="H2106">
        <v>1</v>
      </c>
      <c r="I2106">
        <v>0</v>
      </c>
      <c r="J2106">
        <v>0</v>
      </c>
      <c r="K2106">
        <v>1</v>
      </c>
      <c r="L2106">
        <v>1</v>
      </c>
    </row>
    <row r="2107" spans="4:12" x14ac:dyDescent="0.2">
      <c r="E2107" t="s">
        <v>3377</v>
      </c>
      <c r="F2107" t="s">
        <v>29</v>
      </c>
      <c r="G2107">
        <v>0</v>
      </c>
      <c r="H2107">
        <v>1</v>
      </c>
      <c r="I2107">
        <v>0</v>
      </c>
      <c r="J2107">
        <v>0</v>
      </c>
      <c r="K2107">
        <v>1</v>
      </c>
      <c r="L2107">
        <v>1</v>
      </c>
    </row>
    <row r="2108" spans="4:12" x14ac:dyDescent="0.2">
      <c r="E2108" t="s">
        <v>196</v>
      </c>
      <c r="F2108" t="s">
        <v>29</v>
      </c>
      <c r="G2108">
        <v>0</v>
      </c>
      <c r="H2108">
        <v>1</v>
      </c>
      <c r="I2108">
        <v>0</v>
      </c>
      <c r="J2108">
        <v>0</v>
      </c>
      <c r="K2108">
        <v>1</v>
      </c>
      <c r="L2108">
        <v>1</v>
      </c>
    </row>
    <row r="2109" spans="4:12" x14ac:dyDescent="0.2">
      <c r="E2109" t="s">
        <v>7565</v>
      </c>
      <c r="F2109" t="s">
        <v>39</v>
      </c>
      <c r="G2109">
        <v>0</v>
      </c>
      <c r="H2109">
        <v>1</v>
      </c>
      <c r="I2109">
        <v>0</v>
      </c>
      <c r="J2109">
        <v>0</v>
      </c>
      <c r="K2109">
        <v>1</v>
      </c>
      <c r="L2109">
        <v>1</v>
      </c>
    </row>
    <row r="2110" spans="4:12" x14ac:dyDescent="0.2">
      <c r="E2110" t="s">
        <v>7566</v>
      </c>
      <c r="F2110" t="s">
        <v>39</v>
      </c>
      <c r="G2110">
        <v>0</v>
      </c>
      <c r="H2110">
        <v>1</v>
      </c>
      <c r="I2110">
        <v>0</v>
      </c>
      <c r="J2110">
        <v>0</v>
      </c>
      <c r="K2110">
        <v>1</v>
      </c>
      <c r="L2110">
        <v>1</v>
      </c>
    </row>
    <row r="2111" spans="4:12" x14ac:dyDescent="0.2">
      <c r="E2111" t="s">
        <v>155</v>
      </c>
      <c r="F2111" t="s">
        <v>94</v>
      </c>
      <c r="G2111">
        <v>0</v>
      </c>
      <c r="H2111">
        <v>1</v>
      </c>
      <c r="I2111">
        <v>0</v>
      </c>
      <c r="J2111">
        <v>0</v>
      </c>
      <c r="K2111">
        <v>1</v>
      </c>
      <c r="L2111">
        <v>1</v>
      </c>
    </row>
    <row r="2112" spans="4:12" x14ac:dyDescent="0.2">
      <c r="E2112" t="s">
        <v>4623</v>
      </c>
      <c r="F2112" t="s">
        <v>80</v>
      </c>
      <c r="G2112">
        <v>0</v>
      </c>
      <c r="H2112">
        <v>2</v>
      </c>
      <c r="I2112">
        <v>0</v>
      </c>
      <c r="J2112">
        <v>0</v>
      </c>
      <c r="K2112">
        <v>2</v>
      </c>
      <c r="L2112">
        <v>2</v>
      </c>
    </row>
    <row r="2113" spans="5:12" x14ac:dyDescent="0.2">
      <c r="E2113" t="s">
        <v>1806</v>
      </c>
      <c r="F2113" t="s">
        <v>94</v>
      </c>
      <c r="G2113">
        <v>2</v>
      </c>
      <c r="H2113">
        <v>0</v>
      </c>
      <c r="I2113">
        <v>0</v>
      </c>
      <c r="J2113">
        <v>0</v>
      </c>
      <c r="K2113">
        <v>2</v>
      </c>
      <c r="L2113">
        <v>2</v>
      </c>
    </row>
    <row r="2114" spans="5:12" x14ac:dyDescent="0.2">
      <c r="E2114" t="s">
        <v>7567</v>
      </c>
      <c r="F2114" t="s">
        <v>20</v>
      </c>
      <c r="G2114">
        <v>1</v>
      </c>
      <c r="H2114">
        <v>0</v>
      </c>
      <c r="I2114">
        <v>0</v>
      </c>
      <c r="J2114">
        <v>0</v>
      </c>
      <c r="K2114">
        <v>1</v>
      </c>
      <c r="L2114">
        <v>1</v>
      </c>
    </row>
    <row r="2115" spans="5:12" x14ac:dyDescent="0.2">
      <c r="E2115" t="s">
        <v>3347</v>
      </c>
      <c r="F2115" t="s">
        <v>53</v>
      </c>
      <c r="G2115">
        <v>0</v>
      </c>
      <c r="H2115">
        <v>2</v>
      </c>
      <c r="I2115">
        <v>0</v>
      </c>
      <c r="J2115">
        <v>0</v>
      </c>
      <c r="K2115">
        <v>2</v>
      </c>
      <c r="L2115">
        <v>2</v>
      </c>
    </row>
    <row r="2116" spans="5:12" x14ac:dyDescent="0.2">
      <c r="E2116" t="s">
        <v>5166</v>
      </c>
      <c r="F2116" t="s">
        <v>94</v>
      </c>
      <c r="G2116">
        <v>0</v>
      </c>
      <c r="H2116">
        <v>1</v>
      </c>
      <c r="I2116">
        <v>0</v>
      </c>
      <c r="J2116">
        <v>0</v>
      </c>
      <c r="K2116">
        <v>1</v>
      </c>
      <c r="L2116">
        <v>1</v>
      </c>
    </row>
    <row r="2117" spans="5:12" x14ac:dyDescent="0.2">
      <c r="E2117" t="s">
        <v>1621</v>
      </c>
      <c r="F2117" t="s">
        <v>94</v>
      </c>
      <c r="G2117">
        <v>0</v>
      </c>
      <c r="H2117">
        <v>1</v>
      </c>
      <c r="I2117">
        <v>0</v>
      </c>
      <c r="J2117">
        <v>0</v>
      </c>
      <c r="K2117">
        <v>1</v>
      </c>
      <c r="L2117">
        <v>1</v>
      </c>
    </row>
    <row r="2118" spans="5:12" x14ac:dyDescent="0.2">
      <c r="E2118" t="s">
        <v>1924</v>
      </c>
      <c r="F2118" t="s">
        <v>22</v>
      </c>
      <c r="G2118">
        <v>1</v>
      </c>
      <c r="H2118">
        <v>0</v>
      </c>
      <c r="I2118">
        <v>0</v>
      </c>
      <c r="J2118">
        <v>0</v>
      </c>
      <c r="K2118">
        <v>1</v>
      </c>
      <c r="L2118">
        <v>1</v>
      </c>
    </row>
    <row r="2119" spans="5:12" x14ac:dyDescent="0.2">
      <c r="E2119" t="s">
        <v>7568</v>
      </c>
      <c r="F2119" t="s">
        <v>94</v>
      </c>
      <c r="G2119">
        <v>0</v>
      </c>
      <c r="H2119">
        <v>1</v>
      </c>
      <c r="I2119">
        <v>0</v>
      </c>
      <c r="J2119">
        <v>0</v>
      </c>
      <c r="K2119">
        <v>1</v>
      </c>
      <c r="L2119">
        <v>1</v>
      </c>
    </row>
    <row r="2120" spans="5:12" x14ac:dyDescent="0.2">
      <c r="E2120" t="s">
        <v>5632</v>
      </c>
      <c r="F2120" t="s">
        <v>94</v>
      </c>
      <c r="G2120">
        <v>0</v>
      </c>
      <c r="H2120">
        <v>1</v>
      </c>
      <c r="I2120">
        <v>0</v>
      </c>
      <c r="J2120">
        <v>0</v>
      </c>
      <c r="K2120">
        <v>1</v>
      </c>
      <c r="L2120">
        <v>1</v>
      </c>
    </row>
    <row r="2121" spans="5:12" x14ac:dyDescent="0.2">
      <c r="E2121" t="s">
        <v>7569</v>
      </c>
      <c r="F2121" t="s">
        <v>22</v>
      </c>
      <c r="G2121">
        <v>1</v>
      </c>
      <c r="H2121">
        <v>0</v>
      </c>
      <c r="I2121">
        <v>0</v>
      </c>
      <c r="J2121">
        <v>0</v>
      </c>
      <c r="K2121">
        <v>1</v>
      </c>
      <c r="L2121">
        <v>1</v>
      </c>
    </row>
    <row r="2122" spans="5:12" x14ac:dyDescent="0.2">
      <c r="E2122" t="s">
        <v>461</v>
      </c>
      <c r="F2122" t="s">
        <v>35</v>
      </c>
      <c r="G2122">
        <v>0</v>
      </c>
      <c r="H2122">
        <v>1</v>
      </c>
      <c r="I2122">
        <v>0</v>
      </c>
      <c r="J2122">
        <v>0</v>
      </c>
      <c r="K2122">
        <v>1</v>
      </c>
      <c r="L2122">
        <v>1</v>
      </c>
    </row>
    <row r="2123" spans="5:12" x14ac:dyDescent="0.2">
      <c r="E2123" t="s">
        <v>2448</v>
      </c>
      <c r="F2123" t="s">
        <v>35</v>
      </c>
      <c r="G2123">
        <v>0</v>
      </c>
      <c r="H2123">
        <v>1</v>
      </c>
      <c r="I2123">
        <v>0</v>
      </c>
      <c r="J2123">
        <v>0</v>
      </c>
      <c r="K2123">
        <v>1</v>
      </c>
      <c r="L2123">
        <v>1</v>
      </c>
    </row>
    <row r="2124" spans="5:12" x14ac:dyDescent="0.2">
      <c r="E2124" t="s">
        <v>2030</v>
      </c>
      <c r="F2124" t="s">
        <v>35</v>
      </c>
      <c r="G2124">
        <v>0</v>
      </c>
      <c r="H2124">
        <v>1</v>
      </c>
      <c r="I2124">
        <v>0</v>
      </c>
      <c r="J2124">
        <v>0</v>
      </c>
      <c r="K2124">
        <v>1</v>
      </c>
      <c r="L2124">
        <v>1</v>
      </c>
    </row>
    <row r="2125" spans="5:12" x14ac:dyDescent="0.2">
      <c r="E2125" t="s">
        <v>983</v>
      </c>
      <c r="F2125" t="s">
        <v>35</v>
      </c>
      <c r="G2125">
        <v>0</v>
      </c>
      <c r="H2125">
        <v>1</v>
      </c>
      <c r="I2125">
        <v>0</v>
      </c>
      <c r="J2125">
        <v>0</v>
      </c>
      <c r="K2125">
        <v>1</v>
      </c>
      <c r="L2125">
        <v>1</v>
      </c>
    </row>
    <row r="2126" spans="5:12" x14ac:dyDescent="0.2">
      <c r="E2126" t="s">
        <v>188</v>
      </c>
      <c r="F2126" t="s">
        <v>58</v>
      </c>
      <c r="G2126">
        <v>0</v>
      </c>
      <c r="H2126">
        <v>1</v>
      </c>
      <c r="I2126">
        <v>0</v>
      </c>
      <c r="J2126">
        <v>0</v>
      </c>
      <c r="K2126">
        <v>1</v>
      </c>
      <c r="L2126">
        <v>1</v>
      </c>
    </row>
    <row r="2127" spans="5:12" x14ac:dyDescent="0.2">
      <c r="E2127" t="s">
        <v>1168</v>
      </c>
      <c r="F2127" t="s">
        <v>58</v>
      </c>
      <c r="G2127">
        <v>0</v>
      </c>
      <c r="H2127">
        <v>1</v>
      </c>
      <c r="I2127">
        <v>0</v>
      </c>
      <c r="J2127">
        <v>0</v>
      </c>
      <c r="K2127">
        <v>1</v>
      </c>
      <c r="L2127">
        <v>1</v>
      </c>
    </row>
    <row r="2128" spans="5:12" x14ac:dyDescent="0.2">
      <c r="E2128" t="s">
        <v>2890</v>
      </c>
      <c r="F2128" t="s">
        <v>58</v>
      </c>
      <c r="G2128">
        <v>0</v>
      </c>
      <c r="H2128">
        <v>2</v>
      </c>
      <c r="I2128">
        <v>0</v>
      </c>
      <c r="J2128">
        <v>1</v>
      </c>
      <c r="K2128">
        <v>1</v>
      </c>
      <c r="L2128">
        <v>2</v>
      </c>
    </row>
    <row r="2129" spans="5:12" x14ac:dyDescent="0.2">
      <c r="E2129" t="s">
        <v>7570</v>
      </c>
      <c r="F2129" t="s">
        <v>29</v>
      </c>
      <c r="G2129">
        <v>2</v>
      </c>
      <c r="H2129">
        <v>0</v>
      </c>
      <c r="I2129">
        <v>0</v>
      </c>
      <c r="J2129">
        <v>0</v>
      </c>
      <c r="K2129">
        <v>2</v>
      </c>
      <c r="L2129">
        <v>2</v>
      </c>
    </row>
    <row r="2130" spans="5:12" x14ac:dyDescent="0.2">
      <c r="E2130" t="s">
        <v>7571</v>
      </c>
      <c r="F2130" t="s">
        <v>55</v>
      </c>
      <c r="G2130">
        <v>0</v>
      </c>
      <c r="H2130">
        <v>1</v>
      </c>
      <c r="I2130">
        <v>0</v>
      </c>
      <c r="J2130">
        <v>0</v>
      </c>
      <c r="K2130">
        <v>1</v>
      </c>
      <c r="L2130">
        <v>1</v>
      </c>
    </row>
    <row r="2131" spans="5:12" x14ac:dyDescent="0.2">
      <c r="E2131" t="s">
        <v>6200</v>
      </c>
      <c r="F2131" t="s">
        <v>33</v>
      </c>
      <c r="G2131">
        <v>1</v>
      </c>
      <c r="H2131">
        <v>0</v>
      </c>
      <c r="I2131">
        <v>0</v>
      </c>
      <c r="J2131">
        <v>0</v>
      </c>
      <c r="K2131">
        <v>1</v>
      </c>
      <c r="L2131">
        <v>1</v>
      </c>
    </row>
    <row r="2132" spans="5:12" x14ac:dyDescent="0.2">
      <c r="E2132" t="s">
        <v>702</v>
      </c>
      <c r="F2132" t="s">
        <v>24</v>
      </c>
      <c r="G2132">
        <v>1</v>
      </c>
      <c r="H2132">
        <v>1</v>
      </c>
      <c r="I2132">
        <v>0</v>
      </c>
      <c r="J2132">
        <v>0</v>
      </c>
      <c r="K2132">
        <v>2</v>
      </c>
      <c r="L2132">
        <v>2</v>
      </c>
    </row>
    <row r="2133" spans="5:12" x14ac:dyDescent="0.2">
      <c r="E2133" t="s">
        <v>1317</v>
      </c>
      <c r="F2133" t="s">
        <v>16</v>
      </c>
      <c r="G2133">
        <v>0</v>
      </c>
      <c r="H2133">
        <v>3</v>
      </c>
      <c r="I2133">
        <v>0</v>
      </c>
      <c r="J2133">
        <v>0</v>
      </c>
      <c r="K2133">
        <v>3</v>
      </c>
      <c r="L2133">
        <v>3</v>
      </c>
    </row>
    <row r="2134" spans="5:12" x14ac:dyDescent="0.2">
      <c r="E2134" t="s">
        <v>2006</v>
      </c>
      <c r="F2134" t="s">
        <v>16</v>
      </c>
      <c r="G2134">
        <v>0</v>
      </c>
      <c r="H2134">
        <v>2</v>
      </c>
      <c r="I2134">
        <v>0</v>
      </c>
      <c r="J2134">
        <v>0</v>
      </c>
      <c r="K2134">
        <v>2</v>
      </c>
      <c r="L2134">
        <v>2</v>
      </c>
    </row>
    <row r="2135" spans="5:12" x14ac:dyDescent="0.2">
      <c r="E2135" t="s">
        <v>2012</v>
      </c>
      <c r="F2135" t="s">
        <v>16</v>
      </c>
      <c r="G2135">
        <v>0</v>
      </c>
      <c r="H2135">
        <v>2</v>
      </c>
      <c r="I2135">
        <v>0</v>
      </c>
      <c r="J2135">
        <v>0</v>
      </c>
      <c r="K2135">
        <v>2</v>
      </c>
      <c r="L2135">
        <v>2</v>
      </c>
    </row>
    <row r="2136" spans="5:12" x14ac:dyDescent="0.2">
      <c r="E2136" t="s">
        <v>7572</v>
      </c>
      <c r="F2136" t="s">
        <v>58</v>
      </c>
      <c r="G2136">
        <v>0</v>
      </c>
      <c r="H2136">
        <v>2</v>
      </c>
      <c r="I2136">
        <v>0</v>
      </c>
      <c r="J2136">
        <v>0</v>
      </c>
      <c r="K2136">
        <v>2</v>
      </c>
      <c r="L2136">
        <v>2</v>
      </c>
    </row>
    <row r="2137" spans="5:12" x14ac:dyDescent="0.2">
      <c r="E2137" t="s">
        <v>7573</v>
      </c>
      <c r="F2137" t="s">
        <v>20</v>
      </c>
      <c r="G2137">
        <v>1</v>
      </c>
      <c r="H2137">
        <v>0</v>
      </c>
      <c r="I2137">
        <v>0</v>
      </c>
      <c r="J2137">
        <v>0</v>
      </c>
      <c r="K2137">
        <v>1</v>
      </c>
      <c r="L2137">
        <v>1</v>
      </c>
    </row>
    <row r="2138" spans="5:12" x14ac:dyDescent="0.2">
      <c r="E2138" t="s">
        <v>7574</v>
      </c>
      <c r="F2138" t="s">
        <v>20</v>
      </c>
      <c r="G2138">
        <v>1</v>
      </c>
      <c r="H2138">
        <v>0</v>
      </c>
      <c r="I2138">
        <v>0</v>
      </c>
      <c r="J2138">
        <v>0</v>
      </c>
      <c r="K2138">
        <v>1</v>
      </c>
      <c r="L2138">
        <v>1</v>
      </c>
    </row>
    <row r="2139" spans="5:12" x14ac:dyDescent="0.2">
      <c r="E2139" t="s">
        <v>7575</v>
      </c>
      <c r="F2139" t="s">
        <v>20</v>
      </c>
      <c r="G2139">
        <v>1</v>
      </c>
      <c r="H2139">
        <v>0</v>
      </c>
      <c r="I2139">
        <v>0</v>
      </c>
      <c r="J2139">
        <v>0</v>
      </c>
      <c r="K2139">
        <v>1</v>
      </c>
      <c r="L2139">
        <v>1</v>
      </c>
    </row>
    <row r="2140" spans="5:12" x14ac:dyDescent="0.2">
      <c r="E2140" t="s">
        <v>7576</v>
      </c>
      <c r="F2140" t="s">
        <v>20</v>
      </c>
      <c r="G2140">
        <v>1</v>
      </c>
      <c r="H2140">
        <v>0</v>
      </c>
      <c r="I2140">
        <v>0</v>
      </c>
      <c r="J2140">
        <v>0</v>
      </c>
      <c r="K2140">
        <v>1</v>
      </c>
      <c r="L2140">
        <v>1</v>
      </c>
    </row>
    <row r="2141" spans="5:12" x14ac:dyDescent="0.2">
      <c r="E2141" t="s">
        <v>7577</v>
      </c>
      <c r="F2141" t="s">
        <v>20</v>
      </c>
      <c r="G2141">
        <v>1</v>
      </c>
      <c r="H2141">
        <v>0</v>
      </c>
      <c r="I2141">
        <v>0</v>
      </c>
      <c r="J2141">
        <v>0</v>
      </c>
      <c r="K2141">
        <v>1</v>
      </c>
      <c r="L2141">
        <v>1</v>
      </c>
    </row>
    <row r="2142" spans="5:12" x14ac:dyDescent="0.2">
      <c r="E2142" t="s">
        <v>7578</v>
      </c>
      <c r="F2142" t="s">
        <v>20</v>
      </c>
      <c r="G2142">
        <v>1</v>
      </c>
      <c r="H2142">
        <v>0</v>
      </c>
      <c r="I2142">
        <v>0</v>
      </c>
      <c r="J2142">
        <v>0</v>
      </c>
      <c r="K2142">
        <v>1</v>
      </c>
      <c r="L2142">
        <v>1</v>
      </c>
    </row>
    <row r="2143" spans="5:12" x14ac:dyDescent="0.2">
      <c r="E2143" t="s">
        <v>7579</v>
      </c>
      <c r="F2143" t="s">
        <v>20</v>
      </c>
      <c r="G2143">
        <v>1</v>
      </c>
      <c r="H2143">
        <v>0</v>
      </c>
      <c r="I2143">
        <v>0</v>
      </c>
      <c r="J2143">
        <v>0</v>
      </c>
      <c r="K2143">
        <v>1</v>
      </c>
      <c r="L2143">
        <v>1</v>
      </c>
    </row>
    <row r="2144" spans="5:12" x14ac:dyDescent="0.2">
      <c r="E2144" t="s">
        <v>7580</v>
      </c>
      <c r="F2144" t="s">
        <v>20</v>
      </c>
      <c r="G2144">
        <v>1</v>
      </c>
      <c r="H2144">
        <v>0</v>
      </c>
      <c r="I2144">
        <v>0</v>
      </c>
      <c r="J2144">
        <v>0</v>
      </c>
      <c r="K2144">
        <v>1</v>
      </c>
      <c r="L2144">
        <v>1</v>
      </c>
    </row>
    <row r="2145" spans="5:12" x14ac:dyDescent="0.2">
      <c r="E2145" t="s">
        <v>7581</v>
      </c>
      <c r="F2145" t="s">
        <v>20</v>
      </c>
      <c r="G2145">
        <v>1</v>
      </c>
      <c r="H2145">
        <v>0</v>
      </c>
      <c r="I2145">
        <v>0</v>
      </c>
      <c r="J2145">
        <v>0</v>
      </c>
      <c r="K2145">
        <v>1</v>
      </c>
      <c r="L2145">
        <v>1</v>
      </c>
    </row>
    <row r="2146" spans="5:12" x14ac:dyDescent="0.2">
      <c r="E2146" t="s">
        <v>7582</v>
      </c>
      <c r="F2146" t="s">
        <v>20</v>
      </c>
      <c r="G2146">
        <v>1</v>
      </c>
      <c r="H2146">
        <v>0</v>
      </c>
      <c r="I2146">
        <v>0</v>
      </c>
      <c r="J2146">
        <v>0</v>
      </c>
      <c r="K2146">
        <v>1</v>
      </c>
      <c r="L2146">
        <v>1</v>
      </c>
    </row>
    <row r="2147" spans="5:12" x14ac:dyDescent="0.2">
      <c r="E2147" t="s">
        <v>4856</v>
      </c>
      <c r="F2147" t="s">
        <v>80</v>
      </c>
      <c r="G2147">
        <v>1</v>
      </c>
      <c r="H2147">
        <v>0</v>
      </c>
      <c r="I2147">
        <v>0</v>
      </c>
      <c r="J2147">
        <v>0</v>
      </c>
      <c r="K2147">
        <v>1</v>
      </c>
      <c r="L2147">
        <v>1</v>
      </c>
    </row>
    <row r="2148" spans="5:12" x14ac:dyDescent="0.2">
      <c r="E2148" t="s">
        <v>403</v>
      </c>
      <c r="F2148" t="s">
        <v>35</v>
      </c>
      <c r="G2148">
        <v>1</v>
      </c>
      <c r="H2148">
        <v>0</v>
      </c>
      <c r="I2148">
        <v>0</v>
      </c>
      <c r="J2148">
        <v>0</v>
      </c>
      <c r="K2148">
        <v>1</v>
      </c>
      <c r="L2148">
        <v>1</v>
      </c>
    </row>
    <row r="2149" spans="5:12" x14ac:dyDescent="0.2">
      <c r="E2149" t="s">
        <v>1441</v>
      </c>
      <c r="F2149" t="s">
        <v>131</v>
      </c>
      <c r="G2149">
        <v>0</v>
      </c>
      <c r="H2149">
        <v>2</v>
      </c>
      <c r="I2149">
        <v>0</v>
      </c>
      <c r="J2149">
        <v>0</v>
      </c>
      <c r="K2149">
        <v>2</v>
      </c>
      <c r="L2149">
        <v>2</v>
      </c>
    </row>
    <row r="2150" spans="5:12" x14ac:dyDescent="0.2">
      <c r="E2150" t="s">
        <v>1849</v>
      </c>
      <c r="F2150" t="s">
        <v>16</v>
      </c>
      <c r="G2150">
        <v>0</v>
      </c>
      <c r="H2150">
        <v>1</v>
      </c>
      <c r="I2150">
        <v>0</v>
      </c>
      <c r="J2150">
        <v>0</v>
      </c>
      <c r="K2150">
        <v>1</v>
      </c>
      <c r="L2150">
        <v>1</v>
      </c>
    </row>
    <row r="2151" spans="5:12" x14ac:dyDescent="0.2">
      <c r="E2151" t="s">
        <v>2768</v>
      </c>
      <c r="F2151" t="s">
        <v>16</v>
      </c>
      <c r="G2151">
        <v>0</v>
      </c>
      <c r="H2151">
        <v>1</v>
      </c>
      <c r="I2151">
        <v>0</v>
      </c>
      <c r="J2151">
        <v>0</v>
      </c>
      <c r="K2151">
        <v>1</v>
      </c>
      <c r="L2151">
        <v>1</v>
      </c>
    </row>
    <row r="2152" spans="5:12" x14ac:dyDescent="0.2">
      <c r="E2152" t="s">
        <v>3537</v>
      </c>
      <c r="F2152" t="s">
        <v>16</v>
      </c>
      <c r="G2152">
        <v>0</v>
      </c>
      <c r="H2152">
        <v>1</v>
      </c>
      <c r="I2152">
        <v>0</v>
      </c>
      <c r="J2152">
        <v>0</v>
      </c>
      <c r="K2152">
        <v>1</v>
      </c>
      <c r="L2152">
        <v>1</v>
      </c>
    </row>
    <row r="2153" spans="5:12" x14ac:dyDescent="0.2">
      <c r="E2153" t="s">
        <v>2542</v>
      </c>
      <c r="F2153" t="s">
        <v>16</v>
      </c>
      <c r="G2153">
        <v>0</v>
      </c>
      <c r="H2153">
        <v>2</v>
      </c>
      <c r="I2153">
        <v>0</v>
      </c>
      <c r="J2153">
        <v>0</v>
      </c>
      <c r="K2153">
        <v>2</v>
      </c>
      <c r="L2153">
        <v>2</v>
      </c>
    </row>
    <row r="2154" spans="5:12" x14ac:dyDescent="0.2">
      <c r="E2154" t="s">
        <v>2039</v>
      </c>
      <c r="F2154" t="s">
        <v>16</v>
      </c>
      <c r="G2154">
        <v>0</v>
      </c>
      <c r="H2154">
        <v>2</v>
      </c>
      <c r="I2154">
        <v>0</v>
      </c>
      <c r="J2154">
        <v>0</v>
      </c>
      <c r="K2154">
        <v>2</v>
      </c>
      <c r="L2154">
        <v>2</v>
      </c>
    </row>
    <row r="2155" spans="5:12" x14ac:dyDescent="0.2">
      <c r="E2155" t="s">
        <v>1190</v>
      </c>
      <c r="F2155" t="s">
        <v>16</v>
      </c>
      <c r="G2155">
        <v>0</v>
      </c>
      <c r="H2155">
        <v>2</v>
      </c>
      <c r="I2155">
        <v>0</v>
      </c>
      <c r="J2155">
        <v>0</v>
      </c>
      <c r="K2155">
        <v>2</v>
      </c>
      <c r="L2155">
        <v>2</v>
      </c>
    </row>
    <row r="2156" spans="5:12" x14ac:dyDescent="0.2">
      <c r="E2156" t="s">
        <v>3240</v>
      </c>
      <c r="F2156" t="s">
        <v>16</v>
      </c>
      <c r="G2156">
        <v>0</v>
      </c>
      <c r="H2156">
        <v>2</v>
      </c>
      <c r="I2156">
        <v>0</v>
      </c>
      <c r="J2156">
        <v>0</v>
      </c>
      <c r="K2156">
        <v>2</v>
      </c>
      <c r="L2156">
        <v>2</v>
      </c>
    </row>
    <row r="2157" spans="5:12" x14ac:dyDescent="0.2">
      <c r="E2157" t="s">
        <v>687</v>
      </c>
      <c r="F2157" t="s">
        <v>16</v>
      </c>
      <c r="G2157">
        <v>0</v>
      </c>
      <c r="H2157">
        <v>1</v>
      </c>
      <c r="I2157">
        <v>0</v>
      </c>
      <c r="J2157">
        <v>0</v>
      </c>
      <c r="K2157">
        <v>1</v>
      </c>
      <c r="L2157">
        <v>1</v>
      </c>
    </row>
    <row r="2158" spans="5:12" x14ac:dyDescent="0.2">
      <c r="E2158" t="s">
        <v>1961</v>
      </c>
      <c r="F2158" t="s">
        <v>16</v>
      </c>
      <c r="G2158">
        <v>0</v>
      </c>
      <c r="H2158">
        <v>2</v>
      </c>
      <c r="I2158">
        <v>0</v>
      </c>
      <c r="J2158">
        <v>0</v>
      </c>
      <c r="K2158">
        <v>2</v>
      </c>
      <c r="L2158">
        <v>2</v>
      </c>
    </row>
    <row r="2159" spans="5:12" x14ac:dyDescent="0.2">
      <c r="E2159" t="s">
        <v>1962</v>
      </c>
      <c r="F2159" t="s">
        <v>16</v>
      </c>
      <c r="G2159">
        <v>0</v>
      </c>
      <c r="H2159">
        <v>1</v>
      </c>
      <c r="I2159">
        <v>0</v>
      </c>
      <c r="J2159">
        <v>0</v>
      </c>
      <c r="K2159">
        <v>1</v>
      </c>
      <c r="L2159">
        <v>1</v>
      </c>
    </row>
    <row r="2160" spans="5:12" x14ac:dyDescent="0.2">
      <c r="E2160" t="s">
        <v>2610</v>
      </c>
      <c r="F2160" t="s">
        <v>16</v>
      </c>
      <c r="G2160">
        <v>0</v>
      </c>
      <c r="H2160">
        <v>2</v>
      </c>
      <c r="I2160">
        <v>0</v>
      </c>
      <c r="J2160">
        <v>0</v>
      </c>
      <c r="K2160">
        <v>2</v>
      </c>
      <c r="L2160">
        <v>2</v>
      </c>
    </row>
    <row r="2161" spans="4:12" x14ac:dyDescent="0.2">
      <c r="E2161" t="s">
        <v>1261</v>
      </c>
      <c r="F2161" t="s">
        <v>87</v>
      </c>
      <c r="G2161">
        <v>0</v>
      </c>
      <c r="H2161">
        <v>2</v>
      </c>
      <c r="I2161">
        <v>0</v>
      </c>
      <c r="J2161">
        <v>0</v>
      </c>
      <c r="K2161">
        <v>2</v>
      </c>
      <c r="L2161">
        <v>2</v>
      </c>
    </row>
    <row r="2162" spans="4:12" x14ac:dyDescent="0.2">
      <c r="E2162" t="s">
        <v>1375</v>
      </c>
      <c r="F2162" t="s">
        <v>87</v>
      </c>
      <c r="G2162">
        <v>1</v>
      </c>
      <c r="H2162">
        <v>5</v>
      </c>
      <c r="I2162">
        <v>0</v>
      </c>
      <c r="J2162">
        <v>1</v>
      </c>
      <c r="K2162">
        <v>5</v>
      </c>
      <c r="L2162">
        <v>6</v>
      </c>
    </row>
    <row r="2163" spans="4:12" x14ac:dyDescent="0.2">
      <c r="E2163" t="s">
        <v>1257</v>
      </c>
      <c r="F2163" t="s">
        <v>87</v>
      </c>
      <c r="G2163">
        <v>0</v>
      </c>
      <c r="H2163">
        <v>2</v>
      </c>
      <c r="I2163">
        <v>0</v>
      </c>
      <c r="J2163">
        <v>0</v>
      </c>
      <c r="K2163">
        <v>2</v>
      </c>
      <c r="L2163">
        <v>2</v>
      </c>
    </row>
    <row r="2164" spans="4:12" x14ac:dyDescent="0.2">
      <c r="E2164" t="s">
        <v>1138</v>
      </c>
      <c r="F2164" t="s">
        <v>87</v>
      </c>
      <c r="G2164">
        <v>0</v>
      </c>
      <c r="H2164">
        <v>2</v>
      </c>
      <c r="I2164">
        <v>0</v>
      </c>
      <c r="J2164">
        <v>0</v>
      </c>
      <c r="K2164">
        <v>2</v>
      </c>
      <c r="L2164">
        <v>2</v>
      </c>
    </row>
    <row r="2165" spans="4:12" x14ac:dyDescent="0.2">
      <c r="E2165" t="s">
        <v>1534</v>
      </c>
      <c r="F2165" t="s">
        <v>87</v>
      </c>
      <c r="G2165">
        <v>0</v>
      </c>
      <c r="H2165">
        <v>1</v>
      </c>
      <c r="I2165">
        <v>0</v>
      </c>
      <c r="J2165">
        <v>0</v>
      </c>
      <c r="K2165">
        <v>1</v>
      </c>
      <c r="L2165">
        <v>1</v>
      </c>
    </row>
    <row r="2166" spans="4:12" x14ac:dyDescent="0.2">
      <c r="D2166" t="s">
        <v>108</v>
      </c>
      <c r="E2166" t="s">
        <v>108</v>
      </c>
      <c r="F2166" t="s">
        <v>24</v>
      </c>
      <c r="G2166">
        <v>0</v>
      </c>
      <c r="H2166">
        <v>1</v>
      </c>
      <c r="I2166">
        <v>0</v>
      </c>
      <c r="J2166">
        <v>0</v>
      </c>
      <c r="K2166">
        <v>1</v>
      </c>
      <c r="L2166">
        <v>1</v>
      </c>
    </row>
    <row r="2167" spans="4:12" x14ac:dyDescent="0.2">
      <c r="E2167" t="s">
        <v>569</v>
      </c>
      <c r="F2167" t="s">
        <v>24</v>
      </c>
      <c r="G2167">
        <v>0</v>
      </c>
      <c r="H2167">
        <v>1</v>
      </c>
      <c r="I2167">
        <v>0</v>
      </c>
      <c r="J2167">
        <v>0</v>
      </c>
      <c r="K2167">
        <v>1</v>
      </c>
      <c r="L2167">
        <v>1</v>
      </c>
    </row>
    <row r="2168" spans="4:12" x14ac:dyDescent="0.2">
      <c r="E2168" t="s">
        <v>7583</v>
      </c>
      <c r="F2168" t="s">
        <v>58</v>
      </c>
      <c r="G2168">
        <v>0</v>
      </c>
      <c r="H2168">
        <v>1</v>
      </c>
      <c r="I2168">
        <v>0</v>
      </c>
      <c r="J2168">
        <v>0</v>
      </c>
      <c r="K2168">
        <v>1</v>
      </c>
      <c r="L2168">
        <v>1</v>
      </c>
    </row>
    <row r="2169" spans="4:12" x14ac:dyDescent="0.2">
      <c r="E2169" t="s">
        <v>7584</v>
      </c>
      <c r="F2169" t="s">
        <v>58</v>
      </c>
      <c r="G2169">
        <v>0</v>
      </c>
      <c r="H2169">
        <v>1</v>
      </c>
      <c r="I2169">
        <v>0</v>
      </c>
      <c r="J2169">
        <v>0</v>
      </c>
      <c r="K2169">
        <v>1</v>
      </c>
      <c r="L2169">
        <v>1</v>
      </c>
    </row>
    <row r="2170" spans="4:12" x14ac:dyDescent="0.2">
      <c r="E2170" t="s">
        <v>7585</v>
      </c>
      <c r="F2170" t="s">
        <v>58</v>
      </c>
      <c r="G2170">
        <v>0</v>
      </c>
      <c r="H2170">
        <v>1</v>
      </c>
      <c r="I2170">
        <v>0</v>
      </c>
      <c r="J2170">
        <v>0</v>
      </c>
      <c r="K2170">
        <v>1</v>
      </c>
      <c r="L2170">
        <v>1</v>
      </c>
    </row>
    <row r="2171" spans="4:12" x14ac:dyDescent="0.2">
      <c r="E2171" t="s">
        <v>3086</v>
      </c>
      <c r="F2171" t="s">
        <v>24</v>
      </c>
      <c r="G2171">
        <v>0</v>
      </c>
      <c r="H2171">
        <v>1</v>
      </c>
      <c r="I2171">
        <v>0</v>
      </c>
      <c r="J2171">
        <v>0</v>
      </c>
      <c r="K2171">
        <v>1</v>
      </c>
      <c r="L2171">
        <v>1</v>
      </c>
    </row>
    <row r="2172" spans="4:12" x14ac:dyDescent="0.2">
      <c r="E2172" t="s">
        <v>3373</v>
      </c>
      <c r="F2172" t="s">
        <v>58</v>
      </c>
      <c r="G2172">
        <v>1</v>
      </c>
      <c r="H2172">
        <v>1</v>
      </c>
      <c r="I2172">
        <v>0</v>
      </c>
      <c r="J2172">
        <v>0</v>
      </c>
      <c r="K2172">
        <v>2</v>
      </c>
      <c r="L2172">
        <v>2</v>
      </c>
    </row>
    <row r="2173" spans="4:12" x14ac:dyDescent="0.2">
      <c r="E2173" t="s">
        <v>3336</v>
      </c>
      <c r="F2173" t="s">
        <v>58</v>
      </c>
      <c r="G2173">
        <v>1</v>
      </c>
      <c r="H2173">
        <v>2</v>
      </c>
      <c r="I2173">
        <v>0</v>
      </c>
      <c r="J2173">
        <v>0</v>
      </c>
      <c r="K2173">
        <v>3</v>
      </c>
      <c r="L2173">
        <v>3</v>
      </c>
    </row>
    <row r="2174" spans="4:12" x14ac:dyDescent="0.2">
      <c r="E2174" t="s">
        <v>3190</v>
      </c>
      <c r="F2174" t="s">
        <v>80</v>
      </c>
      <c r="G2174">
        <v>0</v>
      </c>
      <c r="H2174">
        <v>1</v>
      </c>
      <c r="I2174">
        <v>0</v>
      </c>
      <c r="J2174">
        <v>0</v>
      </c>
      <c r="K2174">
        <v>1</v>
      </c>
      <c r="L2174">
        <v>1</v>
      </c>
    </row>
    <row r="2175" spans="4:12" x14ac:dyDescent="0.2">
      <c r="E2175" t="s">
        <v>1121</v>
      </c>
      <c r="F2175" t="s">
        <v>80</v>
      </c>
      <c r="G2175">
        <v>0</v>
      </c>
      <c r="H2175">
        <v>1</v>
      </c>
      <c r="I2175">
        <v>0</v>
      </c>
      <c r="J2175">
        <v>0</v>
      </c>
      <c r="K2175">
        <v>1</v>
      </c>
      <c r="L2175">
        <v>1</v>
      </c>
    </row>
    <row r="2176" spans="4:12" x14ac:dyDescent="0.2">
      <c r="E2176" t="s">
        <v>7586</v>
      </c>
      <c r="F2176" t="s">
        <v>20</v>
      </c>
      <c r="G2176">
        <v>0</v>
      </c>
      <c r="H2176">
        <v>2</v>
      </c>
      <c r="I2176">
        <v>0</v>
      </c>
      <c r="J2176">
        <v>0</v>
      </c>
      <c r="K2176">
        <v>2</v>
      </c>
      <c r="L2176">
        <v>2</v>
      </c>
    </row>
    <row r="2177" spans="5:12" x14ac:dyDescent="0.2">
      <c r="E2177" t="s">
        <v>7587</v>
      </c>
      <c r="F2177" t="s">
        <v>20</v>
      </c>
      <c r="G2177">
        <v>0</v>
      </c>
      <c r="H2177">
        <v>2</v>
      </c>
      <c r="I2177">
        <v>0</v>
      </c>
      <c r="J2177">
        <v>0</v>
      </c>
      <c r="K2177">
        <v>2</v>
      </c>
      <c r="L2177">
        <v>2</v>
      </c>
    </row>
    <row r="2178" spans="5:12" x14ac:dyDescent="0.2">
      <c r="E2178" t="s">
        <v>2946</v>
      </c>
      <c r="F2178" t="s">
        <v>29</v>
      </c>
      <c r="G2178">
        <v>0</v>
      </c>
      <c r="H2178">
        <v>1</v>
      </c>
      <c r="I2178">
        <v>0</v>
      </c>
      <c r="J2178">
        <v>0</v>
      </c>
      <c r="K2178">
        <v>1</v>
      </c>
      <c r="L2178">
        <v>1</v>
      </c>
    </row>
    <row r="2179" spans="5:12" x14ac:dyDescent="0.2">
      <c r="E2179" t="s">
        <v>1109</v>
      </c>
      <c r="F2179" t="s">
        <v>29</v>
      </c>
      <c r="G2179">
        <v>0</v>
      </c>
      <c r="H2179">
        <v>2</v>
      </c>
      <c r="I2179">
        <v>0</v>
      </c>
      <c r="J2179">
        <v>0</v>
      </c>
      <c r="K2179">
        <v>2</v>
      </c>
      <c r="L2179">
        <v>2</v>
      </c>
    </row>
    <row r="2180" spans="5:12" x14ac:dyDescent="0.2">
      <c r="E2180" t="s">
        <v>467</v>
      </c>
      <c r="F2180" t="s">
        <v>29</v>
      </c>
      <c r="G2180">
        <v>0</v>
      </c>
      <c r="H2180">
        <v>1</v>
      </c>
      <c r="I2180">
        <v>0</v>
      </c>
      <c r="J2180">
        <v>0</v>
      </c>
      <c r="K2180">
        <v>1</v>
      </c>
      <c r="L2180">
        <v>1</v>
      </c>
    </row>
    <row r="2181" spans="5:12" x14ac:dyDescent="0.2">
      <c r="E2181" t="s">
        <v>6300</v>
      </c>
      <c r="F2181" t="s">
        <v>18</v>
      </c>
      <c r="G2181">
        <v>0</v>
      </c>
      <c r="H2181">
        <v>2</v>
      </c>
      <c r="I2181">
        <v>0</v>
      </c>
      <c r="J2181">
        <v>0</v>
      </c>
      <c r="K2181">
        <v>2</v>
      </c>
      <c r="L2181">
        <v>2</v>
      </c>
    </row>
    <row r="2182" spans="5:12" x14ac:dyDescent="0.2">
      <c r="E2182" t="s">
        <v>7588</v>
      </c>
      <c r="F2182" t="s">
        <v>53</v>
      </c>
      <c r="G2182">
        <v>0</v>
      </c>
      <c r="H2182">
        <v>1</v>
      </c>
      <c r="I2182">
        <v>0</v>
      </c>
      <c r="J2182">
        <v>0</v>
      </c>
      <c r="K2182">
        <v>1</v>
      </c>
      <c r="L2182">
        <v>1</v>
      </c>
    </row>
    <row r="2183" spans="5:12" x14ac:dyDescent="0.2">
      <c r="E2183" t="s">
        <v>7589</v>
      </c>
      <c r="F2183" t="s">
        <v>53</v>
      </c>
      <c r="G2183">
        <v>0</v>
      </c>
      <c r="H2183">
        <v>1</v>
      </c>
      <c r="I2183">
        <v>0</v>
      </c>
      <c r="J2183">
        <v>0</v>
      </c>
      <c r="K2183">
        <v>1</v>
      </c>
      <c r="L2183">
        <v>1</v>
      </c>
    </row>
    <row r="2184" spans="5:12" x14ac:dyDescent="0.2">
      <c r="E2184" t="s">
        <v>7590</v>
      </c>
      <c r="F2184" t="s">
        <v>53</v>
      </c>
      <c r="G2184">
        <v>0</v>
      </c>
      <c r="H2184">
        <v>1</v>
      </c>
      <c r="I2184">
        <v>0</v>
      </c>
      <c r="J2184">
        <v>0</v>
      </c>
      <c r="K2184">
        <v>1</v>
      </c>
      <c r="L2184">
        <v>1</v>
      </c>
    </row>
    <row r="2185" spans="5:12" x14ac:dyDescent="0.2">
      <c r="E2185" t="s">
        <v>7591</v>
      </c>
      <c r="F2185" t="s">
        <v>53</v>
      </c>
      <c r="G2185">
        <v>0</v>
      </c>
      <c r="H2185">
        <v>1</v>
      </c>
      <c r="I2185">
        <v>0</v>
      </c>
      <c r="J2185">
        <v>0</v>
      </c>
      <c r="K2185">
        <v>1</v>
      </c>
      <c r="L2185">
        <v>1</v>
      </c>
    </row>
    <row r="2186" spans="5:12" x14ac:dyDescent="0.2">
      <c r="E2186" t="s">
        <v>1203</v>
      </c>
      <c r="F2186" t="s">
        <v>69</v>
      </c>
      <c r="G2186">
        <v>0</v>
      </c>
      <c r="H2186">
        <v>1</v>
      </c>
      <c r="I2186">
        <v>0</v>
      </c>
      <c r="J2186">
        <v>1</v>
      </c>
      <c r="K2186">
        <v>0</v>
      </c>
      <c r="L2186">
        <v>1</v>
      </c>
    </row>
    <row r="2187" spans="5:12" x14ac:dyDescent="0.2">
      <c r="E2187" t="s">
        <v>3045</v>
      </c>
      <c r="F2187" t="s">
        <v>69</v>
      </c>
      <c r="G2187">
        <v>0</v>
      </c>
      <c r="H2187">
        <v>1</v>
      </c>
      <c r="I2187">
        <v>0</v>
      </c>
      <c r="J2187">
        <v>1</v>
      </c>
      <c r="K2187">
        <v>0</v>
      </c>
      <c r="L2187">
        <v>1</v>
      </c>
    </row>
    <row r="2188" spans="5:12" x14ac:dyDescent="0.2">
      <c r="E2188" t="s">
        <v>5754</v>
      </c>
      <c r="F2188" t="s">
        <v>94</v>
      </c>
      <c r="G2188">
        <v>0</v>
      </c>
      <c r="H2188">
        <v>1</v>
      </c>
      <c r="I2188">
        <v>0</v>
      </c>
      <c r="J2188">
        <v>0</v>
      </c>
      <c r="K2188">
        <v>1</v>
      </c>
      <c r="L2188">
        <v>1</v>
      </c>
    </row>
    <row r="2189" spans="5:12" x14ac:dyDescent="0.2">
      <c r="E2189" t="s">
        <v>2871</v>
      </c>
      <c r="F2189" t="s">
        <v>94</v>
      </c>
      <c r="G2189">
        <v>0</v>
      </c>
      <c r="H2189">
        <v>1</v>
      </c>
      <c r="I2189">
        <v>0</v>
      </c>
      <c r="J2189">
        <v>0</v>
      </c>
      <c r="K2189">
        <v>1</v>
      </c>
      <c r="L2189">
        <v>1</v>
      </c>
    </row>
    <row r="2190" spans="5:12" x14ac:dyDescent="0.2">
      <c r="E2190" t="s">
        <v>3131</v>
      </c>
      <c r="F2190" t="s">
        <v>94</v>
      </c>
      <c r="G2190">
        <v>0</v>
      </c>
      <c r="H2190">
        <v>1</v>
      </c>
      <c r="I2190">
        <v>0</v>
      </c>
      <c r="J2190">
        <v>0</v>
      </c>
      <c r="K2190">
        <v>1</v>
      </c>
      <c r="L2190">
        <v>1</v>
      </c>
    </row>
    <row r="2191" spans="5:12" x14ac:dyDescent="0.2">
      <c r="E2191" t="s">
        <v>5862</v>
      </c>
      <c r="F2191" t="s">
        <v>94</v>
      </c>
      <c r="G2191">
        <v>0</v>
      </c>
      <c r="H2191">
        <v>1</v>
      </c>
      <c r="I2191">
        <v>0</v>
      </c>
      <c r="J2191">
        <v>0</v>
      </c>
      <c r="K2191">
        <v>1</v>
      </c>
      <c r="L2191">
        <v>1</v>
      </c>
    </row>
    <row r="2192" spans="5:12" x14ac:dyDescent="0.2">
      <c r="E2192" t="s">
        <v>5333</v>
      </c>
      <c r="F2192" t="s">
        <v>94</v>
      </c>
      <c r="G2192">
        <v>0</v>
      </c>
      <c r="H2192">
        <v>1</v>
      </c>
      <c r="I2192">
        <v>0</v>
      </c>
      <c r="J2192">
        <v>0</v>
      </c>
      <c r="K2192">
        <v>1</v>
      </c>
      <c r="L2192">
        <v>1</v>
      </c>
    </row>
    <row r="2193" spans="5:12" x14ac:dyDescent="0.2">
      <c r="E2193" t="s">
        <v>7592</v>
      </c>
      <c r="F2193" t="s">
        <v>58</v>
      </c>
      <c r="G2193">
        <v>1</v>
      </c>
      <c r="H2193">
        <v>0</v>
      </c>
      <c r="I2193">
        <v>0</v>
      </c>
      <c r="J2193">
        <v>0</v>
      </c>
      <c r="K2193">
        <v>1</v>
      </c>
      <c r="L2193">
        <v>1</v>
      </c>
    </row>
    <row r="2194" spans="5:12" x14ac:dyDescent="0.2">
      <c r="E2194" t="s">
        <v>7593</v>
      </c>
      <c r="F2194" t="s">
        <v>58</v>
      </c>
      <c r="G2194">
        <v>1</v>
      </c>
      <c r="H2194">
        <v>0</v>
      </c>
      <c r="I2194">
        <v>0</v>
      </c>
      <c r="J2194">
        <v>0</v>
      </c>
      <c r="K2194">
        <v>1</v>
      </c>
      <c r="L2194">
        <v>1</v>
      </c>
    </row>
    <row r="2195" spans="5:12" x14ac:dyDescent="0.2">
      <c r="E2195" t="s">
        <v>7594</v>
      </c>
      <c r="F2195" t="s">
        <v>48</v>
      </c>
      <c r="G2195">
        <v>1</v>
      </c>
      <c r="H2195">
        <v>0</v>
      </c>
      <c r="I2195">
        <v>0</v>
      </c>
      <c r="J2195">
        <v>0</v>
      </c>
      <c r="K2195">
        <v>1</v>
      </c>
      <c r="L2195">
        <v>1</v>
      </c>
    </row>
    <row r="2196" spans="5:12" x14ac:dyDescent="0.2">
      <c r="E2196" t="s">
        <v>7595</v>
      </c>
      <c r="F2196" t="s">
        <v>48</v>
      </c>
      <c r="G2196">
        <v>1</v>
      </c>
      <c r="H2196">
        <v>0</v>
      </c>
      <c r="I2196">
        <v>0</v>
      </c>
      <c r="J2196">
        <v>0</v>
      </c>
      <c r="K2196">
        <v>1</v>
      </c>
      <c r="L2196">
        <v>1</v>
      </c>
    </row>
    <row r="2197" spans="5:12" x14ac:dyDescent="0.2">
      <c r="E2197" t="s">
        <v>2385</v>
      </c>
      <c r="F2197" t="s">
        <v>131</v>
      </c>
      <c r="G2197">
        <v>1</v>
      </c>
      <c r="H2197">
        <v>0</v>
      </c>
      <c r="I2197">
        <v>0</v>
      </c>
      <c r="J2197">
        <v>0</v>
      </c>
      <c r="K2197">
        <v>1</v>
      </c>
      <c r="L2197">
        <v>1</v>
      </c>
    </row>
    <row r="2198" spans="5:12" x14ac:dyDescent="0.2">
      <c r="E2198" t="s">
        <v>496</v>
      </c>
      <c r="F2198" t="s">
        <v>14</v>
      </c>
      <c r="G2198">
        <v>1</v>
      </c>
      <c r="H2198">
        <v>0</v>
      </c>
      <c r="I2198">
        <v>0</v>
      </c>
      <c r="J2198">
        <v>0</v>
      </c>
      <c r="K2198">
        <v>1</v>
      </c>
      <c r="L2198">
        <v>1</v>
      </c>
    </row>
    <row r="2199" spans="5:12" x14ac:dyDescent="0.2">
      <c r="E2199" t="s">
        <v>1576</v>
      </c>
      <c r="F2199" t="s">
        <v>69</v>
      </c>
      <c r="G2199">
        <v>0</v>
      </c>
      <c r="H2199">
        <v>1</v>
      </c>
      <c r="I2199">
        <v>0</v>
      </c>
      <c r="J2199">
        <v>0</v>
      </c>
      <c r="K2199">
        <v>1</v>
      </c>
      <c r="L2199">
        <v>1</v>
      </c>
    </row>
    <row r="2200" spans="5:12" x14ac:dyDescent="0.2">
      <c r="E2200" t="s">
        <v>4467</v>
      </c>
      <c r="F2200" t="s">
        <v>55</v>
      </c>
      <c r="G2200">
        <v>0</v>
      </c>
      <c r="H2200">
        <v>2</v>
      </c>
      <c r="I2200">
        <v>0</v>
      </c>
      <c r="J2200">
        <v>0</v>
      </c>
      <c r="K2200">
        <v>2</v>
      </c>
      <c r="L2200">
        <v>2</v>
      </c>
    </row>
    <row r="2201" spans="5:12" x14ac:dyDescent="0.2">
      <c r="E2201" t="s">
        <v>4596</v>
      </c>
      <c r="F2201" t="s">
        <v>55</v>
      </c>
      <c r="G2201">
        <v>0</v>
      </c>
      <c r="H2201">
        <v>2</v>
      </c>
      <c r="I2201">
        <v>0</v>
      </c>
      <c r="J2201">
        <v>0</v>
      </c>
      <c r="K2201">
        <v>2</v>
      </c>
      <c r="L2201">
        <v>2</v>
      </c>
    </row>
    <row r="2202" spans="5:12" x14ac:dyDescent="0.2">
      <c r="E2202" t="s">
        <v>1697</v>
      </c>
      <c r="F2202" t="s">
        <v>58</v>
      </c>
      <c r="G2202">
        <v>1</v>
      </c>
      <c r="H2202">
        <v>0</v>
      </c>
      <c r="I2202">
        <v>0</v>
      </c>
      <c r="J2202">
        <v>0</v>
      </c>
      <c r="K2202">
        <v>1</v>
      </c>
      <c r="L2202">
        <v>1</v>
      </c>
    </row>
    <row r="2203" spans="5:12" x14ac:dyDescent="0.2">
      <c r="E2203" t="s">
        <v>4554</v>
      </c>
      <c r="F2203" t="s">
        <v>53</v>
      </c>
      <c r="G2203">
        <v>0</v>
      </c>
      <c r="H2203">
        <v>1</v>
      </c>
      <c r="I2203">
        <v>0</v>
      </c>
      <c r="J2203">
        <v>0</v>
      </c>
      <c r="K2203">
        <v>1</v>
      </c>
      <c r="L2203">
        <v>1</v>
      </c>
    </row>
    <row r="2204" spans="5:12" x14ac:dyDescent="0.2">
      <c r="E2204" t="s">
        <v>1896</v>
      </c>
      <c r="F2204" t="s">
        <v>53</v>
      </c>
      <c r="G2204">
        <v>0</v>
      </c>
      <c r="H2204">
        <v>1</v>
      </c>
      <c r="I2204">
        <v>0</v>
      </c>
      <c r="J2204">
        <v>0</v>
      </c>
      <c r="K2204">
        <v>1</v>
      </c>
      <c r="L2204">
        <v>1</v>
      </c>
    </row>
    <row r="2205" spans="5:12" x14ac:dyDescent="0.2">
      <c r="E2205" t="s">
        <v>6148</v>
      </c>
      <c r="F2205" t="s">
        <v>53</v>
      </c>
      <c r="G2205">
        <v>0</v>
      </c>
      <c r="H2205">
        <v>1</v>
      </c>
      <c r="I2205">
        <v>0</v>
      </c>
      <c r="J2205">
        <v>0</v>
      </c>
      <c r="K2205">
        <v>1</v>
      </c>
      <c r="L2205">
        <v>1</v>
      </c>
    </row>
    <row r="2206" spans="5:12" x14ac:dyDescent="0.2">
      <c r="E2206" t="s">
        <v>5680</v>
      </c>
      <c r="F2206" t="s">
        <v>53</v>
      </c>
      <c r="G2206">
        <v>0</v>
      </c>
      <c r="H2206">
        <v>1</v>
      </c>
      <c r="I2206">
        <v>0</v>
      </c>
      <c r="J2206">
        <v>0</v>
      </c>
      <c r="K2206">
        <v>1</v>
      </c>
      <c r="L2206">
        <v>1</v>
      </c>
    </row>
    <row r="2207" spans="5:12" x14ac:dyDescent="0.2">
      <c r="E2207" t="s">
        <v>7596</v>
      </c>
      <c r="F2207" t="s">
        <v>53</v>
      </c>
      <c r="G2207">
        <v>0</v>
      </c>
      <c r="H2207">
        <v>1</v>
      </c>
      <c r="I2207">
        <v>0</v>
      </c>
      <c r="J2207">
        <v>0</v>
      </c>
      <c r="K2207">
        <v>1</v>
      </c>
      <c r="L2207">
        <v>1</v>
      </c>
    </row>
    <row r="2208" spans="5:12" x14ac:dyDescent="0.2">
      <c r="E2208" t="s">
        <v>5330</v>
      </c>
      <c r="F2208" t="s">
        <v>53</v>
      </c>
      <c r="G2208">
        <v>0</v>
      </c>
      <c r="H2208">
        <v>1</v>
      </c>
      <c r="I2208">
        <v>0</v>
      </c>
      <c r="J2208">
        <v>0</v>
      </c>
      <c r="K2208">
        <v>1</v>
      </c>
      <c r="L2208">
        <v>1</v>
      </c>
    </row>
    <row r="2209" spans="5:12" x14ac:dyDescent="0.2">
      <c r="E2209" t="s">
        <v>5562</v>
      </c>
      <c r="F2209" t="s">
        <v>53</v>
      </c>
      <c r="G2209">
        <v>0</v>
      </c>
      <c r="H2209">
        <v>1</v>
      </c>
      <c r="I2209">
        <v>0</v>
      </c>
      <c r="J2209">
        <v>0</v>
      </c>
      <c r="K2209">
        <v>1</v>
      </c>
      <c r="L2209">
        <v>1</v>
      </c>
    </row>
    <row r="2210" spans="5:12" x14ac:dyDescent="0.2">
      <c r="E2210" t="s">
        <v>3400</v>
      </c>
      <c r="F2210" t="s">
        <v>80</v>
      </c>
      <c r="G2210">
        <v>1</v>
      </c>
      <c r="H2210">
        <v>1</v>
      </c>
      <c r="I2210">
        <v>0</v>
      </c>
      <c r="J2210">
        <v>0</v>
      </c>
      <c r="K2210">
        <v>2</v>
      </c>
      <c r="L2210">
        <v>2</v>
      </c>
    </row>
    <row r="2211" spans="5:12" x14ac:dyDescent="0.2">
      <c r="E2211" t="s">
        <v>3686</v>
      </c>
      <c r="F2211" t="s">
        <v>18</v>
      </c>
      <c r="G2211">
        <v>0</v>
      </c>
      <c r="H2211">
        <v>1</v>
      </c>
      <c r="I2211">
        <v>0</v>
      </c>
      <c r="J2211">
        <v>0</v>
      </c>
      <c r="K2211">
        <v>1</v>
      </c>
      <c r="L2211">
        <v>1</v>
      </c>
    </row>
    <row r="2212" spans="5:12" x14ac:dyDescent="0.2">
      <c r="E2212" t="s">
        <v>1609</v>
      </c>
      <c r="F2212" t="s">
        <v>18</v>
      </c>
      <c r="G2212">
        <v>0</v>
      </c>
      <c r="H2212">
        <v>1</v>
      </c>
      <c r="I2212">
        <v>0</v>
      </c>
      <c r="J2212">
        <v>0</v>
      </c>
      <c r="K2212">
        <v>1</v>
      </c>
      <c r="L2212">
        <v>1</v>
      </c>
    </row>
    <row r="2213" spans="5:12" x14ac:dyDescent="0.2">
      <c r="E2213" t="s">
        <v>4201</v>
      </c>
      <c r="F2213" t="s">
        <v>80</v>
      </c>
      <c r="G2213">
        <v>0</v>
      </c>
      <c r="H2213">
        <v>1</v>
      </c>
      <c r="I2213">
        <v>0</v>
      </c>
      <c r="J2213">
        <v>0</v>
      </c>
      <c r="K2213">
        <v>1</v>
      </c>
      <c r="L2213">
        <v>1</v>
      </c>
    </row>
    <row r="2214" spans="5:12" x14ac:dyDescent="0.2">
      <c r="E2214" t="s">
        <v>4442</v>
      </c>
      <c r="F2214" t="s">
        <v>80</v>
      </c>
      <c r="G2214">
        <v>0</v>
      </c>
      <c r="H2214">
        <v>1</v>
      </c>
      <c r="I2214">
        <v>0</v>
      </c>
      <c r="J2214">
        <v>0</v>
      </c>
      <c r="K2214">
        <v>1</v>
      </c>
      <c r="L2214">
        <v>1</v>
      </c>
    </row>
    <row r="2215" spans="5:12" x14ac:dyDescent="0.2">
      <c r="E2215" t="s">
        <v>7597</v>
      </c>
      <c r="F2215" t="s">
        <v>14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1</v>
      </c>
    </row>
    <row r="2216" spans="5:12" x14ac:dyDescent="0.2">
      <c r="E2216" t="s">
        <v>1827</v>
      </c>
      <c r="F2216" t="s">
        <v>22</v>
      </c>
      <c r="G2216">
        <v>0</v>
      </c>
      <c r="H2216">
        <v>1</v>
      </c>
      <c r="I2216">
        <v>0</v>
      </c>
      <c r="J2216">
        <v>0</v>
      </c>
      <c r="K2216">
        <v>1</v>
      </c>
      <c r="L2216">
        <v>1</v>
      </c>
    </row>
    <row r="2217" spans="5:12" x14ac:dyDescent="0.2">
      <c r="E2217" t="s">
        <v>1734</v>
      </c>
      <c r="F2217" t="s">
        <v>22</v>
      </c>
      <c r="G2217">
        <v>0</v>
      </c>
      <c r="H2217">
        <v>1</v>
      </c>
      <c r="I2217">
        <v>0</v>
      </c>
      <c r="J2217">
        <v>0</v>
      </c>
      <c r="K2217">
        <v>1</v>
      </c>
      <c r="L2217">
        <v>1</v>
      </c>
    </row>
    <row r="2218" spans="5:12" x14ac:dyDescent="0.2">
      <c r="E2218" t="s">
        <v>6721</v>
      </c>
      <c r="F2218" t="s">
        <v>22</v>
      </c>
      <c r="G2218">
        <v>0</v>
      </c>
      <c r="H2218">
        <v>2</v>
      </c>
      <c r="I2218">
        <v>0</v>
      </c>
      <c r="J2218">
        <v>0</v>
      </c>
      <c r="K2218">
        <v>2</v>
      </c>
      <c r="L2218">
        <v>2</v>
      </c>
    </row>
    <row r="2219" spans="5:12" x14ac:dyDescent="0.2">
      <c r="E2219" t="s">
        <v>7598</v>
      </c>
      <c r="F2219" t="s">
        <v>53</v>
      </c>
      <c r="G2219">
        <v>0</v>
      </c>
      <c r="H2219">
        <v>1</v>
      </c>
      <c r="I2219">
        <v>0</v>
      </c>
      <c r="J2219">
        <v>0</v>
      </c>
      <c r="K2219">
        <v>1</v>
      </c>
      <c r="L2219">
        <v>1</v>
      </c>
    </row>
    <row r="2220" spans="5:12" x14ac:dyDescent="0.2">
      <c r="E2220" t="s">
        <v>7599</v>
      </c>
      <c r="F2220" t="s">
        <v>53</v>
      </c>
      <c r="G2220">
        <v>0</v>
      </c>
      <c r="H2220">
        <v>1</v>
      </c>
      <c r="I2220">
        <v>0</v>
      </c>
      <c r="J2220">
        <v>0</v>
      </c>
      <c r="K2220">
        <v>1</v>
      </c>
      <c r="L2220">
        <v>1</v>
      </c>
    </row>
    <row r="2221" spans="5:12" x14ac:dyDescent="0.2">
      <c r="E2221" t="s">
        <v>7600</v>
      </c>
      <c r="F2221" t="s">
        <v>53</v>
      </c>
      <c r="G2221">
        <v>0</v>
      </c>
      <c r="H2221">
        <v>1</v>
      </c>
      <c r="I2221">
        <v>0</v>
      </c>
      <c r="J2221">
        <v>0</v>
      </c>
      <c r="K2221">
        <v>1</v>
      </c>
      <c r="L2221">
        <v>1</v>
      </c>
    </row>
    <row r="2222" spans="5:12" x14ac:dyDescent="0.2">
      <c r="E2222" t="s">
        <v>2085</v>
      </c>
      <c r="F2222" t="s">
        <v>24</v>
      </c>
      <c r="G2222">
        <v>0</v>
      </c>
      <c r="H2222">
        <v>1</v>
      </c>
      <c r="I2222">
        <v>0</v>
      </c>
      <c r="J2222">
        <v>0</v>
      </c>
      <c r="K2222">
        <v>1</v>
      </c>
      <c r="L2222">
        <v>1</v>
      </c>
    </row>
    <row r="2223" spans="5:12" x14ac:dyDescent="0.2">
      <c r="E2223" t="s">
        <v>2347</v>
      </c>
      <c r="F2223" t="s">
        <v>33</v>
      </c>
      <c r="G2223">
        <v>0</v>
      </c>
      <c r="H2223">
        <v>1</v>
      </c>
      <c r="I2223">
        <v>0</v>
      </c>
      <c r="J2223">
        <v>0</v>
      </c>
      <c r="K2223">
        <v>1</v>
      </c>
      <c r="L2223">
        <v>1</v>
      </c>
    </row>
    <row r="2224" spans="5:12" x14ac:dyDescent="0.2">
      <c r="E2224" t="s">
        <v>820</v>
      </c>
      <c r="F2224" t="s">
        <v>33</v>
      </c>
      <c r="G2224">
        <v>0</v>
      </c>
      <c r="H2224">
        <v>1</v>
      </c>
      <c r="I2224">
        <v>0</v>
      </c>
      <c r="J2224">
        <v>0</v>
      </c>
      <c r="K2224">
        <v>1</v>
      </c>
      <c r="L2224">
        <v>1</v>
      </c>
    </row>
    <row r="2225" spans="5:12" x14ac:dyDescent="0.2">
      <c r="E2225" t="s">
        <v>968</v>
      </c>
      <c r="F2225" t="s">
        <v>33</v>
      </c>
      <c r="G2225">
        <v>0</v>
      </c>
      <c r="H2225">
        <v>1</v>
      </c>
      <c r="I2225">
        <v>0</v>
      </c>
      <c r="J2225">
        <v>0</v>
      </c>
      <c r="K2225">
        <v>1</v>
      </c>
      <c r="L2225">
        <v>1</v>
      </c>
    </row>
    <row r="2226" spans="5:12" x14ac:dyDescent="0.2">
      <c r="E2226" t="s">
        <v>2346</v>
      </c>
      <c r="F2226" t="s">
        <v>33</v>
      </c>
      <c r="G2226">
        <v>0</v>
      </c>
      <c r="H2226">
        <v>1</v>
      </c>
      <c r="I2226">
        <v>0</v>
      </c>
      <c r="J2226">
        <v>0</v>
      </c>
      <c r="K2226">
        <v>1</v>
      </c>
      <c r="L2226">
        <v>1</v>
      </c>
    </row>
    <row r="2227" spans="5:12" x14ac:dyDescent="0.2">
      <c r="E2227" t="s">
        <v>402</v>
      </c>
      <c r="F2227" t="s">
        <v>33</v>
      </c>
      <c r="G2227">
        <v>0</v>
      </c>
      <c r="H2227">
        <v>1</v>
      </c>
      <c r="I2227">
        <v>0</v>
      </c>
      <c r="J2227">
        <v>0</v>
      </c>
      <c r="K2227">
        <v>1</v>
      </c>
      <c r="L2227">
        <v>1</v>
      </c>
    </row>
    <row r="2228" spans="5:12" x14ac:dyDescent="0.2">
      <c r="E2228" t="s">
        <v>251</v>
      </c>
      <c r="F2228" t="s">
        <v>33</v>
      </c>
      <c r="G2228">
        <v>0</v>
      </c>
      <c r="H2228">
        <v>1</v>
      </c>
      <c r="I2228">
        <v>0</v>
      </c>
      <c r="J2228">
        <v>0</v>
      </c>
      <c r="K2228">
        <v>1</v>
      </c>
      <c r="L2228">
        <v>1</v>
      </c>
    </row>
    <row r="2229" spans="5:12" x14ac:dyDescent="0.2">
      <c r="E2229" t="s">
        <v>602</v>
      </c>
      <c r="F2229" t="s">
        <v>33</v>
      </c>
      <c r="G2229">
        <v>0</v>
      </c>
      <c r="H2229">
        <v>1</v>
      </c>
      <c r="I2229">
        <v>0</v>
      </c>
      <c r="J2229">
        <v>0</v>
      </c>
      <c r="K2229">
        <v>1</v>
      </c>
      <c r="L2229">
        <v>1</v>
      </c>
    </row>
    <row r="2230" spans="5:12" x14ac:dyDescent="0.2">
      <c r="E2230" t="s">
        <v>4658</v>
      </c>
      <c r="F2230" t="s">
        <v>20</v>
      </c>
      <c r="G2230">
        <v>0</v>
      </c>
      <c r="H2230">
        <v>1</v>
      </c>
      <c r="I2230">
        <v>0</v>
      </c>
      <c r="J2230">
        <v>0</v>
      </c>
      <c r="K2230">
        <v>1</v>
      </c>
      <c r="L2230">
        <v>1</v>
      </c>
    </row>
    <row r="2231" spans="5:12" x14ac:dyDescent="0.2">
      <c r="E2231" t="s">
        <v>5805</v>
      </c>
      <c r="F2231" t="s">
        <v>20</v>
      </c>
      <c r="G2231">
        <v>0</v>
      </c>
      <c r="H2231">
        <v>1</v>
      </c>
      <c r="I2231">
        <v>0</v>
      </c>
      <c r="J2231">
        <v>0</v>
      </c>
      <c r="K2231">
        <v>1</v>
      </c>
      <c r="L2231">
        <v>1</v>
      </c>
    </row>
    <row r="2232" spans="5:12" x14ac:dyDescent="0.2">
      <c r="E2232" t="s">
        <v>7601</v>
      </c>
      <c r="F2232" t="s">
        <v>87</v>
      </c>
      <c r="G2232">
        <v>0</v>
      </c>
      <c r="H2232">
        <v>1</v>
      </c>
      <c r="I2232">
        <v>0</v>
      </c>
      <c r="J2232">
        <v>0</v>
      </c>
      <c r="K2232">
        <v>1</v>
      </c>
      <c r="L2232">
        <v>1</v>
      </c>
    </row>
    <row r="2233" spans="5:12" x14ac:dyDescent="0.2">
      <c r="E2233" t="s">
        <v>3090</v>
      </c>
      <c r="F2233" t="s">
        <v>87</v>
      </c>
      <c r="G2233">
        <v>0</v>
      </c>
      <c r="H2233">
        <v>3</v>
      </c>
      <c r="I2233">
        <v>0</v>
      </c>
      <c r="J2233">
        <v>0</v>
      </c>
      <c r="K2233">
        <v>3</v>
      </c>
      <c r="L2233">
        <v>3</v>
      </c>
    </row>
    <row r="2234" spans="5:12" x14ac:dyDescent="0.2">
      <c r="E2234" t="s">
        <v>612</v>
      </c>
      <c r="F2234" t="s">
        <v>87</v>
      </c>
      <c r="G2234">
        <v>0</v>
      </c>
      <c r="H2234">
        <v>2</v>
      </c>
      <c r="I2234">
        <v>0</v>
      </c>
      <c r="J2234">
        <v>0</v>
      </c>
      <c r="K2234">
        <v>2</v>
      </c>
      <c r="L2234">
        <v>2</v>
      </c>
    </row>
    <row r="2235" spans="5:12" x14ac:dyDescent="0.2">
      <c r="E2235" t="s">
        <v>6114</v>
      </c>
      <c r="F2235" t="s">
        <v>87</v>
      </c>
      <c r="G2235">
        <v>0</v>
      </c>
      <c r="H2235">
        <v>1</v>
      </c>
      <c r="I2235">
        <v>0</v>
      </c>
      <c r="J2235">
        <v>0</v>
      </c>
      <c r="K2235">
        <v>1</v>
      </c>
      <c r="L2235">
        <v>1</v>
      </c>
    </row>
    <row r="2236" spans="5:12" x14ac:dyDescent="0.2">
      <c r="E2236" t="s">
        <v>7602</v>
      </c>
      <c r="F2236" t="s">
        <v>87</v>
      </c>
      <c r="G2236">
        <v>0</v>
      </c>
      <c r="H2236">
        <v>1</v>
      </c>
      <c r="I2236">
        <v>0</v>
      </c>
      <c r="J2236">
        <v>0</v>
      </c>
      <c r="K2236">
        <v>1</v>
      </c>
      <c r="L2236">
        <v>1</v>
      </c>
    </row>
    <row r="2237" spans="5:12" x14ac:dyDescent="0.2">
      <c r="E2237" t="s">
        <v>7603</v>
      </c>
      <c r="F2237" t="s">
        <v>87</v>
      </c>
      <c r="G2237">
        <v>0</v>
      </c>
      <c r="H2237">
        <v>1</v>
      </c>
      <c r="I2237">
        <v>0</v>
      </c>
      <c r="J2237">
        <v>0</v>
      </c>
      <c r="K2237">
        <v>1</v>
      </c>
      <c r="L2237">
        <v>1</v>
      </c>
    </row>
    <row r="2238" spans="5:12" x14ac:dyDescent="0.2">
      <c r="E2238" t="s">
        <v>4474</v>
      </c>
      <c r="F2238" t="s">
        <v>29</v>
      </c>
      <c r="G2238">
        <v>0</v>
      </c>
      <c r="H2238">
        <v>1</v>
      </c>
      <c r="I2238">
        <v>0</v>
      </c>
      <c r="J2238">
        <v>0</v>
      </c>
      <c r="K2238">
        <v>1</v>
      </c>
      <c r="L2238">
        <v>1</v>
      </c>
    </row>
    <row r="2239" spans="5:12" x14ac:dyDescent="0.2">
      <c r="E2239" t="s">
        <v>7604</v>
      </c>
      <c r="F2239" t="s">
        <v>87</v>
      </c>
      <c r="G2239">
        <v>0</v>
      </c>
      <c r="H2239">
        <v>2</v>
      </c>
      <c r="I2239">
        <v>0</v>
      </c>
      <c r="J2239">
        <v>0</v>
      </c>
      <c r="K2239">
        <v>2</v>
      </c>
      <c r="L2239">
        <v>2</v>
      </c>
    </row>
    <row r="2240" spans="5:12" x14ac:dyDescent="0.2">
      <c r="E2240" t="s">
        <v>2789</v>
      </c>
      <c r="F2240" t="s">
        <v>87</v>
      </c>
      <c r="G2240">
        <v>0</v>
      </c>
      <c r="H2240">
        <v>3</v>
      </c>
      <c r="I2240">
        <v>0</v>
      </c>
      <c r="J2240">
        <v>0</v>
      </c>
      <c r="K2240">
        <v>3</v>
      </c>
      <c r="L2240">
        <v>3</v>
      </c>
    </row>
    <row r="2241" spans="5:12" x14ac:dyDescent="0.2">
      <c r="E2241" t="s">
        <v>7605</v>
      </c>
      <c r="F2241" t="s">
        <v>87</v>
      </c>
      <c r="G2241">
        <v>0</v>
      </c>
      <c r="H2241">
        <v>2</v>
      </c>
      <c r="I2241">
        <v>0</v>
      </c>
      <c r="J2241">
        <v>0</v>
      </c>
      <c r="K2241">
        <v>2</v>
      </c>
      <c r="L2241">
        <v>2</v>
      </c>
    </row>
    <row r="2242" spans="5:12" x14ac:dyDescent="0.2">
      <c r="E2242" t="s">
        <v>7606</v>
      </c>
      <c r="F2242" t="s">
        <v>87</v>
      </c>
      <c r="G2242">
        <v>0</v>
      </c>
      <c r="H2242">
        <v>2</v>
      </c>
      <c r="I2242">
        <v>0</v>
      </c>
      <c r="J2242">
        <v>0</v>
      </c>
      <c r="K2242">
        <v>2</v>
      </c>
      <c r="L2242">
        <v>2</v>
      </c>
    </row>
    <row r="2243" spans="5:12" x14ac:dyDescent="0.2">
      <c r="E2243" t="s">
        <v>7607</v>
      </c>
      <c r="F2243" t="s">
        <v>87</v>
      </c>
      <c r="G2243">
        <v>0</v>
      </c>
      <c r="H2243">
        <v>1</v>
      </c>
      <c r="I2243">
        <v>0</v>
      </c>
      <c r="J2243">
        <v>0</v>
      </c>
      <c r="K2243">
        <v>1</v>
      </c>
      <c r="L2243">
        <v>1</v>
      </c>
    </row>
    <row r="2244" spans="5:12" x14ac:dyDescent="0.2">
      <c r="E2244" t="s">
        <v>7608</v>
      </c>
      <c r="F2244" t="s">
        <v>80</v>
      </c>
      <c r="G2244">
        <v>0</v>
      </c>
      <c r="H2244">
        <v>1</v>
      </c>
      <c r="I2244">
        <v>0</v>
      </c>
      <c r="J2244">
        <v>0</v>
      </c>
      <c r="K2244">
        <v>1</v>
      </c>
      <c r="L2244">
        <v>1</v>
      </c>
    </row>
    <row r="2245" spans="5:12" x14ac:dyDescent="0.2">
      <c r="E2245" t="s">
        <v>2926</v>
      </c>
      <c r="F2245" t="s">
        <v>94</v>
      </c>
      <c r="G2245">
        <v>0</v>
      </c>
      <c r="H2245">
        <v>3</v>
      </c>
      <c r="I2245">
        <v>0</v>
      </c>
      <c r="J2245">
        <v>0</v>
      </c>
      <c r="K2245">
        <v>3</v>
      </c>
      <c r="L2245">
        <v>3</v>
      </c>
    </row>
    <row r="2246" spans="5:12" x14ac:dyDescent="0.2">
      <c r="E2246" t="s">
        <v>1810</v>
      </c>
      <c r="F2246" t="s">
        <v>94</v>
      </c>
      <c r="G2246">
        <v>0</v>
      </c>
      <c r="H2246">
        <v>1</v>
      </c>
      <c r="I2246">
        <v>0</v>
      </c>
      <c r="J2246">
        <v>0</v>
      </c>
      <c r="K2246">
        <v>1</v>
      </c>
      <c r="L2246">
        <v>1</v>
      </c>
    </row>
    <row r="2247" spans="5:12" x14ac:dyDescent="0.2">
      <c r="E2247" t="s">
        <v>1856</v>
      </c>
      <c r="F2247" t="s">
        <v>94</v>
      </c>
      <c r="G2247">
        <v>0</v>
      </c>
      <c r="H2247">
        <v>4</v>
      </c>
      <c r="I2247">
        <v>0</v>
      </c>
      <c r="J2247">
        <v>0</v>
      </c>
      <c r="K2247">
        <v>4</v>
      </c>
      <c r="L2247">
        <v>4</v>
      </c>
    </row>
    <row r="2248" spans="5:12" x14ac:dyDescent="0.2">
      <c r="E2248" t="s">
        <v>2044</v>
      </c>
      <c r="F2248" t="s">
        <v>29</v>
      </c>
      <c r="G2248">
        <v>0</v>
      </c>
      <c r="H2248">
        <v>1</v>
      </c>
      <c r="I2248">
        <v>0</v>
      </c>
      <c r="J2248">
        <v>0</v>
      </c>
      <c r="K2248">
        <v>1</v>
      </c>
      <c r="L2248">
        <v>1</v>
      </c>
    </row>
    <row r="2249" spans="5:12" x14ac:dyDescent="0.2">
      <c r="E2249" t="s">
        <v>4794</v>
      </c>
      <c r="F2249" t="s">
        <v>29</v>
      </c>
      <c r="G2249">
        <v>0</v>
      </c>
      <c r="H2249">
        <v>2</v>
      </c>
      <c r="I2249">
        <v>0</v>
      </c>
      <c r="J2249">
        <v>0</v>
      </c>
      <c r="K2249">
        <v>2</v>
      </c>
      <c r="L2249">
        <v>2</v>
      </c>
    </row>
    <row r="2250" spans="5:12" x14ac:dyDescent="0.2">
      <c r="E2250" t="s">
        <v>1424</v>
      </c>
      <c r="F2250" t="s">
        <v>29</v>
      </c>
      <c r="G2250">
        <v>0</v>
      </c>
      <c r="H2250">
        <v>2</v>
      </c>
      <c r="I2250">
        <v>0</v>
      </c>
      <c r="J2250">
        <v>0</v>
      </c>
      <c r="K2250">
        <v>2</v>
      </c>
      <c r="L2250">
        <v>2</v>
      </c>
    </row>
    <row r="2251" spans="5:12" x14ac:dyDescent="0.2">
      <c r="E2251" t="s">
        <v>1426</v>
      </c>
      <c r="F2251" t="s">
        <v>29</v>
      </c>
      <c r="G2251">
        <v>0</v>
      </c>
      <c r="H2251">
        <v>2</v>
      </c>
      <c r="I2251">
        <v>0</v>
      </c>
      <c r="J2251">
        <v>0</v>
      </c>
      <c r="K2251">
        <v>2</v>
      </c>
      <c r="L2251">
        <v>2</v>
      </c>
    </row>
    <row r="2252" spans="5:12" x14ac:dyDescent="0.2">
      <c r="E2252" t="s">
        <v>7609</v>
      </c>
      <c r="F2252" t="s">
        <v>87</v>
      </c>
      <c r="G2252">
        <v>1</v>
      </c>
      <c r="H2252">
        <v>0</v>
      </c>
      <c r="I2252">
        <v>0</v>
      </c>
      <c r="J2252">
        <v>0</v>
      </c>
      <c r="K2252">
        <v>1</v>
      </c>
      <c r="L2252">
        <v>1</v>
      </c>
    </row>
    <row r="2253" spans="5:12" x14ac:dyDescent="0.2">
      <c r="E2253" t="s">
        <v>7610</v>
      </c>
      <c r="F2253" t="s">
        <v>87</v>
      </c>
      <c r="G2253">
        <v>1</v>
      </c>
      <c r="H2253">
        <v>0</v>
      </c>
      <c r="I2253">
        <v>0</v>
      </c>
      <c r="J2253">
        <v>0</v>
      </c>
      <c r="K2253">
        <v>1</v>
      </c>
      <c r="L2253">
        <v>1</v>
      </c>
    </row>
    <row r="2254" spans="5:12" x14ac:dyDescent="0.2">
      <c r="E2254" t="s">
        <v>7611</v>
      </c>
      <c r="F2254" t="s">
        <v>87</v>
      </c>
      <c r="G2254">
        <v>1</v>
      </c>
      <c r="H2254">
        <v>0</v>
      </c>
      <c r="I2254">
        <v>0</v>
      </c>
      <c r="J2254">
        <v>0</v>
      </c>
      <c r="K2254">
        <v>1</v>
      </c>
      <c r="L2254">
        <v>1</v>
      </c>
    </row>
    <row r="2255" spans="5:12" x14ac:dyDescent="0.2">
      <c r="E2255" t="s">
        <v>7612</v>
      </c>
      <c r="F2255" t="s">
        <v>87</v>
      </c>
      <c r="G2255">
        <v>1</v>
      </c>
      <c r="H2255">
        <v>0</v>
      </c>
      <c r="I2255">
        <v>0</v>
      </c>
      <c r="J2255">
        <v>0</v>
      </c>
      <c r="K2255">
        <v>1</v>
      </c>
      <c r="L2255">
        <v>1</v>
      </c>
    </row>
    <row r="2256" spans="5:12" x14ac:dyDescent="0.2">
      <c r="E2256" t="s">
        <v>7613</v>
      </c>
      <c r="F2256" t="s">
        <v>58</v>
      </c>
      <c r="G2256">
        <v>0</v>
      </c>
      <c r="H2256">
        <v>1</v>
      </c>
      <c r="I2256">
        <v>0</v>
      </c>
      <c r="J2256">
        <v>0</v>
      </c>
      <c r="K2256">
        <v>1</v>
      </c>
      <c r="L2256">
        <v>1</v>
      </c>
    </row>
    <row r="2257" spans="5:12" x14ac:dyDescent="0.2">
      <c r="E2257" t="s">
        <v>388</v>
      </c>
      <c r="F2257" t="s">
        <v>18</v>
      </c>
      <c r="G2257">
        <v>0</v>
      </c>
      <c r="H2257">
        <v>1</v>
      </c>
      <c r="I2257">
        <v>0</v>
      </c>
      <c r="J2257">
        <v>0</v>
      </c>
      <c r="K2257">
        <v>1</v>
      </c>
      <c r="L2257">
        <v>1</v>
      </c>
    </row>
    <row r="2258" spans="5:12" x14ac:dyDescent="0.2">
      <c r="E2258" t="s">
        <v>744</v>
      </c>
      <c r="F2258" t="s">
        <v>20</v>
      </c>
      <c r="G2258">
        <v>1</v>
      </c>
      <c r="H2258">
        <v>0</v>
      </c>
      <c r="I2258">
        <v>0</v>
      </c>
      <c r="J2258">
        <v>0</v>
      </c>
      <c r="K2258">
        <v>1</v>
      </c>
      <c r="L2258">
        <v>1</v>
      </c>
    </row>
    <row r="2259" spans="5:12" x14ac:dyDescent="0.2">
      <c r="E2259" t="s">
        <v>1386</v>
      </c>
      <c r="F2259" t="s">
        <v>20</v>
      </c>
      <c r="G2259">
        <v>1</v>
      </c>
      <c r="H2259">
        <v>0</v>
      </c>
      <c r="I2259">
        <v>0</v>
      </c>
      <c r="J2259">
        <v>0</v>
      </c>
      <c r="K2259">
        <v>1</v>
      </c>
      <c r="L2259">
        <v>1</v>
      </c>
    </row>
    <row r="2260" spans="5:12" x14ac:dyDescent="0.2">
      <c r="E2260" t="s">
        <v>7614</v>
      </c>
      <c r="F2260" t="s">
        <v>20</v>
      </c>
      <c r="G2260">
        <v>1</v>
      </c>
      <c r="H2260">
        <v>0</v>
      </c>
      <c r="I2260">
        <v>0</v>
      </c>
      <c r="J2260">
        <v>0</v>
      </c>
      <c r="K2260">
        <v>1</v>
      </c>
      <c r="L2260">
        <v>1</v>
      </c>
    </row>
    <row r="2261" spans="5:12" x14ac:dyDescent="0.2">
      <c r="E2261" t="s">
        <v>1636</v>
      </c>
      <c r="F2261" t="s">
        <v>80</v>
      </c>
      <c r="G2261">
        <v>0</v>
      </c>
      <c r="H2261">
        <v>1</v>
      </c>
      <c r="I2261">
        <v>0</v>
      </c>
      <c r="J2261">
        <v>0</v>
      </c>
      <c r="K2261">
        <v>1</v>
      </c>
      <c r="L2261">
        <v>1</v>
      </c>
    </row>
    <row r="2262" spans="5:12" x14ac:dyDescent="0.2">
      <c r="E2262" t="s">
        <v>7615</v>
      </c>
      <c r="F2262" t="s">
        <v>80</v>
      </c>
      <c r="G2262">
        <v>0</v>
      </c>
      <c r="H2262">
        <v>1</v>
      </c>
      <c r="I2262">
        <v>0</v>
      </c>
      <c r="J2262">
        <v>0</v>
      </c>
      <c r="K2262">
        <v>1</v>
      </c>
      <c r="L2262">
        <v>1</v>
      </c>
    </row>
    <row r="2263" spans="5:12" x14ac:dyDescent="0.2">
      <c r="E2263" t="s">
        <v>6201</v>
      </c>
      <c r="F2263" t="s">
        <v>80</v>
      </c>
      <c r="G2263">
        <v>0</v>
      </c>
      <c r="H2263">
        <v>1</v>
      </c>
      <c r="I2263">
        <v>0</v>
      </c>
      <c r="J2263">
        <v>0</v>
      </c>
      <c r="K2263">
        <v>1</v>
      </c>
      <c r="L2263">
        <v>1</v>
      </c>
    </row>
    <row r="2264" spans="5:12" x14ac:dyDescent="0.2">
      <c r="E2264" t="s">
        <v>5558</v>
      </c>
      <c r="F2264" t="s">
        <v>16</v>
      </c>
      <c r="G2264">
        <v>0</v>
      </c>
      <c r="H2264">
        <v>1</v>
      </c>
      <c r="I2264">
        <v>0</v>
      </c>
      <c r="J2264">
        <v>0</v>
      </c>
      <c r="K2264">
        <v>1</v>
      </c>
      <c r="L2264">
        <v>1</v>
      </c>
    </row>
    <row r="2265" spans="5:12" x14ac:dyDescent="0.2">
      <c r="E2265" t="s">
        <v>5560</v>
      </c>
      <c r="F2265" t="s">
        <v>16</v>
      </c>
      <c r="G2265">
        <v>0</v>
      </c>
      <c r="H2265">
        <v>1</v>
      </c>
      <c r="I2265">
        <v>0</v>
      </c>
      <c r="J2265">
        <v>0</v>
      </c>
      <c r="K2265">
        <v>1</v>
      </c>
      <c r="L2265">
        <v>1</v>
      </c>
    </row>
    <row r="2266" spans="5:12" x14ac:dyDescent="0.2">
      <c r="E2266" t="s">
        <v>5550</v>
      </c>
      <c r="F2266" t="s">
        <v>16</v>
      </c>
      <c r="G2266">
        <v>0</v>
      </c>
      <c r="H2266">
        <v>1</v>
      </c>
      <c r="I2266">
        <v>0</v>
      </c>
      <c r="J2266">
        <v>0</v>
      </c>
      <c r="K2266">
        <v>1</v>
      </c>
      <c r="L2266">
        <v>1</v>
      </c>
    </row>
    <row r="2267" spans="5:12" x14ac:dyDescent="0.2">
      <c r="E2267" t="s">
        <v>5670</v>
      </c>
      <c r="F2267" t="s">
        <v>16</v>
      </c>
      <c r="G2267">
        <v>0</v>
      </c>
      <c r="H2267">
        <v>1</v>
      </c>
      <c r="I2267">
        <v>0</v>
      </c>
      <c r="J2267">
        <v>0</v>
      </c>
      <c r="K2267">
        <v>1</v>
      </c>
      <c r="L2267">
        <v>1</v>
      </c>
    </row>
    <row r="2268" spans="5:12" x14ac:dyDescent="0.2">
      <c r="E2268" t="s">
        <v>4272</v>
      </c>
      <c r="F2268" t="s">
        <v>16</v>
      </c>
      <c r="G2268">
        <v>0</v>
      </c>
      <c r="H2268">
        <v>1</v>
      </c>
      <c r="I2268">
        <v>0</v>
      </c>
      <c r="J2268">
        <v>0</v>
      </c>
      <c r="K2268">
        <v>1</v>
      </c>
      <c r="L2268">
        <v>1</v>
      </c>
    </row>
    <row r="2269" spans="5:12" x14ac:dyDescent="0.2">
      <c r="E2269" t="s">
        <v>5556</v>
      </c>
      <c r="F2269" t="s">
        <v>16</v>
      </c>
      <c r="G2269">
        <v>0</v>
      </c>
      <c r="H2269">
        <v>1</v>
      </c>
      <c r="I2269">
        <v>0</v>
      </c>
      <c r="J2269">
        <v>0</v>
      </c>
      <c r="K2269">
        <v>1</v>
      </c>
      <c r="L2269">
        <v>1</v>
      </c>
    </row>
    <row r="2270" spans="5:12" x14ac:dyDescent="0.2">
      <c r="E2270" t="s">
        <v>4493</v>
      </c>
      <c r="F2270" t="s">
        <v>16</v>
      </c>
      <c r="G2270">
        <v>0</v>
      </c>
      <c r="H2270">
        <v>1</v>
      </c>
      <c r="I2270">
        <v>0</v>
      </c>
      <c r="J2270">
        <v>0</v>
      </c>
      <c r="K2270">
        <v>1</v>
      </c>
      <c r="L2270">
        <v>1</v>
      </c>
    </row>
    <row r="2271" spans="5:12" x14ac:dyDescent="0.2">
      <c r="E2271" t="s">
        <v>5559</v>
      </c>
      <c r="F2271" t="s">
        <v>16</v>
      </c>
      <c r="G2271">
        <v>0</v>
      </c>
      <c r="H2271">
        <v>1</v>
      </c>
      <c r="I2271">
        <v>0</v>
      </c>
      <c r="J2271">
        <v>0</v>
      </c>
      <c r="K2271">
        <v>1</v>
      </c>
      <c r="L2271">
        <v>1</v>
      </c>
    </row>
    <row r="2272" spans="5:12" x14ac:dyDescent="0.2">
      <c r="E2272" t="s">
        <v>5412</v>
      </c>
      <c r="F2272" t="s">
        <v>16</v>
      </c>
      <c r="G2272">
        <v>0</v>
      </c>
      <c r="H2272">
        <v>1</v>
      </c>
      <c r="I2272">
        <v>0</v>
      </c>
      <c r="J2272">
        <v>0</v>
      </c>
      <c r="K2272">
        <v>1</v>
      </c>
      <c r="L2272">
        <v>1</v>
      </c>
    </row>
    <row r="2273" spans="5:12" x14ac:dyDescent="0.2">
      <c r="E2273" t="s">
        <v>4911</v>
      </c>
      <c r="F2273" t="s">
        <v>16</v>
      </c>
      <c r="G2273">
        <v>0</v>
      </c>
      <c r="H2273">
        <v>1</v>
      </c>
      <c r="I2273">
        <v>0</v>
      </c>
      <c r="J2273">
        <v>0</v>
      </c>
      <c r="K2273">
        <v>1</v>
      </c>
      <c r="L2273">
        <v>1</v>
      </c>
    </row>
    <row r="2274" spans="5:12" x14ac:dyDescent="0.2">
      <c r="E2274" t="s">
        <v>3650</v>
      </c>
      <c r="F2274" t="s">
        <v>69</v>
      </c>
      <c r="G2274">
        <v>1</v>
      </c>
      <c r="H2274">
        <v>0</v>
      </c>
      <c r="I2274">
        <v>0</v>
      </c>
      <c r="J2274">
        <v>0</v>
      </c>
      <c r="K2274">
        <v>1</v>
      </c>
      <c r="L2274">
        <v>1</v>
      </c>
    </row>
    <row r="2275" spans="5:12" x14ac:dyDescent="0.2">
      <c r="E2275" t="s">
        <v>3630</v>
      </c>
      <c r="F2275" t="s">
        <v>69</v>
      </c>
      <c r="G2275">
        <v>1</v>
      </c>
      <c r="H2275">
        <v>0</v>
      </c>
      <c r="I2275">
        <v>0</v>
      </c>
      <c r="J2275">
        <v>0</v>
      </c>
      <c r="K2275">
        <v>1</v>
      </c>
      <c r="L2275">
        <v>1</v>
      </c>
    </row>
    <row r="2276" spans="5:12" x14ac:dyDescent="0.2">
      <c r="E2276" t="s">
        <v>3606</v>
      </c>
      <c r="F2276" t="s">
        <v>69</v>
      </c>
      <c r="G2276">
        <v>1</v>
      </c>
      <c r="H2276">
        <v>0</v>
      </c>
      <c r="I2276">
        <v>0</v>
      </c>
      <c r="J2276">
        <v>0</v>
      </c>
      <c r="K2276">
        <v>1</v>
      </c>
      <c r="L2276">
        <v>1</v>
      </c>
    </row>
    <row r="2277" spans="5:12" x14ac:dyDescent="0.2">
      <c r="E2277" t="s">
        <v>7616</v>
      </c>
      <c r="F2277" t="s">
        <v>67</v>
      </c>
      <c r="G2277">
        <v>1</v>
      </c>
      <c r="H2277">
        <v>0</v>
      </c>
      <c r="I2277">
        <v>0</v>
      </c>
      <c r="J2277">
        <v>0</v>
      </c>
      <c r="K2277">
        <v>1</v>
      </c>
      <c r="L2277">
        <v>1</v>
      </c>
    </row>
    <row r="2278" spans="5:12" x14ac:dyDescent="0.2">
      <c r="E2278" t="s">
        <v>7617</v>
      </c>
      <c r="F2278" t="s">
        <v>67</v>
      </c>
      <c r="G2278">
        <v>1</v>
      </c>
      <c r="H2278">
        <v>0</v>
      </c>
      <c r="I2278">
        <v>0</v>
      </c>
      <c r="J2278">
        <v>0</v>
      </c>
      <c r="K2278">
        <v>1</v>
      </c>
      <c r="L2278">
        <v>1</v>
      </c>
    </row>
    <row r="2279" spans="5:12" x14ac:dyDescent="0.2">
      <c r="E2279" t="s">
        <v>5717</v>
      </c>
      <c r="F2279" t="s">
        <v>67</v>
      </c>
      <c r="G2279">
        <v>1</v>
      </c>
      <c r="H2279">
        <v>0</v>
      </c>
      <c r="I2279">
        <v>0</v>
      </c>
      <c r="J2279">
        <v>0</v>
      </c>
      <c r="K2279">
        <v>1</v>
      </c>
      <c r="L2279">
        <v>1</v>
      </c>
    </row>
    <row r="2280" spans="5:12" x14ac:dyDescent="0.2">
      <c r="E2280" t="s">
        <v>2459</v>
      </c>
      <c r="F2280" t="s">
        <v>33</v>
      </c>
      <c r="G2280">
        <v>1</v>
      </c>
      <c r="H2280">
        <v>3</v>
      </c>
      <c r="I2280">
        <v>0</v>
      </c>
      <c r="J2280">
        <v>0</v>
      </c>
      <c r="K2280">
        <v>4</v>
      </c>
      <c r="L2280">
        <v>4</v>
      </c>
    </row>
    <row r="2281" spans="5:12" x14ac:dyDescent="0.2">
      <c r="E2281" t="s">
        <v>1290</v>
      </c>
      <c r="F2281" t="s">
        <v>33</v>
      </c>
      <c r="G2281">
        <v>0</v>
      </c>
      <c r="H2281">
        <v>3</v>
      </c>
      <c r="I2281">
        <v>0</v>
      </c>
      <c r="J2281">
        <v>0</v>
      </c>
      <c r="K2281">
        <v>3</v>
      </c>
      <c r="L2281">
        <v>3</v>
      </c>
    </row>
    <row r="2282" spans="5:12" x14ac:dyDescent="0.2">
      <c r="E2282" t="s">
        <v>3229</v>
      </c>
      <c r="F2282" t="s">
        <v>33</v>
      </c>
      <c r="G2282">
        <v>0</v>
      </c>
      <c r="H2282">
        <v>3</v>
      </c>
      <c r="I2282">
        <v>0</v>
      </c>
      <c r="J2282">
        <v>0</v>
      </c>
      <c r="K2282">
        <v>3</v>
      </c>
      <c r="L2282">
        <v>3</v>
      </c>
    </row>
    <row r="2283" spans="5:12" x14ac:dyDescent="0.2">
      <c r="E2283" t="s">
        <v>3241</v>
      </c>
      <c r="F2283" t="s">
        <v>16</v>
      </c>
      <c r="G2283">
        <v>0</v>
      </c>
      <c r="H2283">
        <v>1</v>
      </c>
      <c r="I2283">
        <v>0</v>
      </c>
      <c r="J2283">
        <v>0</v>
      </c>
      <c r="K2283">
        <v>1</v>
      </c>
      <c r="L2283">
        <v>1</v>
      </c>
    </row>
    <row r="2284" spans="5:12" x14ac:dyDescent="0.2">
      <c r="E2284" t="s">
        <v>977</v>
      </c>
      <c r="F2284" t="s">
        <v>131</v>
      </c>
      <c r="G2284">
        <v>0</v>
      </c>
      <c r="H2284">
        <v>2</v>
      </c>
      <c r="I2284">
        <v>0</v>
      </c>
      <c r="J2284">
        <v>0</v>
      </c>
      <c r="K2284">
        <v>2</v>
      </c>
      <c r="L2284">
        <v>2</v>
      </c>
    </row>
    <row r="2285" spans="5:12" x14ac:dyDescent="0.2">
      <c r="E2285" t="s">
        <v>7618</v>
      </c>
      <c r="F2285" t="s">
        <v>87</v>
      </c>
      <c r="G2285">
        <v>1</v>
      </c>
      <c r="H2285">
        <v>0</v>
      </c>
      <c r="I2285">
        <v>0</v>
      </c>
      <c r="J2285">
        <v>0</v>
      </c>
      <c r="K2285">
        <v>1</v>
      </c>
      <c r="L2285">
        <v>1</v>
      </c>
    </row>
    <row r="2286" spans="5:12" x14ac:dyDescent="0.2">
      <c r="E2286" t="s">
        <v>7619</v>
      </c>
      <c r="F2286" t="s">
        <v>80</v>
      </c>
      <c r="G2286">
        <v>0</v>
      </c>
      <c r="H2286">
        <v>1</v>
      </c>
      <c r="I2286">
        <v>0</v>
      </c>
      <c r="J2286">
        <v>0</v>
      </c>
      <c r="K2286">
        <v>1</v>
      </c>
      <c r="L2286">
        <v>1</v>
      </c>
    </row>
    <row r="2287" spans="5:12" x14ac:dyDescent="0.2">
      <c r="E2287" t="s">
        <v>7620</v>
      </c>
      <c r="F2287" t="s">
        <v>80</v>
      </c>
      <c r="G2287">
        <v>0</v>
      </c>
      <c r="H2287">
        <v>1</v>
      </c>
      <c r="I2287">
        <v>0</v>
      </c>
      <c r="J2287">
        <v>0</v>
      </c>
      <c r="K2287">
        <v>1</v>
      </c>
      <c r="L2287">
        <v>1</v>
      </c>
    </row>
    <row r="2288" spans="5:12" x14ac:dyDescent="0.2">
      <c r="E2288" t="s">
        <v>1082</v>
      </c>
      <c r="F2288" t="s">
        <v>131</v>
      </c>
      <c r="G2288">
        <v>0</v>
      </c>
      <c r="H2288">
        <v>1</v>
      </c>
      <c r="I2288">
        <v>0</v>
      </c>
      <c r="J2288">
        <v>0</v>
      </c>
      <c r="K2288">
        <v>1</v>
      </c>
      <c r="L2288">
        <v>1</v>
      </c>
    </row>
    <row r="2289" spans="4:12" x14ac:dyDescent="0.2">
      <c r="E2289" t="s">
        <v>5554</v>
      </c>
      <c r="F2289" t="s">
        <v>67</v>
      </c>
      <c r="G2289">
        <v>0</v>
      </c>
      <c r="H2289">
        <v>1</v>
      </c>
      <c r="I2289">
        <v>0</v>
      </c>
      <c r="J2289">
        <v>0</v>
      </c>
      <c r="K2289">
        <v>1</v>
      </c>
      <c r="L2289">
        <v>1</v>
      </c>
    </row>
    <row r="2290" spans="4:12" x14ac:dyDescent="0.2">
      <c r="E2290" t="s">
        <v>5106</v>
      </c>
      <c r="F2290" t="s">
        <v>67</v>
      </c>
      <c r="G2290">
        <v>0</v>
      </c>
      <c r="H2290">
        <v>1</v>
      </c>
      <c r="I2290">
        <v>0</v>
      </c>
      <c r="J2290">
        <v>0</v>
      </c>
      <c r="K2290">
        <v>1</v>
      </c>
      <c r="L2290">
        <v>1</v>
      </c>
    </row>
    <row r="2291" spans="4:12" x14ac:dyDescent="0.2">
      <c r="E2291" t="s">
        <v>2031</v>
      </c>
      <c r="F2291" t="s">
        <v>131</v>
      </c>
      <c r="G2291">
        <v>0</v>
      </c>
      <c r="H2291">
        <v>1</v>
      </c>
      <c r="I2291">
        <v>0</v>
      </c>
      <c r="J2291">
        <v>0</v>
      </c>
      <c r="K2291">
        <v>1</v>
      </c>
      <c r="L2291">
        <v>1</v>
      </c>
    </row>
    <row r="2292" spans="4:12" x14ac:dyDescent="0.2">
      <c r="E2292" t="s">
        <v>7621</v>
      </c>
      <c r="F2292" t="s">
        <v>131</v>
      </c>
      <c r="G2292">
        <v>0</v>
      </c>
      <c r="H2292">
        <v>1</v>
      </c>
      <c r="I2292">
        <v>0</v>
      </c>
      <c r="J2292">
        <v>0</v>
      </c>
      <c r="K2292">
        <v>1</v>
      </c>
      <c r="L2292">
        <v>1</v>
      </c>
    </row>
    <row r="2293" spans="4:12" x14ac:dyDescent="0.2">
      <c r="D2293" t="s">
        <v>7622</v>
      </c>
      <c r="E2293" t="s">
        <v>7622</v>
      </c>
      <c r="F2293" t="s">
        <v>53</v>
      </c>
      <c r="G2293">
        <v>0</v>
      </c>
      <c r="H2293">
        <v>1</v>
      </c>
      <c r="I2293">
        <v>0</v>
      </c>
      <c r="J2293">
        <v>0</v>
      </c>
      <c r="K2293">
        <v>1</v>
      </c>
      <c r="L2293">
        <v>1</v>
      </c>
    </row>
    <row r="2294" spans="4:12" x14ac:dyDescent="0.2">
      <c r="E2294" t="s">
        <v>7623</v>
      </c>
      <c r="F2294" t="s">
        <v>33</v>
      </c>
      <c r="G2294">
        <v>0</v>
      </c>
      <c r="H2294">
        <v>1</v>
      </c>
      <c r="I2294">
        <v>0</v>
      </c>
      <c r="J2294">
        <v>0</v>
      </c>
      <c r="K2294">
        <v>1</v>
      </c>
      <c r="L2294">
        <v>1</v>
      </c>
    </row>
    <row r="2295" spans="4:12" x14ac:dyDescent="0.2">
      <c r="E2295" t="s">
        <v>7624</v>
      </c>
      <c r="F2295" t="s">
        <v>33</v>
      </c>
      <c r="G2295">
        <v>0</v>
      </c>
      <c r="H2295">
        <v>1</v>
      </c>
      <c r="I2295">
        <v>0</v>
      </c>
      <c r="J2295">
        <v>0</v>
      </c>
      <c r="K2295">
        <v>1</v>
      </c>
      <c r="L2295">
        <v>1</v>
      </c>
    </row>
    <row r="2296" spans="4:12" x14ac:dyDescent="0.2">
      <c r="E2296" t="s">
        <v>7625</v>
      </c>
      <c r="F2296" t="s">
        <v>53</v>
      </c>
      <c r="G2296">
        <v>0</v>
      </c>
      <c r="H2296">
        <v>1</v>
      </c>
      <c r="I2296">
        <v>0</v>
      </c>
      <c r="J2296">
        <v>0</v>
      </c>
      <c r="K2296">
        <v>1</v>
      </c>
      <c r="L2296">
        <v>1</v>
      </c>
    </row>
    <row r="2297" spans="4:12" x14ac:dyDescent="0.2">
      <c r="E2297" t="s">
        <v>7626</v>
      </c>
      <c r="F2297" t="s">
        <v>33</v>
      </c>
      <c r="G2297">
        <v>0</v>
      </c>
      <c r="H2297">
        <v>1</v>
      </c>
      <c r="I2297">
        <v>0</v>
      </c>
      <c r="J2297">
        <v>0</v>
      </c>
      <c r="K2297">
        <v>1</v>
      </c>
      <c r="L2297">
        <v>1</v>
      </c>
    </row>
    <row r="2298" spans="4:12" x14ac:dyDescent="0.2">
      <c r="E2298" t="s">
        <v>158</v>
      </c>
      <c r="F2298" t="s">
        <v>53</v>
      </c>
      <c r="G2298">
        <v>0</v>
      </c>
      <c r="H2298">
        <v>1</v>
      </c>
      <c r="I2298">
        <v>0</v>
      </c>
      <c r="J2298">
        <v>0</v>
      </c>
      <c r="K2298">
        <v>1</v>
      </c>
      <c r="L2298">
        <v>1</v>
      </c>
    </row>
    <row r="2299" spans="4:12" x14ac:dyDescent="0.2">
      <c r="E2299" t="s">
        <v>405</v>
      </c>
      <c r="F2299" t="s">
        <v>39</v>
      </c>
      <c r="G2299">
        <v>0</v>
      </c>
      <c r="H2299">
        <v>1</v>
      </c>
      <c r="I2299">
        <v>0</v>
      </c>
      <c r="J2299">
        <v>0</v>
      </c>
      <c r="K2299">
        <v>1</v>
      </c>
      <c r="L2299">
        <v>1</v>
      </c>
    </row>
    <row r="2300" spans="4:12" x14ac:dyDescent="0.2">
      <c r="E2300" t="s">
        <v>544</v>
      </c>
      <c r="F2300" t="s">
        <v>39</v>
      </c>
      <c r="G2300">
        <v>0</v>
      </c>
      <c r="H2300">
        <v>1</v>
      </c>
      <c r="I2300">
        <v>0</v>
      </c>
      <c r="J2300">
        <v>0</v>
      </c>
      <c r="K2300">
        <v>1</v>
      </c>
      <c r="L2300">
        <v>1</v>
      </c>
    </row>
    <row r="2301" spans="4:12" x14ac:dyDescent="0.2">
      <c r="E2301" t="s">
        <v>1958</v>
      </c>
      <c r="F2301" t="s">
        <v>14</v>
      </c>
      <c r="G2301">
        <v>1</v>
      </c>
      <c r="H2301">
        <v>3</v>
      </c>
      <c r="I2301">
        <v>0</v>
      </c>
      <c r="J2301">
        <v>0</v>
      </c>
      <c r="K2301">
        <v>4</v>
      </c>
      <c r="L2301">
        <v>4</v>
      </c>
    </row>
    <row r="2302" spans="4:12" x14ac:dyDescent="0.2">
      <c r="E2302" t="s">
        <v>7627</v>
      </c>
      <c r="F2302" t="s">
        <v>20</v>
      </c>
      <c r="G2302">
        <v>0</v>
      </c>
      <c r="H2302">
        <v>1</v>
      </c>
      <c r="I2302">
        <v>0</v>
      </c>
      <c r="J2302">
        <v>0</v>
      </c>
      <c r="K2302">
        <v>1</v>
      </c>
      <c r="L2302">
        <v>1</v>
      </c>
    </row>
    <row r="2303" spans="4:12" x14ac:dyDescent="0.2">
      <c r="E2303" t="s">
        <v>7628</v>
      </c>
      <c r="F2303" t="s">
        <v>20</v>
      </c>
      <c r="G2303">
        <v>0</v>
      </c>
      <c r="H2303">
        <v>1</v>
      </c>
      <c r="I2303">
        <v>0</v>
      </c>
      <c r="J2303">
        <v>0</v>
      </c>
      <c r="K2303">
        <v>1</v>
      </c>
      <c r="L2303">
        <v>1</v>
      </c>
    </row>
    <row r="2304" spans="4:12" x14ac:dyDescent="0.2">
      <c r="E2304" t="s">
        <v>7629</v>
      </c>
      <c r="F2304" t="s">
        <v>20</v>
      </c>
      <c r="G2304">
        <v>0</v>
      </c>
      <c r="H2304">
        <v>1</v>
      </c>
      <c r="I2304">
        <v>0</v>
      </c>
      <c r="J2304">
        <v>0</v>
      </c>
      <c r="K2304">
        <v>1</v>
      </c>
      <c r="L2304">
        <v>1</v>
      </c>
    </row>
    <row r="2305" spans="5:12" x14ac:dyDescent="0.2">
      <c r="E2305" t="s">
        <v>4845</v>
      </c>
      <c r="F2305" t="s">
        <v>29</v>
      </c>
      <c r="G2305">
        <v>0</v>
      </c>
      <c r="H2305">
        <v>1</v>
      </c>
      <c r="I2305">
        <v>0</v>
      </c>
      <c r="J2305">
        <v>0</v>
      </c>
      <c r="K2305">
        <v>1</v>
      </c>
      <c r="L2305">
        <v>1</v>
      </c>
    </row>
    <row r="2306" spans="5:12" x14ac:dyDescent="0.2">
      <c r="E2306" t="s">
        <v>2389</v>
      </c>
      <c r="F2306" t="s">
        <v>29</v>
      </c>
      <c r="G2306">
        <v>0</v>
      </c>
      <c r="H2306">
        <v>1</v>
      </c>
      <c r="I2306">
        <v>0</v>
      </c>
      <c r="J2306">
        <v>0</v>
      </c>
      <c r="K2306">
        <v>1</v>
      </c>
      <c r="L2306">
        <v>1</v>
      </c>
    </row>
    <row r="2307" spans="5:12" x14ac:dyDescent="0.2">
      <c r="E2307" t="s">
        <v>6630</v>
      </c>
      <c r="F2307" t="s">
        <v>29</v>
      </c>
      <c r="G2307">
        <v>0</v>
      </c>
      <c r="H2307">
        <v>1</v>
      </c>
      <c r="I2307">
        <v>0</v>
      </c>
      <c r="J2307">
        <v>0</v>
      </c>
      <c r="K2307">
        <v>1</v>
      </c>
      <c r="L2307">
        <v>1</v>
      </c>
    </row>
    <row r="2308" spans="5:12" x14ac:dyDescent="0.2">
      <c r="E2308" t="s">
        <v>3380</v>
      </c>
      <c r="F2308" t="s">
        <v>29</v>
      </c>
      <c r="G2308">
        <v>0</v>
      </c>
      <c r="H2308">
        <v>1</v>
      </c>
      <c r="I2308">
        <v>0</v>
      </c>
      <c r="J2308">
        <v>0</v>
      </c>
      <c r="K2308">
        <v>1</v>
      </c>
      <c r="L2308">
        <v>1</v>
      </c>
    </row>
    <row r="2309" spans="5:12" x14ac:dyDescent="0.2">
      <c r="E2309" t="s">
        <v>6062</v>
      </c>
      <c r="F2309" t="s">
        <v>29</v>
      </c>
      <c r="G2309">
        <v>0</v>
      </c>
      <c r="H2309">
        <v>1</v>
      </c>
      <c r="I2309">
        <v>0</v>
      </c>
      <c r="J2309">
        <v>0</v>
      </c>
      <c r="K2309">
        <v>1</v>
      </c>
      <c r="L2309">
        <v>1</v>
      </c>
    </row>
    <row r="2310" spans="5:12" x14ac:dyDescent="0.2">
      <c r="E2310" t="s">
        <v>186</v>
      </c>
      <c r="F2310" t="s">
        <v>29</v>
      </c>
      <c r="G2310">
        <v>0</v>
      </c>
      <c r="H2310">
        <v>1</v>
      </c>
      <c r="I2310">
        <v>0</v>
      </c>
      <c r="J2310">
        <v>0</v>
      </c>
      <c r="K2310">
        <v>1</v>
      </c>
      <c r="L2310">
        <v>1</v>
      </c>
    </row>
    <row r="2311" spans="5:12" x14ac:dyDescent="0.2">
      <c r="E2311" t="s">
        <v>4162</v>
      </c>
      <c r="F2311" t="s">
        <v>20</v>
      </c>
      <c r="G2311">
        <v>1</v>
      </c>
      <c r="H2311">
        <v>0</v>
      </c>
      <c r="I2311">
        <v>0</v>
      </c>
      <c r="J2311">
        <v>0</v>
      </c>
      <c r="K2311">
        <v>1</v>
      </c>
      <c r="L2311">
        <v>1</v>
      </c>
    </row>
    <row r="2312" spans="5:12" x14ac:dyDescent="0.2">
      <c r="E2312" t="s">
        <v>7630</v>
      </c>
      <c r="F2312" t="s">
        <v>20</v>
      </c>
      <c r="G2312">
        <v>0</v>
      </c>
      <c r="H2312">
        <v>1</v>
      </c>
      <c r="I2312">
        <v>0</v>
      </c>
      <c r="J2312">
        <v>0</v>
      </c>
      <c r="K2312">
        <v>1</v>
      </c>
      <c r="L2312">
        <v>1</v>
      </c>
    </row>
    <row r="2313" spans="5:12" x14ac:dyDescent="0.2">
      <c r="E2313" t="s">
        <v>7631</v>
      </c>
      <c r="F2313" t="s">
        <v>20</v>
      </c>
      <c r="G2313">
        <v>0</v>
      </c>
      <c r="H2313">
        <v>1</v>
      </c>
      <c r="I2313">
        <v>0</v>
      </c>
      <c r="J2313">
        <v>0</v>
      </c>
      <c r="K2313">
        <v>1</v>
      </c>
      <c r="L2313">
        <v>1</v>
      </c>
    </row>
    <row r="2314" spans="5:12" x14ac:dyDescent="0.2">
      <c r="E2314" t="s">
        <v>7632</v>
      </c>
      <c r="F2314" t="s">
        <v>20</v>
      </c>
      <c r="G2314">
        <v>0</v>
      </c>
      <c r="H2314">
        <v>1</v>
      </c>
      <c r="I2314">
        <v>0</v>
      </c>
      <c r="J2314">
        <v>0</v>
      </c>
      <c r="K2314">
        <v>1</v>
      </c>
      <c r="L2314">
        <v>1</v>
      </c>
    </row>
    <row r="2315" spans="5:12" x14ac:dyDescent="0.2">
      <c r="E2315" t="s">
        <v>7633</v>
      </c>
      <c r="F2315" t="s">
        <v>20</v>
      </c>
      <c r="G2315">
        <v>0</v>
      </c>
      <c r="H2315">
        <v>1</v>
      </c>
      <c r="I2315">
        <v>0</v>
      </c>
      <c r="J2315">
        <v>0</v>
      </c>
      <c r="K2315">
        <v>1</v>
      </c>
      <c r="L2315">
        <v>1</v>
      </c>
    </row>
    <row r="2316" spans="5:12" x14ac:dyDescent="0.2">
      <c r="E2316" t="s">
        <v>7634</v>
      </c>
      <c r="F2316" t="s">
        <v>20</v>
      </c>
      <c r="G2316">
        <v>0</v>
      </c>
      <c r="H2316">
        <v>1</v>
      </c>
      <c r="I2316">
        <v>0</v>
      </c>
      <c r="J2316">
        <v>0</v>
      </c>
      <c r="K2316">
        <v>1</v>
      </c>
      <c r="L2316">
        <v>1</v>
      </c>
    </row>
    <row r="2317" spans="5:12" x14ac:dyDescent="0.2">
      <c r="E2317" t="s">
        <v>7635</v>
      </c>
      <c r="F2317" t="s">
        <v>20</v>
      </c>
      <c r="G2317">
        <v>0</v>
      </c>
      <c r="H2317">
        <v>1</v>
      </c>
      <c r="I2317">
        <v>0</v>
      </c>
      <c r="J2317">
        <v>0</v>
      </c>
      <c r="K2317">
        <v>1</v>
      </c>
      <c r="L2317">
        <v>1</v>
      </c>
    </row>
    <row r="2318" spans="5:12" x14ac:dyDescent="0.2">
      <c r="E2318" t="s">
        <v>7636</v>
      </c>
      <c r="F2318" t="s">
        <v>20</v>
      </c>
      <c r="G2318">
        <v>0</v>
      </c>
      <c r="H2318">
        <v>1</v>
      </c>
      <c r="I2318">
        <v>0</v>
      </c>
      <c r="J2318">
        <v>0</v>
      </c>
      <c r="K2318">
        <v>1</v>
      </c>
      <c r="L2318">
        <v>1</v>
      </c>
    </row>
    <row r="2319" spans="5:12" x14ac:dyDescent="0.2">
      <c r="E2319" t="s">
        <v>7637</v>
      </c>
      <c r="F2319" t="s">
        <v>20</v>
      </c>
      <c r="G2319">
        <v>0</v>
      </c>
      <c r="H2319">
        <v>1</v>
      </c>
      <c r="I2319">
        <v>0</v>
      </c>
      <c r="J2319">
        <v>0</v>
      </c>
      <c r="K2319">
        <v>1</v>
      </c>
      <c r="L2319">
        <v>1</v>
      </c>
    </row>
    <row r="2320" spans="5:12" x14ac:dyDescent="0.2">
      <c r="E2320" t="s">
        <v>7638</v>
      </c>
      <c r="F2320" t="s">
        <v>20</v>
      </c>
      <c r="G2320">
        <v>0</v>
      </c>
      <c r="H2320">
        <v>1</v>
      </c>
      <c r="I2320">
        <v>0</v>
      </c>
      <c r="J2320">
        <v>0</v>
      </c>
      <c r="K2320">
        <v>1</v>
      </c>
      <c r="L2320">
        <v>1</v>
      </c>
    </row>
    <row r="2321" spans="5:12" x14ac:dyDescent="0.2">
      <c r="E2321" t="s">
        <v>7639</v>
      </c>
      <c r="F2321" t="s">
        <v>20</v>
      </c>
      <c r="G2321">
        <v>0</v>
      </c>
      <c r="H2321">
        <v>1</v>
      </c>
      <c r="I2321">
        <v>0</v>
      </c>
      <c r="J2321">
        <v>0</v>
      </c>
      <c r="K2321">
        <v>1</v>
      </c>
      <c r="L2321">
        <v>1</v>
      </c>
    </row>
    <row r="2322" spans="5:12" x14ac:dyDescent="0.2">
      <c r="E2322" t="s">
        <v>7640</v>
      </c>
      <c r="F2322" t="s">
        <v>20</v>
      </c>
      <c r="G2322">
        <v>0</v>
      </c>
      <c r="H2322">
        <v>1</v>
      </c>
      <c r="I2322">
        <v>0</v>
      </c>
      <c r="J2322">
        <v>0</v>
      </c>
      <c r="K2322">
        <v>1</v>
      </c>
      <c r="L2322">
        <v>1</v>
      </c>
    </row>
    <row r="2323" spans="5:12" x14ac:dyDescent="0.2">
      <c r="E2323" t="s">
        <v>2427</v>
      </c>
      <c r="F2323" t="s">
        <v>29</v>
      </c>
      <c r="G2323">
        <v>1</v>
      </c>
      <c r="H2323">
        <v>0</v>
      </c>
      <c r="I2323">
        <v>0</v>
      </c>
      <c r="J2323">
        <v>0</v>
      </c>
      <c r="K2323">
        <v>1</v>
      </c>
      <c r="L2323">
        <v>1</v>
      </c>
    </row>
    <row r="2324" spans="5:12" x14ac:dyDescent="0.2">
      <c r="E2324" t="s">
        <v>2673</v>
      </c>
      <c r="F2324" t="s">
        <v>29</v>
      </c>
      <c r="G2324">
        <v>1</v>
      </c>
      <c r="H2324">
        <v>0</v>
      </c>
      <c r="I2324">
        <v>0</v>
      </c>
      <c r="J2324">
        <v>0</v>
      </c>
      <c r="K2324">
        <v>1</v>
      </c>
      <c r="L2324">
        <v>1</v>
      </c>
    </row>
    <row r="2325" spans="5:12" x14ac:dyDescent="0.2">
      <c r="E2325" t="s">
        <v>1954</v>
      </c>
      <c r="F2325" t="s">
        <v>29</v>
      </c>
      <c r="G2325">
        <v>1</v>
      </c>
      <c r="H2325">
        <v>0</v>
      </c>
      <c r="I2325">
        <v>0</v>
      </c>
      <c r="J2325">
        <v>0</v>
      </c>
      <c r="K2325">
        <v>1</v>
      </c>
      <c r="L2325">
        <v>1</v>
      </c>
    </row>
    <row r="2326" spans="5:12" x14ac:dyDescent="0.2">
      <c r="E2326" t="s">
        <v>5742</v>
      </c>
      <c r="F2326" t="s">
        <v>16</v>
      </c>
      <c r="G2326">
        <v>0</v>
      </c>
      <c r="H2326">
        <v>1</v>
      </c>
      <c r="I2326">
        <v>0</v>
      </c>
      <c r="J2326">
        <v>0</v>
      </c>
      <c r="K2326">
        <v>1</v>
      </c>
      <c r="L2326">
        <v>1</v>
      </c>
    </row>
    <row r="2327" spans="5:12" x14ac:dyDescent="0.2">
      <c r="E2327" t="s">
        <v>7641</v>
      </c>
      <c r="F2327" t="s">
        <v>53</v>
      </c>
      <c r="G2327">
        <v>0</v>
      </c>
      <c r="H2327">
        <v>1</v>
      </c>
      <c r="I2327">
        <v>0</v>
      </c>
      <c r="J2327">
        <v>0</v>
      </c>
      <c r="K2327">
        <v>1</v>
      </c>
      <c r="L2327">
        <v>1</v>
      </c>
    </row>
    <row r="2328" spans="5:12" x14ac:dyDescent="0.2">
      <c r="E2328" t="s">
        <v>4145</v>
      </c>
      <c r="F2328" t="s">
        <v>16</v>
      </c>
      <c r="G2328">
        <v>0</v>
      </c>
      <c r="H2328">
        <v>1</v>
      </c>
      <c r="I2328">
        <v>0</v>
      </c>
      <c r="J2328">
        <v>0</v>
      </c>
      <c r="K2328">
        <v>1</v>
      </c>
      <c r="L2328">
        <v>1</v>
      </c>
    </row>
    <row r="2329" spans="5:12" x14ac:dyDescent="0.2">
      <c r="E2329" t="s">
        <v>1187</v>
      </c>
      <c r="F2329" t="s">
        <v>16</v>
      </c>
      <c r="G2329">
        <v>0</v>
      </c>
      <c r="H2329">
        <v>1</v>
      </c>
      <c r="I2329">
        <v>0</v>
      </c>
      <c r="J2329">
        <v>0</v>
      </c>
      <c r="K2329">
        <v>1</v>
      </c>
      <c r="L2329">
        <v>1</v>
      </c>
    </row>
    <row r="2330" spans="5:12" x14ac:dyDescent="0.2">
      <c r="E2330" t="s">
        <v>3612</v>
      </c>
      <c r="F2330" t="s">
        <v>16</v>
      </c>
      <c r="G2330">
        <v>0</v>
      </c>
      <c r="H2330">
        <v>1</v>
      </c>
      <c r="I2330">
        <v>0</v>
      </c>
      <c r="J2330">
        <v>0</v>
      </c>
      <c r="K2330">
        <v>1</v>
      </c>
      <c r="L2330">
        <v>1</v>
      </c>
    </row>
    <row r="2331" spans="5:12" x14ac:dyDescent="0.2">
      <c r="E2331" t="s">
        <v>1653</v>
      </c>
      <c r="F2331" t="s">
        <v>33</v>
      </c>
      <c r="G2331">
        <v>0</v>
      </c>
      <c r="H2331">
        <v>2</v>
      </c>
      <c r="I2331">
        <v>0</v>
      </c>
      <c r="J2331">
        <v>0</v>
      </c>
      <c r="K2331">
        <v>2</v>
      </c>
      <c r="L2331">
        <v>2</v>
      </c>
    </row>
    <row r="2332" spans="5:12" x14ac:dyDescent="0.2">
      <c r="E2332" t="s">
        <v>4653</v>
      </c>
      <c r="F2332" t="s">
        <v>20</v>
      </c>
      <c r="G2332">
        <v>1</v>
      </c>
      <c r="H2332">
        <v>0</v>
      </c>
      <c r="I2332">
        <v>0</v>
      </c>
      <c r="J2332">
        <v>0</v>
      </c>
      <c r="K2332">
        <v>1</v>
      </c>
      <c r="L2332">
        <v>1</v>
      </c>
    </row>
    <row r="2333" spans="5:12" x14ac:dyDescent="0.2">
      <c r="E2333" t="s">
        <v>3493</v>
      </c>
      <c r="F2333" t="s">
        <v>33</v>
      </c>
      <c r="G2333">
        <v>0</v>
      </c>
      <c r="H2333">
        <v>2</v>
      </c>
      <c r="I2333">
        <v>0</v>
      </c>
      <c r="J2333">
        <v>0</v>
      </c>
      <c r="K2333">
        <v>2</v>
      </c>
      <c r="L2333">
        <v>2</v>
      </c>
    </row>
    <row r="2334" spans="5:12" x14ac:dyDescent="0.2">
      <c r="E2334" t="s">
        <v>1660</v>
      </c>
      <c r="F2334" t="s">
        <v>33</v>
      </c>
      <c r="G2334">
        <v>0</v>
      </c>
      <c r="H2334">
        <v>2</v>
      </c>
      <c r="I2334">
        <v>0</v>
      </c>
      <c r="J2334">
        <v>0</v>
      </c>
      <c r="K2334">
        <v>2</v>
      </c>
      <c r="L2334">
        <v>2</v>
      </c>
    </row>
    <row r="2335" spans="5:12" x14ac:dyDescent="0.2">
      <c r="E2335" t="s">
        <v>7642</v>
      </c>
      <c r="F2335" t="s">
        <v>69</v>
      </c>
      <c r="G2335">
        <v>1</v>
      </c>
      <c r="H2335">
        <v>0</v>
      </c>
      <c r="I2335">
        <v>0</v>
      </c>
      <c r="J2335">
        <v>0</v>
      </c>
      <c r="K2335">
        <v>1</v>
      </c>
      <c r="L2335">
        <v>1</v>
      </c>
    </row>
    <row r="2336" spans="5:12" x14ac:dyDescent="0.2">
      <c r="E2336" t="s">
        <v>7643</v>
      </c>
      <c r="F2336" t="s">
        <v>69</v>
      </c>
      <c r="G2336">
        <v>1</v>
      </c>
      <c r="H2336">
        <v>0</v>
      </c>
      <c r="I2336">
        <v>0</v>
      </c>
      <c r="J2336">
        <v>0</v>
      </c>
      <c r="K2336">
        <v>1</v>
      </c>
      <c r="L2336">
        <v>1</v>
      </c>
    </row>
    <row r="2337" spans="5:12" x14ac:dyDescent="0.2">
      <c r="E2337" t="s">
        <v>7644</v>
      </c>
      <c r="F2337" t="s">
        <v>69</v>
      </c>
      <c r="G2337">
        <v>1</v>
      </c>
      <c r="H2337">
        <v>0</v>
      </c>
      <c r="I2337">
        <v>0</v>
      </c>
      <c r="J2337">
        <v>0</v>
      </c>
      <c r="K2337">
        <v>1</v>
      </c>
      <c r="L2337">
        <v>1</v>
      </c>
    </row>
    <row r="2338" spans="5:12" x14ac:dyDescent="0.2">
      <c r="E2338" t="s">
        <v>7645</v>
      </c>
      <c r="F2338" t="s">
        <v>69</v>
      </c>
      <c r="G2338">
        <v>1</v>
      </c>
      <c r="H2338">
        <v>0</v>
      </c>
      <c r="I2338">
        <v>0</v>
      </c>
      <c r="J2338">
        <v>0</v>
      </c>
      <c r="K2338">
        <v>1</v>
      </c>
      <c r="L2338">
        <v>1</v>
      </c>
    </row>
    <row r="2339" spans="5:12" x14ac:dyDescent="0.2">
      <c r="E2339" t="s">
        <v>7646</v>
      </c>
      <c r="F2339" t="s">
        <v>69</v>
      </c>
      <c r="G2339">
        <v>1</v>
      </c>
      <c r="H2339">
        <v>0</v>
      </c>
      <c r="I2339">
        <v>0</v>
      </c>
      <c r="J2339">
        <v>0</v>
      </c>
      <c r="K2339">
        <v>1</v>
      </c>
      <c r="L2339">
        <v>1</v>
      </c>
    </row>
    <row r="2340" spans="5:12" x14ac:dyDescent="0.2">
      <c r="E2340" t="s">
        <v>2782</v>
      </c>
      <c r="F2340" t="s">
        <v>58</v>
      </c>
      <c r="G2340">
        <v>1</v>
      </c>
      <c r="H2340">
        <v>0</v>
      </c>
      <c r="I2340">
        <v>0</v>
      </c>
      <c r="J2340">
        <v>0</v>
      </c>
      <c r="K2340">
        <v>1</v>
      </c>
      <c r="L2340">
        <v>1</v>
      </c>
    </row>
    <row r="2341" spans="5:12" x14ac:dyDescent="0.2">
      <c r="E2341" t="s">
        <v>7647</v>
      </c>
      <c r="F2341" t="s">
        <v>53</v>
      </c>
      <c r="G2341">
        <v>1</v>
      </c>
      <c r="H2341">
        <v>0</v>
      </c>
      <c r="I2341">
        <v>0</v>
      </c>
      <c r="J2341">
        <v>0</v>
      </c>
      <c r="K2341">
        <v>1</v>
      </c>
      <c r="L2341">
        <v>1</v>
      </c>
    </row>
    <row r="2342" spans="5:12" x14ac:dyDescent="0.2">
      <c r="E2342" t="s">
        <v>4482</v>
      </c>
      <c r="F2342" t="s">
        <v>58</v>
      </c>
      <c r="G2342">
        <v>1</v>
      </c>
      <c r="H2342">
        <v>1</v>
      </c>
      <c r="I2342">
        <v>0</v>
      </c>
      <c r="J2342">
        <v>0</v>
      </c>
      <c r="K2342">
        <v>2</v>
      </c>
      <c r="L2342">
        <v>2</v>
      </c>
    </row>
    <row r="2343" spans="5:12" x14ac:dyDescent="0.2">
      <c r="E2343" t="s">
        <v>3094</v>
      </c>
      <c r="F2343" t="s">
        <v>58</v>
      </c>
      <c r="G2343">
        <v>1</v>
      </c>
      <c r="H2343">
        <v>1</v>
      </c>
      <c r="I2343">
        <v>0</v>
      </c>
      <c r="J2343">
        <v>0</v>
      </c>
      <c r="K2343">
        <v>2</v>
      </c>
      <c r="L2343">
        <v>2</v>
      </c>
    </row>
    <row r="2344" spans="5:12" x14ac:dyDescent="0.2">
      <c r="E2344" t="s">
        <v>2683</v>
      </c>
      <c r="F2344" t="s">
        <v>58</v>
      </c>
      <c r="G2344">
        <v>0</v>
      </c>
      <c r="H2344">
        <v>1</v>
      </c>
      <c r="I2344">
        <v>0</v>
      </c>
      <c r="J2344">
        <v>0</v>
      </c>
      <c r="K2344">
        <v>1</v>
      </c>
      <c r="L2344">
        <v>1</v>
      </c>
    </row>
    <row r="2345" spans="5:12" x14ac:dyDescent="0.2">
      <c r="E2345" t="s">
        <v>6422</v>
      </c>
      <c r="F2345" t="s">
        <v>131</v>
      </c>
      <c r="G2345">
        <v>1</v>
      </c>
      <c r="H2345">
        <v>0</v>
      </c>
      <c r="I2345">
        <v>0</v>
      </c>
      <c r="J2345">
        <v>0</v>
      </c>
      <c r="K2345">
        <v>1</v>
      </c>
      <c r="L2345">
        <v>1</v>
      </c>
    </row>
    <row r="2346" spans="5:12" x14ac:dyDescent="0.2">
      <c r="E2346" t="s">
        <v>7648</v>
      </c>
      <c r="F2346" t="s">
        <v>29</v>
      </c>
      <c r="G2346">
        <v>0</v>
      </c>
      <c r="H2346">
        <v>2</v>
      </c>
      <c r="I2346">
        <v>0</v>
      </c>
      <c r="J2346">
        <v>0</v>
      </c>
      <c r="K2346">
        <v>2</v>
      </c>
      <c r="L2346">
        <v>2</v>
      </c>
    </row>
    <row r="2347" spans="5:12" x14ac:dyDescent="0.2">
      <c r="E2347" t="s">
        <v>7649</v>
      </c>
      <c r="F2347" t="s">
        <v>29</v>
      </c>
      <c r="G2347">
        <v>0</v>
      </c>
      <c r="H2347">
        <v>2</v>
      </c>
      <c r="I2347">
        <v>0</v>
      </c>
      <c r="J2347">
        <v>0</v>
      </c>
      <c r="K2347">
        <v>2</v>
      </c>
      <c r="L2347">
        <v>2</v>
      </c>
    </row>
    <row r="2348" spans="5:12" x14ac:dyDescent="0.2">
      <c r="E2348" t="s">
        <v>7650</v>
      </c>
      <c r="F2348" t="s">
        <v>29</v>
      </c>
      <c r="G2348">
        <v>0</v>
      </c>
      <c r="H2348">
        <v>2</v>
      </c>
      <c r="I2348">
        <v>0</v>
      </c>
      <c r="J2348">
        <v>0</v>
      </c>
      <c r="K2348">
        <v>2</v>
      </c>
      <c r="L2348">
        <v>2</v>
      </c>
    </row>
    <row r="2349" spans="5:12" x14ac:dyDescent="0.2">
      <c r="E2349" t="s">
        <v>7651</v>
      </c>
      <c r="F2349" t="s">
        <v>29</v>
      </c>
      <c r="G2349">
        <v>0</v>
      </c>
      <c r="H2349">
        <v>2</v>
      </c>
      <c r="I2349">
        <v>0</v>
      </c>
      <c r="J2349">
        <v>0</v>
      </c>
      <c r="K2349">
        <v>2</v>
      </c>
      <c r="L2349">
        <v>2</v>
      </c>
    </row>
    <row r="2350" spans="5:12" x14ac:dyDescent="0.2">
      <c r="E2350" t="s">
        <v>4982</v>
      </c>
      <c r="F2350" t="s">
        <v>29</v>
      </c>
      <c r="G2350">
        <v>0</v>
      </c>
      <c r="H2350">
        <v>2</v>
      </c>
      <c r="I2350">
        <v>0</v>
      </c>
      <c r="J2350">
        <v>0</v>
      </c>
      <c r="K2350">
        <v>2</v>
      </c>
      <c r="L2350">
        <v>2</v>
      </c>
    </row>
    <row r="2351" spans="5:12" x14ac:dyDescent="0.2">
      <c r="E2351" t="s">
        <v>7652</v>
      </c>
      <c r="F2351" t="s">
        <v>29</v>
      </c>
      <c r="G2351">
        <v>0</v>
      </c>
      <c r="H2351">
        <v>2</v>
      </c>
      <c r="I2351">
        <v>0</v>
      </c>
      <c r="J2351">
        <v>0</v>
      </c>
      <c r="K2351">
        <v>2</v>
      </c>
      <c r="L2351">
        <v>2</v>
      </c>
    </row>
    <row r="2352" spans="5:12" x14ac:dyDescent="0.2">
      <c r="E2352" t="s">
        <v>7653</v>
      </c>
      <c r="F2352" t="s">
        <v>29</v>
      </c>
      <c r="G2352">
        <v>0</v>
      </c>
      <c r="H2352">
        <v>2</v>
      </c>
      <c r="I2352">
        <v>0</v>
      </c>
      <c r="J2352">
        <v>0</v>
      </c>
      <c r="K2352">
        <v>2</v>
      </c>
      <c r="L2352">
        <v>2</v>
      </c>
    </row>
    <row r="2353" spans="5:12" x14ac:dyDescent="0.2">
      <c r="E2353" t="s">
        <v>7654</v>
      </c>
      <c r="F2353" t="s">
        <v>29</v>
      </c>
      <c r="G2353">
        <v>0</v>
      </c>
      <c r="H2353">
        <v>2</v>
      </c>
      <c r="I2353">
        <v>0</v>
      </c>
      <c r="J2353">
        <v>0</v>
      </c>
      <c r="K2353">
        <v>2</v>
      </c>
      <c r="L2353">
        <v>2</v>
      </c>
    </row>
    <row r="2354" spans="5:12" x14ac:dyDescent="0.2">
      <c r="E2354" t="s">
        <v>2889</v>
      </c>
      <c r="F2354" t="s">
        <v>131</v>
      </c>
      <c r="G2354">
        <v>0</v>
      </c>
      <c r="H2354">
        <v>1</v>
      </c>
      <c r="I2354">
        <v>0</v>
      </c>
      <c r="J2354">
        <v>0</v>
      </c>
      <c r="K2354">
        <v>1</v>
      </c>
      <c r="L2354">
        <v>1</v>
      </c>
    </row>
    <row r="2355" spans="5:12" x14ac:dyDescent="0.2">
      <c r="E2355" t="s">
        <v>2783</v>
      </c>
      <c r="F2355" t="s">
        <v>131</v>
      </c>
      <c r="G2355">
        <v>0</v>
      </c>
      <c r="H2355">
        <v>1</v>
      </c>
      <c r="I2355">
        <v>0</v>
      </c>
      <c r="J2355">
        <v>0</v>
      </c>
      <c r="K2355">
        <v>1</v>
      </c>
      <c r="L2355">
        <v>1</v>
      </c>
    </row>
    <row r="2356" spans="5:12" x14ac:dyDescent="0.2">
      <c r="E2356" t="s">
        <v>5767</v>
      </c>
      <c r="F2356" t="s">
        <v>94</v>
      </c>
      <c r="G2356">
        <v>0</v>
      </c>
      <c r="H2356">
        <v>1</v>
      </c>
      <c r="I2356">
        <v>0</v>
      </c>
      <c r="J2356">
        <v>0</v>
      </c>
      <c r="K2356">
        <v>1</v>
      </c>
      <c r="L2356">
        <v>1</v>
      </c>
    </row>
    <row r="2357" spans="5:12" x14ac:dyDescent="0.2">
      <c r="E2357" t="s">
        <v>5162</v>
      </c>
      <c r="F2357" t="s">
        <v>94</v>
      </c>
      <c r="G2357">
        <v>0</v>
      </c>
      <c r="H2357">
        <v>1</v>
      </c>
      <c r="I2357">
        <v>0</v>
      </c>
      <c r="J2357">
        <v>0</v>
      </c>
      <c r="K2357">
        <v>1</v>
      </c>
      <c r="L2357">
        <v>1</v>
      </c>
    </row>
    <row r="2358" spans="5:12" x14ac:dyDescent="0.2">
      <c r="E2358" t="s">
        <v>5248</v>
      </c>
      <c r="F2358" t="s">
        <v>94</v>
      </c>
      <c r="G2358">
        <v>0</v>
      </c>
      <c r="H2358">
        <v>1</v>
      </c>
      <c r="I2358">
        <v>0</v>
      </c>
      <c r="J2358">
        <v>0</v>
      </c>
      <c r="K2358">
        <v>1</v>
      </c>
      <c r="L2358">
        <v>1</v>
      </c>
    </row>
    <row r="2359" spans="5:12" x14ac:dyDescent="0.2">
      <c r="E2359" t="s">
        <v>5119</v>
      </c>
      <c r="F2359" t="s">
        <v>94</v>
      </c>
      <c r="G2359">
        <v>0</v>
      </c>
      <c r="H2359">
        <v>1</v>
      </c>
      <c r="I2359">
        <v>0</v>
      </c>
      <c r="J2359">
        <v>0</v>
      </c>
      <c r="K2359">
        <v>1</v>
      </c>
      <c r="L2359">
        <v>1</v>
      </c>
    </row>
    <row r="2360" spans="5:12" x14ac:dyDescent="0.2">
      <c r="E2360" t="s">
        <v>7655</v>
      </c>
      <c r="F2360" t="s">
        <v>14</v>
      </c>
      <c r="G2360">
        <v>0</v>
      </c>
      <c r="H2360">
        <v>1</v>
      </c>
      <c r="I2360">
        <v>0</v>
      </c>
      <c r="J2360">
        <v>0</v>
      </c>
      <c r="K2360">
        <v>1</v>
      </c>
      <c r="L2360">
        <v>1</v>
      </c>
    </row>
    <row r="2361" spans="5:12" x14ac:dyDescent="0.2">
      <c r="E2361" t="s">
        <v>7656</v>
      </c>
      <c r="F2361" t="s">
        <v>14</v>
      </c>
      <c r="G2361">
        <v>0</v>
      </c>
      <c r="H2361">
        <v>1</v>
      </c>
      <c r="I2361">
        <v>0</v>
      </c>
      <c r="J2361">
        <v>0</v>
      </c>
      <c r="K2361">
        <v>1</v>
      </c>
      <c r="L2361">
        <v>1</v>
      </c>
    </row>
    <row r="2362" spans="5:12" x14ac:dyDescent="0.2">
      <c r="E2362" t="s">
        <v>3180</v>
      </c>
      <c r="F2362" t="s">
        <v>48</v>
      </c>
      <c r="G2362">
        <v>0</v>
      </c>
      <c r="H2362">
        <v>2</v>
      </c>
      <c r="I2362">
        <v>0</v>
      </c>
      <c r="J2362">
        <v>0</v>
      </c>
      <c r="K2362">
        <v>2</v>
      </c>
      <c r="L2362">
        <v>2</v>
      </c>
    </row>
    <row r="2363" spans="5:12" x14ac:dyDescent="0.2">
      <c r="E2363" t="s">
        <v>7657</v>
      </c>
      <c r="F2363" t="s">
        <v>14</v>
      </c>
      <c r="G2363">
        <v>0</v>
      </c>
      <c r="H2363">
        <v>1</v>
      </c>
      <c r="I2363">
        <v>0</v>
      </c>
      <c r="J2363">
        <v>0</v>
      </c>
      <c r="K2363">
        <v>1</v>
      </c>
      <c r="L2363">
        <v>1</v>
      </c>
    </row>
    <row r="2364" spans="5:12" x14ac:dyDescent="0.2">
      <c r="E2364" t="s">
        <v>7658</v>
      </c>
      <c r="F2364" t="s">
        <v>14</v>
      </c>
      <c r="G2364">
        <v>0</v>
      </c>
      <c r="H2364">
        <v>1</v>
      </c>
      <c r="I2364">
        <v>0</v>
      </c>
      <c r="J2364">
        <v>0</v>
      </c>
      <c r="K2364">
        <v>1</v>
      </c>
      <c r="L2364">
        <v>1</v>
      </c>
    </row>
    <row r="2365" spans="5:12" x14ac:dyDescent="0.2">
      <c r="E2365" t="s">
        <v>7659</v>
      </c>
      <c r="F2365" t="s">
        <v>14</v>
      </c>
      <c r="G2365">
        <v>0</v>
      </c>
      <c r="H2365">
        <v>1</v>
      </c>
      <c r="I2365">
        <v>0</v>
      </c>
      <c r="J2365">
        <v>0</v>
      </c>
      <c r="K2365">
        <v>1</v>
      </c>
      <c r="L2365">
        <v>1</v>
      </c>
    </row>
    <row r="2366" spans="5:12" x14ac:dyDescent="0.2">
      <c r="E2366" t="s">
        <v>7660</v>
      </c>
      <c r="F2366" t="s">
        <v>14</v>
      </c>
      <c r="G2366">
        <v>0</v>
      </c>
      <c r="H2366">
        <v>1</v>
      </c>
      <c r="I2366">
        <v>0</v>
      </c>
      <c r="J2366">
        <v>0</v>
      </c>
      <c r="K2366">
        <v>1</v>
      </c>
      <c r="L2366">
        <v>1</v>
      </c>
    </row>
    <row r="2367" spans="5:12" x14ac:dyDescent="0.2">
      <c r="E2367" t="s">
        <v>7661</v>
      </c>
      <c r="F2367" t="s">
        <v>14</v>
      </c>
      <c r="G2367">
        <v>0</v>
      </c>
      <c r="H2367">
        <v>1</v>
      </c>
      <c r="I2367">
        <v>0</v>
      </c>
      <c r="J2367">
        <v>0</v>
      </c>
      <c r="K2367">
        <v>1</v>
      </c>
      <c r="L2367">
        <v>1</v>
      </c>
    </row>
    <row r="2368" spans="5:12" x14ac:dyDescent="0.2">
      <c r="E2368" t="s">
        <v>4196</v>
      </c>
      <c r="F2368" t="s">
        <v>20</v>
      </c>
      <c r="G2368">
        <v>1</v>
      </c>
      <c r="H2368">
        <v>0</v>
      </c>
      <c r="I2368">
        <v>0</v>
      </c>
      <c r="J2368">
        <v>0</v>
      </c>
      <c r="K2368">
        <v>1</v>
      </c>
      <c r="L2368">
        <v>1</v>
      </c>
    </row>
    <row r="2369" spans="5:12" x14ac:dyDescent="0.2">
      <c r="E2369" t="s">
        <v>7662</v>
      </c>
      <c r="F2369" t="s">
        <v>80</v>
      </c>
      <c r="G2369">
        <v>1</v>
      </c>
      <c r="H2369">
        <v>0</v>
      </c>
      <c r="I2369">
        <v>0</v>
      </c>
      <c r="J2369">
        <v>0</v>
      </c>
      <c r="K2369">
        <v>1</v>
      </c>
      <c r="L2369">
        <v>1</v>
      </c>
    </row>
    <row r="2370" spans="5:12" x14ac:dyDescent="0.2">
      <c r="E2370" t="s">
        <v>7663</v>
      </c>
      <c r="F2370" t="s">
        <v>80</v>
      </c>
      <c r="G2370">
        <v>1</v>
      </c>
      <c r="H2370">
        <v>0</v>
      </c>
      <c r="I2370">
        <v>0</v>
      </c>
      <c r="J2370">
        <v>0</v>
      </c>
      <c r="K2370">
        <v>1</v>
      </c>
      <c r="L2370">
        <v>1</v>
      </c>
    </row>
    <row r="2371" spans="5:12" x14ac:dyDescent="0.2">
      <c r="E2371" t="s">
        <v>7664</v>
      </c>
      <c r="F2371" t="s">
        <v>80</v>
      </c>
      <c r="G2371">
        <v>1</v>
      </c>
      <c r="H2371">
        <v>0</v>
      </c>
      <c r="I2371">
        <v>0</v>
      </c>
      <c r="J2371">
        <v>0</v>
      </c>
      <c r="K2371">
        <v>1</v>
      </c>
      <c r="L2371">
        <v>1</v>
      </c>
    </row>
    <row r="2372" spans="5:12" x14ac:dyDescent="0.2">
      <c r="E2372" t="s">
        <v>7665</v>
      </c>
      <c r="F2372" t="s">
        <v>80</v>
      </c>
      <c r="G2372">
        <v>1</v>
      </c>
      <c r="H2372">
        <v>0</v>
      </c>
      <c r="I2372">
        <v>0</v>
      </c>
      <c r="J2372">
        <v>0</v>
      </c>
      <c r="K2372">
        <v>1</v>
      </c>
      <c r="L2372">
        <v>1</v>
      </c>
    </row>
    <row r="2373" spans="5:12" x14ac:dyDescent="0.2">
      <c r="E2373" t="s">
        <v>7666</v>
      </c>
      <c r="F2373" t="s">
        <v>35</v>
      </c>
      <c r="G2373">
        <v>1</v>
      </c>
      <c r="H2373">
        <v>0</v>
      </c>
      <c r="I2373">
        <v>0</v>
      </c>
      <c r="J2373">
        <v>0</v>
      </c>
      <c r="K2373">
        <v>1</v>
      </c>
      <c r="L2373">
        <v>1</v>
      </c>
    </row>
    <row r="2374" spans="5:12" x14ac:dyDescent="0.2">
      <c r="E2374" t="s">
        <v>7667</v>
      </c>
      <c r="F2374" t="s">
        <v>35</v>
      </c>
      <c r="G2374">
        <v>1</v>
      </c>
      <c r="H2374">
        <v>0</v>
      </c>
      <c r="I2374">
        <v>0</v>
      </c>
      <c r="J2374">
        <v>0</v>
      </c>
      <c r="K2374">
        <v>1</v>
      </c>
      <c r="L2374">
        <v>1</v>
      </c>
    </row>
    <row r="2375" spans="5:12" x14ac:dyDescent="0.2">
      <c r="E2375" t="s">
        <v>7668</v>
      </c>
      <c r="F2375" t="s">
        <v>35</v>
      </c>
      <c r="G2375">
        <v>1</v>
      </c>
      <c r="H2375">
        <v>0</v>
      </c>
      <c r="I2375">
        <v>0</v>
      </c>
      <c r="J2375">
        <v>0</v>
      </c>
      <c r="K2375">
        <v>1</v>
      </c>
      <c r="L2375">
        <v>1</v>
      </c>
    </row>
    <row r="2376" spans="5:12" x14ac:dyDescent="0.2">
      <c r="E2376" t="s">
        <v>7669</v>
      </c>
      <c r="F2376" t="s">
        <v>35</v>
      </c>
      <c r="G2376">
        <v>1</v>
      </c>
      <c r="H2376">
        <v>0</v>
      </c>
      <c r="I2376">
        <v>0</v>
      </c>
      <c r="J2376">
        <v>0</v>
      </c>
      <c r="K2376">
        <v>1</v>
      </c>
      <c r="L2376">
        <v>1</v>
      </c>
    </row>
    <row r="2377" spans="5:12" x14ac:dyDescent="0.2">
      <c r="E2377" t="s">
        <v>7670</v>
      </c>
      <c r="F2377" t="s">
        <v>35</v>
      </c>
      <c r="G2377">
        <v>1</v>
      </c>
      <c r="H2377">
        <v>0</v>
      </c>
      <c r="I2377">
        <v>0</v>
      </c>
      <c r="J2377">
        <v>0</v>
      </c>
      <c r="K2377">
        <v>1</v>
      </c>
      <c r="L2377">
        <v>1</v>
      </c>
    </row>
    <row r="2378" spans="5:12" x14ac:dyDescent="0.2">
      <c r="E2378" t="s">
        <v>3119</v>
      </c>
      <c r="F2378" t="s">
        <v>131</v>
      </c>
      <c r="G2378">
        <v>0</v>
      </c>
      <c r="H2378">
        <v>1</v>
      </c>
      <c r="I2378">
        <v>0</v>
      </c>
      <c r="J2378">
        <v>0</v>
      </c>
      <c r="K2378">
        <v>1</v>
      </c>
      <c r="L2378">
        <v>1</v>
      </c>
    </row>
    <row r="2379" spans="5:12" x14ac:dyDescent="0.2">
      <c r="E2379" t="s">
        <v>2315</v>
      </c>
      <c r="F2379" t="s">
        <v>53</v>
      </c>
      <c r="G2379">
        <v>1</v>
      </c>
      <c r="H2379">
        <v>0</v>
      </c>
      <c r="I2379">
        <v>0</v>
      </c>
      <c r="J2379">
        <v>0</v>
      </c>
      <c r="K2379">
        <v>1</v>
      </c>
      <c r="L2379">
        <v>1</v>
      </c>
    </row>
    <row r="2380" spans="5:12" x14ac:dyDescent="0.2">
      <c r="E2380" t="s">
        <v>2334</v>
      </c>
      <c r="F2380" t="s">
        <v>53</v>
      </c>
      <c r="G2380">
        <v>1</v>
      </c>
      <c r="H2380">
        <v>0</v>
      </c>
      <c r="I2380">
        <v>0</v>
      </c>
      <c r="J2380">
        <v>0</v>
      </c>
      <c r="K2380">
        <v>1</v>
      </c>
      <c r="L2380">
        <v>1</v>
      </c>
    </row>
    <row r="2381" spans="5:12" x14ac:dyDescent="0.2">
      <c r="E2381" t="s">
        <v>2318</v>
      </c>
      <c r="F2381" t="s">
        <v>53</v>
      </c>
      <c r="G2381">
        <v>1</v>
      </c>
      <c r="H2381">
        <v>0</v>
      </c>
      <c r="I2381">
        <v>0</v>
      </c>
      <c r="J2381">
        <v>0</v>
      </c>
      <c r="K2381">
        <v>1</v>
      </c>
      <c r="L2381">
        <v>1</v>
      </c>
    </row>
    <row r="2382" spans="5:12" x14ac:dyDescent="0.2">
      <c r="E2382" t="s">
        <v>2336</v>
      </c>
      <c r="F2382" t="s">
        <v>53</v>
      </c>
      <c r="G2382">
        <v>1</v>
      </c>
      <c r="H2382">
        <v>0</v>
      </c>
      <c r="I2382">
        <v>0</v>
      </c>
      <c r="J2382">
        <v>0</v>
      </c>
      <c r="K2382">
        <v>1</v>
      </c>
      <c r="L2382">
        <v>1</v>
      </c>
    </row>
    <row r="2383" spans="5:12" x14ac:dyDescent="0.2">
      <c r="E2383" t="s">
        <v>2337</v>
      </c>
      <c r="F2383" t="s">
        <v>53</v>
      </c>
      <c r="G2383">
        <v>1</v>
      </c>
      <c r="H2383">
        <v>0</v>
      </c>
      <c r="I2383">
        <v>0</v>
      </c>
      <c r="J2383">
        <v>0</v>
      </c>
      <c r="K2383">
        <v>1</v>
      </c>
      <c r="L2383">
        <v>1</v>
      </c>
    </row>
    <row r="2384" spans="5:12" x14ac:dyDescent="0.2">
      <c r="E2384" t="s">
        <v>2339</v>
      </c>
      <c r="F2384" t="s">
        <v>53</v>
      </c>
      <c r="G2384">
        <v>1</v>
      </c>
      <c r="H2384">
        <v>0</v>
      </c>
      <c r="I2384">
        <v>0</v>
      </c>
      <c r="J2384">
        <v>0</v>
      </c>
      <c r="K2384">
        <v>1</v>
      </c>
      <c r="L2384">
        <v>1</v>
      </c>
    </row>
    <row r="2385" spans="5:12" x14ac:dyDescent="0.2">
      <c r="E2385" t="s">
        <v>5103</v>
      </c>
      <c r="F2385" t="s">
        <v>87</v>
      </c>
      <c r="G2385">
        <v>1</v>
      </c>
      <c r="H2385">
        <v>0</v>
      </c>
      <c r="I2385">
        <v>0</v>
      </c>
      <c r="J2385">
        <v>0</v>
      </c>
      <c r="K2385">
        <v>1</v>
      </c>
      <c r="L2385">
        <v>1</v>
      </c>
    </row>
    <row r="2386" spans="5:12" x14ac:dyDescent="0.2">
      <c r="E2386" t="s">
        <v>5076</v>
      </c>
      <c r="F2386" t="s">
        <v>87</v>
      </c>
      <c r="G2386">
        <v>1</v>
      </c>
      <c r="H2386">
        <v>0</v>
      </c>
      <c r="I2386">
        <v>0</v>
      </c>
      <c r="J2386">
        <v>0</v>
      </c>
      <c r="K2386">
        <v>1</v>
      </c>
      <c r="L2386">
        <v>1</v>
      </c>
    </row>
    <row r="2387" spans="5:12" x14ac:dyDescent="0.2">
      <c r="E2387" t="s">
        <v>5098</v>
      </c>
      <c r="F2387" t="s">
        <v>87</v>
      </c>
      <c r="G2387">
        <v>1</v>
      </c>
      <c r="H2387">
        <v>0</v>
      </c>
      <c r="I2387">
        <v>0</v>
      </c>
      <c r="J2387">
        <v>0</v>
      </c>
      <c r="K2387">
        <v>1</v>
      </c>
      <c r="L2387">
        <v>1</v>
      </c>
    </row>
    <row r="2388" spans="5:12" x14ac:dyDescent="0.2">
      <c r="E2388" t="s">
        <v>5077</v>
      </c>
      <c r="F2388" t="s">
        <v>87</v>
      </c>
      <c r="G2388">
        <v>1</v>
      </c>
      <c r="H2388">
        <v>0</v>
      </c>
      <c r="I2388">
        <v>0</v>
      </c>
      <c r="J2388">
        <v>0</v>
      </c>
      <c r="K2388">
        <v>1</v>
      </c>
      <c r="L2388">
        <v>1</v>
      </c>
    </row>
    <row r="2389" spans="5:12" x14ac:dyDescent="0.2">
      <c r="E2389" t="s">
        <v>5085</v>
      </c>
      <c r="F2389" t="s">
        <v>87</v>
      </c>
      <c r="G2389">
        <v>1</v>
      </c>
      <c r="H2389">
        <v>0</v>
      </c>
      <c r="I2389">
        <v>0</v>
      </c>
      <c r="J2389">
        <v>0</v>
      </c>
      <c r="K2389">
        <v>1</v>
      </c>
      <c r="L2389">
        <v>1</v>
      </c>
    </row>
    <row r="2390" spans="5:12" x14ac:dyDescent="0.2">
      <c r="E2390" t="s">
        <v>5075</v>
      </c>
      <c r="F2390" t="s">
        <v>87</v>
      </c>
      <c r="G2390">
        <v>1</v>
      </c>
      <c r="H2390">
        <v>0</v>
      </c>
      <c r="I2390">
        <v>0</v>
      </c>
      <c r="J2390">
        <v>0</v>
      </c>
      <c r="K2390">
        <v>1</v>
      </c>
      <c r="L2390">
        <v>1</v>
      </c>
    </row>
    <row r="2391" spans="5:12" x14ac:dyDescent="0.2">
      <c r="E2391" t="s">
        <v>5092</v>
      </c>
      <c r="F2391" t="s">
        <v>87</v>
      </c>
      <c r="G2391">
        <v>1</v>
      </c>
      <c r="H2391">
        <v>0</v>
      </c>
      <c r="I2391">
        <v>0</v>
      </c>
      <c r="J2391">
        <v>0</v>
      </c>
      <c r="K2391">
        <v>1</v>
      </c>
      <c r="L2391">
        <v>1</v>
      </c>
    </row>
    <row r="2392" spans="5:12" x14ac:dyDescent="0.2">
      <c r="E2392" t="s">
        <v>5091</v>
      </c>
      <c r="F2392" t="s">
        <v>87</v>
      </c>
      <c r="G2392">
        <v>1</v>
      </c>
      <c r="H2392">
        <v>0</v>
      </c>
      <c r="I2392">
        <v>0</v>
      </c>
      <c r="J2392">
        <v>0</v>
      </c>
      <c r="K2392">
        <v>1</v>
      </c>
      <c r="L2392">
        <v>1</v>
      </c>
    </row>
    <row r="2393" spans="5:12" x14ac:dyDescent="0.2">
      <c r="E2393" t="s">
        <v>5084</v>
      </c>
      <c r="F2393" t="s">
        <v>87</v>
      </c>
      <c r="G2393">
        <v>1</v>
      </c>
      <c r="H2393">
        <v>0</v>
      </c>
      <c r="I2393">
        <v>0</v>
      </c>
      <c r="J2393">
        <v>0</v>
      </c>
      <c r="K2393">
        <v>1</v>
      </c>
      <c r="L2393">
        <v>1</v>
      </c>
    </row>
    <row r="2394" spans="5:12" x14ac:dyDescent="0.2">
      <c r="E2394" t="s">
        <v>5090</v>
      </c>
      <c r="F2394" t="s">
        <v>87</v>
      </c>
      <c r="G2394">
        <v>1</v>
      </c>
      <c r="H2394">
        <v>0</v>
      </c>
      <c r="I2394">
        <v>0</v>
      </c>
      <c r="J2394">
        <v>0</v>
      </c>
      <c r="K2394">
        <v>1</v>
      </c>
      <c r="L2394">
        <v>1</v>
      </c>
    </row>
    <row r="2395" spans="5:12" x14ac:dyDescent="0.2">
      <c r="E2395" t="s">
        <v>5097</v>
      </c>
      <c r="F2395" t="s">
        <v>87</v>
      </c>
      <c r="G2395">
        <v>1</v>
      </c>
      <c r="H2395">
        <v>0</v>
      </c>
      <c r="I2395">
        <v>0</v>
      </c>
      <c r="J2395">
        <v>0</v>
      </c>
      <c r="K2395">
        <v>1</v>
      </c>
      <c r="L2395">
        <v>1</v>
      </c>
    </row>
    <row r="2396" spans="5:12" x14ac:dyDescent="0.2">
      <c r="E2396" t="s">
        <v>5083</v>
      </c>
      <c r="F2396" t="s">
        <v>87</v>
      </c>
      <c r="G2396">
        <v>1</v>
      </c>
      <c r="H2396">
        <v>0</v>
      </c>
      <c r="I2396">
        <v>0</v>
      </c>
      <c r="J2396">
        <v>0</v>
      </c>
      <c r="K2396">
        <v>1</v>
      </c>
      <c r="L2396">
        <v>1</v>
      </c>
    </row>
    <row r="2397" spans="5:12" x14ac:dyDescent="0.2">
      <c r="E2397" t="s">
        <v>6664</v>
      </c>
      <c r="F2397" t="s">
        <v>20</v>
      </c>
      <c r="G2397">
        <v>0</v>
      </c>
      <c r="H2397">
        <v>1</v>
      </c>
      <c r="I2397">
        <v>0</v>
      </c>
      <c r="J2397">
        <v>0</v>
      </c>
      <c r="K2397">
        <v>1</v>
      </c>
      <c r="L2397">
        <v>1</v>
      </c>
    </row>
    <row r="2398" spans="5:12" x14ac:dyDescent="0.2">
      <c r="E2398" t="s">
        <v>6665</v>
      </c>
      <c r="F2398" t="s">
        <v>20</v>
      </c>
      <c r="G2398">
        <v>0</v>
      </c>
      <c r="H2398">
        <v>1</v>
      </c>
      <c r="I2398">
        <v>0</v>
      </c>
      <c r="J2398">
        <v>0</v>
      </c>
      <c r="K2398">
        <v>1</v>
      </c>
      <c r="L2398">
        <v>1</v>
      </c>
    </row>
    <row r="2399" spans="5:12" x14ac:dyDescent="0.2">
      <c r="E2399" t="s">
        <v>2249</v>
      </c>
      <c r="F2399" t="s">
        <v>29</v>
      </c>
      <c r="G2399">
        <v>1</v>
      </c>
      <c r="H2399">
        <v>0</v>
      </c>
      <c r="I2399">
        <v>0</v>
      </c>
      <c r="J2399">
        <v>0</v>
      </c>
      <c r="K2399">
        <v>1</v>
      </c>
      <c r="L2399">
        <v>1</v>
      </c>
    </row>
    <row r="2400" spans="5:12" x14ac:dyDescent="0.2">
      <c r="E2400" t="s">
        <v>4084</v>
      </c>
      <c r="F2400" t="s">
        <v>14</v>
      </c>
      <c r="G2400">
        <v>1</v>
      </c>
      <c r="H2400">
        <v>0</v>
      </c>
      <c r="I2400">
        <v>0</v>
      </c>
      <c r="J2400">
        <v>0</v>
      </c>
      <c r="K2400">
        <v>1</v>
      </c>
      <c r="L2400">
        <v>1</v>
      </c>
    </row>
    <row r="2401" spans="5:12" x14ac:dyDescent="0.2">
      <c r="E2401" t="s">
        <v>4011</v>
      </c>
      <c r="F2401" t="s">
        <v>14</v>
      </c>
      <c r="G2401">
        <v>1</v>
      </c>
      <c r="H2401">
        <v>0</v>
      </c>
      <c r="I2401">
        <v>0</v>
      </c>
      <c r="J2401">
        <v>0</v>
      </c>
      <c r="K2401">
        <v>1</v>
      </c>
      <c r="L2401">
        <v>1</v>
      </c>
    </row>
    <row r="2402" spans="5:12" x14ac:dyDescent="0.2">
      <c r="E2402" t="s">
        <v>7671</v>
      </c>
      <c r="F2402" t="s">
        <v>94</v>
      </c>
      <c r="G2402">
        <v>0</v>
      </c>
      <c r="H2402">
        <v>1</v>
      </c>
      <c r="I2402">
        <v>0</v>
      </c>
      <c r="J2402">
        <v>0</v>
      </c>
      <c r="K2402">
        <v>1</v>
      </c>
      <c r="L2402">
        <v>1</v>
      </c>
    </row>
    <row r="2403" spans="5:12" x14ac:dyDescent="0.2">
      <c r="E2403" t="s">
        <v>7672</v>
      </c>
      <c r="F2403" t="s">
        <v>94</v>
      </c>
      <c r="G2403">
        <v>0</v>
      </c>
      <c r="H2403">
        <v>1</v>
      </c>
      <c r="I2403">
        <v>0</v>
      </c>
      <c r="J2403">
        <v>0</v>
      </c>
      <c r="K2403">
        <v>1</v>
      </c>
      <c r="L2403">
        <v>1</v>
      </c>
    </row>
    <row r="2404" spans="5:12" x14ac:dyDescent="0.2">
      <c r="E2404" t="s">
        <v>6787</v>
      </c>
      <c r="F2404" t="s">
        <v>94</v>
      </c>
      <c r="G2404">
        <v>0</v>
      </c>
      <c r="H2404">
        <v>1</v>
      </c>
      <c r="I2404">
        <v>0</v>
      </c>
      <c r="J2404">
        <v>0</v>
      </c>
      <c r="K2404">
        <v>1</v>
      </c>
      <c r="L2404">
        <v>1</v>
      </c>
    </row>
    <row r="2405" spans="5:12" x14ac:dyDescent="0.2">
      <c r="E2405" t="s">
        <v>6788</v>
      </c>
      <c r="F2405" t="s">
        <v>94</v>
      </c>
      <c r="G2405">
        <v>0</v>
      </c>
      <c r="H2405">
        <v>1</v>
      </c>
      <c r="I2405">
        <v>0</v>
      </c>
      <c r="J2405">
        <v>0</v>
      </c>
      <c r="K2405">
        <v>1</v>
      </c>
      <c r="L2405">
        <v>1</v>
      </c>
    </row>
    <row r="2406" spans="5:12" x14ac:dyDescent="0.2">
      <c r="E2406" t="s">
        <v>788</v>
      </c>
      <c r="F2406" t="s">
        <v>94</v>
      </c>
      <c r="G2406">
        <v>0</v>
      </c>
      <c r="H2406">
        <v>1</v>
      </c>
      <c r="I2406">
        <v>0</v>
      </c>
      <c r="J2406">
        <v>0</v>
      </c>
      <c r="K2406">
        <v>1</v>
      </c>
      <c r="L2406">
        <v>1</v>
      </c>
    </row>
    <row r="2407" spans="5:12" x14ac:dyDescent="0.2">
      <c r="E2407" t="s">
        <v>6789</v>
      </c>
      <c r="F2407" t="s">
        <v>94</v>
      </c>
      <c r="G2407">
        <v>0</v>
      </c>
      <c r="H2407">
        <v>1</v>
      </c>
      <c r="I2407">
        <v>0</v>
      </c>
      <c r="J2407">
        <v>0</v>
      </c>
      <c r="K2407">
        <v>1</v>
      </c>
      <c r="L2407">
        <v>1</v>
      </c>
    </row>
    <row r="2408" spans="5:12" x14ac:dyDescent="0.2">
      <c r="E2408" t="s">
        <v>857</v>
      </c>
      <c r="F2408" t="s">
        <v>14</v>
      </c>
      <c r="G2408">
        <v>0</v>
      </c>
      <c r="H2408">
        <v>1</v>
      </c>
      <c r="I2408">
        <v>0</v>
      </c>
      <c r="J2408">
        <v>0</v>
      </c>
      <c r="K2408">
        <v>1</v>
      </c>
      <c r="L2408">
        <v>1</v>
      </c>
    </row>
    <row r="2409" spans="5:12" x14ac:dyDescent="0.2">
      <c r="E2409" t="s">
        <v>5141</v>
      </c>
      <c r="F2409" t="s">
        <v>77</v>
      </c>
      <c r="G2409">
        <v>0</v>
      </c>
      <c r="H2409">
        <v>1</v>
      </c>
      <c r="I2409">
        <v>0</v>
      </c>
      <c r="J2409">
        <v>0</v>
      </c>
      <c r="K2409">
        <v>1</v>
      </c>
      <c r="L2409">
        <v>1</v>
      </c>
    </row>
    <row r="2410" spans="5:12" x14ac:dyDescent="0.2">
      <c r="E2410" t="s">
        <v>5374</v>
      </c>
      <c r="F2410" t="s">
        <v>77</v>
      </c>
      <c r="G2410">
        <v>0</v>
      </c>
      <c r="H2410">
        <v>1</v>
      </c>
      <c r="I2410">
        <v>0</v>
      </c>
      <c r="J2410">
        <v>0</v>
      </c>
      <c r="K2410">
        <v>1</v>
      </c>
      <c r="L2410">
        <v>1</v>
      </c>
    </row>
    <row r="2411" spans="5:12" x14ac:dyDescent="0.2">
      <c r="E2411" t="s">
        <v>1578</v>
      </c>
      <c r="F2411" t="s">
        <v>77</v>
      </c>
      <c r="G2411">
        <v>0</v>
      </c>
      <c r="H2411">
        <v>1</v>
      </c>
      <c r="I2411">
        <v>0</v>
      </c>
      <c r="J2411">
        <v>0</v>
      </c>
      <c r="K2411">
        <v>1</v>
      </c>
      <c r="L2411">
        <v>1</v>
      </c>
    </row>
    <row r="2412" spans="5:12" x14ac:dyDescent="0.2">
      <c r="E2412" t="s">
        <v>5139</v>
      </c>
      <c r="F2412" t="s">
        <v>77</v>
      </c>
      <c r="G2412">
        <v>0</v>
      </c>
      <c r="H2412">
        <v>1</v>
      </c>
      <c r="I2412">
        <v>0</v>
      </c>
      <c r="J2412">
        <v>0</v>
      </c>
      <c r="K2412">
        <v>1</v>
      </c>
      <c r="L2412">
        <v>1</v>
      </c>
    </row>
    <row r="2413" spans="5:12" x14ac:dyDescent="0.2">
      <c r="E2413" t="s">
        <v>4322</v>
      </c>
      <c r="F2413" t="s">
        <v>77</v>
      </c>
      <c r="G2413">
        <v>0</v>
      </c>
      <c r="H2413">
        <v>1</v>
      </c>
      <c r="I2413">
        <v>0</v>
      </c>
      <c r="J2413">
        <v>0</v>
      </c>
      <c r="K2413">
        <v>1</v>
      </c>
      <c r="L2413">
        <v>1</v>
      </c>
    </row>
    <row r="2414" spans="5:12" x14ac:dyDescent="0.2">
      <c r="E2414" t="s">
        <v>5189</v>
      </c>
      <c r="F2414" t="s">
        <v>77</v>
      </c>
      <c r="G2414">
        <v>0</v>
      </c>
      <c r="H2414">
        <v>1</v>
      </c>
      <c r="I2414">
        <v>0</v>
      </c>
      <c r="J2414">
        <v>0</v>
      </c>
      <c r="K2414">
        <v>1</v>
      </c>
      <c r="L2414">
        <v>1</v>
      </c>
    </row>
    <row r="2415" spans="5:12" x14ac:dyDescent="0.2">
      <c r="E2415" t="s">
        <v>4342</v>
      </c>
      <c r="F2415" t="s">
        <v>77</v>
      </c>
      <c r="G2415">
        <v>0</v>
      </c>
      <c r="H2415">
        <v>1</v>
      </c>
      <c r="I2415">
        <v>0</v>
      </c>
      <c r="J2415">
        <v>0</v>
      </c>
      <c r="K2415">
        <v>1</v>
      </c>
      <c r="L2415">
        <v>1</v>
      </c>
    </row>
    <row r="2416" spans="5:12" x14ac:dyDescent="0.2">
      <c r="E2416" t="s">
        <v>4102</v>
      </c>
      <c r="F2416" t="s">
        <v>77</v>
      </c>
      <c r="G2416">
        <v>0</v>
      </c>
      <c r="H2416">
        <v>1</v>
      </c>
      <c r="I2416">
        <v>0</v>
      </c>
      <c r="J2416">
        <v>0</v>
      </c>
      <c r="K2416">
        <v>1</v>
      </c>
      <c r="L2416">
        <v>1</v>
      </c>
    </row>
    <row r="2417" spans="5:12" x14ac:dyDescent="0.2">
      <c r="E2417" t="s">
        <v>5140</v>
      </c>
      <c r="F2417" t="s">
        <v>77</v>
      </c>
      <c r="G2417">
        <v>0</v>
      </c>
      <c r="H2417">
        <v>1</v>
      </c>
      <c r="I2417">
        <v>0</v>
      </c>
      <c r="J2417">
        <v>0</v>
      </c>
      <c r="K2417">
        <v>1</v>
      </c>
      <c r="L2417">
        <v>1</v>
      </c>
    </row>
    <row r="2418" spans="5:12" x14ac:dyDescent="0.2">
      <c r="E2418" t="s">
        <v>5608</v>
      </c>
      <c r="F2418" t="s">
        <v>77</v>
      </c>
      <c r="G2418">
        <v>0</v>
      </c>
      <c r="H2418">
        <v>1</v>
      </c>
      <c r="I2418">
        <v>0</v>
      </c>
      <c r="J2418">
        <v>0</v>
      </c>
      <c r="K2418">
        <v>1</v>
      </c>
      <c r="L2418">
        <v>1</v>
      </c>
    </row>
    <row r="2419" spans="5:12" x14ac:dyDescent="0.2">
      <c r="E2419" t="s">
        <v>5789</v>
      </c>
      <c r="F2419" t="s">
        <v>77</v>
      </c>
      <c r="G2419">
        <v>0</v>
      </c>
      <c r="H2419">
        <v>1</v>
      </c>
      <c r="I2419">
        <v>0</v>
      </c>
      <c r="J2419">
        <v>0</v>
      </c>
      <c r="K2419">
        <v>1</v>
      </c>
      <c r="L2419">
        <v>1</v>
      </c>
    </row>
    <row r="2420" spans="5:12" x14ac:dyDescent="0.2">
      <c r="E2420" t="s">
        <v>3966</v>
      </c>
      <c r="F2420" t="s">
        <v>77</v>
      </c>
      <c r="G2420">
        <v>0</v>
      </c>
      <c r="H2420">
        <v>1</v>
      </c>
      <c r="I2420">
        <v>0</v>
      </c>
      <c r="J2420">
        <v>0</v>
      </c>
      <c r="K2420">
        <v>1</v>
      </c>
      <c r="L2420">
        <v>1</v>
      </c>
    </row>
    <row r="2421" spans="5:12" x14ac:dyDescent="0.2">
      <c r="E2421" t="s">
        <v>4333</v>
      </c>
      <c r="F2421" t="s">
        <v>77</v>
      </c>
      <c r="G2421">
        <v>0</v>
      </c>
      <c r="H2421">
        <v>1</v>
      </c>
      <c r="I2421">
        <v>0</v>
      </c>
      <c r="J2421">
        <v>0</v>
      </c>
      <c r="K2421">
        <v>1</v>
      </c>
      <c r="L2421">
        <v>1</v>
      </c>
    </row>
    <row r="2422" spans="5:12" x14ac:dyDescent="0.2">
      <c r="E2422" t="s">
        <v>4367</v>
      </c>
      <c r="F2422" t="s">
        <v>77</v>
      </c>
      <c r="G2422">
        <v>0</v>
      </c>
      <c r="H2422">
        <v>1</v>
      </c>
      <c r="I2422">
        <v>0</v>
      </c>
      <c r="J2422">
        <v>0</v>
      </c>
      <c r="K2422">
        <v>1</v>
      </c>
      <c r="L2422">
        <v>1</v>
      </c>
    </row>
    <row r="2423" spans="5:12" x14ac:dyDescent="0.2">
      <c r="E2423" t="s">
        <v>4283</v>
      </c>
      <c r="F2423" t="s">
        <v>77</v>
      </c>
      <c r="G2423">
        <v>0</v>
      </c>
      <c r="H2423">
        <v>1</v>
      </c>
      <c r="I2423">
        <v>0</v>
      </c>
      <c r="J2423">
        <v>0</v>
      </c>
      <c r="K2423">
        <v>1</v>
      </c>
      <c r="L2423">
        <v>1</v>
      </c>
    </row>
    <row r="2424" spans="5:12" x14ac:dyDescent="0.2">
      <c r="E2424" t="s">
        <v>5511</v>
      </c>
      <c r="F2424" t="s">
        <v>77</v>
      </c>
      <c r="G2424">
        <v>0</v>
      </c>
      <c r="H2424">
        <v>1</v>
      </c>
      <c r="I2424">
        <v>0</v>
      </c>
      <c r="J2424">
        <v>0</v>
      </c>
      <c r="K2424">
        <v>1</v>
      </c>
      <c r="L2424">
        <v>1</v>
      </c>
    </row>
    <row r="2425" spans="5:12" x14ac:dyDescent="0.2">
      <c r="E2425" t="s">
        <v>557</v>
      </c>
      <c r="F2425" t="s">
        <v>77</v>
      </c>
      <c r="G2425">
        <v>0</v>
      </c>
      <c r="H2425">
        <v>1</v>
      </c>
      <c r="I2425">
        <v>0</v>
      </c>
      <c r="J2425">
        <v>0</v>
      </c>
      <c r="K2425">
        <v>1</v>
      </c>
      <c r="L2425">
        <v>1</v>
      </c>
    </row>
    <row r="2426" spans="5:12" x14ac:dyDescent="0.2">
      <c r="E2426" t="s">
        <v>4086</v>
      </c>
      <c r="F2426" t="s">
        <v>77</v>
      </c>
      <c r="G2426">
        <v>0</v>
      </c>
      <c r="H2426">
        <v>1</v>
      </c>
      <c r="I2426">
        <v>0</v>
      </c>
      <c r="J2426">
        <v>0</v>
      </c>
      <c r="K2426">
        <v>1</v>
      </c>
      <c r="L2426">
        <v>1</v>
      </c>
    </row>
    <row r="2427" spans="5:12" x14ac:dyDescent="0.2">
      <c r="E2427" t="s">
        <v>5268</v>
      </c>
      <c r="F2427" t="s">
        <v>77</v>
      </c>
      <c r="G2427">
        <v>0</v>
      </c>
      <c r="H2427">
        <v>1</v>
      </c>
      <c r="I2427">
        <v>0</v>
      </c>
      <c r="J2427">
        <v>0</v>
      </c>
      <c r="K2427">
        <v>1</v>
      </c>
      <c r="L2427">
        <v>1</v>
      </c>
    </row>
    <row r="2428" spans="5:12" x14ac:dyDescent="0.2">
      <c r="E2428" t="s">
        <v>4857</v>
      </c>
      <c r="F2428" t="s">
        <v>77</v>
      </c>
      <c r="G2428">
        <v>0</v>
      </c>
      <c r="H2428">
        <v>1</v>
      </c>
      <c r="I2428">
        <v>0</v>
      </c>
      <c r="J2428">
        <v>0</v>
      </c>
      <c r="K2428">
        <v>1</v>
      </c>
      <c r="L2428">
        <v>1</v>
      </c>
    </row>
    <row r="2429" spans="5:12" x14ac:dyDescent="0.2">
      <c r="E2429" t="s">
        <v>5646</v>
      </c>
      <c r="F2429" t="s">
        <v>77</v>
      </c>
      <c r="G2429">
        <v>0</v>
      </c>
      <c r="H2429">
        <v>1</v>
      </c>
      <c r="I2429">
        <v>0</v>
      </c>
      <c r="J2429">
        <v>0</v>
      </c>
      <c r="K2429">
        <v>1</v>
      </c>
      <c r="L2429">
        <v>1</v>
      </c>
    </row>
    <row r="2430" spans="5:12" x14ac:dyDescent="0.2">
      <c r="E2430" t="s">
        <v>4484</v>
      </c>
      <c r="F2430" t="s">
        <v>77</v>
      </c>
      <c r="G2430">
        <v>0</v>
      </c>
      <c r="H2430">
        <v>1</v>
      </c>
      <c r="I2430">
        <v>0</v>
      </c>
      <c r="J2430">
        <v>0</v>
      </c>
      <c r="K2430">
        <v>1</v>
      </c>
      <c r="L2430">
        <v>1</v>
      </c>
    </row>
    <row r="2431" spans="5:12" x14ac:dyDescent="0.2">
      <c r="E2431" t="s">
        <v>5385</v>
      </c>
      <c r="F2431" t="s">
        <v>77</v>
      </c>
      <c r="G2431">
        <v>0</v>
      </c>
      <c r="H2431">
        <v>1</v>
      </c>
      <c r="I2431">
        <v>0</v>
      </c>
      <c r="J2431">
        <v>0</v>
      </c>
      <c r="K2431">
        <v>1</v>
      </c>
      <c r="L2431">
        <v>1</v>
      </c>
    </row>
    <row r="2432" spans="5:12" x14ac:dyDescent="0.2">
      <c r="E2432" t="s">
        <v>5188</v>
      </c>
      <c r="F2432" t="s">
        <v>77</v>
      </c>
      <c r="G2432">
        <v>0</v>
      </c>
      <c r="H2432">
        <v>1</v>
      </c>
      <c r="I2432">
        <v>0</v>
      </c>
      <c r="J2432">
        <v>0</v>
      </c>
      <c r="K2432">
        <v>1</v>
      </c>
      <c r="L2432">
        <v>1</v>
      </c>
    </row>
    <row r="2433" spans="5:12" x14ac:dyDescent="0.2">
      <c r="E2433" t="s">
        <v>5384</v>
      </c>
      <c r="F2433" t="s">
        <v>77</v>
      </c>
      <c r="G2433">
        <v>0</v>
      </c>
      <c r="H2433">
        <v>1</v>
      </c>
      <c r="I2433">
        <v>0</v>
      </c>
      <c r="J2433">
        <v>0</v>
      </c>
      <c r="K2433">
        <v>1</v>
      </c>
      <c r="L2433">
        <v>1</v>
      </c>
    </row>
    <row r="2434" spans="5:12" x14ac:dyDescent="0.2">
      <c r="E2434" t="s">
        <v>4869</v>
      </c>
      <c r="F2434" t="s">
        <v>77</v>
      </c>
      <c r="G2434">
        <v>0</v>
      </c>
      <c r="H2434">
        <v>1</v>
      </c>
      <c r="I2434">
        <v>0</v>
      </c>
      <c r="J2434">
        <v>0</v>
      </c>
      <c r="K2434">
        <v>1</v>
      </c>
      <c r="L2434">
        <v>1</v>
      </c>
    </row>
    <row r="2435" spans="5:12" x14ac:dyDescent="0.2">
      <c r="E2435" t="s">
        <v>5135</v>
      </c>
      <c r="F2435" t="s">
        <v>77</v>
      </c>
      <c r="G2435">
        <v>0</v>
      </c>
      <c r="H2435">
        <v>1</v>
      </c>
      <c r="I2435">
        <v>0</v>
      </c>
      <c r="J2435">
        <v>0</v>
      </c>
      <c r="K2435">
        <v>1</v>
      </c>
      <c r="L2435">
        <v>1</v>
      </c>
    </row>
    <row r="2436" spans="5:12" x14ac:dyDescent="0.2">
      <c r="E2436" t="s">
        <v>818</v>
      </c>
      <c r="F2436" t="s">
        <v>87</v>
      </c>
      <c r="G2436">
        <v>1</v>
      </c>
      <c r="H2436">
        <v>0</v>
      </c>
      <c r="I2436">
        <v>0</v>
      </c>
      <c r="J2436">
        <v>0</v>
      </c>
      <c r="K2436">
        <v>1</v>
      </c>
      <c r="L2436">
        <v>1</v>
      </c>
    </row>
    <row r="2437" spans="5:12" x14ac:dyDescent="0.2">
      <c r="E2437" t="s">
        <v>7673</v>
      </c>
      <c r="F2437" t="s">
        <v>87</v>
      </c>
      <c r="G2437">
        <v>1</v>
      </c>
      <c r="H2437">
        <v>0</v>
      </c>
      <c r="I2437">
        <v>0</v>
      </c>
      <c r="J2437">
        <v>0</v>
      </c>
      <c r="K2437">
        <v>1</v>
      </c>
      <c r="L2437">
        <v>1</v>
      </c>
    </row>
    <row r="2438" spans="5:12" x14ac:dyDescent="0.2">
      <c r="E2438" t="s">
        <v>1992</v>
      </c>
      <c r="F2438" t="s">
        <v>131</v>
      </c>
      <c r="G2438">
        <v>0</v>
      </c>
      <c r="H2438">
        <v>3</v>
      </c>
      <c r="I2438">
        <v>0</v>
      </c>
      <c r="J2438">
        <v>1</v>
      </c>
      <c r="K2438">
        <v>2</v>
      </c>
      <c r="L2438">
        <v>3</v>
      </c>
    </row>
    <row r="2439" spans="5:12" x14ac:dyDescent="0.2">
      <c r="E2439" t="s">
        <v>2049</v>
      </c>
      <c r="F2439" t="s">
        <v>67</v>
      </c>
      <c r="G2439">
        <v>0</v>
      </c>
      <c r="H2439">
        <v>1</v>
      </c>
      <c r="I2439">
        <v>0</v>
      </c>
      <c r="J2439">
        <v>0</v>
      </c>
      <c r="K2439">
        <v>1</v>
      </c>
      <c r="L2439">
        <v>1</v>
      </c>
    </row>
    <row r="2440" spans="5:12" x14ac:dyDescent="0.2">
      <c r="E2440" t="s">
        <v>5415</v>
      </c>
      <c r="F2440" t="s">
        <v>48</v>
      </c>
      <c r="G2440">
        <v>1</v>
      </c>
      <c r="H2440">
        <v>0</v>
      </c>
      <c r="I2440">
        <v>0</v>
      </c>
      <c r="J2440">
        <v>0</v>
      </c>
      <c r="K2440">
        <v>1</v>
      </c>
      <c r="L2440">
        <v>1</v>
      </c>
    </row>
    <row r="2441" spans="5:12" x14ac:dyDescent="0.2">
      <c r="E2441" t="s">
        <v>7674</v>
      </c>
      <c r="F2441" t="s">
        <v>14</v>
      </c>
      <c r="G2441">
        <v>1</v>
      </c>
      <c r="H2441">
        <v>0</v>
      </c>
      <c r="I2441">
        <v>0</v>
      </c>
      <c r="J2441">
        <v>0</v>
      </c>
      <c r="K2441">
        <v>1</v>
      </c>
      <c r="L2441">
        <v>1</v>
      </c>
    </row>
    <row r="2442" spans="5:12" x14ac:dyDescent="0.2">
      <c r="E2442" t="s">
        <v>1996</v>
      </c>
      <c r="F2442" t="s">
        <v>24</v>
      </c>
      <c r="G2442">
        <v>0</v>
      </c>
      <c r="H2442">
        <v>1</v>
      </c>
      <c r="I2442">
        <v>0</v>
      </c>
      <c r="J2442">
        <v>0</v>
      </c>
      <c r="K2442">
        <v>1</v>
      </c>
      <c r="L2442">
        <v>1</v>
      </c>
    </row>
    <row r="2443" spans="5:12" x14ac:dyDescent="0.2">
      <c r="E2443" t="s">
        <v>1213</v>
      </c>
      <c r="F2443" t="s">
        <v>24</v>
      </c>
      <c r="G2443">
        <v>0</v>
      </c>
      <c r="H2443">
        <v>1</v>
      </c>
      <c r="I2443">
        <v>0</v>
      </c>
      <c r="J2443">
        <v>0</v>
      </c>
      <c r="K2443">
        <v>1</v>
      </c>
      <c r="L2443">
        <v>1</v>
      </c>
    </row>
    <row r="2444" spans="5:12" x14ac:dyDescent="0.2">
      <c r="E2444" t="s">
        <v>570</v>
      </c>
      <c r="F2444" t="s">
        <v>24</v>
      </c>
      <c r="G2444">
        <v>0</v>
      </c>
      <c r="H2444">
        <v>1</v>
      </c>
      <c r="I2444">
        <v>0</v>
      </c>
      <c r="J2444">
        <v>0</v>
      </c>
      <c r="K2444">
        <v>1</v>
      </c>
      <c r="L2444">
        <v>1</v>
      </c>
    </row>
    <row r="2445" spans="5:12" x14ac:dyDescent="0.2">
      <c r="E2445" t="s">
        <v>7675</v>
      </c>
      <c r="F2445" t="s">
        <v>24</v>
      </c>
      <c r="G2445">
        <v>0</v>
      </c>
      <c r="H2445">
        <v>1</v>
      </c>
      <c r="I2445">
        <v>0</v>
      </c>
      <c r="J2445">
        <v>0</v>
      </c>
      <c r="K2445">
        <v>1</v>
      </c>
      <c r="L2445">
        <v>1</v>
      </c>
    </row>
    <row r="2446" spans="5:12" x14ac:dyDescent="0.2">
      <c r="E2446" t="s">
        <v>5356</v>
      </c>
      <c r="F2446" t="s">
        <v>16</v>
      </c>
      <c r="G2446">
        <v>0</v>
      </c>
      <c r="H2446">
        <v>5</v>
      </c>
      <c r="I2446">
        <v>0</v>
      </c>
      <c r="J2446">
        <v>0</v>
      </c>
      <c r="K2446">
        <v>5</v>
      </c>
      <c r="L2446">
        <v>5</v>
      </c>
    </row>
    <row r="2447" spans="5:12" x14ac:dyDescent="0.2">
      <c r="E2447" t="s">
        <v>400</v>
      </c>
      <c r="F2447" t="s">
        <v>20</v>
      </c>
      <c r="G2447">
        <v>0</v>
      </c>
      <c r="H2447">
        <v>1</v>
      </c>
      <c r="I2447">
        <v>0</v>
      </c>
      <c r="J2447">
        <v>0</v>
      </c>
      <c r="K2447">
        <v>1</v>
      </c>
      <c r="L2447">
        <v>1</v>
      </c>
    </row>
    <row r="2448" spans="5:12" x14ac:dyDescent="0.2">
      <c r="E2448" t="s">
        <v>7676</v>
      </c>
      <c r="F2448" t="s">
        <v>58</v>
      </c>
      <c r="G2448">
        <v>0</v>
      </c>
      <c r="H2448">
        <v>1</v>
      </c>
      <c r="I2448">
        <v>0</v>
      </c>
      <c r="J2448">
        <v>0</v>
      </c>
      <c r="K2448">
        <v>1</v>
      </c>
      <c r="L2448">
        <v>1</v>
      </c>
    </row>
    <row r="2449" spans="5:12" x14ac:dyDescent="0.2">
      <c r="E2449" t="s">
        <v>7677</v>
      </c>
      <c r="F2449" t="s">
        <v>58</v>
      </c>
      <c r="G2449">
        <v>0</v>
      </c>
      <c r="H2449">
        <v>1</v>
      </c>
      <c r="I2449">
        <v>0</v>
      </c>
      <c r="J2449">
        <v>0</v>
      </c>
      <c r="K2449">
        <v>1</v>
      </c>
      <c r="L2449">
        <v>1</v>
      </c>
    </row>
    <row r="2450" spans="5:12" x14ac:dyDescent="0.2">
      <c r="E2450" t="s">
        <v>2639</v>
      </c>
      <c r="F2450" t="s">
        <v>77</v>
      </c>
      <c r="G2450">
        <v>0</v>
      </c>
      <c r="H2450">
        <v>2</v>
      </c>
      <c r="I2450">
        <v>0</v>
      </c>
      <c r="J2450">
        <v>0</v>
      </c>
      <c r="K2450">
        <v>2</v>
      </c>
      <c r="L2450">
        <v>2</v>
      </c>
    </row>
    <row r="2451" spans="5:12" x14ac:dyDescent="0.2">
      <c r="E2451" t="s">
        <v>3374</v>
      </c>
      <c r="F2451" t="s">
        <v>77</v>
      </c>
      <c r="G2451">
        <v>0</v>
      </c>
      <c r="H2451">
        <v>2</v>
      </c>
      <c r="I2451">
        <v>0</v>
      </c>
      <c r="J2451">
        <v>0</v>
      </c>
      <c r="K2451">
        <v>2</v>
      </c>
      <c r="L2451">
        <v>2</v>
      </c>
    </row>
    <row r="2452" spans="5:12" x14ac:dyDescent="0.2">
      <c r="E2452" t="s">
        <v>3410</v>
      </c>
      <c r="F2452" t="s">
        <v>77</v>
      </c>
      <c r="G2452">
        <v>0</v>
      </c>
      <c r="H2452">
        <v>2</v>
      </c>
      <c r="I2452">
        <v>0</v>
      </c>
      <c r="J2452">
        <v>0</v>
      </c>
      <c r="K2452">
        <v>2</v>
      </c>
      <c r="L2452">
        <v>2</v>
      </c>
    </row>
    <row r="2453" spans="5:12" x14ac:dyDescent="0.2">
      <c r="E2453" t="s">
        <v>1696</v>
      </c>
      <c r="F2453" t="s">
        <v>77</v>
      </c>
      <c r="G2453">
        <v>0</v>
      </c>
      <c r="H2453">
        <v>2</v>
      </c>
      <c r="I2453">
        <v>0</v>
      </c>
      <c r="J2453">
        <v>0</v>
      </c>
      <c r="K2453">
        <v>2</v>
      </c>
      <c r="L2453">
        <v>2</v>
      </c>
    </row>
    <row r="2454" spans="5:12" x14ac:dyDescent="0.2">
      <c r="E2454" t="s">
        <v>2700</v>
      </c>
      <c r="F2454" t="s">
        <v>77</v>
      </c>
      <c r="G2454">
        <v>0</v>
      </c>
      <c r="H2454">
        <v>2</v>
      </c>
      <c r="I2454">
        <v>0</v>
      </c>
      <c r="J2454">
        <v>0</v>
      </c>
      <c r="K2454">
        <v>2</v>
      </c>
      <c r="L2454">
        <v>2</v>
      </c>
    </row>
    <row r="2455" spans="5:12" x14ac:dyDescent="0.2">
      <c r="E2455" t="s">
        <v>1446</v>
      </c>
      <c r="F2455" t="s">
        <v>77</v>
      </c>
      <c r="G2455">
        <v>0</v>
      </c>
      <c r="H2455">
        <v>2</v>
      </c>
      <c r="I2455">
        <v>0</v>
      </c>
      <c r="J2455">
        <v>0</v>
      </c>
      <c r="K2455">
        <v>2</v>
      </c>
      <c r="L2455">
        <v>2</v>
      </c>
    </row>
    <row r="2456" spans="5:12" x14ac:dyDescent="0.2">
      <c r="E2456" t="s">
        <v>694</v>
      </c>
      <c r="F2456" t="s">
        <v>77</v>
      </c>
      <c r="G2456">
        <v>0</v>
      </c>
      <c r="H2456">
        <v>2</v>
      </c>
      <c r="I2456">
        <v>0</v>
      </c>
      <c r="J2456">
        <v>0</v>
      </c>
      <c r="K2456">
        <v>2</v>
      </c>
      <c r="L2456">
        <v>2</v>
      </c>
    </row>
    <row r="2457" spans="5:12" x14ac:dyDescent="0.2">
      <c r="E2457" t="s">
        <v>859</v>
      </c>
      <c r="F2457" t="s">
        <v>77</v>
      </c>
      <c r="G2457">
        <v>0</v>
      </c>
      <c r="H2457">
        <v>4</v>
      </c>
      <c r="I2457">
        <v>0</v>
      </c>
      <c r="J2457">
        <v>0</v>
      </c>
      <c r="K2457">
        <v>4</v>
      </c>
      <c r="L2457">
        <v>4</v>
      </c>
    </row>
    <row r="2458" spans="5:12" x14ac:dyDescent="0.2">
      <c r="E2458" t="s">
        <v>969</v>
      </c>
      <c r="F2458" t="s">
        <v>77</v>
      </c>
      <c r="G2458">
        <v>0</v>
      </c>
      <c r="H2458">
        <v>2</v>
      </c>
      <c r="I2458">
        <v>0</v>
      </c>
      <c r="J2458">
        <v>0</v>
      </c>
      <c r="K2458">
        <v>2</v>
      </c>
      <c r="L2458">
        <v>2</v>
      </c>
    </row>
    <row r="2459" spans="5:12" x14ac:dyDescent="0.2">
      <c r="E2459" t="s">
        <v>1408</v>
      </c>
      <c r="F2459" t="s">
        <v>77</v>
      </c>
      <c r="G2459">
        <v>0</v>
      </c>
      <c r="H2459">
        <v>2</v>
      </c>
      <c r="I2459">
        <v>0</v>
      </c>
      <c r="J2459">
        <v>0</v>
      </c>
      <c r="K2459">
        <v>2</v>
      </c>
      <c r="L2459">
        <v>2</v>
      </c>
    </row>
    <row r="2460" spans="5:12" x14ac:dyDescent="0.2">
      <c r="E2460" t="s">
        <v>971</v>
      </c>
      <c r="F2460" t="s">
        <v>77</v>
      </c>
      <c r="G2460">
        <v>0</v>
      </c>
      <c r="H2460">
        <v>2</v>
      </c>
      <c r="I2460">
        <v>0</v>
      </c>
      <c r="J2460">
        <v>0</v>
      </c>
      <c r="K2460">
        <v>2</v>
      </c>
      <c r="L2460">
        <v>2</v>
      </c>
    </row>
    <row r="2461" spans="5:12" x14ac:dyDescent="0.2">
      <c r="E2461" t="s">
        <v>3431</v>
      </c>
      <c r="F2461" t="s">
        <v>77</v>
      </c>
      <c r="G2461">
        <v>0</v>
      </c>
      <c r="H2461">
        <v>2</v>
      </c>
      <c r="I2461">
        <v>0</v>
      </c>
      <c r="J2461">
        <v>0</v>
      </c>
      <c r="K2461">
        <v>2</v>
      </c>
      <c r="L2461">
        <v>2</v>
      </c>
    </row>
    <row r="2462" spans="5:12" x14ac:dyDescent="0.2">
      <c r="E2462" t="s">
        <v>2819</v>
      </c>
      <c r="F2462" t="s">
        <v>77</v>
      </c>
      <c r="G2462">
        <v>0</v>
      </c>
      <c r="H2462">
        <v>2</v>
      </c>
      <c r="I2462">
        <v>0</v>
      </c>
      <c r="J2462">
        <v>0</v>
      </c>
      <c r="K2462">
        <v>2</v>
      </c>
      <c r="L2462">
        <v>2</v>
      </c>
    </row>
    <row r="2463" spans="5:12" x14ac:dyDescent="0.2">
      <c r="E2463" t="s">
        <v>830</v>
      </c>
      <c r="F2463" t="s">
        <v>77</v>
      </c>
      <c r="G2463">
        <v>0</v>
      </c>
      <c r="H2463">
        <v>2</v>
      </c>
      <c r="I2463">
        <v>0</v>
      </c>
      <c r="J2463">
        <v>0</v>
      </c>
      <c r="K2463">
        <v>2</v>
      </c>
      <c r="L2463">
        <v>2</v>
      </c>
    </row>
    <row r="2464" spans="5:12" x14ac:dyDescent="0.2">
      <c r="E2464" t="s">
        <v>241</v>
      </c>
      <c r="F2464" t="s">
        <v>77</v>
      </c>
      <c r="G2464">
        <v>0</v>
      </c>
      <c r="H2464">
        <v>4</v>
      </c>
      <c r="I2464">
        <v>0</v>
      </c>
      <c r="J2464">
        <v>0</v>
      </c>
      <c r="K2464">
        <v>4</v>
      </c>
      <c r="L2464">
        <v>4</v>
      </c>
    </row>
    <row r="2465" spans="5:12" x14ac:dyDescent="0.2">
      <c r="E2465" t="s">
        <v>973</v>
      </c>
      <c r="F2465" t="s">
        <v>77</v>
      </c>
      <c r="G2465">
        <v>0</v>
      </c>
      <c r="H2465">
        <v>2</v>
      </c>
      <c r="I2465">
        <v>0</v>
      </c>
      <c r="J2465">
        <v>0</v>
      </c>
      <c r="K2465">
        <v>2</v>
      </c>
      <c r="L2465">
        <v>2</v>
      </c>
    </row>
    <row r="2466" spans="5:12" x14ac:dyDescent="0.2">
      <c r="E2466" t="s">
        <v>3213</v>
      </c>
      <c r="F2466" t="s">
        <v>77</v>
      </c>
      <c r="G2466">
        <v>0</v>
      </c>
      <c r="H2466">
        <v>4</v>
      </c>
      <c r="I2466">
        <v>0</v>
      </c>
      <c r="J2466">
        <v>0</v>
      </c>
      <c r="K2466">
        <v>4</v>
      </c>
      <c r="L2466">
        <v>4</v>
      </c>
    </row>
    <row r="2467" spans="5:12" x14ac:dyDescent="0.2">
      <c r="E2467" t="s">
        <v>3015</v>
      </c>
      <c r="F2467" t="s">
        <v>77</v>
      </c>
      <c r="G2467">
        <v>0</v>
      </c>
      <c r="H2467">
        <v>4</v>
      </c>
      <c r="I2467">
        <v>0</v>
      </c>
      <c r="J2467">
        <v>0</v>
      </c>
      <c r="K2467">
        <v>4</v>
      </c>
      <c r="L2467">
        <v>4</v>
      </c>
    </row>
    <row r="2468" spans="5:12" x14ac:dyDescent="0.2">
      <c r="E2468" t="s">
        <v>556</v>
      </c>
      <c r="F2468" t="s">
        <v>77</v>
      </c>
      <c r="G2468">
        <v>0</v>
      </c>
      <c r="H2468">
        <v>2</v>
      </c>
      <c r="I2468">
        <v>0</v>
      </c>
      <c r="J2468">
        <v>0</v>
      </c>
      <c r="K2468">
        <v>2</v>
      </c>
      <c r="L2468">
        <v>2</v>
      </c>
    </row>
    <row r="2469" spans="5:12" x14ac:dyDescent="0.2">
      <c r="E2469" t="s">
        <v>3178</v>
      </c>
      <c r="F2469" t="s">
        <v>77</v>
      </c>
      <c r="G2469">
        <v>0</v>
      </c>
      <c r="H2469">
        <v>2</v>
      </c>
      <c r="I2469">
        <v>0</v>
      </c>
      <c r="J2469">
        <v>0</v>
      </c>
      <c r="K2469">
        <v>2</v>
      </c>
      <c r="L2469">
        <v>2</v>
      </c>
    </row>
    <row r="2470" spans="5:12" x14ac:dyDescent="0.2">
      <c r="E2470" t="s">
        <v>789</v>
      </c>
      <c r="F2470" t="s">
        <v>77</v>
      </c>
      <c r="G2470">
        <v>0</v>
      </c>
      <c r="H2470">
        <v>2</v>
      </c>
      <c r="I2470">
        <v>0</v>
      </c>
      <c r="J2470">
        <v>0</v>
      </c>
      <c r="K2470">
        <v>2</v>
      </c>
      <c r="L2470">
        <v>2</v>
      </c>
    </row>
    <row r="2471" spans="5:12" x14ac:dyDescent="0.2">
      <c r="E2471" t="s">
        <v>2923</v>
      </c>
      <c r="F2471" t="s">
        <v>77</v>
      </c>
      <c r="G2471">
        <v>0</v>
      </c>
      <c r="H2471">
        <v>2</v>
      </c>
      <c r="I2471">
        <v>0</v>
      </c>
      <c r="J2471">
        <v>0</v>
      </c>
      <c r="K2471">
        <v>2</v>
      </c>
      <c r="L2471">
        <v>2</v>
      </c>
    </row>
    <row r="2472" spans="5:12" x14ac:dyDescent="0.2">
      <c r="E2472" t="s">
        <v>1192</v>
      </c>
      <c r="F2472" t="s">
        <v>77</v>
      </c>
      <c r="G2472">
        <v>0</v>
      </c>
      <c r="H2472">
        <v>2</v>
      </c>
      <c r="I2472">
        <v>0</v>
      </c>
      <c r="J2472">
        <v>0</v>
      </c>
      <c r="K2472">
        <v>2</v>
      </c>
      <c r="L2472">
        <v>2</v>
      </c>
    </row>
    <row r="2473" spans="5:12" x14ac:dyDescent="0.2">
      <c r="E2473" t="s">
        <v>2560</v>
      </c>
      <c r="F2473" t="s">
        <v>77</v>
      </c>
      <c r="G2473">
        <v>1</v>
      </c>
      <c r="H2473">
        <v>2</v>
      </c>
      <c r="I2473">
        <v>0</v>
      </c>
      <c r="J2473">
        <v>1</v>
      </c>
      <c r="K2473">
        <v>2</v>
      </c>
      <c r="L2473">
        <v>3</v>
      </c>
    </row>
    <row r="2474" spans="5:12" x14ac:dyDescent="0.2">
      <c r="E2474" s="163">
        <v>44809</v>
      </c>
      <c r="F2474" t="s">
        <v>77</v>
      </c>
      <c r="G2474">
        <v>0</v>
      </c>
      <c r="H2474">
        <v>2</v>
      </c>
      <c r="I2474">
        <v>0</v>
      </c>
      <c r="J2474">
        <v>0</v>
      </c>
      <c r="K2474">
        <v>2</v>
      </c>
      <c r="L2474">
        <v>2</v>
      </c>
    </row>
    <row r="2475" spans="5:12" x14ac:dyDescent="0.2">
      <c r="E2475" t="s">
        <v>1480</v>
      </c>
      <c r="F2475" t="s">
        <v>77</v>
      </c>
      <c r="G2475">
        <v>0</v>
      </c>
      <c r="H2475">
        <v>2</v>
      </c>
      <c r="I2475">
        <v>0</v>
      </c>
      <c r="J2475">
        <v>0</v>
      </c>
      <c r="K2475">
        <v>2</v>
      </c>
      <c r="L2475">
        <v>2</v>
      </c>
    </row>
    <row r="2476" spans="5:12" x14ac:dyDescent="0.2">
      <c r="E2476" t="s">
        <v>3573</v>
      </c>
      <c r="F2476" t="s">
        <v>77</v>
      </c>
      <c r="G2476">
        <v>0</v>
      </c>
      <c r="H2476">
        <v>2</v>
      </c>
      <c r="I2476">
        <v>0</v>
      </c>
      <c r="J2476">
        <v>0</v>
      </c>
      <c r="K2476">
        <v>2</v>
      </c>
      <c r="L2476">
        <v>2</v>
      </c>
    </row>
    <row r="2477" spans="5:12" x14ac:dyDescent="0.2">
      <c r="E2477" t="s">
        <v>554</v>
      </c>
      <c r="F2477" t="s">
        <v>77</v>
      </c>
      <c r="G2477">
        <v>0</v>
      </c>
      <c r="H2477">
        <v>2</v>
      </c>
      <c r="I2477">
        <v>0</v>
      </c>
      <c r="J2477">
        <v>0</v>
      </c>
      <c r="K2477">
        <v>2</v>
      </c>
      <c r="L2477">
        <v>2</v>
      </c>
    </row>
    <row r="2478" spans="5:12" x14ac:dyDescent="0.2">
      <c r="E2478" t="s">
        <v>2968</v>
      </c>
      <c r="F2478" t="s">
        <v>77</v>
      </c>
      <c r="G2478">
        <v>0</v>
      </c>
      <c r="H2478">
        <v>4</v>
      </c>
      <c r="I2478">
        <v>0</v>
      </c>
      <c r="J2478">
        <v>0</v>
      </c>
      <c r="K2478">
        <v>4</v>
      </c>
      <c r="L2478">
        <v>4</v>
      </c>
    </row>
    <row r="2479" spans="5:12" x14ac:dyDescent="0.2">
      <c r="E2479" t="s">
        <v>972</v>
      </c>
      <c r="F2479" t="s">
        <v>77</v>
      </c>
      <c r="G2479">
        <v>0</v>
      </c>
      <c r="H2479">
        <v>2</v>
      </c>
      <c r="I2479">
        <v>0</v>
      </c>
      <c r="J2479">
        <v>0</v>
      </c>
      <c r="K2479">
        <v>2</v>
      </c>
      <c r="L2479">
        <v>2</v>
      </c>
    </row>
    <row r="2480" spans="5:12" x14ac:dyDescent="0.2">
      <c r="E2480" t="s">
        <v>1343</v>
      </c>
      <c r="F2480" t="s">
        <v>77</v>
      </c>
      <c r="G2480">
        <v>0</v>
      </c>
      <c r="H2480">
        <v>2</v>
      </c>
      <c r="I2480">
        <v>0</v>
      </c>
      <c r="J2480">
        <v>0</v>
      </c>
      <c r="K2480">
        <v>2</v>
      </c>
      <c r="L2480">
        <v>2</v>
      </c>
    </row>
    <row r="2481" spans="4:12" x14ac:dyDescent="0.2">
      <c r="E2481" t="s">
        <v>2870</v>
      </c>
      <c r="F2481" t="s">
        <v>77</v>
      </c>
      <c r="G2481">
        <v>0</v>
      </c>
      <c r="H2481">
        <v>4</v>
      </c>
      <c r="I2481">
        <v>0</v>
      </c>
      <c r="J2481">
        <v>0</v>
      </c>
      <c r="K2481">
        <v>4</v>
      </c>
      <c r="L2481">
        <v>4</v>
      </c>
    </row>
    <row r="2482" spans="4:12" x14ac:dyDescent="0.2">
      <c r="E2482" t="s">
        <v>2364</v>
      </c>
      <c r="F2482" t="s">
        <v>77</v>
      </c>
      <c r="G2482">
        <v>0</v>
      </c>
      <c r="H2482">
        <v>4</v>
      </c>
      <c r="I2482">
        <v>0</v>
      </c>
      <c r="J2482">
        <v>0</v>
      </c>
      <c r="K2482">
        <v>4</v>
      </c>
      <c r="L2482">
        <v>4</v>
      </c>
    </row>
    <row r="2483" spans="4:12" x14ac:dyDescent="0.2">
      <c r="E2483" t="s">
        <v>3154</v>
      </c>
      <c r="F2483" t="s">
        <v>77</v>
      </c>
      <c r="G2483">
        <v>0</v>
      </c>
      <c r="H2483">
        <v>2</v>
      </c>
      <c r="I2483">
        <v>0</v>
      </c>
      <c r="J2483">
        <v>0</v>
      </c>
      <c r="K2483">
        <v>2</v>
      </c>
      <c r="L2483">
        <v>2</v>
      </c>
    </row>
    <row r="2484" spans="4:12" x14ac:dyDescent="0.2">
      <c r="E2484" t="s">
        <v>3683</v>
      </c>
      <c r="F2484" t="s">
        <v>77</v>
      </c>
      <c r="G2484">
        <v>0</v>
      </c>
      <c r="H2484">
        <v>2</v>
      </c>
      <c r="I2484">
        <v>0</v>
      </c>
      <c r="J2484">
        <v>0</v>
      </c>
      <c r="K2484">
        <v>2</v>
      </c>
      <c r="L2484">
        <v>2</v>
      </c>
    </row>
    <row r="2485" spans="4:12" x14ac:dyDescent="0.2">
      <c r="E2485" t="s">
        <v>2445</v>
      </c>
      <c r="F2485" t="s">
        <v>77</v>
      </c>
      <c r="G2485">
        <v>0</v>
      </c>
      <c r="H2485">
        <v>4</v>
      </c>
      <c r="I2485">
        <v>0</v>
      </c>
      <c r="J2485">
        <v>0</v>
      </c>
      <c r="K2485">
        <v>4</v>
      </c>
      <c r="L2485">
        <v>4</v>
      </c>
    </row>
    <row r="2486" spans="4:12" x14ac:dyDescent="0.2">
      <c r="E2486" t="s">
        <v>970</v>
      </c>
      <c r="F2486" t="s">
        <v>77</v>
      </c>
      <c r="G2486">
        <v>0</v>
      </c>
      <c r="H2486">
        <v>2</v>
      </c>
      <c r="I2486">
        <v>0</v>
      </c>
      <c r="J2486">
        <v>0</v>
      </c>
      <c r="K2486">
        <v>2</v>
      </c>
      <c r="L2486">
        <v>2</v>
      </c>
    </row>
    <row r="2487" spans="4:12" x14ac:dyDescent="0.2">
      <c r="E2487" t="s">
        <v>2801</v>
      </c>
      <c r="F2487" t="s">
        <v>77</v>
      </c>
      <c r="G2487">
        <v>0</v>
      </c>
      <c r="H2487">
        <v>2</v>
      </c>
      <c r="I2487">
        <v>0</v>
      </c>
      <c r="J2487">
        <v>0</v>
      </c>
      <c r="K2487">
        <v>2</v>
      </c>
      <c r="L2487">
        <v>2</v>
      </c>
    </row>
    <row r="2488" spans="4:12" x14ac:dyDescent="0.2">
      <c r="E2488" t="s">
        <v>1974</v>
      </c>
      <c r="F2488" t="s">
        <v>77</v>
      </c>
      <c r="G2488">
        <v>0</v>
      </c>
      <c r="H2488">
        <v>2</v>
      </c>
      <c r="I2488">
        <v>0</v>
      </c>
      <c r="J2488">
        <v>0</v>
      </c>
      <c r="K2488">
        <v>2</v>
      </c>
      <c r="L2488">
        <v>2</v>
      </c>
    </row>
    <row r="2489" spans="4:12" x14ac:dyDescent="0.2">
      <c r="E2489" t="s">
        <v>1380</v>
      </c>
      <c r="F2489" t="s">
        <v>77</v>
      </c>
      <c r="G2489">
        <v>0</v>
      </c>
      <c r="H2489">
        <v>2</v>
      </c>
      <c r="I2489">
        <v>0</v>
      </c>
      <c r="J2489">
        <v>0</v>
      </c>
      <c r="K2489">
        <v>2</v>
      </c>
      <c r="L2489">
        <v>2</v>
      </c>
    </row>
    <row r="2490" spans="4:12" x14ac:dyDescent="0.2">
      <c r="E2490" t="s">
        <v>370</v>
      </c>
      <c r="F2490" t="s">
        <v>77</v>
      </c>
      <c r="G2490">
        <v>0</v>
      </c>
      <c r="H2490">
        <v>2</v>
      </c>
      <c r="I2490">
        <v>0</v>
      </c>
      <c r="J2490">
        <v>0</v>
      </c>
      <c r="K2490">
        <v>2</v>
      </c>
      <c r="L2490">
        <v>2</v>
      </c>
    </row>
    <row r="2491" spans="4:12" x14ac:dyDescent="0.2">
      <c r="D2491" t="s">
        <v>116</v>
      </c>
      <c r="E2491" t="s">
        <v>116</v>
      </c>
      <c r="F2491" t="s">
        <v>77</v>
      </c>
      <c r="G2491">
        <v>0</v>
      </c>
      <c r="H2491">
        <v>4</v>
      </c>
      <c r="I2491">
        <v>0</v>
      </c>
      <c r="J2491">
        <v>0</v>
      </c>
      <c r="K2491">
        <v>4</v>
      </c>
      <c r="L2491">
        <v>4</v>
      </c>
    </row>
    <row r="2492" spans="4:12" x14ac:dyDescent="0.2">
      <c r="E2492" t="s">
        <v>775</v>
      </c>
      <c r="F2492" t="s">
        <v>77</v>
      </c>
      <c r="G2492">
        <v>0</v>
      </c>
      <c r="H2492">
        <v>2</v>
      </c>
      <c r="I2492">
        <v>0</v>
      </c>
      <c r="J2492">
        <v>0</v>
      </c>
      <c r="K2492">
        <v>2</v>
      </c>
      <c r="L2492">
        <v>2</v>
      </c>
    </row>
    <row r="2493" spans="4:12" x14ac:dyDescent="0.2">
      <c r="E2493" t="s">
        <v>3356</v>
      </c>
      <c r="F2493" t="s">
        <v>77</v>
      </c>
      <c r="G2493">
        <v>0</v>
      </c>
      <c r="H2493">
        <v>2</v>
      </c>
      <c r="I2493">
        <v>0</v>
      </c>
      <c r="J2493">
        <v>0</v>
      </c>
      <c r="K2493">
        <v>2</v>
      </c>
      <c r="L2493">
        <v>2</v>
      </c>
    </row>
    <row r="2494" spans="4:12" x14ac:dyDescent="0.2">
      <c r="E2494" t="s">
        <v>4169</v>
      </c>
      <c r="F2494" t="s">
        <v>35</v>
      </c>
      <c r="G2494">
        <v>0</v>
      </c>
      <c r="H2494">
        <v>2</v>
      </c>
      <c r="I2494">
        <v>0</v>
      </c>
      <c r="J2494">
        <v>0</v>
      </c>
      <c r="K2494">
        <v>2</v>
      </c>
      <c r="L2494">
        <v>2</v>
      </c>
    </row>
    <row r="2495" spans="4:12" x14ac:dyDescent="0.2">
      <c r="E2495" t="s">
        <v>1959</v>
      </c>
      <c r="F2495" t="s">
        <v>35</v>
      </c>
      <c r="G2495">
        <v>0</v>
      </c>
      <c r="H2495">
        <v>2</v>
      </c>
      <c r="I2495">
        <v>0</v>
      </c>
      <c r="J2495">
        <v>0</v>
      </c>
      <c r="K2495">
        <v>2</v>
      </c>
      <c r="L2495">
        <v>2</v>
      </c>
    </row>
    <row r="2496" spans="4:12" x14ac:dyDescent="0.2">
      <c r="E2496" t="s">
        <v>3585</v>
      </c>
      <c r="F2496" t="s">
        <v>35</v>
      </c>
      <c r="G2496">
        <v>0</v>
      </c>
      <c r="H2496">
        <v>2</v>
      </c>
      <c r="I2496">
        <v>0</v>
      </c>
      <c r="J2496">
        <v>0</v>
      </c>
      <c r="K2496">
        <v>2</v>
      </c>
      <c r="L2496">
        <v>2</v>
      </c>
    </row>
    <row r="2497" spans="5:12" x14ac:dyDescent="0.2">
      <c r="E2497" t="s">
        <v>6155</v>
      </c>
      <c r="F2497" t="s">
        <v>20</v>
      </c>
      <c r="G2497">
        <v>1</v>
      </c>
      <c r="H2497">
        <v>0</v>
      </c>
      <c r="I2497">
        <v>0</v>
      </c>
      <c r="J2497">
        <v>0</v>
      </c>
      <c r="K2497">
        <v>1</v>
      </c>
      <c r="L2497">
        <v>1</v>
      </c>
    </row>
    <row r="2498" spans="5:12" x14ac:dyDescent="0.2">
      <c r="E2498" t="s">
        <v>7678</v>
      </c>
      <c r="F2498" t="s">
        <v>39</v>
      </c>
      <c r="G2498">
        <v>0</v>
      </c>
      <c r="H2498">
        <v>2</v>
      </c>
      <c r="I2498">
        <v>0</v>
      </c>
      <c r="J2498">
        <v>0</v>
      </c>
      <c r="K2498">
        <v>2</v>
      </c>
      <c r="L2498">
        <v>2</v>
      </c>
    </row>
    <row r="2499" spans="5:12" x14ac:dyDescent="0.2">
      <c r="E2499" t="s">
        <v>6274</v>
      </c>
      <c r="F2499" t="s">
        <v>39</v>
      </c>
      <c r="G2499">
        <v>0</v>
      </c>
      <c r="H2499">
        <v>2</v>
      </c>
      <c r="I2499">
        <v>0</v>
      </c>
      <c r="J2499">
        <v>0</v>
      </c>
      <c r="K2499">
        <v>2</v>
      </c>
      <c r="L2499">
        <v>2</v>
      </c>
    </row>
    <row r="2500" spans="5:12" x14ac:dyDescent="0.2">
      <c r="E2500" t="s">
        <v>5157</v>
      </c>
      <c r="F2500" t="s">
        <v>39</v>
      </c>
      <c r="G2500">
        <v>0</v>
      </c>
      <c r="H2500">
        <v>2</v>
      </c>
      <c r="I2500">
        <v>0</v>
      </c>
      <c r="J2500">
        <v>0</v>
      </c>
      <c r="K2500">
        <v>2</v>
      </c>
      <c r="L2500">
        <v>2</v>
      </c>
    </row>
    <row r="2501" spans="5:12" x14ac:dyDescent="0.2">
      <c r="E2501" t="s">
        <v>7679</v>
      </c>
      <c r="F2501" t="s">
        <v>39</v>
      </c>
      <c r="G2501">
        <v>0</v>
      </c>
      <c r="H2501">
        <v>2</v>
      </c>
      <c r="I2501">
        <v>0</v>
      </c>
      <c r="J2501">
        <v>0</v>
      </c>
      <c r="K2501">
        <v>2</v>
      </c>
      <c r="L2501">
        <v>2</v>
      </c>
    </row>
    <row r="2502" spans="5:12" x14ac:dyDescent="0.2">
      <c r="E2502" t="s">
        <v>7680</v>
      </c>
      <c r="F2502" t="s">
        <v>39</v>
      </c>
      <c r="G2502">
        <v>0</v>
      </c>
      <c r="H2502">
        <v>2</v>
      </c>
      <c r="I2502">
        <v>0</v>
      </c>
      <c r="J2502">
        <v>0</v>
      </c>
      <c r="K2502">
        <v>2</v>
      </c>
      <c r="L2502">
        <v>2</v>
      </c>
    </row>
    <row r="2503" spans="5:12" x14ac:dyDescent="0.2">
      <c r="E2503" t="s">
        <v>7681</v>
      </c>
      <c r="F2503" t="s">
        <v>39</v>
      </c>
      <c r="G2503">
        <v>0</v>
      </c>
      <c r="H2503">
        <v>2</v>
      </c>
      <c r="I2503">
        <v>0</v>
      </c>
      <c r="J2503">
        <v>0</v>
      </c>
      <c r="K2503">
        <v>2</v>
      </c>
      <c r="L2503">
        <v>2</v>
      </c>
    </row>
    <row r="2504" spans="5:12" x14ac:dyDescent="0.2">
      <c r="E2504" t="s">
        <v>6706</v>
      </c>
      <c r="F2504" t="s">
        <v>33</v>
      </c>
      <c r="G2504">
        <v>0</v>
      </c>
      <c r="H2504">
        <v>1</v>
      </c>
      <c r="I2504">
        <v>0</v>
      </c>
      <c r="J2504">
        <v>0</v>
      </c>
      <c r="K2504">
        <v>1</v>
      </c>
      <c r="L2504">
        <v>1</v>
      </c>
    </row>
    <row r="2505" spans="5:12" x14ac:dyDescent="0.2">
      <c r="E2505" t="s">
        <v>4447</v>
      </c>
      <c r="F2505" t="s">
        <v>22</v>
      </c>
      <c r="G2505">
        <v>0</v>
      </c>
      <c r="H2505">
        <v>1</v>
      </c>
      <c r="I2505">
        <v>0</v>
      </c>
      <c r="J2505">
        <v>0</v>
      </c>
      <c r="K2505">
        <v>1</v>
      </c>
      <c r="L2505">
        <v>1</v>
      </c>
    </row>
    <row r="2506" spans="5:12" x14ac:dyDescent="0.2">
      <c r="E2506" t="s">
        <v>7682</v>
      </c>
      <c r="F2506" t="s">
        <v>87</v>
      </c>
      <c r="G2506">
        <v>0</v>
      </c>
      <c r="H2506">
        <v>2</v>
      </c>
      <c r="I2506">
        <v>0</v>
      </c>
      <c r="J2506">
        <v>0</v>
      </c>
      <c r="K2506">
        <v>2</v>
      </c>
      <c r="L2506">
        <v>2</v>
      </c>
    </row>
    <row r="2507" spans="5:12" x14ac:dyDescent="0.2">
      <c r="E2507" t="s">
        <v>7683</v>
      </c>
      <c r="F2507" t="s">
        <v>87</v>
      </c>
      <c r="G2507">
        <v>0</v>
      </c>
      <c r="H2507">
        <v>2</v>
      </c>
      <c r="I2507">
        <v>0</v>
      </c>
      <c r="J2507">
        <v>0</v>
      </c>
      <c r="K2507">
        <v>2</v>
      </c>
      <c r="L2507">
        <v>2</v>
      </c>
    </row>
    <row r="2508" spans="5:12" x14ac:dyDescent="0.2">
      <c r="E2508" t="s">
        <v>2977</v>
      </c>
      <c r="F2508" t="s">
        <v>20</v>
      </c>
      <c r="G2508">
        <v>1</v>
      </c>
      <c r="H2508">
        <v>0</v>
      </c>
      <c r="I2508">
        <v>0</v>
      </c>
      <c r="J2508">
        <v>0</v>
      </c>
      <c r="K2508">
        <v>1</v>
      </c>
      <c r="L2508">
        <v>1</v>
      </c>
    </row>
    <row r="2509" spans="5:12" x14ac:dyDescent="0.2">
      <c r="E2509" t="s">
        <v>7684</v>
      </c>
      <c r="F2509" t="s">
        <v>16</v>
      </c>
      <c r="G2509">
        <v>1</v>
      </c>
      <c r="H2509">
        <v>1</v>
      </c>
      <c r="I2509">
        <v>0</v>
      </c>
      <c r="J2509">
        <v>0</v>
      </c>
      <c r="K2509">
        <v>2</v>
      </c>
      <c r="L2509">
        <v>2</v>
      </c>
    </row>
    <row r="2510" spans="5:12" x14ac:dyDescent="0.2">
      <c r="E2510" t="s">
        <v>7685</v>
      </c>
      <c r="F2510" t="s">
        <v>16</v>
      </c>
      <c r="G2510">
        <v>1</v>
      </c>
      <c r="H2510">
        <v>1</v>
      </c>
      <c r="I2510">
        <v>0</v>
      </c>
      <c r="J2510">
        <v>0</v>
      </c>
      <c r="K2510">
        <v>2</v>
      </c>
      <c r="L2510">
        <v>2</v>
      </c>
    </row>
    <row r="2511" spans="5:12" x14ac:dyDescent="0.2">
      <c r="E2511" t="s">
        <v>7686</v>
      </c>
      <c r="F2511" t="s">
        <v>16</v>
      </c>
      <c r="G2511">
        <v>1</v>
      </c>
      <c r="H2511">
        <v>1</v>
      </c>
      <c r="I2511">
        <v>0</v>
      </c>
      <c r="J2511">
        <v>0</v>
      </c>
      <c r="K2511">
        <v>2</v>
      </c>
      <c r="L2511">
        <v>2</v>
      </c>
    </row>
    <row r="2512" spans="5:12" x14ac:dyDescent="0.2">
      <c r="E2512" t="s">
        <v>3053</v>
      </c>
      <c r="F2512" t="s">
        <v>33</v>
      </c>
      <c r="G2512">
        <v>1</v>
      </c>
      <c r="H2512">
        <v>1</v>
      </c>
      <c r="I2512">
        <v>0</v>
      </c>
      <c r="J2512">
        <v>0</v>
      </c>
      <c r="K2512">
        <v>2</v>
      </c>
      <c r="L2512">
        <v>2</v>
      </c>
    </row>
    <row r="2513" spans="5:12" x14ac:dyDescent="0.2">
      <c r="E2513" t="s">
        <v>2914</v>
      </c>
      <c r="F2513" t="s">
        <v>33</v>
      </c>
      <c r="G2513">
        <v>1</v>
      </c>
      <c r="H2513">
        <v>1</v>
      </c>
      <c r="I2513">
        <v>0</v>
      </c>
      <c r="J2513">
        <v>0</v>
      </c>
      <c r="K2513">
        <v>2</v>
      </c>
      <c r="L2513">
        <v>2</v>
      </c>
    </row>
    <row r="2514" spans="5:12" x14ac:dyDescent="0.2">
      <c r="E2514" t="s">
        <v>7687</v>
      </c>
      <c r="F2514" t="s">
        <v>16</v>
      </c>
      <c r="G2514">
        <v>0</v>
      </c>
      <c r="H2514">
        <v>1</v>
      </c>
      <c r="I2514">
        <v>0</v>
      </c>
      <c r="J2514">
        <v>1</v>
      </c>
      <c r="K2514">
        <v>0</v>
      </c>
      <c r="L2514">
        <v>1</v>
      </c>
    </row>
    <row r="2515" spans="5:12" x14ac:dyDescent="0.2">
      <c r="E2515" t="s">
        <v>7688</v>
      </c>
      <c r="F2515" t="s">
        <v>16</v>
      </c>
      <c r="G2515">
        <v>0</v>
      </c>
      <c r="H2515">
        <v>1</v>
      </c>
      <c r="I2515">
        <v>0</v>
      </c>
      <c r="J2515">
        <v>1</v>
      </c>
      <c r="K2515">
        <v>0</v>
      </c>
      <c r="L2515">
        <v>1</v>
      </c>
    </row>
    <row r="2516" spans="5:12" x14ac:dyDescent="0.2">
      <c r="E2516" t="s">
        <v>7689</v>
      </c>
      <c r="F2516" t="s">
        <v>16</v>
      </c>
      <c r="G2516">
        <v>0</v>
      </c>
      <c r="H2516">
        <v>1</v>
      </c>
      <c r="I2516">
        <v>0</v>
      </c>
      <c r="J2516">
        <v>1</v>
      </c>
      <c r="K2516">
        <v>0</v>
      </c>
      <c r="L2516">
        <v>1</v>
      </c>
    </row>
    <row r="2517" spans="5:12" x14ac:dyDescent="0.2">
      <c r="E2517" t="s">
        <v>3207</v>
      </c>
      <c r="F2517" t="s">
        <v>94</v>
      </c>
      <c r="G2517">
        <v>1</v>
      </c>
      <c r="H2517">
        <v>0</v>
      </c>
      <c r="I2517">
        <v>0</v>
      </c>
      <c r="J2517">
        <v>0</v>
      </c>
      <c r="K2517">
        <v>1</v>
      </c>
      <c r="L2517">
        <v>1</v>
      </c>
    </row>
    <row r="2518" spans="5:12" x14ac:dyDescent="0.2">
      <c r="E2518" t="s">
        <v>2957</v>
      </c>
      <c r="F2518" t="s">
        <v>94</v>
      </c>
      <c r="G2518">
        <v>1</v>
      </c>
      <c r="H2518">
        <v>0</v>
      </c>
      <c r="I2518">
        <v>0</v>
      </c>
      <c r="J2518">
        <v>0</v>
      </c>
      <c r="K2518">
        <v>1</v>
      </c>
      <c r="L2518">
        <v>1</v>
      </c>
    </row>
    <row r="2519" spans="5:12" x14ac:dyDescent="0.2">
      <c r="E2519" t="s">
        <v>3186</v>
      </c>
      <c r="F2519" t="s">
        <v>94</v>
      </c>
      <c r="G2519">
        <v>1</v>
      </c>
      <c r="H2519">
        <v>0</v>
      </c>
      <c r="I2519">
        <v>0</v>
      </c>
      <c r="J2519">
        <v>0</v>
      </c>
      <c r="K2519">
        <v>1</v>
      </c>
      <c r="L2519">
        <v>1</v>
      </c>
    </row>
    <row r="2520" spans="5:12" x14ac:dyDescent="0.2">
      <c r="E2520" t="s">
        <v>3570</v>
      </c>
      <c r="F2520" t="s">
        <v>94</v>
      </c>
      <c r="G2520">
        <v>1</v>
      </c>
      <c r="H2520">
        <v>0</v>
      </c>
      <c r="I2520">
        <v>0</v>
      </c>
      <c r="J2520">
        <v>0</v>
      </c>
      <c r="K2520">
        <v>1</v>
      </c>
      <c r="L2520">
        <v>1</v>
      </c>
    </row>
    <row r="2521" spans="5:12" x14ac:dyDescent="0.2">
      <c r="E2521" t="s">
        <v>2400</v>
      </c>
      <c r="F2521" t="s">
        <v>94</v>
      </c>
      <c r="G2521">
        <v>1</v>
      </c>
      <c r="H2521">
        <v>0</v>
      </c>
      <c r="I2521">
        <v>0</v>
      </c>
      <c r="J2521">
        <v>0</v>
      </c>
      <c r="K2521">
        <v>1</v>
      </c>
      <c r="L2521">
        <v>1</v>
      </c>
    </row>
    <row r="2522" spans="5:12" x14ac:dyDescent="0.2">
      <c r="E2522" t="s">
        <v>3139</v>
      </c>
      <c r="F2522" t="s">
        <v>33</v>
      </c>
      <c r="G2522">
        <v>0</v>
      </c>
      <c r="H2522">
        <v>1</v>
      </c>
      <c r="I2522">
        <v>0</v>
      </c>
      <c r="J2522">
        <v>0</v>
      </c>
      <c r="K2522">
        <v>1</v>
      </c>
      <c r="L2522">
        <v>1</v>
      </c>
    </row>
    <row r="2523" spans="5:12" x14ac:dyDescent="0.2">
      <c r="E2523" t="s">
        <v>2778</v>
      </c>
      <c r="F2523" t="s">
        <v>94</v>
      </c>
      <c r="G2523">
        <v>0</v>
      </c>
      <c r="H2523">
        <v>4</v>
      </c>
      <c r="I2523">
        <v>0</v>
      </c>
      <c r="J2523">
        <v>0</v>
      </c>
      <c r="K2523">
        <v>4</v>
      </c>
      <c r="L2523">
        <v>4</v>
      </c>
    </row>
    <row r="2524" spans="5:12" x14ac:dyDescent="0.2">
      <c r="E2524" t="s">
        <v>1606</v>
      </c>
      <c r="F2524" t="s">
        <v>94</v>
      </c>
      <c r="G2524">
        <v>0</v>
      </c>
      <c r="H2524">
        <v>4</v>
      </c>
      <c r="I2524">
        <v>0</v>
      </c>
      <c r="J2524">
        <v>0</v>
      </c>
      <c r="K2524">
        <v>4</v>
      </c>
      <c r="L2524">
        <v>4</v>
      </c>
    </row>
    <row r="2525" spans="5:12" x14ac:dyDescent="0.2">
      <c r="E2525" t="s">
        <v>1809</v>
      </c>
      <c r="F2525" t="s">
        <v>94</v>
      </c>
      <c r="G2525">
        <v>0</v>
      </c>
      <c r="H2525">
        <v>4</v>
      </c>
      <c r="I2525">
        <v>0</v>
      </c>
      <c r="J2525">
        <v>0</v>
      </c>
      <c r="K2525">
        <v>4</v>
      </c>
      <c r="L2525">
        <v>4</v>
      </c>
    </row>
    <row r="2526" spans="5:12" x14ac:dyDescent="0.2">
      <c r="E2526" t="s">
        <v>1800</v>
      </c>
      <c r="F2526" t="s">
        <v>94</v>
      </c>
      <c r="G2526">
        <v>0</v>
      </c>
      <c r="H2526">
        <v>4</v>
      </c>
      <c r="I2526">
        <v>0</v>
      </c>
      <c r="J2526">
        <v>0</v>
      </c>
      <c r="K2526">
        <v>4</v>
      </c>
      <c r="L2526">
        <v>4</v>
      </c>
    </row>
    <row r="2527" spans="5:12" x14ac:dyDescent="0.2">
      <c r="E2527" t="s">
        <v>406</v>
      </c>
      <c r="F2527" t="s">
        <v>14</v>
      </c>
      <c r="G2527">
        <v>0</v>
      </c>
      <c r="H2527">
        <v>1</v>
      </c>
      <c r="I2527">
        <v>0</v>
      </c>
      <c r="J2527">
        <v>0</v>
      </c>
      <c r="K2527">
        <v>1</v>
      </c>
      <c r="L2527">
        <v>1</v>
      </c>
    </row>
    <row r="2528" spans="5:12" x14ac:dyDescent="0.2">
      <c r="E2528" t="s">
        <v>3064</v>
      </c>
      <c r="F2528" t="s">
        <v>14</v>
      </c>
      <c r="G2528">
        <v>0</v>
      </c>
      <c r="H2528">
        <v>1</v>
      </c>
      <c r="I2528">
        <v>0</v>
      </c>
      <c r="J2528">
        <v>0</v>
      </c>
      <c r="K2528">
        <v>1</v>
      </c>
      <c r="L2528">
        <v>1</v>
      </c>
    </row>
    <row r="2529" spans="5:12" x14ac:dyDescent="0.2">
      <c r="E2529" t="s">
        <v>2624</v>
      </c>
      <c r="F2529" t="s">
        <v>14</v>
      </c>
      <c r="G2529">
        <v>0</v>
      </c>
      <c r="H2529">
        <v>1</v>
      </c>
      <c r="I2529">
        <v>0</v>
      </c>
      <c r="J2529">
        <v>0</v>
      </c>
      <c r="K2529">
        <v>1</v>
      </c>
      <c r="L2529">
        <v>1</v>
      </c>
    </row>
    <row r="2530" spans="5:12" x14ac:dyDescent="0.2">
      <c r="E2530" t="s">
        <v>1740</v>
      </c>
      <c r="F2530" t="s">
        <v>14</v>
      </c>
      <c r="G2530">
        <v>0</v>
      </c>
      <c r="H2530">
        <v>1</v>
      </c>
      <c r="I2530">
        <v>0</v>
      </c>
      <c r="J2530">
        <v>0</v>
      </c>
      <c r="K2530">
        <v>1</v>
      </c>
      <c r="L2530">
        <v>1</v>
      </c>
    </row>
    <row r="2531" spans="5:12" x14ac:dyDescent="0.2">
      <c r="E2531" t="s">
        <v>2089</v>
      </c>
      <c r="F2531" t="s">
        <v>14</v>
      </c>
      <c r="G2531">
        <v>0</v>
      </c>
      <c r="H2531">
        <v>1</v>
      </c>
      <c r="I2531">
        <v>0</v>
      </c>
      <c r="J2531">
        <v>0</v>
      </c>
      <c r="K2531">
        <v>1</v>
      </c>
      <c r="L2531">
        <v>1</v>
      </c>
    </row>
    <row r="2532" spans="5:12" x14ac:dyDescent="0.2">
      <c r="E2532" t="s">
        <v>3398</v>
      </c>
      <c r="F2532" t="s">
        <v>14</v>
      </c>
      <c r="G2532">
        <v>0</v>
      </c>
      <c r="H2532">
        <v>1</v>
      </c>
      <c r="I2532">
        <v>0</v>
      </c>
      <c r="J2532">
        <v>0</v>
      </c>
      <c r="K2532">
        <v>1</v>
      </c>
      <c r="L2532">
        <v>1</v>
      </c>
    </row>
    <row r="2533" spans="5:12" x14ac:dyDescent="0.2">
      <c r="E2533" t="s">
        <v>678</v>
      </c>
      <c r="F2533" t="s">
        <v>14</v>
      </c>
      <c r="G2533">
        <v>0</v>
      </c>
      <c r="H2533">
        <v>1</v>
      </c>
      <c r="I2533">
        <v>0</v>
      </c>
      <c r="J2533">
        <v>0</v>
      </c>
      <c r="K2533">
        <v>1</v>
      </c>
      <c r="L2533">
        <v>1</v>
      </c>
    </row>
    <row r="2534" spans="5:12" x14ac:dyDescent="0.2">
      <c r="E2534" t="s">
        <v>393</v>
      </c>
      <c r="F2534" t="s">
        <v>14</v>
      </c>
      <c r="G2534">
        <v>0</v>
      </c>
      <c r="H2534">
        <v>1</v>
      </c>
      <c r="I2534">
        <v>0</v>
      </c>
      <c r="J2534">
        <v>0</v>
      </c>
      <c r="K2534">
        <v>1</v>
      </c>
      <c r="L2534">
        <v>1</v>
      </c>
    </row>
    <row r="2535" spans="5:12" x14ac:dyDescent="0.2">
      <c r="E2535" t="s">
        <v>2884</v>
      </c>
      <c r="F2535" t="s">
        <v>14</v>
      </c>
      <c r="G2535">
        <v>0</v>
      </c>
      <c r="H2535">
        <v>1</v>
      </c>
      <c r="I2535">
        <v>0</v>
      </c>
      <c r="J2535">
        <v>0</v>
      </c>
      <c r="K2535">
        <v>1</v>
      </c>
      <c r="L2535">
        <v>1</v>
      </c>
    </row>
    <row r="2536" spans="5:12" x14ac:dyDescent="0.2">
      <c r="E2536" t="s">
        <v>3080</v>
      </c>
      <c r="F2536" t="s">
        <v>14</v>
      </c>
      <c r="G2536">
        <v>1</v>
      </c>
      <c r="H2536">
        <v>0</v>
      </c>
      <c r="I2536">
        <v>0</v>
      </c>
      <c r="J2536">
        <v>0</v>
      </c>
      <c r="K2536">
        <v>1</v>
      </c>
      <c r="L2536">
        <v>1</v>
      </c>
    </row>
    <row r="2537" spans="5:12" x14ac:dyDescent="0.2">
      <c r="E2537" t="s">
        <v>5351</v>
      </c>
      <c r="F2537" t="s">
        <v>29</v>
      </c>
      <c r="G2537">
        <v>1</v>
      </c>
      <c r="H2537">
        <v>0</v>
      </c>
      <c r="I2537">
        <v>0</v>
      </c>
      <c r="J2537">
        <v>0</v>
      </c>
      <c r="K2537">
        <v>1</v>
      </c>
      <c r="L2537">
        <v>1</v>
      </c>
    </row>
    <row r="2538" spans="5:12" x14ac:dyDescent="0.2">
      <c r="E2538" t="s">
        <v>4063</v>
      </c>
      <c r="F2538" t="s">
        <v>29</v>
      </c>
      <c r="G2538">
        <v>1</v>
      </c>
      <c r="H2538">
        <v>0</v>
      </c>
      <c r="I2538">
        <v>0</v>
      </c>
      <c r="J2538">
        <v>0</v>
      </c>
      <c r="K2538">
        <v>1</v>
      </c>
      <c r="L2538">
        <v>1</v>
      </c>
    </row>
    <row r="2539" spans="5:12" x14ac:dyDescent="0.2">
      <c r="E2539" t="s">
        <v>4062</v>
      </c>
      <c r="F2539" t="s">
        <v>29</v>
      </c>
      <c r="G2539">
        <v>1</v>
      </c>
      <c r="H2539">
        <v>0</v>
      </c>
      <c r="I2539">
        <v>0</v>
      </c>
      <c r="J2539">
        <v>0</v>
      </c>
      <c r="K2539">
        <v>1</v>
      </c>
      <c r="L2539">
        <v>1</v>
      </c>
    </row>
    <row r="2540" spans="5:12" x14ac:dyDescent="0.2">
      <c r="E2540" t="s">
        <v>2714</v>
      </c>
      <c r="F2540" t="s">
        <v>16</v>
      </c>
      <c r="G2540">
        <v>1</v>
      </c>
      <c r="H2540">
        <v>0</v>
      </c>
      <c r="I2540">
        <v>0</v>
      </c>
      <c r="J2540">
        <v>0</v>
      </c>
      <c r="K2540">
        <v>1</v>
      </c>
      <c r="L2540">
        <v>1</v>
      </c>
    </row>
    <row r="2541" spans="5:12" x14ac:dyDescent="0.2">
      <c r="E2541" t="s">
        <v>1110</v>
      </c>
      <c r="F2541" t="s">
        <v>16</v>
      </c>
      <c r="G2541">
        <v>1</v>
      </c>
      <c r="H2541">
        <v>0</v>
      </c>
      <c r="I2541">
        <v>0</v>
      </c>
      <c r="J2541">
        <v>0</v>
      </c>
      <c r="K2541">
        <v>1</v>
      </c>
      <c r="L2541">
        <v>1</v>
      </c>
    </row>
    <row r="2542" spans="5:12" x14ac:dyDescent="0.2">
      <c r="E2542" t="s">
        <v>1915</v>
      </c>
      <c r="F2542" t="s">
        <v>16</v>
      </c>
      <c r="G2542">
        <v>1</v>
      </c>
      <c r="H2542">
        <v>0</v>
      </c>
      <c r="I2542">
        <v>0</v>
      </c>
      <c r="J2542">
        <v>0</v>
      </c>
      <c r="K2542">
        <v>1</v>
      </c>
      <c r="L2542">
        <v>1</v>
      </c>
    </row>
    <row r="2543" spans="5:12" x14ac:dyDescent="0.2">
      <c r="E2543" t="s">
        <v>417</v>
      </c>
      <c r="F2543" t="s">
        <v>16</v>
      </c>
      <c r="G2543">
        <v>1</v>
      </c>
      <c r="H2543">
        <v>0</v>
      </c>
      <c r="I2543">
        <v>0</v>
      </c>
      <c r="J2543">
        <v>0</v>
      </c>
      <c r="K2543">
        <v>1</v>
      </c>
      <c r="L2543">
        <v>1</v>
      </c>
    </row>
    <row r="2544" spans="5:12" x14ac:dyDescent="0.2">
      <c r="E2544" t="s">
        <v>1871</v>
      </c>
      <c r="F2544" t="s">
        <v>16</v>
      </c>
      <c r="G2544">
        <v>1</v>
      </c>
      <c r="H2544">
        <v>0</v>
      </c>
      <c r="I2544">
        <v>0</v>
      </c>
      <c r="J2544">
        <v>0</v>
      </c>
      <c r="K2544">
        <v>1</v>
      </c>
      <c r="L2544">
        <v>1</v>
      </c>
    </row>
    <row r="2545" spans="5:12" x14ac:dyDescent="0.2">
      <c r="E2545" t="s">
        <v>492</v>
      </c>
      <c r="F2545" t="s">
        <v>18</v>
      </c>
      <c r="G2545">
        <v>1</v>
      </c>
      <c r="H2545">
        <v>0</v>
      </c>
      <c r="I2545">
        <v>0</v>
      </c>
      <c r="J2545">
        <v>0</v>
      </c>
      <c r="K2545">
        <v>1</v>
      </c>
      <c r="L2545">
        <v>1</v>
      </c>
    </row>
    <row r="2546" spans="5:12" x14ac:dyDescent="0.2">
      <c r="E2546" t="s">
        <v>319</v>
      </c>
      <c r="F2546" t="s">
        <v>18</v>
      </c>
      <c r="G2546">
        <v>1</v>
      </c>
      <c r="H2546">
        <v>0</v>
      </c>
      <c r="I2546">
        <v>0</v>
      </c>
      <c r="J2546">
        <v>0</v>
      </c>
      <c r="K2546">
        <v>1</v>
      </c>
      <c r="L2546">
        <v>1</v>
      </c>
    </row>
    <row r="2547" spans="5:12" x14ac:dyDescent="0.2">
      <c r="E2547" t="s">
        <v>491</v>
      </c>
      <c r="F2547" t="s">
        <v>18</v>
      </c>
      <c r="G2547">
        <v>1</v>
      </c>
      <c r="H2547">
        <v>0</v>
      </c>
      <c r="I2547">
        <v>0</v>
      </c>
      <c r="J2547">
        <v>0</v>
      </c>
      <c r="K2547">
        <v>1</v>
      </c>
      <c r="L2547">
        <v>1</v>
      </c>
    </row>
    <row r="2548" spans="5:12" x14ac:dyDescent="0.2">
      <c r="E2548" t="s">
        <v>6593</v>
      </c>
      <c r="F2548" t="s">
        <v>80</v>
      </c>
      <c r="G2548">
        <v>0</v>
      </c>
      <c r="H2548">
        <v>1</v>
      </c>
      <c r="I2548">
        <v>0</v>
      </c>
      <c r="J2548">
        <v>0</v>
      </c>
      <c r="K2548">
        <v>1</v>
      </c>
      <c r="L2548">
        <v>1</v>
      </c>
    </row>
    <row r="2549" spans="5:12" x14ac:dyDescent="0.2">
      <c r="E2549" t="s">
        <v>7690</v>
      </c>
      <c r="F2549" t="s">
        <v>33</v>
      </c>
      <c r="G2549">
        <v>1</v>
      </c>
      <c r="H2549">
        <v>0</v>
      </c>
      <c r="I2549">
        <v>0</v>
      </c>
      <c r="J2549">
        <v>0</v>
      </c>
      <c r="K2549">
        <v>1</v>
      </c>
      <c r="L2549">
        <v>1</v>
      </c>
    </row>
    <row r="2550" spans="5:12" x14ac:dyDescent="0.2">
      <c r="E2550" t="s">
        <v>7691</v>
      </c>
      <c r="F2550" t="s">
        <v>80</v>
      </c>
      <c r="G2550">
        <v>0</v>
      </c>
      <c r="H2550">
        <v>1</v>
      </c>
      <c r="I2550">
        <v>0</v>
      </c>
      <c r="J2550">
        <v>0</v>
      </c>
      <c r="K2550">
        <v>1</v>
      </c>
      <c r="L2550">
        <v>1</v>
      </c>
    </row>
    <row r="2551" spans="5:12" x14ac:dyDescent="0.2">
      <c r="E2551" t="s">
        <v>2384</v>
      </c>
      <c r="F2551" t="s">
        <v>33</v>
      </c>
      <c r="G2551">
        <v>0</v>
      </c>
      <c r="H2551">
        <v>1</v>
      </c>
      <c r="I2551">
        <v>0</v>
      </c>
      <c r="J2551">
        <v>0</v>
      </c>
      <c r="K2551">
        <v>1</v>
      </c>
      <c r="L2551">
        <v>1</v>
      </c>
    </row>
    <row r="2552" spans="5:12" x14ac:dyDescent="0.2">
      <c r="E2552" t="s">
        <v>305</v>
      </c>
      <c r="F2552" t="s">
        <v>53</v>
      </c>
      <c r="G2552">
        <v>0</v>
      </c>
      <c r="H2552">
        <v>1</v>
      </c>
      <c r="I2552">
        <v>0</v>
      </c>
      <c r="J2552">
        <v>0</v>
      </c>
      <c r="K2552">
        <v>1</v>
      </c>
      <c r="L2552">
        <v>1</v>
      </c>
    </row>
    <row r="2553" spans="5:12" x14ac:dyDescent="0.2">
      <c r="E2553" t="s">
        <v>2910</v>
      </c>
      <c r="F2553" t="s">
        <v>53</v>
      </c>
      <c r="G2553">
        <v>0</v>
      </c>
      <c r="H2553">
        <v>1</v>
      </c>
      <c r="I2553">
        <v>0</v>
      </c>
      <c r="J2553">
        <v>0</v>
      </c>
      <c r="K2553">
        <v>1</v>
      </c>
      <c r="L2553">
        <v>1</v>
      </c>
    </row>
    <row r="2554" spans="5:12" x14ac:dyDescent="0.2">
      <c r="E2554" t="s">
        <v>7692</v>
      </c>
      <c r="F2554" t="s">
        <v>22</v>
      </c>
      <c r="G2554">
        <v>0</v>
      </c>
      <c r="H2554">
        <v>1</v>
      </c>
      <c r="I2554">
        <v>0</v>
      </c>
      <c r="J2554">
        <v>0</v>
      </c>
      <c r="K2554">
        <v>1</v>
      </c>
      <c r="L2554">
        <v>1</v>
      </c>
    </row>
    <row r="2555" spans="5:12" x14ac:dyDescent="0.2">
      <c r="E2555" t="s">
        <v>7693</v>
      </c>
      <c r="F2555" t="s">
        <v>58</v>
      </c>
      <c r="G2555">
        <v>0</v>
      </c>
      <c r="H2555">
        <v>3</v>
      </c>
      <c r="I2555">
        <v>0</v>
      </c>
      <c r="J2555">
        <v>0</v>
      </c>
      <c r="K2555">
        <v>3</v>
      </c>
      <c r="L2555">
        <v>3</v>
      </c>
    </row>
    <row r="2556" spans="5:12" x14ac:dyDescent="0.2">
      <c r="E2556" t="s">
        <v>2497</v>
      </c>
      <c r="F2556" t="s">
        <v>58</v>
      </c>
      <c r="G2556">
        <v>0</v>
      </c>
      <c r="H2556">
        <v>3</v>
      </c>
      <c r="I2556">
        <v>0</v>
      </c>
      <c r="J2556">
        <v>0</v>
      </c>
      <c r="K2556">
        <v>3</v>
      </c>
      <c r="L2556">
        <v>3</v>
      </c>
    </row>
    <row r="2557" spans="5:12" x14ac:dyDescent="0.2">
      <c r="E2557" t="s">
        <v>2416</v>
      </c>
      <c r="F2557" t="s">
        <v>18</v>
      </c>
      <c r="G2557">
        <v>0</v>
      </c>
      <c r="H2557">
        <v>1</v>
      </c>
      <c r="I2557">
        <v>0</v>
      </c>
      <c r="J2557">
        <v>0</v>
      </c>
      <c r="K2557">
        <v>1</v>
      </c>
      <c r="L2557">
        <v>1</v>
      </c>
    </row>
    <row r="2558" spans="5:12" x14ac:dyDescent="0.2">
      <c r="E2558" t="s">
        <v>2935</v>
      </c>
      <c r="F2558" t="s">
        <v>18</v>
      </c>
      <c r="G2558">
        <v>0</v>
      </c>
      <c r="H2558">
        <v>1</v>
      </c>
      <c r="I2558">
        <v>0</v>
      </c>
      <c r="J2558">
        <v>0</v>
      </c>
      <c r="K2558">
        <v>1</v>
      </c>
      <c r="L2558">
        <v>1</v>
      </c>
    </row>
    <row r="2559" spans="5:12" x14ac:dyDescent="0.2">
      <c r="E2559" t="s">
        <v>7694</v>
      </c>
      <c r="F2559" t="s">
        <v>29</v>
      </c>
      <c r="G2559">
        <v>0</v>
      </c>
      <c r="H2559">
        <v>1</v>
      </c>
      <c r="I2559">
        <v>0</v>
      </c>
      <c r="J2559">
        <v>0</v>
      </c>
      <c r="K2559">
        <v>1</v>
      </c>
      <c r="L2559">
        <v>1</v>
      </c>
    </row>
    <row r="2560" spans="5:12" x14ac:dyDescent="0.2">
      <c r="E2560" t="s">
        <v>7695</v>
      </c>
      <c r="F2560" t="s">
        <v>29</v>
      </c>
      <c r="G2560">
        <v>0</v>
      </c>
      <c r="H2560">
        <v>1</v>
      </c>
      <c r="I2560">
        <v>0</v>
      </c>
      <c r="J2560">
        <v>0</v>
      </c>
      <c r="K2560">
        <v>1</v>
      </c>
      <c r="L2560">
        <v>1</v>
      </c>
    </row>
    <row r="2561" spans="5:12" x14ac:dyDescent="0.2">
      <c r="E2561" t="s">
        <v>3480</v>
      </c>
      <c r="F2561" t="s">
        <v>29</v>
      </c>
      <c r="G2561">
        <v>0</v>
      </c>
      <c r="H2561">
        <v>1</v>
      </c>
      <c r="I2561">
        <v>0</v>
      </c>
      <c r="J2561">
        <v>0</v>
      </c>
      <c r="K2561">
        <v>1</v>
      </c>
      <c r="L2561">
        <v>1</v>
      </c>
    </row>
    <row r="2562" spans="5:12" x14ac:dyDescent="0.2">
      <c r="E2562" t="s">
        <v>1247</v>
      </c>
      <c r="F2562" t="s">
        <v>29</v>
      </c>
      <c r="G2562">
        <v>0</v>
      </c>
      <c r="H2562">
        <v>1</v>
      </c>
      <c r="I2562">
        <v>0</v>
      </c>
      <c r="J2562">
        <v>0</v>
      </c>
      <c r="K2562">
        <v>1</v>
      </c>
      <c r="L2562">
        <v>1</v>
      </c>
    </row>
    <row r="2563" spans="5:12" x14ac:dyDescent="0.2">
      <c r="E2563" t="s">
        <v>7696</v>
      </c>
      <c r="F2563" t="s">
        <v>29</v>
      </c>
      <c r="G2563">
        <v>0</v>
      </c>
      <c r="H2563">
        <v>1</v>
      </c>
      <c r="I2563">
        <v>0</v>
      </c>
      <c r="J2563">
        <v>0</v>
      </c>
      <c r="K2563">
        <v>1</v>
      </c>
      <c r="L2563">
        <v>1</v>
      </c>
    </row>
    <row r="2564" spans="5:12" x14ac:dyDescent="0.2">
      <c r="E2564" t="s">
        <v>7697</v>
      </c>
      <c r="F2564" t="s">
        <v>29</v>
      </c>
      <c r="G2564">
        <v>0</v>
      </c>
      <c r="H2564">
        <v>1</v>
      </c>
      <c r="I2564">
        <v>0</v>
      </c>
      <c r="J2564">
        <v>0</v>
      </c>
      <c r="K2564">
        <v>1</v>
      </c>
      <c r="L2564">
        <v>1</v>
      </c>
    </row>
    <row r="2565" spans="5:12" x14ac:dyDescent="0.2">
      <c r="E2565" t="s">
        <v>5004</v>
      </c>
      <c r="F2565" t="s">
        <v>14</v>
      </c>
      <c r="G2565">
        <v>0</v>
      </c>
      <c r="H2565">
        <v>1</v>
      </c>
      <c r="I2565">
        <v>0</v>
      </c>
      <c r="J2565">
        <v>0</v>
      </c>
      <c r="K2565">
        <v>1</v>
      </c>
      <c r="L2565">
        <v>1</v>
      </c>
    </row>
    <row r="2566" spans="5:12" x14ac:dyDescent="0.2">
      <c r="E2566" t="s">
        <v>6226</v>
      </c>
      <c r="F2566" t="s">
        <v>14</v>
      </c>
      <c r="G2566">
        <v>0</v>
      </c>
      <c r="H2566">
        <v>2</v>
      </c>
      <c r="I2566">
        <v>0</v>
      </c>
      <c r="J2566">
        <v>0</v>
      </c>
      <c r="K2566">
        <v>2</v>
      </c>
      <c r="L2566">
        <v>2</v>
      </c>
    </row>
    <row r="2567" spans="5:12" x14ac:dyDescent="0.2">
      <c r="E2567" t="s">
        <v>887</v>
      </c>
      <c r="F2567" t="s">
        <v>14</v>
      </c>
      <c r="G2567">
        <v>0</v>
      </c>
      <c r="H2567">
        <v>1</v>
      </c>
      <c r="I2567">
        <v>0</v>
      </c>
      <c r="J2567">
        <v>0</v>
      </c>
      <c r="K2567">
        <v>1</v>
      </c>
      <c r="L2567">
        <v>1</v>
      </c>
    </row>
    <row r="2568" spans="5:12" x14ac:dyDescent="0.2">
      <c r="E2568" t="s">
        <v>5838</v>
      </c>
      <c r="F2568" t="s">
        <v>14</v>
      </c>
      <c r="G2568">
        <v>0</v>
      </c>
      <c r="H2568">
        <v>1</v>
      </c>
      <c r="I2568">
        <v>0</v>
      </c>
      <c r="J2568">
        <v>0</v>
      </c>
      <c r="K2568">
        <v>1</v>
      </c>
      <c r="L2568">
        <v>1</v>
      </c>
    </row>
    <row r="2569" spans="5:12" x14ac:dyDescent="0.2">
      <c r="E2569" t="s">
        <v>7698</v>
      </c>
      <c r="F2569" t="s">
        <v>14</v>
      </c>
      <c r="G2569">
        <v>0</v>
      </c>
      <c r="H2569">
        <v>1</v>
      </c>
      <c r="I2569">
        <v>0</v>
      </c>
      <c r="J2569">
        <v>0</v>
      </c>
      <c r="K2569">
        <v>1</v>
      </c>
      <c r="L2569">
        <v>1</v>
      </c>
    </row>
    <row r="2570" spans="5:12" x14ac:dyDescent="0.2">
      <c r="E2570" t="s">
        <v>426</v>
      </c>
      <c r="F2570" t="s">
        <v>14</v>
      </c>
      <c r="G2570">
        <v>0</v>
      </c>
      <c r="H2570">
        <v>1</v>
      </c>
      <c r="I2570">
        <v>0</v>
      </c>
      <c r="J2570">
        <v>0</v>
      </c>
      <c r="K2570">
        <v>1</v>
      </c>
      <c r="L2570">
        <v>1</v>
      </c>
    </row>
    <row r="2571" spans="5:12" x14ac:dyDescent="0.2">
      <c r="E2571" t="s">
        <v>5211</v>
      </c>
      <c r="F2571" t="s">
        <v>14</v>
      </c>
      <c r="G2571">
        <v>0</v>
      </c>
      <c r="H2571">
        <v>3</v>
      </c>
      <c r="I2571">
        <v>0</v>
      </c>
      <c r="J2571">
        <v>0</v>
      </c>
      <c r="K2571">
        <v>3</v>
      </c>
      <c r="L2571">
        <v>3</v>
      </c>
    </row>
    <row r="2572" spans="5:12" x14ac:dyDescent="0.2">
      <c r="E2572" t="s">
        <v>888</v>
      </c>
      <c r="F2572" t="s">
        <v>14</v>
      </c>
      <c r="G2572">
        <v>0</v>
      </c>
      <c r="H2572">
        <v>1</v>
      </c>
      <c r="I2572">
        <v>0</v>
      </c>
      <c r="J2572">
        <v>0</v>
      </c>
      <c r="K2572">
        <v>1</v>
      </c>
      <c r="L2572">
        <v>1</v>
      </c>
    </row>
    <row r="2573" spans="5:12" x14ac:dyDescent="0.2">
      <c r="E2573" t="s">
        <v>7699</v>
      </c>
      <c r="F2573" t="s">
        <v>14</v>
      </c>
      <c r="G2573">
        <v>0</v>
      </c>
      <c r="H2573">
        <v>1</v>
      </c>
      <c r="I2573">
        <v>0</v>
      </c>
      <c r="J2573">
        <v>0</v>
      </c>
      <c r="K2573">
        <v>1</v>
      </c>
      <c r="L2573">
        <v>1</v>
      </c>
    </row>
    <row r="2574" spans="5:12" x14ac:dyDescent="0.2">
      <c r="E2574" t="s">
        <v>6225</v>
      </c>
      <c r="F2574" t="s">
        <v>14</v>
      </c>
      <c r="G2574">
        <v>0</v>
      </c>
      <c r="H2574">
        <v>2</v>
      </c>
      <c r="I2574">
        <v>0</v>
      </c>
      <c r="J2574">
        <v>0</v>
      </c>
      <c r="K2574">
        <v>2</v>
      </c>
      <c r="L2574">
        <v>2</v>
      </c>
    </row>
    <row r="2575" spans="5:12" x14ac:dyDescent="0.2">
      <c r="E2575" t="s">
        <v>4250</v>
      </c>
      <c r="F2575" t="s">
        <v>14</v>
      </c>
      <c r="G2575">
        <v>0</v>
      </c>
      <c r="H2575">
        <v>1</v>
      </c>
      <c r="I2575">
        <v>0</v>
      </c>
      <c r="J2575">
        <v>0</v>
      </c>
      <c r="K2575">
        <v>1</v>
      </c>
      <c r="L2575">
        <v>1</v>
      </c>
    </row>
    <row r="2576" spans="5:12" x14ac:dyDescent="0.2">
      <c r="E2576" t="s">
        <v>7700</v>
      </c>
      <c r="F2576" t="s">
        <v>14</v>
      </c>
      <c r="G2576">
        <v>0</v>
      </c>
      <c r="H2576">
        <v>1</v>
      </c>
      <c r="I2576">
        <v>0</v>
      </c>
      <c r="J2576">
        <v>0</v>
      </c>
      <c r="K2576">
        <v>1</v>
      </c>
      <c r="L2576">
        <v>1</v>
      </c>
    </row>
    <row r="2577" spans="5:12" x14ac:dyDescent="0.2">
      <c r="E2577" t="s">
        <v>1957</v>
      </c>
      <c r="F2577" t="s">
        <v>58</v>
      </c>
      <c r="G2577">
        <v>0</v>
      </c>
      <c r="H2577">
        <v>1</v>
      </c>
      <c r="I2577">
        <v>0</v>
      </c>
      <c r="J2577">
        <v>0</v>
      </c>
      <c r="K2577">
        <v>1</v>
      </c>
      <c r="L2577">
        <v>1</v>
      </c>
    </row>
    <row r="2578" spans="5:12" x14ac:dyDescent="0.2">
      <c r="E2578" t="s">
        <v>1889</v>
      </c>
      <c r="F2578" t="s">
        <v>58</v>
      </c>
      <c r="G2578">
        <v>0</v>
      </c>
      <c r="H2578">
        <v>1</v>
      </c>
      <c r="I2578">
        <v>0</v>
      </c>
      <c r="J2578">
        <v>0</v>
      </c>
      <c r="K2578">
        <v>1</v>
      </c>
      <c r="L2578">
        <v>1</v>
      </c>
    </row>
    <row r="2579" spans="5:12" x14ac:dyDescent="0.2">
      <c r="E2579" t="s">
        <v>7701</v>
      </c>
      <c r="F2579" t="s">
        <v>67</v>
      </c>
      <c r="G2579">
        <v>1</v>
      </c>
      <c r="H2579">
        <v>1</v>
      </c>
      <c r="I2579">
        <v>0</v>
      </c>
      <c r="J2579">
        <v>0</v>
      </c>
      <c r="K2579">
        <v>2</v>
      </c>
      <c r="L2579">
        <v>2</v>
      </c>
    </row>
    <row r="2580" spans="5:12" x14ac:dyDescent="0.2">
      <c r="E2580" t="s">
        <v>7702</v>
      </c>
      <c r="F2580" t="s">
        <v>48</v>
      </c>
      <c r="G2580">
        <v>0</v>
      </c>
      <c r="H2580">
        <v>1</v>
      </c>
      <c r="I2580">
        <v>0</v>
      </c>
      <c r="J2580">
        <v>0</v>
      </c>
      <c r="K2580">
        <v>1</v>
      </c>
      <c r="L2580">
        <v>1</v>
      </c>
    </row>
    <row r="2581" spans="5:12" x14ac:dyDescent="0.2">
      <c r="E2581" t="s">
        <v>7703</v>
      </c>
      <c r="F2581" t="s">
        <v>48</v>
      </c>
      <c r="G2581">
        <v>0</v>
      </c>
      <c r="H2581">
        <v>1</v>
      </c>
      <c r="I2581">
        <v>0</v>
      </c>
      <c r="J2581">
        <v>0</v>
      </c>
      <c r="K2581">
        <v>1</v>
      </c>
      <c r="L2581">
        <v>1</v>
      </c>
    </row>
    <row r="2582" spans="5:12" x14ac:dyDescent="0.2">
      <c r="E2582" t="s">
        <v>7704</v>
      </c>
      <c r="F2582" t="s">
        <v>48</v>
      </c>
      <c r="G2582">
        <v>0</v>
      </c>
      <c r="H2582">
        <v>1</v>
      </c>
      <c r="I2582">
        <v>0</v>
      </c>
      <c r="J2582">
        <v>0</v>
      </c>
      <c r="K2582">
        <v>1</v>
      </c>
      <c r="L2582">
        <v>1</v>
      </c>
    </row>
    <row r="2583" spans="5:12" x14ac:dyDescent="0.2">
      <c r="E2583" t="s">
        <v>7705</v>
      </c>
      <c r="F2583" t="s">
        <v>48</v>
      </c>
      <c r="G2583">
        <v>0</v>
      </c>
      <c r="H2583">
        <v>1</v>
      </c>
      <c r="I2583">
        <v>0</v>
      </c>
      <c r="J2583">
        <v>0</v>
      </c>
      <c r="K2583">
        <v>1</v>
      </c>
      <c r="L2583">
        <v>1</v>
      </c>
    </row>
    <row r="2584" spans="5:12" x14ac:dyDescent="0.2">
      <c r="E2584" t="s">
        <v>7706</v>
      </c>
      <c r="F2584" t="s">
        <v>67</v>
      </c>
      <c r="G2584">
        <v>1</v>
      </c>
      <c r="H2584">
        <v>1</v>
      </c>
      <c r="I2584">
        <v>0</v>
      </c>
      <c r="J2584">
        <v>0</v>
      </c>
      <c r="K2584">
        <v>2</v>
      </c>
      <c r="L2584">
        <v>2</v>
      </c>
    </row>
    <row r="2585" spans="5:12" x14ac:dyDescent="0.2">
      <c r="E2585" t="s">
        <v>7707</v>
      </c>
      <c r="F2585" t="s">
        <v>67</v>
      </c>
      <c r="G2585">
        <v>1</v>
      </c>
      <c r="H2585">
        <v>1</v>
      </c>
      <c r="I2585">
        <v>0</v>
      </c>
      <c r="J2585">
        <v>0</v>
      </c>
      <c r="K2585">
        <v>2</v>
      </c>
      <c r="L2585">
        <v>2</v>
      </c>
    </row>
    <row r="2586" spans="5:12" x14ac:dyDescent="0.2">
      <c r="E2586" t="s">
        <v>2437</v>
      </c>
      <c r="F2586" t="s">
        <v>33</v>
      </c>
      <c r="G2586">
        <v>0</v>
      </c>
      <c r="H2586">
        <v>1</v>
      </c>
      <c r="I2586">
        <v>0</v>
      </c>
      <c r="J2586">
        <v>0</v>
      </c>
      <c r="K2586">
        <v>1</v>
      </c>
      <c r="L2586">
        <v>1</v>
      </c>
    </row>
    <row r="2587" spans="5:12" x14ac:dyDescent="0.2">
      <c r="E2587" t="s">
        <v>3266</v>
      </c>
      <c r="F2587" t="s">
        <v>33</v>
      </c>
      <c r="G2587">
        <v>0</v>
      </c>
      <c r="H2587">
        <v>1</v>
      </c>
      <c r="I2587">
        <v>0</v>
      </c>
      <c r="J2587">
        <v>0</v>
      </c>
      <c r="K2587">
        <v>1</v>
      </c>
      <c r="L2587">
        <v>1</v>
      </c>
    </row>
    <row r="2588" spans="5:12" x14ac:dyDescent="0.2">
      <c r="E2588" t="s">
        <v>7708</v>
      </c>
      <c r="F2588" t="s">
        <v>67</v>
      </c>
      <c r="G2588">
        <v>1</v>
      </c>
      <c r="H2588">
        <v>0</v>
      </c>
      <c r="I2588">
        <v>0</v>
      </c>
      <c r="J2588">
        <v>0</v>
      </c>
      <c r="K2588">
        <v>1</v>
      </c>
      <c r="L2588">
        <v>1</v>
      </c>
    </row>
    <row r="2589" spans="5:12" x14ac:dyDescent="0.2">
      <c r="E2589" t="s">
        <v>6050</v>
      </c>
      <c r="F2589" t="s">
        <v>67</v>
      </c>
      <c r="G2589">
        <v>1</v>
      </c>
      <c r="H2589">
        <v>0</v>
      </c>
      <c r="I2589">
        <v>0</v>
      </c>
      <c r="J2589">
        <v>0</v>
      </c>
      <c r="K2589">
        <v>1</v>
      </c>
      <c r="L2589">
        <v>1</v>
      </c>
    </row>
    <row r="2590" spans="5:12" x14ac:dyDescent="0.2">
      <c r="E2590" t="s">
        <v>7709</v>
      </c>
      <c r="F2590" t="s">
        <v>94</v>
      </c>
      <c r="G2590">
        <v>0</v>
      </c>
      <c r="H2590">
        <v>1</v>
      </c>
      <c r="I2590">
        <v>0</v>
      </c>
      <c r="J2590">
        <v>0</v>
      </c>
      <c r="K2590">
        <v>1</v>
      </c>
      <c r="L2590">
        <v>1</v>
      </c>
    </row>
    <row r="2591" spans="5:12" x14ac:dyDescent="0.2">
      <c r="E2591" t="s">
        <v>4938</v>
      </c>
      <c r="F2591" t="s">
        <v>77</v>
      </c>
      <c r="G2591">
        <v>0</v>
      </c>
      <c r="H2591">
        <v>1</v>
      </c>
      <c r="I2591">
        <v>0</v>
      </c>
      <c r="J2591">
        <v>0</v>
      </c>
      <c r="K2591">
        <v>1</v>
      </c>
      <c r="L2591">
        <v>1</v>
      </c>
    </row>
    <row r="2592" spans="5:12" x14ac:dyDescent="0.2">
      <c r="E2592" t="s">
        <v>3687</v>
      </c>
      <c r="F2592" t="s">
        <v>14</v>
      </c>
      <c r="G2592">
        <v>0</v>
      </c>
      <c r="H2592">
        <v>1</v>
      </c>
      <c r="I2592">
        <v>0</v>
      </c>
      <c r="J2592">
        <v>0</v>
      </c>
      <c r="K2592">
        <v>1</v>
      </c>
      <c r="L2592">
        <v>1</v>
      </c>
    </row>
    <row r="2593" spans="4:12" x14ac:dyDescent="0.2">
      <c r="D2593" t="s">
        <v>129</v>
      </c>
      <c r="E2593" t="s">
        <v>129</v>
      </c>
      <c r="F2593" t="s">
        <v>14</v>
      </c>
      <c r="G2593">
        <v>0</v>
      </c>
      <c r="H2593">
        <v>1</v>
      </c>
      <c r="I2593">
        <v>0</v>
      </c>
      <c r="J2593">
        <v>0</v>
      </c>
      <c r="K2593">
        <v>1</v>
      </c>
      <c r="L2593">
        <v>1</v>
      </c>
    </row>
    <row r="2594" spans="4:12" x14ac:dyDescent="0.2">
      <c r="E2594" t="s">
        <v>6385</v>
      </c>
      <c r="F2594" t="s">
        <v>48</v>
      </c>
      <c r="G2594">
        <v>0</v>
      </c>
      <c r="H2594">
        <v>1</v>
      </c>
      <c r="I2594">
        <v>0</v>
      </c>
      <c r="J2594">
        <v>0</v>
      </c>
      <c r="K2594">
        <v>1</v>
      </c>
      <c r="L2594">
        <v>1</v>
      </c>
    </row>
    <row r="2595" spans="4:12" x14ac:dyDescent="0.2">
      <c r="E2595" t="s">
        <v>6387</v>
      </c>
      <c r="F2595" t="s">
        <v>48</v>
      </c>
      <c r="G2595">
        <v>0</v>
      </c>
      <c r="H2595">
        <v>1</v>
      </c>
      <c r="I2595">
        <v>0</v>
      </c>
      <c r="J2595">
        <v>0</v>
      </c>
      <c r="K2595">
        <v>1</v>
      </c>
      <c r="L2595">
        <v>1</v>
      </c>
    </row>
    <row r="2596" spans="4:12" x14ac:dyDescent="0.2">
      <c r="E2596" t="s">
        <v>232</v>
      </c>
      <c r="F2596" t="s">
        <v>29</v>
      </c>
      <c r="G2596">
        <v>1</v>
      </c>
      <c r="H2596">
        <v>0</v>
      </c>
      <c r="I2596">
        <v>0</v>
      </c>
      <c r="J2596">
        <v>0</v>
      </c>
      <c r="K2596">
        <v>1</v>
      </c>
      <c r="L2596">
        <v>1</v>
      </c>
    </row>
    <row r="2597" spans="4:12" x14ac:dyDescent="0.2">
      <c r="E2597" t="s">
        <v>3685</v>
      </c>
      <c r="F2597" t="s">
        <v>18</v>
      </c>
      <c r="G2597">
        <v>1</v>
      </c>
      <c r="H2597">
        <v>0</v>
      </c>
      <c r="I2597">
        <v>0</v>
      </c>
      <c r="J2597">
        <v>0</v>
      </c>
      <c r="K2597">
        <v>1</v>
      </c>
      <c r="L2597">
        <v>1</v>
      </c>
    </row>
    <row r="2598" spans="4:12" x14ac:dyDescent="0.2">
      <c r="E2598" t="s">
        <v>337</v>
      </c>
      <c r="F2598" t="s">
        <v>18</v>
      </c>
      <c r="G2598">
        <v>1</v>
      </c>
      <c r="H2598">
        <v>0</v>
      </c>
      <c r="I2598">
        <v>0</v>
      </c>
      <c r="J2598">
        <v>0</v>
      </c>
      <c r="K2598">
        <v>1</v>
      </c>
      <c r="L2598">
        <v>1</v>
      </c>
    </row>
    <row r="2599" spans="4:12" x14ac:dyDescent="0.2">
      <c r="E2599" t="s">
        <v>5414</v>
      </c>
      <c r="F2599" t="s">
        <v>18</v>
      </c>
      <c r="G2599">
        <v>0</v>
      </c>
      <c r="H2599">
        <v>2</v>
      </c>
      <c r="I2599">
        <v>0</v>
      </c>
      <c r="J2599">
        <v>0</v>
      </c>
      <c r="K2599">
        <v>2</v>
      </c>
      <c r="L2599">
        <v>2</v>
      </c>
    </row>
    <row r="2600" spans="4:12" x14ac:dyDescent="0.2">
      <c r="E2600" t="s">
        <v>4234</v>
      </c>
      <c r="F2600" t="s">
        <v>18</v>
      </c>
      <c r="G2600">
        <v>1</v>
      </c>
      <c r="H2600">
        <v>2</v>
      </c>
      <c r="I2600">
        <v>0</v>
      </c>
      <c r="J2600">
        <v>0</v>
      </c>
      <c r="K2600">
        <v>3</v>
      </c>
      <c r="L2600">
        <v>3</v>
      </c>
    </row>
    <row r="2601" spans="4:12" x14ac:dyDescent="0.2">
      <c r="E2601" t="s">
        <v>4924</v>
      </c>
      <c r="F2601" t="s">
        <v>18</v>
      </c>
      <c r="G2601">
        <v>0</v>
      </c>
      <c r="H2601">
        <v>2</v>
      </c>
      <c r="I2601">
        <v>0</v>
      </c>
      <c r="J2601">
        <v>0</v>
      </c>
      <c r="K2601">
        <v>2</v>
      </c>
      <c r="L2601">
        <v>2</v>
      </c>
    </row>
    <row r="2602" spans="4:12" x14ac:dyDescent="0.2">
      <c r="E2602" t="s">
        <v>7710</v>
      </c>
      <c r="F2602" t="s">
        <v>35</v>
      </c>
      <c r="G2602">
        <v>1</v>
      </c>
      <c r="H2602">
        <v>0</v>
      </c>
      <c r="I2602">
        <v>0</v>
      </c>
      <c r="J2602">
        <v>0</v>
      </c>
      <c r="K2602">
        <v>1</v>
      </c>
      <c r="L2602">
        <v>1</v>
      </c>
    </row>
    <row r="2603" spans="4:12" x14ac:dyDescent="0.2">
      <c r="E2603" t="s">
        <v>7711</v>
      </c>
      <c r="F2603" t="s">
        <v>77</v>
      </c>
      <c r="G2603">
        <v>0</v>
      </c>
      <c r="H2603">
        <v>2</v>
      </c>
      <c r="I2603">
        <v>0</v>
      </c>
      <c r="J2603">
        <v>0</v>
      </c>
      <c r="K2603">
        <v>2</v>
      </c>
      <c r="L2603">
        <v>2</v>
      </c>
    </row>
    <row r="2604" spans="4:12" x14ac:dyDescent="0.2">
      <c r="E2604" t="s">
        <v>7712</v>
      </c>
      <c r="F2604" t="s">
        <v>77</v>
      </c>
      <c r="G2604">
        <v>0</v>
      </c>
      <c r="H2604">
        <v>2</v>
      </c>
      <c r="I2604">
        <v>0</v>
      </c>
      <c r="J2604">
        <v>0</v>
      </c>
      <c r="K2604">
        <v>2</v>
      </c>
      <c r="L2604">
        <v>2</v>
      </c>
    </row>
    <row r="2605" spans="4:12" x14ac:dyDescent="0.2">
      <c r="E2605" t="s">
        <v>7713</v>
      </c>
      <c r="F2605" t="s">
        <v>77</v>
      </c>
      <c r="G2605">
        <v>0</v>
      </c>
      <c r="H2605">
        <v>2</v>
      </c>
      <c r="I2605">
        <v>0</v>
      </c>
      <c r="J2605">
        <v>0</v>
      </c>
      <c r="K2605">
        <v>2</v>
      </c>
      <c r="L2605">
        <v>2</v>
      </c>
    </row>
    <row r="2606" spans="4:12" x14ac:dyDescent="0.2">
      <c r="E2606" t="s">
        <v>6774</v>
      </c>
      <c r="F2606" t="s">
        <v>131</v>
      </c>
      <c r="G2606">
        <v>0</v>
      </c>
      <c r="H2606">
        <v>1</v>
      </c>
      <c r="I2606">
        <v>0</v>
      </c>
      <c r="J2606">
        <v>0</v>
      </c>
      <c r="K2606">
        <v>1</v>
      </c>
      <c r="L2606">
        <v>1</v>
      </c>
    </row>
    <row r="2607" spans="4:12" x14ac:dyDescent="0.2">
      <c r="E2607" t="s">
        <v>6132</v>
      </c>
      <c r="F2607" t="s">
        <v>55</v>
      </c>
      <c r="G2607">
        <v>0</v>
      </c>
      <c r="H2607">
        <v>1</v>
      </c>
      <c r="I2607">
        <v>0</v>
      </c>
      <c r="J2607">
        <v>0</v>
      </c>
      <c r="K2607">
        <v>1</v>
      </c>
      <c r="L2607">
        <v>1</v>
      </c>
    </row>
    <row r="2608" spans="4:12" x14ac:dyDescent="0.2">
      <c r="E2608" t="s">
        <v>2742</v>
      </c>
      <c r="F2608" t="s">
        <v>55</v>
      </c>
      <c r="G2608">
        <v>0</v>
      </c>
      <c r="H2608">
        <v>1</v>
      </c>
      <c r="I2608">
        <v>0</v>
      </c>
      <c r="J2608">
        <v>0</v>
      </c>
      <c r="K2608">
        <v>1</v>
      </c>
      <c r="L2608">
        <v>1</v>
      </c>
    </row>
    <row r="2609" spans="5:12" x14ac:dyDescent="0.2">
      <c r="E2609" t="s">
        <v>350</v>
      </c>
      <c r="F2609" t="s">
        <v>55</v>
      </c>
      <c r="G2609">
        <v>0</v>
      </c>
      <c r="H2609">
        <v>1</v>
      </c>
      <c r="I2609">
        <v>0</v>
      </c>
      <c r="J2609">
        <v>0</v>
      </c>
      <c r="K2609">
        <v>1</v>
      </c>
      <c r="L2609">
        <v>1</v>
      </c>
    </row>
    <row r="2610" spans="5:12" x14ac:dyDescent="0.2">
      <c r="E2610" t="s">
        <v>249</v>
      </c>
      <c r="F2610" t="s">
        <v>55</v>
      </c>
      <c r="G2610">
        <v>0</v>
      </c>
      <c r="H2610">
        <v>1</v>
      </c>
      <c r="I2610">
        <v>0</v>
      </c>
      <c r="J2610">
        <v>0</v>
      </c>
      <c r="K2610">
        <v>1</v>
      </c>
      <c r="L2610">
        <v>1</v>
      </c>
    </row>
    <row r="2611" spans="5:12" x14ac:dyDescent="0.2">
      <c r="E2611" t="s">
        <v>4248</v>
      </c>
      <c r="F2611" t="s">
        <v>16</v>
      </c>
      <c r="G2611">
        <v>0</v>
      </c>
      <c r="H2611">
        <v>1</v>
      </c>
      <c r="I2611">
        <v>0</v>
      </c>
      <c r="J2611">
        <v>0</v>
      </c>
      <c r="K2611">
        <v>1</v>
      </c>
      <c r="L2611">
        <v>1</v>
      </c>
    </row>
    <row r="2612" spans="5:12" x14ac:dyDescent="0.2">
      <c r="E2612" t="s">
        <v>7714</v>
      </c>
      <c r="F2612" t="s">
        <v>24</v>
      </c>
      <c r="G2612">
        <v>0</v>
      </c>
      <c r="H2612">
        <v>1</v>
      </c>
      <c r="I2612">
        <v>0</v>
      </c>
      <c r="J2612">
        <v>0</v>
      </c>
      <c r="K2612">
        <v>1</v>
      </c>
      <c r="L2612">
        <v>1</v>
      </c>
    </row>
    <row r="2613" spans="5:12" x14ac:dyDescent="0.2">
      <c r="E2613" t="s">
        <v>7715</v>
      </c>
      <c r="F2613" t="s">
        <v>24</v>
      </c>
      <c r="G2613">
        <v>0</v>
      </c>
      <c r="H2613">
        <v>1</v>
      </c>
      <c r="I2613">
        <v>0</v>
      </c>
      <c r="J2613">
        <v>0</v>
      </c>
      <c r="K2613">
        <v>1</v>
      </c>
      <c r="L2613">
        <v>1</v>
      </c>
    </row>
    <row r="2614" spans="5:12" x14ac:dyDescent="0.2">
      <c r="E2614" t="s">
        <v>272</v>
      </c>
      <c r="F2614" t="s">
        <v>58</v>
      </c>
      <c r="G2614">
        <v>1</v>
      </c>
      <c r="H2614">
        <v>2</v>
      </c>
      <c r="I2614">
        <v>0</v>
      </c>
      <c r="J2614">
        <v>0</v>
      </c>
      <c r="K2614">
        <v>3</v>
      </c>
      <c r="L2614">
        <v>3</v>
      </c>
    </row>
    <row r="2615" spans="5:12" x14ac:dyDescent="0.2">
      <c r="E2615" t="s">
        <v>271</v>
      </c>
      <c r="F2615" t="s">
        <v>58</v>
      </c>
      <c r="G2615">
        <v>1</v>
      </c>
      <c r="H2615">
        <v>2</v>
      </c>
      <c r="I2615">
        <v>0</v>
      </c>
      <c r="J2615">
        <v>0</v>
      </c>
      <c r="K2615">
        <v>3</v>
      </c>
      <c r="L2615">
        <v>3</v>
      </c>
    </row>
    <row r="2616" spans="5:12" x14ac:dyDescent="0.2">
      <c r="E2616" t="s">
        <v>7716</v>
      </c>
      <c r="F2616" t="s">
        <v>53</v>
      </c>
      <c r="G2616">
        <v>0</v>
      </c>
      <c r="H2616">
        <v>1</v>
      </c>
      <c r="I2616">
        <v>0</v>
      </c>
      <c r="J2616">
        <v>0</v>
      </c>
      <c r="K2616">
        <v>1</v>
      </c>
      <c r="L2616">
        <v>1</v>
      </c>
    </row>
    <row r="2617" spans="5:12" x14ac:dyDescent="0.2">
      <c r="E2617" t="s">
        <v>3236</v>
      </c>
      <c r="F2617" t="s">
        <v>35</v>
      </c>
      <c r="G2617">
        <v>1</v>
      </c>
      <c r="H2617">
        <v>0</v>
      </c>
      <c r="I2617">
        <v>0</v>
      </c>
      <c r="J2617">
        <v>0</v>
      </c>
      <c r="K2617">
        <v>1</v>
      </c>
      <c r="L2617">
        <v>1</v>
      </c>
    </row>
    <row r="2618" spans="5:12" x14ac:dyDescent="0.2">
      <c r="E2618" t="s">
        <v>934</v>
      </c>
      <c r="F2618" t="s">
        <v>35</v>
      </c>
      <c r="G2618">
        <v>1</v>
      </c>
      <c r="H2618">
        <v>0</v>
      </c>
      <c r="I2618">
        <v>0</v>
      </c>
      <c r="J2618">
        <v>0</v>
      </c>
      <c r="K2618">
        <v>1</v>
      </c>
      <c r="L2618">
        <v>1</v>
      </c>
    </row>
    <row r="2619" spans="5:12" x14ac:dyDescent="0.2">
      <c r="E2619" t="s">
        <v>4887</v>
      </c>
      <c r="F2619" t="s">
        <v>18</v>
      </c>
      <c r="G2619">
        <v>2</v>
      </c>
      <c r="H2619">
        <v>0</v>
      </c>
      <c r="I2619">
        <v>0</v>
      </c>
      <c r="J2619">
        <v>1</v>
      </c>
      <c r="K2619">
        <v>1</v>
      </c>
      <c r="L2619">
        <v>2</v>
      </c>
    </row>
    <row r="2620" spans="5:12" x14ac:dyDescent="0.2">
      <c r="E2620" t="s">
        <v>4434</v>
      </c>
      <c r="F2620" t="s">
        <v>22</v>
      </c>
      <c r="G2620">
        <v>1</v>
      </c>
      <c r="H2620">
        <v>0</v>
      </c>
      <c r="I2620">
        <v>0</v>
      </c>
      <c r="J2620">
        <v>0</v>
      </c>
      <c r="K2620">
        <v>1</v>
      </c>
      <c r="L2620">
        <v>1</v>
      </c>
    </row>
    <row r="2621" spans="5:12" x14ac:dyDescent="0.2">
      <c r="E2621" t="s">
        <v>5368</v>
      </c>
      <c r="F2621" t="s">
        <v>48</v>
      </c>
      <c r="G2621">
        <v>1</v>
      </c>
      <c r="H2621">
        <v>0</v>
      </c>
      <c r="I2621">
        <v>0</v>
      </c>
      <c r="J2621">
        <v>0</v>
      </c>
      <c r="K2621">
        <v>1</v>
      </c>
      <c r="L2621">
        <v>1</v>
      </c>
    </row>
    <row r="2622" spans="5:12" x14ac:dyDescent="0.2">
      <c r="E2622" t="s">
        <v>209</v>
      </c>
      <c r="F2622" t="s">
        <v>33</v>
      </c>
      <c r="G2622">
        <v>0</v>
      </c>
      <c r="H2622">
        <v>1</v>
      </c>
      <c r="I2622">
        <v>0</v>
      </c>
      <c r="J2622">
        <v>0</v>
      </c>
      <c r="K2622">
        <v>1</v>
      </c>
      <c r="L2622">
        <v>1</v>
      </c>
    </row>
    <row r="2623" spans="5:12" x14ac:dyDescent="0.2">
      <c r="E2623" t="s">
        <v>5232</v>
      </c>
      <c r="F2623" t="s">
        <v>14</v>
      </c>
      <c r="G2623">
        <v>0</v>
      </c>
      <c r="H2623">
        <v>1</v>
      </c>
      <c r="I2623">
        <v>0</v>
      </c>
      <c r="J2623">
        <v>0</v>
      </c>
      <c r="K2623">
        <v>1</v>
      </c>
      <c r="L2623">
        <v>1</v>
      </c>
    </row>
    <row r="2624" spans="5:12" x14ac:dyDescent="0.2">
      <c r="E2624" t="s">
        <v>4555</v>
      </c>
      <c r="F2624" t="s">
        <v>14</v>
      </c>
      <c r="G2624">
        <v>0</v>
      </c>
      <c r="H2624">
        <v>1</v>
      </c>
      <c r="I2624">
        <v>0</v>
      </c>
      <c r="J2624">
        <v>0</v>
      </c>
      <c r="K2624">
        <v>1</v>
      </c>
      <c r="L2624">
        <v>1</v>
      </c>
    </row>
    <row r="2625" spans="4:12" x14ac:dyDescent="0.2">
      <c r="E2625" t="s">
        <v>4127</v>
      </c>
      <c r="F2625" t="s">
        <v>16</v>
      </c>
      <c r="G2625">
        <v>1</v>
      </c>
      <c r="H2625">
        <v>0</v>
      </c>
      <c r="I2625">
        <v>0</v>
      </c>
      <c r="J2625">
        <v>0</v>
      </c>
      <c r="K2625">
        <v>1</v>
      </c>
      <c r="L2625">
        <v>1</v>
      </c>
    </row>
    <row r="2626" spans="4:12" x14ac:dyDescent="0.2">
      <c r="E2626" t="s">
        <v>5710</v>
      </c>
      <c r="F2626" t="s">
        <v>16</v>
      </c>
      <c r="G2626">
        <v>1</v>
      </c>
      <c r="H2626">
        <v>0</v>
      </c>
      <c r="I2626">
        <v>0</v>
      </c>
      <c r="J2626">
        <v>0</v>
      </c>
      <c r="K2626">
        <v>1</v>
      </c>
      <c r="L2626">
        <v>1</v>
      </c>
    </row>
    <row r="2627" spans="4:12" x14ac:dyDescent="0.2">
      <c r="E2627" t="s">
        <v>7717</v>
      </c>
      <c r="F2627" t="s">
        <v>18</v>
      </c>
      <c r="G2627">
        <v>0</v>
      </c>
      <c r="H2627">
        <v>1</v>
      </c>
      <c r="I2627">
        <v>0</v>
      </c>
      <c r="J2627">
        <v>1</v>
      </c>
      <c r="K2627">
        <v>0</v>
      </c>
      <c r="L2627">
        <v>1</v>
      </c>
    </row>
    <row r="2628" spans="4:12" x14ac:dyDescent="0.2">
      <c r="E2628" t="s">
        <v>1879</v>
      </c>
      <c r="F2628" t="s">
        <v>29</v>
      </c>
      <c r="G2628">
        <v>0</v>
      </c>
      <c r="H2628">
        <v>1</v>
      </c>
      <c r="I2628">
        <v>0</v>
      </c>
      <c r="J2628">
        <v>1</v>
      </c>
      <c r="K2628">
        <v>0</v>
      </c>
      <c r="L2628">
        <v>1</v>
      </c>
    </row>
    <row r="2629" spans="4:12" x14ac:dyDescent="0.2">
      <c r="D2629" t="s">
        <v>7718</v>
      </c>
      <c r="E2629" t="s">
        <v>7718</v>
      </c>
      <c r="F2629" t="s">
        <v>29</v>
      </c>
      <c r="G2629">
        <v>0</v>
      </c>
      <c r="H2629">
        <v>1</v>
      </c>
      <c r="I2629">
        <v>0</v>
      </c>
      <c r="J2629">
        <v>1</v>
      </c>
      <c r="K2629">
        <v>0</v>
      </c>
      <c r="L2629">
        <v>1</v>
      </c>
    </row>
    <row r="2630" spans="4:12" x14ac:dyDescent="0.2">
      <c r="E2630" t="s">
        <v>7719</v>
      </c>
      <c r="F2630" t="s">
        <v>29</v>
      </c>
      <c r="G2630">
        <v>0</v>
      </c>
      <c r="H2630">
        <v>1</v>
      </c>
      <c r="I2630">
        <v>0</v>
      </c>
      <c r="J2630">
        <v>1</v>
      </c>
      <c r="K2630">
        <v>0</v>
      </c>
      <c r="L2630">
        <v>1</v>
      </c>
    </row>
    <row r="2631" spans="4:12" x14ac:dyDescent="0.2">
      <c r="E2631" t="s">
        <v>7720</v>
      </c>
      <c r="F2631" t="s">
        <v>29</v>
      </c>
      <c r="G2631">
        <v>0</v>
      </c>
      <c r="H2631">
        <v>1</v>
      </c>
      <c r="I2631">
        <v>0</v>
      </c>
      <c r="J2631">
        <v>1</v>
      </c>
      <c r="K2631">
        <v>0</v>
      </c>
      <c r="L2631">
        <v>1</v>
      </c>
    </row>
    <row r="2632" spans="4:12" x14ac:dyDescent="0.2">
      <c r="E2632" t="s">
        <v>6398</v>
      </c>
      <c r="F2632" t="s">
        <v>29</v>
      </c>
      <c r="G2632">
        <v>0</v>
      </c>
      <c r="H2632">
        <v>1</v>
      </c>
      <c r="I2632">
        <v>0</v>
      </c>
      <c r="J2632">
        <v>1</v>
      </c>
      <c r="K2632">
        <v>0</v>
      </c>
      <c r="L2632">
        <v>1</v>
      </c>
    </row>
    <row r="2633" spans="4:12" x14ac:dyDescent="0.2">
      <c r="E2633" t="s">
        <v>7721</v>
      </c>
      <c r="F2633" t="s">
        <v>18</v>
      </c>
      <c r="G2633">
        <v>0</v>
      </c>
      <c r="H2633">
        <v>1</v>
      </c>
      <c r="I2633">
        <v>0</v>
      </c>
      <c r="J2633">
        <v>1</v>
      </c>
      <c r="K2633">
        <v>0</v>
      </c>
      <c r="L2633">
        <v>1</v>
      </c>
    </row>
    <row r="2634" spans="4:12" x14ac:dyDescent="0.2">
      <c r="E2634" t="s">
        <v>1603</v>
      </c>
      <c r="F2634" t="s">
        <v>29</v>
      </c>
      <c r="G2634">
        <v>0</v>
      </c>
      <c r="H2634">
        <v>1</v>
      </c>
      <c r="I2634">
        <v>0</v>
      </c>
      <c r="J2634">
        <v>1</v>
      </c>
      <c r="K2634">
        <v>0</v>
      </c>
      <c r="L2634">
        <v>1</v>
      </c>
    </row>
    <row r="2635" spans="4:12" x14ac:dyDescent="0.2">
      <c r="E2635" t="s">
        <v>7722</v>
      </c>
      <c r="F2635" t="s">
        <v>20</v>
      </c>
      <c r="G2635">
        <v>0</v>
      </c>
      <c r="H2635">
        <v>2</v>
      </c>
      <c r="I2635">
        <v>0</v>
      </c>
      <c r="J2635">
        <v>0</v>
      </c>
      <c r="K2635">
        <v>2</v>
      </c>
      <c r="L2635">
        <v>2</v>
      </c>
    </row>
    <row r="2636" spans="4:12" x14ac:dyDescent="0.2">
      <c r="E2636" t="s">
        <v>7723</v>
      </c>
      <c r="F2636" t="s">
        <v>20</v>
      </c>
      <c r="G2636">
        <v>0</v>
      </c>
      <c r="H2636">
        <v>2</v>
      </c>
      <c r="I2636">
        <v>0</v>
      </c>
      <c r="J2636">
        <v>0</v>
      </c>
      <c r="K2636">
        <v>2</v>
      </c>
      <c r="L2636">
        <v>2</v>
      </c>
    </row>
    <row r="2637" spans="4:12" x14ac:dyDescent="0.2">
      <c r="E2637" t="s">
        <v>5600</v>
      </c>
      <c r="F2637" t="s">
        <v>20</v>
      </c>
      <c r="G2637">
        <v>0</v>
      </c>
      <c r="H2637">
        <v>2</v>
      </c>
      <c r="I2637">
        <v>0</v>
      </c>
      <c r="J2637">
        <v>0</v>
      </c>
      <c r="K2637">
        <v>2</v>
      </c>
      <c r="L2637">
        <v>2</v>
      </c>
    </row>
    <row r="2638" spans="4:12" x14ac:dyDescent="0.2">
      <c r="E2638" t="s">
        <v>1106</v>
      </c>
      <c r="F2638" t="s">
        <v>131</v>
      </c>
      <c r="G2638">
        <v>0</v>
      </c>
      <c r="H2638">
        <v>2</v>
      </c>
      <c r="I2638">
        <v>0</v>
      </c>
      <c r="J2638">
        <v>0</v>
      </c>
      <c r="K2638">
        <v>2</v>
      </c>
      <c r="L2638">
        <v>2</v>
      </c>
    </row>
    <row r="2639" spans="4:12" x14ac:dyDescent="0.2">
      <c r="E2639" t="s">
        <v>6317</v>
      </c>
      <c r="F2639" t="s">
        <v>29</v>
      </c>
      <c r="G2639">
        <v>0</v>
      </c>
      <c r="H2639">
        <v>1</v>
      </c>
      <c r="I2639">
        <v>0</v>
      </c>
      <c r="J2639">
        <v>0</v>
      </c>
      <c r="K2639">
        <v>1</v>
      </c>
      <c r="L2639">
        <v>1</v>
      </c>
    </row>
    <row r="2640" spans="4:12" x14ac:dyDescent="0.2">
      <c r="E2640" t="s">
        <v>6741</v>
      </c>
      <c r="F2640" t="s">
        <v>20</v>
      </c>
      <c r="G2640">
        <v>0</v>
      </c>
      <c r="H2640">
        <v>1</v>
      </c>
      <c r="I2640">
        <v>0</v>
      </c>
      <c r="J2640">
        <v>0</v>
      </c>
      <c r="K2640">
        <v>1</v>
      </c>
      <c r="L2640">
        <v>1</v>
      </c>
    </row>
    <row r="2641" spans="5:12" x14ac:dyDescent="0.2">
      <c r="E2641" t="s">
        <v>6740</v>
      </c>
      <c r="F2641" t="s">
        <v>20</v>
      </c>
      <c r="G2641">
        <v>0</v>
      </c>
      <c r="H2641">
        <v>1</v>
      </c>
      <c r="I2641">
        <v>0</v>
      </c>
      <c r="J2641">
        <v>0</v>
      </c>
      <c r="K2641">
        <v>1</v>
      </c>
      <c r="L2641">
        <v>1</v>
      </c>
    </row>
    <row r="2642" spans="5:12" x14ac:dyDescent="0.2">
      <c r="E2642" t="s">
        <v>6316</v>
      </c>
      <c r="F2642" t="s">
        <v>29</v>
      </c>
      <c r="G2642">
        <v>0</v>
      </c>
      <c r="H2642">
        <v>1</v>
      </c>
      <c r="I2642">
        <v>0</v>
      </c>
      <c r="J2642">
        <v>0</v>
      </c>
      <c r="K2642">
        <v>1</v>
      </c>
      <c r="L2642">
        <v>1</v>
      </c>
    </row>
    <row r="2643" spans="5:12" x14ac:dyDescent="0.2">
      <c r="E2643" t="s">
        <v>7724</v>
      </c>
      <c r="F2643" t="s">
        <v>20</v>
      </c>
      <c r="G2643">
        <v>0</v>
      </c>
      <c r="H2643">
        <v>1</v>
      </c>
      <c r="I2643">
        <v>0</v>
      </c>
      <c r="J2643">
        <v>0</v>
      </c>
      <c r="K2643">
        <v>1</v>
      </c>
      <c r="L2643">
        <v>1</v>
      </c>
    </row>
    <row r="2644" spans="5:12" x14ac:dyDescent="0.2">
      <c r="E2644" t="s">
        <v>7725</v>
      </c>
      <c r="F2644" t="s">
        <v>20</v>
      </c>
      <c r="G2644">
        <v>0</v>
      </c>
      <c r="H2644">
        <v>1</v>
      </c>
      <c r="I2644">
        <v>0</v>
      </c>
      <c r="J2644">
        <v>0</v>
      </c>
      <c r="K2644">
        <v>1</v>
      </c>
      <c r="L2644">
        <v>1</v>
      </c>
    </row>
    <row r="2645" spans="5:12" x14ac:dyDescent="0.2">
      <c r="E2645" t="s">
        <v>7726</v>
      </c>
      <c r="F2645" t="s">
        <v>20</v>
      </c>
      <c r="G2645">
        <v>0</v>
      </c>
      <c r="H2645">
        <v>1</v>
      </c>
      <c r="I2645">
        <v>0</v>
      </c>
      <c r="J2645">
        <v>0</v>
      </c>
      <c r="K2645">
        <v>1</v>
      </c>
      <c r="L2645">
        <v>1</v>
      </c>
    </row>
    <row r="2646" spans="5:12" x14ac:dyDescent="0.2">
      <c r="E2646" t="s">
        <v>7727</v>
      </c>
      <c r="F2646" t="s">
        <v>20</v>
      </c>
      <c r="G2646">
        <v>0</v>
      </c>
      <c r="H2646">
        <v>1</v>
      </c>
      <c r="I2646">
        <v>0</v>
      </c>
      <c r="J2646">
        <v>0</v>
      </c>
      <c r="K2646">
        <v>1</v>
      </c>
      <c r="L2646">
        <v>1</v>
      </c>
    </row>
    <row r="2647" spans="5:12" x14ac:dyDescent="0.2">
      <c r="E2647" t="s">
        <v>7728</v>
      </c>
      <c r="F2647" t="s">
        <v>20</v>
      </c>
      <c r="G2647">
        <v>0</v>
      </c>
      <c r="H2647">
        <v>1</v>
      </c>
      <c r="I2647">
        <v>0</v>
      </c>
      <c r="J2647">
        <v>0</v>
      </c>
      <c r="K2647">
        <v>1</v>
      </c>
      <c r="L2647">
        <v>1</v>
      </c>
    </row>
    <row r="2648" spans="5:12" x14ac:dyDescent="0.2">
      <c r="E2648" t="s">
        <v>7729</v>
      </c>
      <c r="F2648" t="s">
        <v>20</v>
      </c>
      <c r="G2648">
        <v>0</v>
      </c>
      <c r="H2648">
        <v>1</v>
      </c>
      <c r="I2648">
        <v>0</v>
      </c>
      <c r="J2648">
        <v>0</v>
      </c>
      <c r="K2648">
        <v>1</v>
      </c>
      <c r="L2648">
        <v>1</v>
      </c>
    </row>
    <row r="2649" spans="5:12" x14ac:dyDescent="0.2">
      <c r="E2649" t="s">
        <v>6687</v>
      </c>
      <c r="F2649" t="s">
        <v>20</v>
      </c>
      <c r="G2649">
        <v>0</v>
      </c>
      <c r="H2649">
        <v>1</v>
      </c>
      <c r="I2649">
        <v>0</v>
      </c>
      <c r="J2649">
        <v>0</v>
      </c>
      <c r="K2649">
        <v>1</v>
      </c>
      <c r="L2649">
        <v>1</v>
      </c>
    </row>
    <row r="2650" spans="5:12" x14ac:dyDescent="0.2">
      <c r="E2650" t="s">
        <v>2717</v>
      </c>
      <c r="F2650" t="s">
        <v>16</v>
      </c>
      <c r="G2650">
        <v>1</v>
      </c>
      <c r="H2650">
        <v>0</v>
      </c>
      <c r="I2650">
        <v>0</v>
      </c>
      <c r="J2650">
        <v>0</v>
      </c>
      <c r="K2650">
        <v>1</v>
      </c>
      <c r="L2650">
        <v>1</v>
      </c>
    </row>
    <row r="2651" spans="5:12" x14ac:dyDescent="0.2">
      <c r="E2651" t="s">
        <v>6415</v>
      </c>
      <c r="F2651" t="s">
        <v>131</v>
      </c>
      <c r="G2651">
        <v>0</v>
      </c>
      <c r="H2651">
        <v>1</v>
      </c>
      <c r="I2651">
        <v>0</v>
      </c>
      <c r="J2651">
        <v>0</v>
      </c>
      <c r="K2651">
        <v>1</v>
      </c>
      <c r="L2651">
        <v>1</v>
      </c>
    </row>
    <row r="2652" spans="5:12" x14ac:dyDescent="0.2">
      <c r="E2652" t="s">
        <v>6421</v>
      </c>
      <c r="F2652" t="s">
        <v>131</v>
      </c>
      <c r="G2652">
        <v>0</v>
      </c>
      <c r="H2652">
        <v>1</v>
      </c>
      <c r="I2652">
        <v>0</v>
      </c>
      <c r="J2652">
        <v>0</v>
      </c>
      <c r="K2652">
        <v>1</v>
      </c>
      <c r="L2652">
        <v>1</v>
      </c>
    </row>
    <row r="2653" spans="5:12" x14ac:dyDescent="0.2">
      <c r="E2653" t="s">
        <v>6419</v>
      </c>
      <c r="F2653" t="s">
        <v>131</v>
      </c>
      <c r="G2653">
        <v>0</v>
      </c>
      <c r="H2653">
        <v>1</v>
      </c>
      <c r="I2653">
        <v>0</v>
      </c>
      <c r="J2653">
        <v>0</v>
      </c>
      <c r="K2653">
        <v>1</v>
      </c>
      <c r="L2653">
        <v>1</v>
      </c>
    </row>
    <row r="2654" spans="5:12" x14ac:dyDescent="0.2">
      <c r="E2654" t="s">
        <v>6420</v>
      </c>
      <c r="F2654" t="s">
        <v>131</v>
      </c>
      <c r="G2654">
        <v>0</v>
      </c>
      <c r="H2654">
        <v>1</v>
      </c>
      <c r="I2654">
        <v>0</v>
      </c>
      <c r="J2654">
        <v>0</v>
      </c>
      <c r="K2654">
        <v>1</v>
      </c>
      <c r="L2654">
        <v>1</v>
      </c>
    </row>
    <row r="2655" spans="5:12" x14ac:dyDescent="0.2">
      <c r="E2655" t="s">
        <v>6417</v>
      </c>
      <c r="F2655" t="s">
        <v>131</v>
      </c>
      <c r="G2655">
        <v>0</v>
      </c>
      <c r="H2655">
        <v>1</v>
      </c>
      <c r="I2655">
        <v>0</v>
      </c>
      <c r="J2655">
        <v>0</v>
      </c>
      <c r="K2655">
        <v>1</v>
      </c>
      <c r="L2655">
        <v>1</v>
      </c>
    </row>
    <row r="2656" spans="5:12" x14ac:dyDescent="0.2">
      <c r="E2656" t="s">
        <v>2396</v>
      </c>
      <c r="F2656" t="s">
        <v>35</v>
      </c>
      <c r="G2656">
        <v>0</v>
      </c>
      <c r="H2656">
        <v>1</v>
      </c>
      <c r="I2656">
        <v>0</v>
      </c>
      <c r="J2656">
        <v>0</v>
      </c>
      <c r="K2656">
        <v>1</v>
      </c>
      <c r="L2656">
        <v>1</v>
      </c>
    </row>
    <row r="2657" spans="4:12" x14ac:dyDescent="0.2">
      <c r="E2657" t="s">
        <v>7730</v>
      </c>
      <c r="F2657" t="s">
        <v>48</v>
      </c>
      <c r="G2657">
        <v>1</v>
      </c>
      <c r="H2657">
        <v>1</v>
      </c>
      <c r="I2657">
        <v>0</v>
      </c>
      <c r="J2657">
        <v>0</v>
      </c>
      <c r="K2657">
        <v>2</v>
      </c>
      <c r="L2657">
        <v>2</v>
      </c>
    </row>
    <row r="2658" spans="4:12" x14ac:dyDescent="0.2">
      <c r="E2658" t="s">
        <v>7731</v>
      </c>
      <c r="F2658" t="s">
        <v>48</v>
      </c>
      <c r="G2658">
        <v>1</v>
      </c>
      <c r="H2658">
        <v>0</v>
      </c>
      <c r="I2658">
        <v>0</v>
      </c>
      <c r="J2658">
        <v>0</v>
      </c>
      <c r="K2658">
        <v>1</v>
      </c>
      <c r="L2658">
        <v>1</v>
      </c>
    </row>
    <row r="2659" spans="4:12" x14ac:dyDescent="0.2">
      <c r="E2659" t="s">
        <v>7732</v>
      </c>
      <c r="F2659" t="s">
        <v>48</v>
      </c>
      <c r="G2659">
        <v>1</v>
      </c>
      <c r="H2659">
        <v>1</v>
      </c>
      <c r="I2659">
        <v>0</v>
      </c>
      <c r="J2659">
        <v>0</v>
      </c>
      <c r="K2659">
        <v>2</v>
      </c>
      <c r="L2659">
        <v>2</v>
      </c>
    </row>
    <row r="2660" spans="4:12" x14ac:dyDescent="0.2">
      <c r="E2660" t="s">
        <v>3274</v>
      </c>
      <c r="F2660" t="s">
        <v>20</v>
      </c>
      <c r="G2660">
        <v>0</v>
      </c>
      <c r="H2660">
        <v>1</v>
      </c>
      <c r="I2660">
        <v>0</v>
      </c>
      <c r="J2660">
        <v>0</v>
      </c>
      <c r="K2660">
        <v>1</v>
      </c>
      <c r="L2660">
        <v>1</v>
      </c>
    </row>
    <row r="2661" spans="4:12" x14ac:dyDescent="0.2">
      <c r="E2661" t="s">
        <v>2187</v>
      </c>
      <c r="F2661" t="s">
        <v>20</v>
      </c>
      <c r="G2661">
        <v>0</v>
      </c>
      <c r="H2661">
        <v>1</v>
      </c>
      <c r="I2661">
        <v>0</v>
      </c>
      <c r="J2661">
        <v>0</v>
      </c>
      <c r="K2661">
        <v>1</v>
      </c>
      <c r="L2661">
        <v>1</v>
      </c>
    </row>
    <row r="2662" spans="4:12" x14ac:dyDescent="0.2">
      <c r="E2662" t="s">
        <v>782</v>
      </c>
      <c r="F2662" t="s">
        <v>20</v>
      </c>
      <c r="G2662">
        <v>0</v>
      </c>
      <c r="H2662">
        <v>1</v>
      </c>
      <c r="I2662">
        <v>0</v>
      </c>
      <c r="J2662">
        <v>0</v>
      </c>
      <c r="K2662">
        <v>1</v>
      </c>
      <c r="L2662">
        <v>1</v>
      </c>
    </row>
    <row r="2663" spans="4:12" x14ac:dyDescent="0.2">
      <c r="E2663" t="s">
        <v>4806</v>
      </c>
      <c r="F2663" t="s">
        <v>87</v>
      </c>
      <c r="G2663">
        <v>0</v>
      </c>
      <c r="H2663">
        <v>1</v>
      </c>
      <c r="I2663">
        <v>0</v>
      </c>
      <c r="J2663">
        <v>0</v>
      </c>
      <c r="K2663">
        <v>1</v>
      </c>
      <c r="L2663">
        <v>1</v>
      </c>
    </row>
    <row r="2664" spans="4:12" x14ac:dyDescent="0.2">
      <c r="E2664" t="s">
        <v>4403</v>
      </c>
      <c r="F2664" t="s">
        <v>87</v>
      </c>
      <c r="G2664">
        <v>0</v>
      </c>
      <c r="H2664">
        <v>1</v>
      </c>
      <c r="I2664">
        <v>0</v>
      </c>
      <c r="J2664">
        <v>0</v>
      </c>
      <c r="K2664">
        <v>1</v>
      </c>
      <c r="L2664">
        <v>1</v>
      </c>
    </row>
    <row r="2665" spans="4:12" x14ac:dyDescent="0.2">
      <c r="E2665" t="s">
        <v>7733</v>
      </c>
      <c r="F2665" t="s">
        <v>67</v>
      </c>
      <c r="G2665">
        <v>1</v>
      </c>
      <c r="H2665">
        <v>0</v>
      </c>
      <c r="I2665">
        <v>0</v>
      </c>
      <c r="J2665">
        <v>0</v>
      </c>
      <c r="K2665">
        <v>1</v>
      </c>
      <c r="L2665">
        <v>1</v>
      </c>
    </row>
    <row r="2666" spans="4:12" x14ac:dyDescent="0.2">
      <c r="D2666" t="s">
        <v>7734</v>
      </c>
      <c r="E2666" t="s">
        <v>7734</v>
      </c>
      <c r="F2666" t="s">
        <v>67</v>
      </c>
      <c r="G2666">
        <v>1</v>
      </c>
      <c r="H2666">
        <v>0</v>
      </c>
      <c r="I2666">
        <v>0</v>
      </c>
      <c r="J2666">
        <v>0</v>
      </c>
      <c r="K2666">
        <v>1</v>
      </c>
      <c r="L2666">
        <v>1</v>
      </c>
    </row>
    <row r="2667" spans="4:12" x14ac:dyDescent="0.2">
      <c r="E2667" t="s">
        <v>3662</v>
      </c>
      <c r="F2667" t="s">
        <v>69</v>
      </c>
      <c r="G2667">
        <v>0</v>
      </c>
      <c r="H2667">
        <v>1</v>
      </c>
      <c r="I2667">
        <v>0</v>
      </c>
      <c r="J2667">
        <v>0</v>
      </c>
      <c r="K2667">
        <v>1</v>
      </c>
      <c r="L2667">
        <v>1</v>
      </c>
    </row>
    <row r="2668" spans="4:12" x14ac:dyDescent="0.2">
      <c r="E2668" t="s">
        <v>3657</v>
      </c>
      <c r="F2668" t="s">
        <v>69</v>
      </c>
      <c r="G2668">
        <v>0</v>
      </c>
      <c r="H2668">
        <v>1</v>
      </c>
      <c r="I2668">
        <v>0</v>
      </c>
      <c r="J2668">
        <v>0</v>
      </c>
      <c r="K2668">
        <v>1</v>
      </c>
      <c r="L2668">
        <v>1</v>
      </c>
    </row>
    <row r="2669" spans="4:12" x14ac:dyDescent="0.2">
      <c r="E2669" t="s">
        <v>7735</v>
      </c>
      <c r="F2669" t="s">
        <v>125</v>
      </c>
      <c r="G2669">
        <v>0</v>
      </c>
      <c r="H2669">
        <v>1</v>
      </c>
      <c r="I2669">
        <v>0</v>
      </c>
      <c r="J2669">
        <v>0</v>
      </c>
      <c r="K2669">
        <v>1</v>
      </c>
      <c r="L2669">
        <v>1</v>
      </c>
    </row>
    <row r="2670" spans="4:12" x14ac:dyDescent="0.2">
      <c r="E2670" t="s">
        <v>7736</v>
      </c>
      <c r="F2670" t="s">
        <v>77</v>
      </c>
      <c r="G2670">
        <v>0</v>
      </c>
      <c r="H2670">
        <v>1</v>
      </c>
      <c r="I2670">
        <v>0</v>
      </c>
      <c r="J2670">
        <v>0</v>
      </c>
      <c r="K2670">
        <v>1</v>
      </c>
      <c r="L2670">
        <v>1</v>
      </c>
    </row>
    <row r="2671" spans="4:12" x14ac:dyDescent="0.2">
      <c r="E2671" t="s">
        <v>4808</v>
      </c>
      <c r="F2671" t="s">
        <v>77</v>
      </c>
      <c r="G2671">
        <v>0</v>
      </c>
      <c r="H2671">
        <v>1</v>
      </c>
      <c r="I2671">
        <v>0</v>
      </c>
      <c r="J2671">
        <v>0</v>
      </c>
      <c r="K2671">
        <v>1</v>
      </c>
      <c r="L2671">
        <v>1</v>
      </c>
    </row>
    <row r="2672" spans="4:12" x14ac:dyDescent="0.2">
      <c r="E2672" t="s">
        <v>7737</v>
      </c>
      <c r="F2672" t="s">
        <v>77</v>
      </c>
      <c r="G2672">
        <v>0</v>
      </c>
      <c r="H2672">
        <v>1</v>
      </c>
      <c r="I2672">
        <v>0</v>
      </c>
      <c r="J2672">
        <v>0</v>
      </c>
      <c r="K2672">
        <v>1</v>
      </c>
      <c r="L2672">
        <v>1</v>
      </c>
    </row>
    <row r="2673" spans="5:12" x14ac:dyDescent="0.2">
      <c r="E2673" t="s">
        <v>7738</v>
      </c>
      <c r="F2673" t="s">
        <v>24</v>
      </c>
      <c r="G2673">
        <v>1</v>
      </c>
      <c r="H2673">
        <v>0</v>
      </c>
      <c r="I2673">
        <v>0</v>
      </c>
      <c r="J2673">
        <v>0</v>
      </c>
      <c r="K2673">
        <v>1</v>
      </c>
      <c r="L2673">
        <v>1</v>
      </c>
    </row>
    <row r="2674" spans="5:12" x14ac:dyDescent="0.2">
      <c r="E2674" t="s">
        <v>2860</v>
      </c>
      <c r="F2674" t="s">
        <v>24</v>
      </c>
      <c r="G2674">
        <v>1</v>
      </c>
      <c r="H2674">
        <v>0</v>
      </c>
      <c r="I2674">
        <v>0</v>
      </c>
      <c r="J2674">
        <v>0</v>
      </c>
      <c r="K2674">
        <v>1</v>
      </c>
      <c r="L2674">
        <v>1</v>
      </c>
    </row>
    <row r="2675" spans="5:12" x14ac:dyDescent="0.2">
      <c r="E2675" t="s">
        <v>7739</v>
      </c>
      <c r="F2675" t="s">
        <v>58</v>
      </c>
      <c r="G2675">
        <v>0</v>
      </c>
      <c r="H2675">
        <v>1</v>
      </c>
      <c r="I2675">
        <v>0</v>
      </c>
      <c r="J2675">
        <v>0</v>
      </c>
      <c r="K2675">
        <v>1</v>
      </c>
      <c r="L2675">
        <v>1</v>
      </c>
    </row>
    <row r="2676" spans="5:12" x14ac:dyDescent="0.2">
      <c r="E2676" t="s">
        <v>7740</v>
      </c>
      <c r="F2676" t="s">
        <v>58</v>
      </c>
      <c r="G2676">
        <v>0</v>
      </c>
      <c r="H2676">
        <v>1</v>
      </c>
      <c r="I2676">
        <v>0</v>
      </c>
      <c r="J2676">
        <v>0</v>
      </c>
      <c r="K2676">
        <v>1</v>
      </c>
      <c r="L2676">
        <v>1</v>
      </c>
    </row>
    <row r="2677" spans="5:12" x14ac:dyDescent="0.2">
      <c r="E2677" t="s">
        <v>7741</v>
      </c>
      <c r="F2677" t="s">
        <v>58</v>
      </c>
      <c r="G2677">
        <v>0</v>
      </c>
      <c r="H2677">
        <v>1</v>
      </c>
      <c r="I2677">
        <v>0</v>
      </c>
      <c r="J2677">
        <v>0</v>
      </c>
      <c r="K2677">
        <v>1</v>
      </c>
      <c r="L2677">
        <v>1</v>
      </c>
    </row>
    <row r="2678" spans="5:12" x14ac:dyDescent="0.2">
      <c r="E2678" t="s">
        <v>3332</v>
      </c>
      <c r="F2678" t="s">
        <v>55</v>
      </c>
      <c r="G2678">
        <v>0</v>
      </c>
      <c r="H2678">
        <v>1</v>
      </c>
      <c r="I2678">
        <v>0</v>
      </c>
      <c r="J2678">
        <v>0</v>
      </c>
      <c r="K2678">
        <v>1</v>
      </c>
      <c r="L2678">
        <v>1</v>
      </c>
    </row>
    <row r="2679" spans="5:12" x14ac:dyDescent="0.2">
      <c r="E2679" t="s">
        <v>323</v>
      </c>
      <c r="F2679" t="s">
        <v>94</v>
      </c>
      <c r="G2679">
        <v>0</v>
      </c>
      <c r="H2679">
        <v>1</v>
      </c>
      <c r="I2679">
        <v>0</v>
      </c>
      <c r="J2679">
        <v>0</v>
      </c>
      <c r="K2679">
        <v>1</v>
      </c>
      <c r="L2679">
        <v>1</v>
      </c>
    </row>
    <row r="2680" spans="5:12" x14ac:dyDescent="0.2">
      <c r="E2680" t="s">
        <v>2533</v>
      </c>
      <c r="F2680" t="s">
        <v>94</v>
      </c>
      <c r="G2680">
        <v>0</v>
      </c>
      <c r="H2680">
        <v>1</v>
      </c>
      <c r="I2680">
        <v>0</v>
      </c>
      <c r="J2680">
        <v>0</v>
      </c>
      <c r="K2680">
        <v>1</v>
      </c>
      <c r="L2680">
        <v>1</v>
      </c>
    </row>
    <row r="2681" spans="5:12" x14ac:dyDescent="0.2">
      <c r="E2681" t="s">
        <v>1999</v>
      </c>
      <c r="F2681" t="s">
        <v>94</v>
      </c>
      <c r="G2681">
        <v>0</v>
      </c>
      <c r="H2681">
        <v>1</v>
      </c>
      <c r="I2681">
        <v>0</v>
      </c>
      <c r="J2681">
        <v>0</v>
      </c>
      <c r="K2681">
        <v>1</v>
      </c>
      <c r="L2681">
        <v>1</v>
      </c>
    </row>
    <row r="2682" spans="5:12" x14ac:dyDescent="0.2">
      <c r="E2682" t="s">
        <v>7742</v>
      </c>
      <c r="F2682" t="s">
        <v>94</v>
      </c>
      <c r="G2682">
        <v>0</v>
      </c>
      <c r="H2682">
        <v>1</v>
      </c>
      <c r="I2682">
        <v>0</v>
      </c>
      <c r="J2682">
        <v>0</v>
      </c>
      <c r="K2682">
        <v>1</v>
      </c>
      <c r="L2682">
        <v>1</v>
      </c>
    </row>
    <row r="2683" spans="5:12" x14ac:dyDescent="0.2">
      <c r="E2683" t="s">
        <v>3302</v>
      </c>
      <c r="F2683" t="s">
        <v>94</v>
      </c>
      <c r="G2683">
        <v>0</v>
      </c>
      <c r="H2683">
        <v>1</v>
      </c>
      <c r="I2683">
        <v>0</v>
      </c>
      <c r="J2683">
        <v>0</v>
      </c>
      <c r="K2683">
        <v>1</v>
      </c>
      <c r="L2683">
        <v>1</v>
      </c>
    </row>
    <row r="2684" spans="5:12" x14ac:dyDescent="0.2">
      <c r="E2684" t="s">
        <v>1040</v>
      </c>
      <c r="F2684" t="s">
        <v>16</v>
      </c>
      <c r="G2684">
        <v>0</v>
      </c>
      <c r="H2684">
        <v>1</v>
      </c>
      <c r="I2684">
        <v>0</v>
      </c>
      <c r="J2684">
        <v>0</v>
      </c>
      <c r="K2684">
        <v>1</v>
      </c>
      <c r="L2684">
        <v>1</v>
      </c>
    </row>
    <row r="2685" spans="5:12" x14ac:dyDescent="0.2">
      <c r="E2685" t="s">
        <v>1901</v>
      </c>
      <c r="F2685" t="s">
        <v>16</v>
      </c>
      <c r="G2685">
        <v>0</v>
      </c>
      <c r="H2685">
        <v>1</v>
      </c>
      <c r="I2685">
        <v>0</v>
      </c>
      <c r="J2685">
        <v>0</v>
      </c>
      <c r="K2685">
        <v>1</v>
      </c>
      <c r="L2685">
        <v>1</v>
      </c>
    </row>
    <row r="2686" spans="5:12" x14ac:dyDescent="0.2">
      <c r="E2686" t="s">
        <v>510</v>
      </c>
      <c r="F2686" t="s">
        <v>16</v>
      </c>
      <c r="G2686">
        <v>0</v>
      </c>
      <c r="H2686">
        <v>1</v>
      </c>
      <c r="I2686">
        <v>0</v>
      </c>
      <c r="J2686">
        <v>0</v>
      </c>
      <c r="K2686">
        <v>1</v>
      </c>
      <c r="L2686">
        <v>1</v>
      </c>
    </row>
    <row r="2687" spans="5:12" x14ac:dyDescent="0.2">
      <c r="E2687" t="s">
        <v>3036</v>
      </c>
      <c r="F2687" t="s">
        <v>16</v>
      </c>
      <c r="G2687">
        <v>0</v>
      </c>
      <c r="H2687">
        <v>1</v>
      </c>
      <c r="I2687">
        <v>0</v>
      </c>
      <c r="J2687">
        <v>0</v>
      </c>
      <c r="K2687">
        <v>1</v>
      </c>
      <c r="L2687">
        <v>1</v>
      </c>
    </row>
    <row r="2688" spans="5:12" x14ac:dyDescent="0.2">
      <c r="E2688" t="s">
        <v>810</v>
      </c>
      <c r="F2688" t="s">
        <v>14</v>
      </c>
      <c r="G2688">
        <v>0</v>
      </c>
      <c r="H2688">
        <v>1</v>
      </c>
      <c r="I2688">
        <v>0</v>
      </c>
      <c r="J2688">
        <v>0</v>
      </c>
      <c r="K2688">
        <v>1</v>
      </c>
      <c r="L2688">
        <v>1</v>
      </c>
    </row>
    <row r="2689" spans="4:12" x14ac:dyDescent="0.2">
      <c r="E2689" t="s">
        <v>4218</v>
      </c>
      <c r="F2689" t="s">
        <v>20</v>
      </c>
      <c r="G2689">
        <v>1</v>
      </c>
      <c r="H2689">
        <v>0</v>
      </c>
      <c r="I2689">
        <v>0</v>
      </c>
      <c r="J2689">
        <v>0</v>
      </c>
      <c r="K2689">
        <v>1</v>
      </c>
      <c r="L2689">
        <v>1</v>
      </c>
    </row>
    <row r="2690" spans="4:12" x14ac:dyDescent="0.2">
      <c r="E2690" t="s">
        <v>7743</v>
      </c>
      <c r="F2690" t="s">
        <v>55</v>
      </c>
      <c r="G2690">
        <v>1</v>
      </c>
      <c r="H2690">
        <v>0</v>
      </c>
      <c r="I2690">
        <v>0</v>
      </c>
      <c r="J2690">
        <v>0</v>
      </c>
      <c r="K2690">
        <v>1</v>
      </c>
      <c r="L2690">
        <v>1</v>
      </c>
    </row>
    <row r="2691" spans="4:12" x14ac:dyDescent="0.2">
      <c r="E2691" t="s">
        <v>7744</v>
      </c>
      <c r="F2691" t="s">
        <v>48</v>
      </c>
      <c r="G2691">
        <v>0</v>
      </c>
      <c r="H2691">
        <v>2</v>
      </c>
      <c r="I2691">
        <v>0</v>
      </c>
      <c r="J2691">
        <v>0</v>
      </c>
      <c r="K2691">
        <v>2</v>
      </c>
      <c r="L2691">
        <v>2</v>
      </c>
    </row>
    <row r="2692" spans="4:12" x14ac:dyDescent="0.2">
      <c r="E2692" t="s">
        <v>7745</v>
      </c>
      <c r="F2692" t="s">
        <v>48</v>
      </c>
      <c r="G2692">
        <v>0</v>
      </c>
      <c r="H2692">
        <v>2</v>
      </c>
      <c r="I2692">
        <v>0</v>
      </c>
      <c r="J2692">
        <v>0</v>
      </c>
      <c r="K2692">
        <v>2</v>
      </c>
      <c r="L2692">
        <v>2</v>
      </c>
    </row>
    <row r="2693" spans="4:12" x14ac:dyDescent="0.2">
      <c r="E2693" t="s">
        <v>7746</v>
      </c>
      <c r="F2693" t="s">
        <v>48</v>
      </c>
      <c r="G2693">
        <v>0</v>
      </c>
      <c r="H2693">
        <v>3</v>
      </c>
      <c r="I2693">
        <v>0</v>
      </c>
      <c r="J2693">
        <v>0</v>
      </c>
      <c r="K2693">
        <v>3</v>
      </c>
      <c r="L2693">
        <v>3</v>
      </c>
    </row>
    <row r="2694" spans="4:12" x14ac:dyDescent="0.2">
      <c r="E2694" t="s">
        <v>7747</v>
      </c>
      <c r="F2694" t="s">
        <v>29</v>
      </c>
      <c r="G2694">
        <v>0</v>
      </c>
      <c r="H2694">
        <v>1</v>
      </c>
      <c r="I2694">
        <v>0</v>
      </c>
      <c r="J2694">
        <v>0</v>
      </c>
      <c r="K2694">
        <v>1</v>
      </c>
      <c r="L2694">
        <v>1</v>
      </c>
    </row>
    <row r="2695" spans="4:12" x14ac:dyDescent="0.2">
      <c r="E2695" t="s">
        <v>7748</v>
      </c>
      <c r="F2695" t="s">
        <v>29</v>
      </c>
      <c r="G2695">
        <v>0</v>
      </c>
      <c r="H2695">
        <v>1</v>
      </c>
      <c r="I2695">
        <v>0</v>
      </c>
      <c r="J2695">
        <v>0</v>
      </c>
      <c r="K2695">
        <v>1</v>
      </c>
      <c r="L2695">
        <v>1</v>
      </c>
    </row>
    <row r="2696" spans="4:12" x14ac:dyDescent="0.2">
      <c r="E2696" t="s">
        <v>6018</v>
      </c>
      <c r="F2696" t="s">
        <v>29</v>
      </c>
      <c r="G2696">
        <v>0</v>
      </c>
      <c r="H2696">
        <v>1</v>
      </c>
      <c r="I2696">
        <v>0</v>
      </c>
      <c r="J2696">
        <v>0</v>
      </c>
      <c r="K2696">
        <v>1</v>
      </c>
      <c r="L2696">
        <v>1</v>
      </c>
    </row>
    <row r="2697" spans="4:12" x14ac:dyDescent="0.2">
      <c r="E2697" t="s">
        <v>7749</v>
      </c>
      <c r="F2697" t="s">
        <v>29</v>
      </c>
      <c r="G2697">
        <v>0</v>
      </c>
      <c r="H2697">
        <v>1</v>
      </c>
      <c r="I2697">
        <v>0</v>
      </c>
      <c r="J2697">
        <v>0</v>
      </c>
      <c r="K2697">
        <v>1</v>
      </c>
      <c r="L2697">
        <v>1</v>
      </c>
    </row>
    <row r="2698" spans="4:12" x14ac:dyDescent="0.2">
      <c r="E2698" t="s">
        <v>7750</v>
      </c>
      <c r="F2698" t="s">
        <v>29</v>
      </c>
      <c r="G2698">
        <v>0</v>
      </c>
      <c r="H2698">
        <v>1</v>
      </c>
      <c r="I2698">
        <v>0</v>
      </c>
      <c r="J2698">
        <v>0</v>
      </c>
      <c r="K2698">
        <v>1</v>
      </c>
      <c r="L2698">
        <v>1</v>
      </c>
    </row>
    <row r="2699" spans="4:12" x14ac:dyDescent="0.2">
      <c r="D2699" t="s">
        <v>100</v>
      </c>
      <c r="E2699" t="s">
        <v>100</v>
      </c>
      <c r="F2699" t="s">
        <v>33</v>
      </c>
      <c r="G2699">
        <v>0</v>
      </c>
      <c r="H2699">
        <v>1</v>
      </c>
      <c r="I2699">
        <v>0</v>
      </c>
      <c r="J2699">
        <v>0</v>
      </c>
      <c r="K2699">
        <v>1</v>
      </c>
      <c r="L2699">
        <v>1</v>
      </c>
    </row>
    <row r="2700" spans="4:12" x14ac:dyDescent="0.2">
      <c r="E2700" t="s">
        <v>4194</v>
      </c>
      <c r="F2700" t="s">
        <v>39</v>
      </c>
      <c r="G2700">
        <v>0</v>
      </c>
      <c r="H2700">
        <v>2</v>
      </c>
      <c r="I2700">
        <v>0</v>
      </c>
      <c r="J2700">
        <v>0</v>
      </c>
      <c r="K2700">
        <v>2</v>
      </c>
      <c r="L2700">
        <v>2</v>
      </c>
    </row>
    <row r="2701" spans="4:12" x14ac:dyDescent="0.2">
      <c r="E2701" t="s">
        <v>5129</v>
      </c>
      <c r="F2701" t="s">
        <v>39</v>
      </c>
      <c r="G2701">
        <v>0</v>
      </c>
      <c r="H2701">
        <v>2</v>
      </c>
      <c r="I2701">
        <v>0</v>
      </c>
      <c r="J2701">
        <v>0</v>
      </c>
      <c r="K2701">
        <v>2</v>
      </c>
      <c r="L2701">
        <v>2</v>
      </c>
    </row>
    <row r="2702" spans="4:12" x14ac:dyDescent="0.2">
      <c r="E2702" t="s">
        <v>2599</v>
      </c>
      <c r="F2702" t="s">
        <v>67</v>
      </c>
      <c r="G2702">
        <v>0</v>
      </c>
      <c r="H2702">
        <v>1</v>
      </c>
      <c r="I2702">
        <v>0</v>
      </c>
      <c r="J2702">
        <v>0</v>
      </c>
      <c r="K2702">
        <v>1</v>
      </c>
      <c r="L2702">
        <v>1</v>
      </c>
    </row>
    <row r="2703" spans="4:12" x14ac:dyDescent="0.2">
      <c r="E2703" t="s">
        <v>4565</v>
      </c>
      <c r="F2703" t="s">
        <v>58</v>
      </c>
      <c r="G2703">
        <v>0</v>
      </c>
      <c r="H2703">
        <v>1</v>
      </c>
      <c r="I2703">
        <v>0</v>
      </c>
      <c r="J2703">
        <v>0</v>
      </c>
      <c r="K2703">
        <v>1</v>
      </c>
      <c r="L2703">
        <v>1</v>
      </c>
    </row>
    <row r="2704" spans="4:12" x14ac:dyDescent="0.2">
      <c r="E2704" t="s">
        <v>7751</v>
      </c>
      <c r="F2704" t="s">
        <v>58</v>
      </c>
      <c r="G2704">
        <v>0</v>
      </c>
      <c r="H2704">
        <v>1</v>
      </c>
      <c r="I2704">
        <v>0</v>
      </c>
      <c r="J2704">
        <v>0</v>
      </c>
      <c r="K2704">
        <v>1</v>
      </c>
      <c r="L2704">
        <v>1</v>
      </c>
    </row>
    <row r="2705" spans="4:12" x14ac:dyDescent="0.2">
      <c r="E2705" t="s">
        <v>4859</v>
      </c>
      <c r="F2705" t="s">
        <v>58</v>
      </c>
      <c r="G2705">
        <v>0</v>
      </c>
      <c r="H2705">
        <v>1</v>
      </c>
      <c r="I2705">
        <v>0</v>
      </c>
      <c r="J2705">
        <v>0</v>
      </c>
      <c r="K2705">
        <v>1</v>
      </c>
      <c r="L2705">
        <v>1</v>
      </c>
    </row>
    <row r="2706" spans="4:12" x14ac:dyDescent="0.2">
      <c r="E2706" t="s">
        <v>6635</v>
      </c>
      <c r="F2706" t="s">
        <v>58</v>
      </c>
      <c r="G2706">
        <v>0</v>
      </c>
      <c r="H2706">
        <v>1</v>
      </c>
      <c r="I2706">
        <v>0</v>
      </c>
      <c r="J2706">
        <v>0</v>
      </c>
      <c r="K2706">
        <v>1</v>
      </c>
      <c r="L2706">
        <v>1</v>
      </c>
    </row>
    <row r="2707" spans="4:12" x14ac:dyDescent="0.2">
      <c r="E2707" t="s">
        <v>5655</v>
      </c>
      <c r="F2707" t="s">
        <v>48</v>
      </c>
      <c r="G2707">
        <v>0</v>
      </c>
      <c r="H2707">
        <v>1</v>
      </c>
      <c r="I2707">
        <v>0</v>
      </c>
      <c r="J2707">
        <v>0</v>
      </c>
      <c r="K2707">
        <v>1</v>
      </c>
      <c r="L2707">
        <v>1</v>
      </c>
    </row>
    <row r="2708" spans="4:12" x14ac:dyDescent="0.2">
      <c r="E2708" t="s">
        <v>2797</v>
      </c>
      <c r="F2708" t="s">
        <v>48</v>
      </c>
      <c r="G2708">
        <v>0</v>
      </c>
      <c r="H2708">
        <v>1</v>
      </c>
      <c r="I2708">
        <v>0</v>
      </c>
      <c r="J2708">
        <v>0</v>
      </c>
      <c r="K2708">
        <v>1</v>
      </c>
      <c r="L2708">
        <v>1</v>
      </c>
    </row>
    <row r="2709" spans="4:12" x14ac:dyDescent="0.2">
      <c r="E2709" t="s">
        <v>4541</v>
      </c>
      <c r="F2709" t="s">
        <v>48</v>
      </c>
      <c r="G2709">
        <v>0</v>
      </c>
      <c r="H2709">
        <v>1</v>
      </c>
      <c r="I2709">
        <v>0</v>
      </c>
      <c r="J2709">
        <v>0</v>
      </c>
      <c r="K2709">
        <v>1</v>
      </c>
      <c r="L2709">
        <v>1</v>
      </c>
    </row>
    <row r="2710" spans="4:12" x14ac:dyDescent="0.2">
      <c r="E2710" t="s">
        <v>6628</v>
      </c>
      <c r="F2710" t="s">
        <v>22</v>
      </c>
      <c r="G2710">
        <v>0</v>
      </c>
      <c r="H2710">
        <v>1</v>
      </c>
      <c r="I2710">
        <v>0</v>
      </c>
      <c r="J2710">
        <v>0</v>
      </c>
      <c r="K2710">
        <v>1</v>
      </c>
      <c r="L2710">
        <v>1</v>
      </c>
    </row>
    <row r="2711" spans="4:12" x14ac:dyDescent="0.2">
      <c r="D2711" t="s">
        <v>115</v>
      </c>
      <c r="E2711" t="s">
        <v>115</v>
      </c>
      <c r="F2711" t="s">
        <v>58</v>
      </c>
      <c r="G2711">
        <v>1</v>
      </c>
      <c r="H2711">
        <v>0</v>
      </c>
      <c r="I2711">
        <v>0</v>
      </c>
      <c r="J2711">
        <v>0</v>
      </c>
      <c r="K2711">
        <v>1</v>
      </c>
      <c r="L2711">
        <v>1</v>
      </c>
    </row>
    <row r="2712" spans="4:12" x14ac:dyDescent="0.2">
      <c r="E2712" t="s">
        <v>1119</v>
      </c>
      <c r="F2712" t="s">
        <v>48</v>
      </c>
      <c r="G2712">
        <v>2</v>
      </c>
      <c r="H2712">
        <v>0</v>
      </c>
      <c r="I2712">
        <v>0</v>
      </c>
      <c r="J2712">
        <v>0</v>
      </c>
      <c r="K2712">
        <v>2</v>
      </c>
      <c r="L2712">
        <v>2</v>
      </c>
    </row>
    <row r="2713" spans="4:12" x14ac:dyDescent="0.2">
      <c r="E2713" t="s">
        <v>346</v>
      </c>
      <c r="F2713" t="s">
        <v>48</v>
      </c>
      <c r="G2713">
        <v>1</v>
      </c>
      <c r="H2713">
        <v>0</v>
      </c>
      <c r="I2713">
        <v>0</v>
      </c>
      <c r="J2713">
        <v>0</v>
      </c>
      <c r="K2713">
        <v>1</v>
      </c>
      <c r="L2713">
        <v>1</v>
      </c>
    </row>
    <row r="2714" spans="4:12" x14ac:dyDescent="0.2">
      <c r="E2714" t="s">
        <v>1276</v>
      </c>
      <c r="F2714" t="s">
        <v>48</v>
      </c>
      <c r="G2714">
        <v>1</v>
      </c>
      <c r="H2714">
        <v>0</v>
      </c>
      <c r="I2714">
        <v>0</v>
      </c>
      <c r="J2714">
        <v>0</v>
      </c>
      <c r="K2714">
        <v>1</v>
      </c>
      <c r="L2714">
        <v>1</v>
      </c>
    </row>
    <row r="2715" spans="4:12" x14ac:dyDescent="0.2">
      <c r="E2715" t="s">
        <v>3513</v>
      </c>
      <c r="F2715" t="s">
        <v>48</v>
      </c>
      <c r="G2715">
        <v>1</v>
      </c>
      <c r="H2715">
        <v>0</v>
      </c>
      <c r="I2715">
        <v>0</v>
      </c>
      <c r="J2715">
        <v>0</v>
      </c>
      <c r="K2715">
        <v>1</v>
      </c>
      <c r="L2715">
        <v>1</v>
      </c>
    </row>
    <row r="2716" spans="4:12" x14ac:dyDescent="0.2">
      <c r="E2716" t="s">
        <v>1173</v>
      </c>
      <c r="F2716" t="s">
        <v>48</v>
      </c>
      <c r="G2716">
        <v>1</v>
      </c>
      <c r="H2716">
        <v>0</v>
      </c>
      <c r="I2716">
        <v>0</v>
      </c>
      <c r="J2716">
        <v>0</v>
      </c>
      <c r="K2716">
        <v>1</v>
      </c>
      <c r="L2716">
        <v>1</v>
      </c>
    </row>
    <row r="2717" spans="4:12" x14ac:dyDescent="0.2">
      <c r="E2717" t="s">
        <v>5265</v>
      </c>
      <c r="F2717" t="s">
        <v>48</v>
      </c>
      <c r="G2717">
        <v>2</v>
      </c>
      <c r="H2717">
        <v>0</v>
      </c>
      <c r="I2717">
        <v>0</v>
      </c>
      <c r="J2717">
        <v>0</v>
      </c>
      <c r="K2717">
        <v>2</v>
      </c>
      <c r="L2717">
        <v>2</v>
      </c>
    </row>
    <row r="2718" spans="4:12" x14ac:dyDescent="0.2">
      <c r="E2718" t="s">
        <v>2912</v>
      </c>
      <c r="F2718" t="s">
        <v>48</v>
      </c>
      <c r="G2718">
        <v>2</v>
      </c>
      <c r="H2718">
        <v>0</v>
      </c>
      <c r="I2718">
        <v>0</v>
      </c>
      <c r="J2718">
        <v>0</v>
      </c>
      <c r="K2718">
        <v>2</v>
      </c>
      <c r="L2718">
        <v>2</v>
      </c>
    </row>
    <row r="2719" spans="4:12" x14ac:dyDescent="0.2">
      <c r="E2719" t="s">
        <v>484</v>
      </c>
      <c r="F2719" t="s">
        <v>48</v>
      </c>
      <c r="G2719">
        <v>1</v>
      </c>
      <c r="H2719">
        <v>0</v>
      </c>
      <c r="I2719">
        <v>0</v>
      </c>
      <c r="J2719">
        <v>0</v>
      </c>
      <c r="K2719">
        <v>1</v>
      </c>
      <c r="L2719">
        <v>1</v>
      </c>
    </row>
    <row r="2720" spans="4:12" x14ac:dyDescent="0.2">
      <c r="E2720" t="s">
        <v>2435</v>
      </c>
      <c r="F2720" t="s">
        <v>48</v>
      </c>
      <c r="G2720">
        <v>2</v>
      </c>
      <c r="H2720">
        <v>0</v>
      </c>
      <c r="I2720">
        <v>0</v>
      </c>
      <c r="J2720">
        <v>0</v>
      </c>
      <c r="K2720">
        <v>2</v>
      </c>
      <c r="L2720">
        <v>2</v>
      </c>
    </row>
    <row r="2721" spans="5:12" x14ac:dyDescent="0.2">
      <c r="E2721" t="s">
        <v>371</v>
      </c>
      <c r="F2721" t="s">
        <v>48</v>
      </c>
      <c r="G2721">
        <v>2</v>
      </c>
      <c r="H2721">
        <v>0</v>
      </c>
      <c r="I2721">
        <v>0</v>
      </c>
      <c r="J2721">
        <v>0</v>
      </c>
      <c r="K2721">
        <v>2</v>
      </c>
      <c r="L2721">
        <v>2</v>
      </c>
    </row>
    <row r="2722" spans="5:12" x14ac:dyDescent="0.2">
      <c r="E2722" t="s">
        <v>1029</v>
      </c>
      <c r="F2722" t="s">
        <v>48</v>
      </c>
      <c r="G2722">
        <v>1</v>
      </c>
      <c r="H2722">
        <v>0</v>
      </c>
      <c r="I2722">
        <v>0</v>
      </c>
      <c r="J2722">
        <v>0</v>
      </c>
      <c r="K2722">
        <v>1</v>
      </c>
      <c r="L2722">
        <v>1</v>
      </c>
    </row>
    <row r="2723" spans="5:12" x14ac:dyDescent="0.2">
      <c r="E2723" t="s">
        <v>3502</v>
      </c>
      <c r="F2723" t="s">
        <v>48</v>
      </c>
      <c r="G2723">
        <v>1</v>
      </c>
      <c r="H2723">
        <v>0</v>
      </c>
      <c r="I2723">
        <v>0</v>
      </c>
      <c r="J2723">
        <v>0</v>
      </c>
      <c r="K2723">
        <v>1</v>
      </c>
      <c r="L2723">
        <v>1</v>
      </c>
    </row>
    <row r="2724" spans="5:12" x14ac:dyDescent="0.2">
      <c r="E2724" t="s">
        <v>2882</v>
      </c>
      <c r="F2724" t="s">
        <v>48</v>
      </c>
      <c r="G2724">
        <v>2</v>
      </c>
      <c r="H2724">
        <v>0</v>
      </c>
      <c r="I2724">
        <v>0</v>
      </c>
      <c r="J2724">
        <v>0</v>
      </c>
      <c r="K2724">
        <v>2</v>
      </c>
      <c r="L2724">
        <v>2</v>
      </c>
    </row>
    <row r="2725" spans="5:12" x14ac:dyDescent="0.2">
      <c r="E2725" t="s">
        <v>483</v>
      </c>
      <c r="F2725" t="s">
        <v>48</v>
      </c>
      <c r="G2725">
        <v>2</v>
      </c>
      <c r="H2725">
        <v>0</v>
      </c>
      <c r="I2725">
        <v>0</v>
      </c>
      <c r="J2725">
        <v>0</v>
      </c>
      <c r="K2725">
        <v>2</v>
      </c>
      <c r="L2725">
        <v>2</v>
      </c>
    </row>
    <row r="2726" spans="5:12" x14ac:dyDescent="0.2">
      <c r="E2726" t="s">
        <v>1118</v>
      </c>
      <c r="F2726" t="s">
        <v>48</v>
      </c>
      <c r="G2726">
        <v>2</v>
      </c>
      <c r="H2726">
        <v>0</v>
      </c>
      <c r="I2726">
        <v>0</v>
      </c>
      <c r="J2726">
        <v>0</v>
      </c>
      <c r="K2726">
        <v>2</v>
      </c>
      <c r="L2726">
        <v>2</v>
      </c>
    </row>
    <row r="2727" spans="5:12" x14ac:dyDescent="0.2">
      <c r="E2727" t="s">
        <v>481</v>
      </c>
      <c r="F2727" t="s">
        <v>48</v>
      </c>
      <c r="G2727">
        <v>1</v>
      </c>
      <c r="H2727">
        <v>0</v>
      </c>
      <c r="I2727">
        <v>0</v>
      </c>
      <c r="J2727">
        <v>0</v>
      </c>
      <c r="K2727">
        <v>1</v>
      </c>
      <c r="L2727">
        <v>1</v>
      </c>
    </row>
    <row r="2728" spans="5:12" x14ac:dyDescent="0.2">
      <c r="E2728" t="s">
        <v>1821</v>
      </c>
      <c r="F2728" t="s">
        <v>48</v>
      </c>
      <c r="G2728">
        <v>1</v>
      </c>
      <c r="H2728">
        <v>0</v>
      </c>
      <c r="I2728">
        <v>0</v>
      </c>
      <c r="J2728">
        <v>0</v>
      </c>
      <c r="K2728">
        <v>1</v>
      </c>
      <c r="L2728">
        <v>1</v>
      </c>
    </row>
    <row r="2729" spans="5:12" x14ac:dyDescent="0.2">
      <c r="E2729" t="s">
        <v>742</v>
      </c>
      <c r="F2729" t="s">
        <v>48</v>
      </c>
      <c r="G2729">
        <v>2</v>
      </c>
      <c r="H2729">
        <v>0</v>
      </c>
      <c r="I2729">
        <v>0</v>
      </c>
      <c r="J2729">
        <v>0</v>
      </c>
      <c r="K2729">
        <v>2</v>
      </c>
      <c r="L2729">
        <v>2</v>
      </c>
    </row>
    <row r="2730" spans="5:12" x14ac:dyDescent="0.2">
      <c r="E2730" t="s">
        <v>2184</v>
      </c>
      <c r="F2730" t="s">
        <v>48</v>
      </c>
      <c r="G2730">
        <v>2</v>
      </c>
      <c r="H2730">
        <v>0</v>
      </c>
      <c r="I2730">
        <v>0</v>
      </c>
      <c r="J2730">
        <v>0</v>
      </c>
      <c r="K2730">
        <v>2</v>
      </c>
      <c r="L2730">
        <v>2</v>
      </c>
    </row>
    <row r="2731" spans="5:12" x14ac:dyDescent="0.2">
      <c r="E2731" t="s">
        <v>5282</v>
      </c>
      <c r="F2731" t="s">
        <v>33</v>
      </c>
      <c r="G2731">
        <v>1</v>
      </c>
      <c r="H2731">
        <v>0</v>
      </c>
      <c r="I2731">
        <v>0</v>
      </c>
      <c r="J2731">
        <v>0</v>
      </c>
      <c r="K2731">
        <v>1</v>
      </c>
      <c r="L2731">
        <v>1</v>
      </c>
    </row>
    <row r="2732" spans="5:12" x14ac:dyDescent="0.2">
      <c r="E2732" t="s">
        <v>7752</v>
      </c>
      <c r="F2732" t="s">
        <v>22</v>
      </c>
      <c r="G2732">
        <v>2</v>
      </c>
      <c r="H2732">
        <v>0</v>
      </c>
      <c r="I2732">
        <v>0</v>
      </c>
      <c r="J2732">
        <v>0</v>
      </c>
      <c r="K2732">
        <v>2</v>
      </c>
      <c r="L2732">
        <v>2</v>
      </c>
    </row>
    <row r="2733" spans="5:12" x14ac:dyDescent="0.2">
      <c r="E2733" t="s">
        <v>7753</v>
      </c>
      <c r="F2733" t="s">
        <v>131</v>
      </c>
      <c r="G2733">
        <v>0</v>
      </c>
      <c r="H2733">
        <v>2</v>
      </c>
      <c r="I2733">
        <v>0</v>
      </c>
      <c r="J2733">
        <v>0</v>
      </c>
      <c r="K2733">
        <v>2</v>
      </c>
      <c r="L2733">
        <v>2</v>
      </c>
    </row>
    <row r="2734" spans="5:12" x14ac:dyDescent="0.2">
      <c r="E2734" t="s">
        <v>7754</v>
      </c>
      <c r="F2734" t="s">
        <v>131</v>
      </c>
      <c r="G2734">
        <v>0</v>
      </c>
      <c r="H2734">
        <v>2</v>
      </c>
      <c r="I2734">
        <v>0</v>
      </c>
      <c r="J2734">
        <v>0</v>
      </c>
      <c r="K2734">
        <v>2</v>
      </c>
      <c r="L2734">
        <v>2</v>
      </c>
    </row>
    <row r="2735" spans="5:12" x14ac:dyDescent="0.2">
      <c r="E2735" t="s">
        <v>2180</v>
      </c>
      <c r="F2735" t="s">
        <v>131</v>
      </c>
      <c r="G2735">
        <v>1</v>
      </c>
      <c r="H2735">
        <v>2</v>
      </c>
      <c r="I2735">
        <v>0</v>
      </c>
      <c r="J2735">
        <v>0</v>
      </c>
      <c r="K2735">
        <v>3</v>
      </c>
      <c r="L2735">
        <v>3</v>
      </c>
    </row>
    <row r="2736" spans="5:12" x14ac:dyDescent="0.2">
      <c r="E2736" t="s">
        <v>4898</v>
      </c>
      <c r="F2736" t="s">
        <v>29</v>
      </c>
      <c r="G2736">
        <v>0</v>
      </c>
      <c r="H2736">
        <v>1</v>
      </c>
      <c r="I2736">
        <v>0</v>
      </c>
      <c r="J2736">
        <v>0</v>
      </c>
      <c r="K2736">
        <v>1</v>
      </c>
      <c r="L2736">
        <v>1</v>
      </c>
    </row>
    <row r="2737" spans="5:12" x14ac:dyDescent="0.2">
      <c r="E2737" t="s">
        <v>4960</v>
      </c>
      <c r="F2737" t="s">
        <v>29</v>
      </c>
      <c r="G2737">
        <v>0</v>
      </c>
      <c r="H2737">
        <v>1</v>
      </c>
      <c r="I2737">
        <v>0</v>
      </c>
      <c r="J2737">
        <v>0</v>
      </c>
      <c r="K2737">
        <v>1</v>
      </c>
      <c r="L2737">
        <v>1</v>
      </c>
    </row>
    <row r="2738" spans="5:12" x14ac:dyDescent="0.2">
      <c r="E2738" t="s">
        <v>1943</v>
      </c>
      <c r="F2738" t="s">
        <v>94</v>
      </c>
      <c r="G2738">
        <v>1</v>
      </c>
      <c r="H2738">
        <v>0</v>
      </c>
      <c r="I2738">
        <v>0</v>
      </c>
      <c r="J2738">
        <v>0</v>
      </c>
      <c r="K2738">
        <v>1</v>
      </c>
      <c r="L2738">
        <v>1</v>
      </c>
    </row>
    <row r="2739" spans="5:12" x14ac:dyDescent="0.2">
      <c r="E2739" t="s">
        <v>7755</v>
      </c>
      <c r="F2739" t="s">
        <v>55</v>
      </c>
      <c r="G2739">
        <v>0</v>
      </c>
      <c r="H2739">
        <v>1</v>
      </c>
      <c r="I2739">
        <v>0</v>
      </c>
      <c r="J2739">
        <v>0</v>
      </c>
      <c r="K2739">
        <v>1</v>
      </c>
      <c r="L2739">
        <v>1</v>
      </c>
    </row>
    <row r="2740" spans="5:12" x14ac:dyDescent="0.2">
      <c r="E2740" t="s">
        <v>7756</v>
      </c>
      <c r="F2740" t="s">
        <v>55</v>
      </c>
      <c r="G2740">
        <v>0</v>
      </c>
      <c r="H2740">
        <v>1</v>
      </c>
      <c r="I2740">
        <v>0</v>
      </c>
      <c r="J2740">
        <v>0</v>
      </c>
      <c r="K2740">
        <v>1</v>
      </c>
      <c r="L2740">
        <v>1</v>
      </c>
    </row>
    <row r="2741" spans="5:12" x14ac:dyDescent="0.2">
      <c r="E2741" t="s">
        <v>7757</v>
      </c>
      <c r="F2741" t="s">
        <v>55</v>
      </c>
      <c r="G2741">
        <v>0</v>
      </c>
      <c r="H2741">
        <v>1</v>
      </c>
      <c r="I2741">
        <v>0</v>
      </c>
      <c r="J2741">
        <v>0</v>
      </c>
      <c r="K2741">
        <v>1</v>
      </c>
      <c r="L2741">
        <v>1</v>
      </c>
    </row>
    <row r="2742" spans="5:12" x14ac:dyDescent="0.2">
      <c r="E2742" t="s">
        <v>7758</v>
      </c>
      <c r="F2742" t="s">
        <v>55</v>
      </c>
      <c r="G2742">
        <v>0</v>
      </c>
      <c r="H2742">
        <v>1</v>
      </c>
      <c r="I2742">
        <v>0</v>
      </c>
      <c r="J2742">
        <v>0</v>
      </c>
      <c r="K2742">
        <v>1</v>
      </c>
      <c r="L2742">
        <v>1</v>
      </c>
    </row>
    <row r="2743" spans="5:12" x14ac:dyDescent="0.2">
      <c r="E2743" t="s">
        <v>7759</v>
      </c>
      <c r="F2743" t="s">
        <v>55</v>
      </c>
      <c r="G2743">
        <v>0</v>
      </c>
      <c r="H2743">
        <v>1</v>
      </c>
      <c r="I2743">
        <v>0</v>
      </c>
      <c r="J2743">
        <v>0</v>
      </c>
      <c r="K2743">
        <v>1</v>
      </c>
      <c r="L2743">
        <v>1</v>
      </c>
    </row>
    <row r="2744" spans="5:12" x14ac:dyDescent="0.2">
      <c r="E2744" t="s">
        <v>957</v>
      </c>
      <c r="F2744" t="s">
        <v>39</v>
      </c>
      <c r="G2744">
        <v>0</v>
      </c>
      <c r="H2744">
        <v>1</v>
      </c>
      <c r="I2744">
        <v>0</v>
      </c>
      <c r="J2744">
        <v>0</v>
      </c>
      <c r="K2744">
        <v>1</v>
      </c>
      <c r="L2744">
        <v>1</v>
      </c>
    </row>
    <row r="2745" spans="5:12" x14ac:dyDescent="0.2">
      <c r="E2745" t="s">
        <v>549</v>
      </c>
      <c r="F2745" t="s">
        <v>39</v>
      </c>
      <c r="G2745">
        <v>0</v>
      </c>
      <c r="H2745">
        <v>1</v>
      </c>
      <c r="I2745">
        <v>0</v>
      </c>
      <c r="J2745">
        <v>0</v>
      </c>
      <c r="K2745">
        <v>1</v>
      </c>
      <c r="L2745">
        <v>1</v>
      </c>
    </row>
    <row r="2746" spans="5:12" x14ac:dyDescent="0.2">
      <c r="E2746" t="s">
        <v>956</v>
      </c>
      <c r="F2746" t="s">
        <v>39</v>
      </c>
      <c r="G2746">
        <v>0</v>
      </c>
      <c r="H2746">
        <v>1</v>
      </c>
      <c r="I2746">
        <v>0</v>
      </c>
      <c r="J2746">
        <v>0</v>
      </c>
      <c r="K2746">
        <v>1</v>
      </c>
      <c r="L2746">
        <v>1</v>
      </c>
    </row>
    <row r="2747" spans="5:12" x14ac:dyDescent="0.2">
      <c r="E2747" t="s">
        <v>4415</v>
      </c>
      <c r="F2747" t="s">
        <v>67</v>
      </c>
      <c r="G2747">
        <v>1</v>
      </c>
      <c r="H2747">
        <v>0</v>
      </c>
      <c r="I2747">
        <v>0</v>
      </c>
      <c r="J2747">
        <v>0</v>
      </c>
      <c r="K2747">
        <v>1</v>
      </c>
      <c r="L2747">
        <v>1</v>
      </c>
    </row>
    <row r="2748" spans="5:12" x14ac:dyDescent="0.2">
      <c r="E2748" t="s">
        <v>7760</v>
      </c>
      <c r="F2748" t="s">
        <v>80</v>
      </c>
      <c r="G2748">
        <v>1</v>
      </c>
      <c r="H2748">
        <v>0</v>
      </c>
      <c r="I2748">
        <v>0</v>
      </c>
      <c r="J2748">
        <v>0</v>
      </c>
      <c r="K2748">
        <v>1</v>
      </c>
      <c r="L2748">
        <v>1</v>
      </c>
    </row>
    <row r="2749" spans="5:12" x14ac:dyDescent="0.2">
      <c r="E2749" t="s">
        <v>7761</v>
      </c>
      <c r="F2749" t="s">
        <v>87</v>
      </c>
      <c r="G2749">
        <v>0</v>
      </c>
      <c r="H2749">
        <v>2</v>
      </c>
      <c r="I2749">
        <v>0</v>
      </c>
      <c r="J2749">
        <v>0</v>
      </c>
      <c r="K2749">
        <v>2</v>
      </c>
      <c r="L2749">
        <v>2</v>
      </c>
    </row>
    <row r="2750" spans="5:12" x14ac:dyDescent="0.2">
      <c r="E2750" t="s">
        <v>7762</v>
      </c>
      <c r="F2750" t="s">
        <v>67</v>
      </c>
      <c r="G2750">
        <v>1</v>
      </c>
      <c r="H2750">
        <v>0</v>
      </c>
      <c r="I2750">
        <v>0</v>
      </c>
      <c r="J2750">
        <v>0</v>
      </c>
      <c r="K2750">
        <v>1</v>
      </c>
      <c r="L2750">
        <v>1</v>
      </c>
    </row>
    <row r="2751" spans="5:12" x14ac:dyDescent="0.2">
      <c r="E2751" t="s">
        <v>4945</v>
      </c>
      <c r="F2751" t="s">
        <v>29</v>
      </c>
      <c r="G2751">
        <v>0</v>
      </c>
      <c r="H2751">
        <v>1</v>
      </c>
      <c r="I2751">
        <v>0</v>
      </c>
      <c r="J2751">
        <v>0</v>
      </c>
      <c r="K2751">
        <v>1</v>
      </c>
      <c r="L2751">
        <v>1</v>
      </c>
    </row>
    <row r="2752" spans="5:12" x14ac:dyDescent="0.2">
      <c r="E2752" t="s">
        <v>5116</v>
      </c>
      <c r="F2752" t="s">
        <v>29</v>
      </c>
      <c r="G2752">
        <v>0</v>
      </c>
      <c r="H2752">
        <v>1</v>
      </c>
      <c r="I2752">
        <v>0</v>
      </c>
      <c r="J2752">
        <v>0</v>
      </c>
      <c r="K2752">
        <v>1</v>
      </c>
      <c r="L2752">
        <v>1</v>
      </c>
    </row>
    <row r="2753" spans="5:12" x14ac:dyDescent="0.2">
      <c r="E2753" t="s">
        <v>6557</v>
      </c>
      <c r="F2753" t="s">
        <v>94</v>
      </c>
      <c r="G2753">
        <v>1</v>
      </c>
      <c r="H2753">
        <v>0</v>
      </c>
      <c r="I2753">
        <v>0</v>
      </c>
      <c r="J2753">
        <v>0</v>
      </c>
      <c r="K2753">
        <v>1</v>
      </c>
      <c r="L2753">
        <v>1</v>
      </c>
    </row>
    <row r="2754" spans="5:12" x14ac:dyDescent="0.2">
      <c r="E2754" t="s">
        <v>6558</v>
      </c>
      <c r="F2754" t="s">
        <v>94</v>
      </c>
      <c r="G2754">
        <v>1</v>
      </c>
      <c r="H2754">
        <v>0</v>
      </c>
      <c r="I2754">
        <v>0</v>
      </c>
      <c r="J2754">
        <v>0</v>
      </c>
      <c r="K2754">
        <v>1</v>
      </c>
      <c r="L2754">
        <v>1</v>
      </c>
    </row>
    <row r="2755" spans="5:12" x14ac:dyDescent="0.2">
      <c r="E2755" t="s">
        <v>4730</v>
      </c>
      <c r="F2755" t="s">
        <v>53</v>
      </c>
      <c r="G2755">
        <v>0</v>
      </c>
      <c r="H2755">
        <v>2</v>
      </c>
      <c r="I2755">
        <v>0</v>
      </c>
      <c r="J2755">
        <v>0</v>
      </c>
      <c r="K2755">
        <v>2</v>
      </c>
      <c r="L2755">
        <v>2</v>
      </c>
    </row>
    <row r="2756" spans="5:12" x14ac:dyDescent="0.2">
      <c r="E2756" t="s">
        <v>7763</v>
      </c>
      <c r="F2756" t="s">
        <v>55</v>
      </c>
      <c r="G2756">
        <v>0</v>
      </c>
      <c r="H2756">
        <v>1</v>
      </c>
      <c r="I2756">
        <v>0</v>
      </c>
      <c r="J2756">
        <v>0</v>
      </c>
      <c r="K2756">
        <v>1</v>
      </c>
      <c r="L2756">
        <v>1</v>
      </c>
    </row>
    <row r="2757" spans="5:12" x14ac:dyDescent="0.2">
      <c r="E2757" t="s">
        <v>7764</v>
      </c>
      <c r="F2757" t="s">
        <v>69</v>
      </c>
      <c r="G2757">
        <v>1</v>
      </c>
      <c r="H2757">
        <v>0</v>
      </c>
      <c r="I2757">
        <v>0</v>
      </c>
      <c r="J2757">
        <v>0</v>
      </c>
      <c r="K2757">
        <v>1</v>
      </c>
      <c r="L2757">
        <v>1</v>
      </c>
    </row>
    <row r="2758" spans="5:12" x14ac:dyDescent="0.2">
      <c r="E2758" t="s">
        <v>7765</v>
      </c>
      <c r="F2758" t="s">
        <v>69</v>
      </c>
      <c r="G2758">
        <v>1</v>
      </c>
      <c r="H2758">
        <v>0</v>
      </c>
      <c r="I2758">
        <v>0</v>
      </c>
      <c r="J2758">
        <v>0</v>
      </c>
      <c r="K2758">
        <v>1</v>
      </c>
      <c r="L2758">
        <v>1</v>
      </c>
    </row>
    <row r="2759" spans="5:12" x14ac:dyDescent="0.2">
      <c r="E2759" t="s">
        <v>7766</v>
      </c>
      <c r="F2759" t="s">
        <v>24</v>
      </c>
      <c r="G2759">
        <v>0</v>
      </c>
      <c r="H2759">
        <v>1</v>
      </c>
      <c r="I2759">
        <v>0</v>
      </c>
      <c r="J2759">
        <v>0</v>
      </c>
      <c r="K2759">
        <v>1</v>
      </c>
      <c r="L2759">
        <v>1</v>
      </c>
    </row>
    <row r="2760" spans="5:12" x14ac:dyDescent="0.2">
      <c r="E2760" t="s">
        <v>7767</v>
      </c>
      <c r="F2760" t="s">
        <v>24</v>
      </c>
      <c r="G2760">
        <v>0</v>
      </c>
      <c r="H2760">
        <v>1</v>
      </c>
      <c r="I2760">
        <v>0</v>
      </c>
      <c r="J2760">
        <v>0</v>
      </c>
      <c r="K2760">
        <v>1</v>
      </c>
      <c r="L2760">
        <v>1</v>
      </c>
    </row>
    <row r="2761" spans="5:12" x14ac:dyDescent="0.2">
      <c r="E2761" t="s">
        <v>7768</v>
      </c>
      <c r="F2761" t="s">
        <v>24</v>
      </c>
      <c r="G2761">
        <v>0</v>
      </c>
      <c r="H2761">
        <v>1</v>
      </c>
      <c r="I2761">
        <v>0</v>
      </c>
      <c r="J2761">
        <v>0</v>
      </c>
      <c r="K2761">
        <v>1</v>
      </c>
      <c r="L2761">
        <v>1</v>
      </c>
    </row>
    <row r="2762" spans="5:12" x14ac:dyDescent="0.2">
      <c r="E2762" t="s">
        <v>7769</v>
      </c>
      <c r="F2762" t="s">
        <v>24</v>
      </c>
      <c r="G2762">
        <v>0</v>
      </c>
      <c r="H2762">
        <v>1</v>
      </c>
      <c r="I2762">
        <v>0</v>
      </c>
      <c r="J2762">
        <v>0</v>
      </c>
      <c r="K2762">
        <v>1</v>
      </c>
      <c r="L2762">
        <v>1</v>
      </c>
    </row>
    <row r="2763" spans="5:12" x14ac:dyDescent="0.2">
      <c r="E2763" t="s">
        <v>7770</v>
      </c>
      <c r="F2763" t="s">
        <v>24</v>
      </c>
      <c r="G2763">
        <v>0</v>
      </c>
      <c r="H2763">
        <v>1</v>
      </c>
      <c r="I2763">
        <v>0</v>
      </c>
      <c r="J2763">
        <v>0</v>
      </c>
      <c r="K2763">
        <v>1</v>
      </c>
      <c r="L2763">
        <v>1</v>
      </c>
    </row>
    <row r="2764" spans="5:12" x14ac:dyDescent="0.2">
      <c r="E2764" t="s">
        <v>3584</v>
      </c>
      <c r="F2764" t="s">
        <v>35</v>
      </c>
      <c r="G2764">
        <v>0</v>
      </c>
      <c r="H2764">
        <v>1</v>
      </c>
      <c r="I2764">
        <v>0</v>
      </c>
      <c r="J2764">
        <v>0</v>
      </c>
      <c r="K2764">
        <v>1</v>
      </c>
      <c r="L2764">
        <v>1</v>
      </c>
    </row>
    <row r="2765" spans="5:12" x14ac:dyDescent="0.2">
      <c r="E2765" t="s">
        <v>7771</v>
      </c>
      <c r="F2765" t="s">
        <v>55</v>
      </c>
      <c r="G2765">
        <v>0</v>
      </c>
      <c r="H2765">
        <v>1</v>
      </c>
      <c r="I2765">
        <v>0</v>
      </c>
      <c r="J2765">
        <v>0</v>
      </c>
      <c r="K2765">
        <v>1</v>
      </c>
      <c r="L2765">
        <v>1</v>
      </c>
    </row>
    <row r="2766" spans="5:12" x14ac:dyDescent="0.2">
      <c r="E2766" t="s">
        <v>804</v>
      </c>
      <c r="F2766" t="s">
        <v>29</v>
      </c>
      <c r="G2766">
        <v>0</v>
      </c>
      <c r="H2766">
        <v>1</v>
      </c>
      <c r="I2766">
        <v>0</v>
      </c>
      <c r="J2766">
        <v>0</v>
      </c>
      <c r="K2766">
        <v>1</v>
      </c>
      <c r="L2766">
        <v>1</v>
      </c>
    </row>
    <row r="2767" spans="5:12" x14ac:dyDescent="0.2">
      <c r="E2767" t="s">
        <v>7772</v>
      </c>
      <c r="F2767" t="s">
        <v>48</v>
      </c>
      <c r="G2767">
        <v>0</v>
      </c>
      <c r="H2767">
        <v>1</v>
      </c>
      <c r="I2767">
        <v>0</v>
      </c>
      <c r="J2767">
        <v>0</v>
      </c>
      <c r="K2767">
        <v>1</v>
      </c>
      <c r="L2767">
        <v>1</v>
      </c>
    </row>
    <row r="2768" spans="5:12" x14ac:dyDescent="0.2">
      <c r="E2768" t="s">
        <v>7773</v>
      </c>
      <c r="F2768" t="s">
        <v>48</v>
      </c>
      <c r="G2768">
        <v>0</v>
      </c>
      <c r="H2768">
        <v>1</v>
      </c>
      <c r="I2768">
        <v>0</v>
      </c>
      <c r="J2768">
        <v>0</v>
      </c>
      <c r="K2768">
        <v>1</v>
      </c>
      <c r="L2768">
        <v>1</v>
      </c>
    </row>
    <row r="2769" spans="5:12" x14ac:dyDescent="0.2">
      <c r="E2769" t="s">
        <v>5250</v>
      </c>
      <c r="F2769" t="s">
        <v>131</v>
      </c>
      <c r="G2769">
        <v>0</v>
      </c>
      <c r="H2769">
        <v>1</v>
      </c>
      <c r="I2769">
        <v>0</v>
      </c>
      <c r="J2769">
        <v>1</v>
      </c>
      <c r="K2769">
        <v>0</v>
      </c>
      <c r="L2769">
        <v>1</v>
      </c>
    </row>
    <row r="2770" spans="5:12" x14ac:dyDescent="0.2">
      <c r="E2770" t="s">
        <v>7774</v>
      </c>
      <c r="F2770" t="s">
        <v>58</v>
      </c>
      <c r="G2770">
        <v>0</v>
      </c>
      <c r="H2770">
        <v>2</v>
      </c>
      <c r="I2770">
        <v>0</v>
      </c>
      <c r="J2770">
        <v>0</v>
      </c>
      <c r="K2770">
        <v>2</v>
      </c>
      <c r="L2770">
        <v>2</v>
      </c>
    </row>
    <row r="2771" spans="5:12" x14ac:dyDescent="0.2">
      <c r="E2771" t="s">
        <v>7775</v>
      </c>
      <c r="F2771" t="s">
        <v>18</v>
      </c>
      <c r="G2771">
        <v>0</v>
      </c>
      <c r="H2771">
        <v>1</v>
      </c>
      <c r="I2771">
        <v>0</v>
      </c>
      <c r="J2771">
        <v>0</v>
      </c>
      <c r="K2771">
        <v>1</v>
      </c>
      <c r="L2771">
        <v>1</v>
      </c>
    </row>
    <row r="2772" spans="5:12" x14ac:dyDescent="0.2">
      <c r="E2772" t="s">
        <v>2575</v>
      </c>
      <c r="F2772" t="s">
        <v>18</v>
      </c>
      <c r="G2772">
        <v>0</v>
      </c>
      <c r="H2772">
        <v>1</v>
      </c>
      <c r="I2772">
        <v>0</v>
      </c>
      <c r="J2772">
        <v>0</v>
      </c>
      <c r="K2772">
        <v>1</v>
      </c>
      <c r="L2772">
        <v>1</v>
      </c>
    </row>
    <row r="2773" spans="5:12" x14ac:dyDescent="0.2">
      <c r="E2773" t="s">
        <v>7776</v>
      </c>
      <c r="F2773" t="s">
        <v>125</v>
      </c>
      <c r="G2773">
        <v>0</v>
      </c>
      <c r="H2773">
        <v>1</v>
      </c>
      <c r="I2773">
        <v>0</v>
      </c>
      <c r="J2773">
        <v>0</v>
      </c>
      <c r="K2773">
        <v>1</v>
      </c>
      <c r="L2773">
        <v>1</v>
      </c>
    </row>
    <row r="2774" spans="5:12" x14ac:dyDescent="0.2">
      <c r="E2774" t="s">
        <v>7777</v>
      </c>
      <c r="F2774" t="s">
        <v>131</v>
      </c>
      <c r="G2774">
        <v>0</v>
      </c>
      <c r="H2774">
        <v>1</v>
      </c>
      <c r="I2774">
        <v>0</v>
      </c>
      <c r="J2774">
        <v>0</v>
      </c>
      <c r="K2774">
        <v>1</v>
      </c>
      <c r="L2774">
        <v>1</v>
      </c>
    </row>
    <row r="2775" spans="5:12" x14ac:dyDescent="0.2">
      <c r="E2775" t="s">
        <v>7778</v>
      </c>
      <c r="F2775" t="s">
        <v>35</v>
      </c>
      <c r="G2775">
        <v>0</v>
      </c>
      <c r="H2775">
        <v>1</v>
      </c>
      <c r="I2775">
        <v>0</v>
      </c>
      <c r="J2775">
        <v>0</v>
      </c>
      <c r="K2775">
        <v>1</v>
      </c>
      <c r="L2775">
        <v>1</v>
      </c>
    </row>
    <row r="2776" spans="5:12" x14ac:dyDescent="0.2">
      <c r="E2776" t="s">
        <v>7779</v>
      </c>
      <c r="F2776" t="s">
        <v>131</v>
      </c>
      <c r="G2776">
        <v>0</v>
      </c>
      <c r="H2776">
        <v>1</v>
      </c>
      <c r="I2776">
        <v>0</v>
      </c>
      <c r="J2776">
        <v>0</v>
      </c>
      <c r="K2776">
        <v>1</v>
      </c>
      <c r="L2776">
        <v>1</v>
      </c>
    </row>
    <row r="2777" spans="5:12" x14ac:dyDescent="0.2">
      <c r="E2777" t="s">
        <v>7780</v>
      </c>
      <c r="F2777" t="s">
        <v>131</v>
      </c>
      <c r="G2777">
        <v>0</v>
      </c>
      <c r="H2777">
        <v>1</v>
      </c>
      <c r="I2777">
        <v>0</v>
      </c>
      <c r="J2777">
        <v>0</v>
      </c>
      <c r="K2777">
        <v>1</v>
      </c>
      <c r="L2777">
        <v>1</v>
      </c>
    </row>
    <row r="2778" spans="5:12" x14ac:dyDescent="0.2">
      <c r="E2778" t="s">
        <v>7781</v>
      </c>
      <c r="F2778" t="s">
        <v>131</v>
      </c>
      <c r="G2778">
        <v>0</v>
      </c>
      <c r="H2778">
        <v>1</v>
      </c>
      <c r="I2778">
        <v>0</v>
      </c>
      <c r="J2778">
        <v>0</v>
      </c>
      <c r="K2778">
        <v>1</v>
      </c>
      <c r="L2778">
        <v>1</v>
      </c>
    </row>
    <row r="2779" spans="5:12" x14ac:dyDescent="0.2">
      <c r="E2779" t="s">
        <v>7782</v>
      </c>
      <c r="F2779" t="s">
        <v>125</v>
      </c>
      <c r="G2779">
        <v>0</v>
      </c>
      <c r="H2779">
        <v>2</v>
      </c>
      <c r="I2779">
        <v>0</v>
      </c>
      <c r="J2779">
        <v>0</v>
      </c>
      <c r="K2779">
        <v>2</v>
      </c>
      <c r="L2779">
        <v>2</v>
      </c>
    </row>
    <row r="2780" spans="5:12" x14ac:dyDescent="0.2">
      <c r="E2780" t="s">
        <v>4984</v>
      </c>
      <c r="F2780" t="s">
        <v>131</v>
      </c>
      <c r="G2780">
        <v>0</v>
      </c>
      <c r="H2780">
        <v>1</v>
      </c>
      <c r="I2780">
        <v>0</v>
      </c>
      <c r="J2780">
        <v>0</v>
      </c>
      <c r="K2780">
        <v>1</v>
      </c>
      <c r="L2780">
        <v>1</v>
      </c>
    </row>
    <row r="2781" spans="5:12" x14ac:dyDescent="0.2">
      <c r="E2781" t="s">
        <v>7783</v>
      </c>
      <c r="F2781" t="s">
        <v>125</v>
      </c>
      <c r="G2781">
        <v>0</v>
      </c>
      <c r="H2781">
        <v>2</v>
      </c>
      <c r="I2781">
        <v>0</v>
      </c>
      <c r="J2781">
        <v>0</v>
      </c>
      <c r="K2781">
        <v>2</v>
      </c>
      <c r="L2781">
        <v>2</v>
      </c>
    </row>
    <row r="2782" spans="5:12" x14ac:dyDescent="0.2">
      <c r="E2782" t="s">
        <v>7784</v>
      </c>
      <c r="F2782" t="s">
        <v>125</v>
      </c>
      <c r="G2782">
        <v>0</v>
      </c>
      <c r="H2782">
        <v>2</v>
      </c>
      <c r="I2782">
        <v>0</v>
      </c>
      <c r="J2782">
        <v>0</v>
      </c>
      <c r="K2782">
        <v>2</v>
      </c>
      <c r="L2782">
        <v>2</v>
      </c>
    </row>
    <row r="2783" spans="5:12" x14ac:dyDescent="0.2">
      <c r="E2783" t="s">
        <v>7785</v>
      </c>
      <c r="F2783" t="s">
        <v>125</v>
      </c>
      <c r="G2783">
        <v>0</v>
      </c>
      <c r="H2783">
        <v>2</v>
      </c>
      <c r="I2783">
        <v>0</v>
      </c>
      <c r="J2783">
        <v>0</v>
      </c>
      <c r="K2783">
        <v>2</v>
      </c>
      <c r="L2783">
        <v>2</v>
      </c>
    </row>
    <row r="2784" spans="5:12" x14ac:dyDescent="0.2">
      <c r="E2784" t="s">
        <v>5649</v>
      </c>
      <c r="F2784" t="s">
        <v>125</v>
      </c>
      <c r="G2784">
        <v>0</v>
      </c>
      <c r="H2784">
        <v>1</v>
      </c>
      <c r="I2784">
        <v>0</v>
      </c>
      <c r="J2784">
        <v>0</v>
      </c>
      <c r="K2784">
        <v>1</v>
      </c>
      <c r="L2784">
        <v>1</v>
      </c>
    </row>
    <row r="2785" spans="5:12" x14ac:dyDescent="0.2">
      <c r="E2785" t="s">
        <v>7786</v>
      </c>
      <c r="F2785" t="s">
        <v>125</v>
      </c>
      <c r="G2785">
        <v>0</v>
      </c>
      <c r="H2785">
        <v>1</v>
      </c>
      <c r="I2785">
        <v>0</v>
      </c>
      <c r="J2785">
        <v>0</v>
      </c>
      <c r="K2785">
        <v>1</v>
      </c>
      <c r="L2785">
        <v>1</v>
      </c>
    </row>
    <row r="2786" spans="5:12" x14ac:dyDescent="0.2">
      <c r="E2786" t="s">
        <v>4992</v>
      </c>
      <c r="F2786" t="s">
        <v>35</v>
      </c>
      <c r="G2786">
        <v>0</v>
      </c>
      <c r="H2786">
        <v>1</v>
      </c>
      <c r="I2786">
        <v>0</v>
      </c>
      <c r="J2786">
        <v>0</v>
      </c>
      <c r="K2786">
        <v>1</v>
      </c>
      <c r="L2786">
        <v>1</v>
      </c>
    </row>
    <row r="2787" spans="5:12" x14ac:dyDescent="0.2">
      <c r="E2787" t="s">
        <v>5138</v>
      </c>
      <c r="F2787" t="s">
        <v>35</v>
      </c>
      <c r="G2787">
        <v>0</v>
      </c>
      <c r="H2787">
        <v>1</v>
      </c>
      <c r="I2787">
        <v>0</v>
      </c>
      <c r="J2787">
        <v>0</v>
      </c>
      <c r="K2787">
        <v>1</v>
      </c>
      <c r="L2787">
        <v>1</v>
      </c>
    </row>
    <row r="2788" spans="5:12" x14ac:dyDescent="0.2">
      <c r="E2788" t="s">
        <v>7787</v>
      </c>
      <c r="F2788" t="s">
        <v>125</v>
      </c>
      <c r="G2788">
        <v>0</v>
      </c>
      <c r="H2788">
        <v>2</v>
      </c>
      <c r="I2788">
        <v>0</v>
      </c>
      <c r="J2788">
        <v>0</v>
      </c>
      <c r="K2788">
        <v>2</v>
      </c>
      <c r="L2788">
        <v>2</v>
      </c>
    </row>
    <row r="2789" spans="5:12" x14ac:dyDescent="0.2">
      <c r="E2789" t="s">
        <v>4638</v>
      </c>
      <c r="F2789" t="s">
        <v>125</v>
      </c>
      <c r="G2789">
        <v>0</v>
      </c>
      <c r="H2789">
        <v>1</v>
      </c>
      <c r="I2789">
        <v>0</v>
      </c>
      <c r="J2789">
        <v>0</v>
      </c>
      <c r="K2789">
        <v>1</v>
      </c>
      <c r="L2789">
        <v>1</v>
      </c>
    </row>
    <row r="2790" spans="5:12" x14ac:dyDescent="0.2">
      <c r="E2790" t="s">
        <v>4148</v>
      </c>
      <c r="F2790" t="s">
        <v>125</v>
      </c>
      <c r="G2790">
        <v>0</v>
      </c>
      <c r="H2790">
        <v>1</v>
      </c>
      <c r="I2790">
        <v>0</v>
      </c>
      <c r="J2790">
        <v>0</v>
      </c>
      <c r="K2790">
        <v>1</v>
      </c>
      <c r="L2790">
        <v>1</v>
      </c>
    </row>
    <row r="2791" spans="5:12" x14ac:dyDescent="0.2">
      <c r="E2791" t="s">
        <v>7788</v>
      </c>
      <c r="F2791" t="s">
        <v>125</v>
      </c>
      <c r="G2791">
        <v>0</v>
      </c>
      <c r="H2791">
        <v>1</v>
      </c>
      <c r="I2791">
        <v>0</v>
      </c>
      <c r="J2791">
        <v>0</v>
      </c>
      <c r="K2791">
        <v>1</v>
      </c>
      <c r="L2791">
        <v>1</v>
      </c>
    </row>
    <row r="2792" spans="5:12" x14ac:dyDescent="0.2">
      <c r="E2792" t="s">
        <v>7789</v>
      </c>
      <c r="F2792" t="s">
        <v>35</v>
      </c>
      <c r="G2792">
        <v>0</v>
      </c>
      <c r="H2792">
        <v>1</v>
      </c>
      <c r="I2792">
        <v>0</v>
      </c>
      <c r="J2792">
        <v>0</v>
      </c>
      <c r="K2792">
        <v>1</v>
      </c>
      <c r="L2792">
        <v>1</v>
      </c>
    </row>
    <row r="2793" spans="5:12" x14ac:dyDescent="0.2">
      <c r="E2793" t="s">
        <v>3679</v>
      </c>
      <c r="F2793" t="s">
        <v>69</v>
      </c>
      <c r="G2793">
        <v>0</v>
      </c>
      <c r="H2793">
        <v>1</v>
      </c>
      <c r="I2793">
        <v>0</v>
      </c>
      <c r="J2793">
        <v>0</v>
      </c>
      <c r="K2793">
        <v>1</v>
      </c>
      <c r="L2793">
        <v>1</v>
      </c>
    </row>
    <row r="2794" spans="5:12" x14ac:dyDescent="0.2">
      <c r="E2794" t="s">
        <v>3702</v>
      </c>
      <c r="F2794" t="s">
        <v>69</v>
      </c>
      <c r="G2794">
        <v>0</v>
      </c>
      <c r="H2794">
        <v>1</v>
      </c>
      <c r="I2794">
        <v>0</v>
      </c>
      <c r="J2794">
        <v>0</v>
      </c>
      <c r="K2794">
        <v>1</v>
      </c>
      <c r="L2794">
        <v>1</v>
      </c>
    </row>
    <row r="2795" spans="5:12" x14ac:dyDescent="0.2">
      <c r="E2795" t="s">
        <v>3677</v>
      </c>
      <c r="F2795" t="s">
        <v>69</v>
      </c>
      <c r="G2795">
        <v>0</v>
      </c>
      <c r="H2795">
        <v>1</v>
      </c>
      <c r="I2795">
        <v>0</v>
      </c>
      <c r="J2795">
        <v>0</v>
      </c>
      <c r="K2795">
        <v>1</v>
      </c>
      <c r="L2795">
        <v>1</v>
      </c>
    </row>
    <row r="2796" spans="5:12" x14ac:dyDescent="0.2">
      <c r="E2796" t="s">
        <v>3678</v>
      </c>
      <c r="F2796" t="s">
        <v>69</v>
      </c>
      <c r="G2796">
        <v>0</v>
      </c>
      <c r="H2796">
        <v>1</v>
      </c>
      <c r="I2796">
        <v>0</v>
      </c>
      <c r="J2796">
        <v>0</v>
      </c>
      <c r="K2796">
        <v>1</v>
      </c>
      <c r="L2796">
        <v>1</v>
      </c>
    </row>
    <row r="2797" spans="5:12" x14ac:dyDescent="0.2">
      <c r="E2797" t="s">
        <v>3633</v>
      </c>
      <c r="F2797" t="s">
        <v>69</v>
      </c>
      <c r="G2797">
        <v>0</v>
      </c>
      <c r="H2797">
        <v>1</v>
      </c>
      <c r="I2797">
        <v>0</v>
      </c>
      <c r="J2797">
        <v>0</v>
      </c>
      <c r="K2797">
        <v>1</v>
      </c>
      <c r="L2797">
        <v>1</v>
      </c>
    </row>
    <row r="2798" spans="5:12" x14ac:dyDescent="0.2">
      <c r="E2798" t="s">
        <v>3603</v>
      </c>
      <c r="F2798" t="s">
        <v>69</v>
      </c>
      <c r="G2798">
        <v>0</v>
      </c>
      <c r="H2798">
        <v>1</v>
      </c>
      <c r="I2798">
        <v>0</v>
      </c>
      <c r="J2798">
        <v>0</v>
      </c>
      <c r="K2798">
        <v>1</v>
      </c>
      <c r="L2798">
        <v>1</v>
      </c>
    </row>
    <row r="2799" spans="5:12" x14ac:dyDescent="0.2">
      <c r="E2799" t="s">
        <v>3699</v>
      </c>
      <c r="F2799" t="s">
        <v>69</v>
      </c>
      <c r="G2799">
        <v>1</v>
      </c>
      <c r="H2799">
        <v>1</v>
      </c>
      <c r="I2799">
        <v>0</v>
      </c>
      <c r="J2799">
        <v>0</v>
      </c>
      <c r="K2799">
        <v>2</v>
      </c>
      <c r="L2799">
        <v>2</v>
      </c>
    </row>
    <row r="2800" spans="5:12" x14ac:dyDescent="0.2">
      <c r="E2800" t="s">
        <v>3681</v>
      </c>
      <c r="F2800" t="s">
        <v>69</v>
      </c>
      <c r="G2800">
        <v>0</v>
      </c>
      <c r="H2800">
        <v>1</v>
      </c>
      <c r="I2800">
        <v>0</v>
      </c>
      <c r="J2800">
        <v>0</v>
      </c>
      <c r="K2800">
        <v>1</v>
      </c>
      <c r="L2800">
        <v>1</v>
      </c>
    </row>
    <row r="2801" spans="5:12" x14ac:dyDescent="0.2">
      <c r="E2801" t="s">
        <v>7790</v>
      </c>
      <c r="F2801" t="s">
        <v>58</v>
      </c>
      <c r="G2801">
        <v>0</v>
      </c>
      <c r="H2801">
        <v>1</v>
      </c>
      <c r="I2801">
        <v>0</v>
      </c>
      <c r="J2801">
        <v>0</v>
      </c>
      <c r="K2801">
        <v>1</v>
      </c>
      <c r="L2801">
        <v>1</v>
      </c>
    </row>
    <row r="2802" spans="5:12" x14ac:dyDescent="0.2">
      <c r="E2802" t="s">
        <v>7791</v>
      </c>
      <c r="F2802" t="s">
        <v>58</v>
      </c>
      <c r="G2802">
        <v>0</v>
      </c>
      <c r="H2802">
        <v>1</v>
      </c>
      <c r="I2802">
        <v>0</v>
      </c>
      <c r="J2802">
        <v>0</v>
      </c>
      <c r="K2802">
        <v>1</v>
      </c>
      <c r="L2802">
        <v>1</v>
      </c>
    </row>
    <row r="2803" spans="5:12" x14ac:dyDescent="0.2">
      <c r="E2803" t="s">
        <v>372</v>
      </c>
      <c r="F2803" t="s">
        <v>80</v>
      </c>
      <c r="G2803">
        <v>0</v>
      </c>
      <c r="H2803">
        <v>1</v>
      </c>
      <c r="I2803">
        <v>0</v>
      </c>
      <c r="J2803">
        <v>0</v>
      </c>
      <c r="K2803">
        <v>1</v>
      </c>
      <c r="L2803">
        <v>1</v>
      </c>
    </row>
    <row r="2804" spans="5:12" x14ac:dyDescent="0.2">
      <c r="E2804" t="s">
        <v>7792</v>
      </c>
      <c r="F2804" t="s">
        <v>125</v>
      </c>
      <c r="G2804">
        <v>0</v>
      </c>
      <c r="H2804">
        <v>1</v>
      </c>
      <c r="I2804">
        <v>0</v>
      </c>
      <c r="J2804">
        <v>0</v>
      </c>
      <c r="K2804">
        <v>1</v>
      </c>
      <c r="L2804">
        <v>1</v>
      </c>
    </row>
    <row r="2805" spans="5:12" x14ac:dyDescent="0.2">
      <c r="E2805" t="s">
        <v>7793</v>
      </c>
      <c r="F2805" t="s">
        <v>125</v>
      </c>
      <c r="G2805">
        <v>0</v>
      </c>
      <c r="H2805">
        <v>1</v>
      </c>
      <c r="I2805">
        <v>0</v>
      </c>
      <c r="J2805">
        <v>0</v>
      </c>
      <c r="K2805">
        <v>1</v>
      </c>
      <c r="L2805">
        <v>1</v>
      </c>
    </row>
    <row r="2806" spans="5:12" x14ac:dyDescent="0.2">
      <c r="E2806" t="s">
        <v>1727</v>
      </c>
      <c r="F2806" t="s">
        <v>125</v>
      </c>
      <c r="G2806">
        <v>0</v>
      </c>
      <c r="H2806">
        <v>1</v>
      </c>
      <c r="I2806">
        <v>0</v>
      </c>
      <c r="J2806">
        <v>0</v>
      </c>
      <c r="K2806">
        <v>1</v>
      </c>
      <c r="L2806">
        <v>1</v>
      </c>
    </row>
    <row r="2807" spans="5:12" x14ac:dyDescent="0.2">
      <c r="E2807" t="s">
        <v>7794</v>
      </c>
      <c r="F2807" t="s">
        <v>125</v>
      </c>
      <c r="G2807">
        <v>0</v>
      </c>
      <c r="H2807">
        <v>1</v>
      </c>
      <c r="I2807">
        <v>0</v>
      </c>
      <c r="J2807">
        <v>0</v>
      </c>
      <c r="K2807">
        <v>1</v>
      </c>
      <c r="L2807">
        <v>1</v>
      </c>
    </row>
    <row r="2808" spans="5:12" x14ac:dyDescent="0.2">
      <c r="E2808" t="s">
        <v>1726</v>
      </c>
      <c r="F2808" t="s">
        <v>125</v>
      </c>
      <c r="G2808">
        <v>0</v>
      </c>
      <c r="H2808">
        <v>1</v>
      </c>
      <c r="I2808">
        <v>0</v>
      </c>
      <c r="J2808">
        <v>0</v>
      </c>
      <c r="K2808">
        <v>1</v>
      </c>
      <c r="L2808">
        <v>1</v>
      </c>
    </row>
    <row r="2809" spans="5:12" x14ac:dyDescent="0.2">
      <c r="E2809" t="s">
        <v>1728</v>
      </c>
      <c r="F2809" t="s">
        <v>125</v>
      </c>
      <c r="G2809">
        <v>0</v>
      </c>
      <c r="H2809">
        <v>1</v>
      </c>
      <c r="I2809">
        <v>0</v>
      </c>
      <c r="J2809">
        <v>0</v>
      </c>
      <c r="K2809">
        <v>1</v>
      </c>
      <c r="L2809">
        <v>1</v>
      </c>
    </row>
    <row r="2810" spans="5:12" x14ac:dyDescent="0.2">
      <c r="E2810" t="s">
        <v>7795</v>
      </c>
      <c r="F2810" t="s">
        <v>125</v>
      </c>
      <c r="G2810">
        <v>0</v>
      </c>
      <c r="H2810">
        <v>1</v>
      </c>
      <c r="I2810">
        <v>0</v>
      </c>
      <c r="J2810">
        <v>0</v>
      </c>
      <c r="K2810">
        <v>1</v>
      </c>
      <c r="L2810">
        <v>1</v>
      </c>
    </row>
    <row r="2811" spans="5:12" x14ac:dyDescent="0.2">
      <c r="E2811" t="s">
        <v>1729</v>
      </c>
      <c r="F2811" t="s">
        <v>125</v>
      </c>
      <c r="G2811">
        <v>0</v>
      </c>
      <c r="H2811">
        <v>1</v>
      </c>
      <c r="I2811">
        <v>0</v>
      </c>
      <c r="J2811">
        <v>0</v>
      </c>
      <c r="K2811">
        <v>1</v>
      </c>
      <c r="L2811">
        <v>1</v>
      </c>
    </row>
    <row r="2812" spans="5:12" x14ac:dyDescent="0.2">
      <c r="E2812" t="s">
        <v>7796</v>
      </c>
      <c r="F2812" t="s">
        <v>125</v>
      </c>
      <c r="G2812">
        <v>0</v>
      </c>
      <c r="H2812">
        <v>1</v>
      </c>
      <c r="I2812">
        <v>0</v>
      </c>
      <c r="J2812">
        <v>0</v>
      </c>
      <c r="K2812">
        <v>1</v>
      </c>
      <c r="L2812">
        <v>1</v>
      </c>
    </row>
    <row r="2813" spans="5:12" x14ac:dyDescent="0.2">
      <c r="E2813" t="s">
        <v>1730</v>
      </c>
      <c r="F2813" t="s">
        <v>125</v>
      </c>
      <c r="G2813">
        <v>0</v>
      </c>
      <c r="H2813">
        <v>1</v>
      </c>
      <c r="I2813">
        <v>0</v>
      </c>
      <c r="J2813">
        <v>0</v>
      </c>
      <c r="K2813">
        <v>1</v>
      </c>
      <c r="L2813">
        <v>1</v>
      </c>
    </row>
    <row r="2814" spans="5:12" x14ac:dyDescent="0.2">
      <c r="E2814" t="s">
        <v>7797</v>
      </c>
      <c r="F2814" t="s">
        <v>125</v>
      </c>
      <c r="G2814">
        <v>0</v>
      </c>
      <c r="H2814">
        <v>1</v>
      </c>
      <c r="I2814">
        <v>0</v>
      </c>
      <c r="J2814">
        <v>0</v>
      </c>
      <c r="K2814">
        <v>1</v>
      </c>
      <c r="L2814">
        <v>1</v>
      </c>
    </row>
    <row r="2815" spans="5:12" x14ac:dyDescent="0.2">
      <c r="E2815" t="s">
        <v>6054</v>
      </c>
      <c r="F2815" t="s">
        <v>55</v>
      </c>
      <c r="G2815">
        <v>1</v>
      </c>
      <c r="H2815">
        <v>0</v>
      </c>
      <c r="I2815">
        <v>0</v>
      </c>
      <c r="J2815">
        <v>0</v>
      </c>
      <c r="K2815">
        <v>1</v>
      </c>
      <c r="L2815">
        <v>1</v>
      </c>
    </row>
    <row r="2816" spans="5:12" x14ac:dyDescent="0.2">
      <c r="E2816" t="s">
        <v>4464</v>
      </c>
      <c r="F2816" t="s">
        <v>55</v>
      </c>
      <c r="G2816">
        <v>1</v>
      </c>
      <c r="H2816">
        <v>0</v>
      </c>
      <c r="I2816">
        <v>0</v>
      </c>
      <c r="J2816">
        <v>0</v>
      </c>
      <c r="K2816">
        <v>1</v>
      </c>
      <c r="L2816">
        <v>1</v>
      </c>
    </row>
    <row r="2817" spans="5:12" x14ac:dyDescent="0.2">
      <c r="E2817" t="s">
        <v>6053</v>
      </c>
      <c r="F2817" t="s">
        <v>55</v>
      </c>
      <c r="G2817">
        <v>1</v>
      </c>
      <c r="H2817">
        <v>0</v>
      </c>
      <c r="I2817">
        <v>0</v>
      </c>
      <c r="J2817">
        <v>0</v>
      </c>
      <c r="K2817">
        <v>1</v>
      </c>
      <c r="L2817">
        <v>1</v>
      </c>
    </row>
    <row r="2818" spans="5:12" x14ac:dyDescent="0.2">
      <c r="E2818" t="s">
        <v>6055</v>
      </c>
      <c r="F2818" t="s">
        <v>55</v>
      </c>
      <c r="G2818">
        <v>1</v>
      </c>
      <c r="H2818">
        <v>0</v>
      </c>
      <c r="I2818">
        <v>0</v>
      </c>
      <c r="J2818">
        <v>0</v>
      </c>
      <c r="K2818">
        <v>1</v>
      </c>
      <c r="L2818">
        <v>1</v>
      </c>
    </row>
    <row r="2819" spans="5:12" x14ac:dyDescent="0.2">
      <c r="E2819" t="s">
        <v>1518</v>
      </c>
      <c r="F2819" t="s">
        <v>48</v>
      </c>
      <c r="G2819">
        <v>1</v>
      </c>
      <c r="H2819">
        <v>0</v>
      </c>
      <c r="I2819">
        <v>0</v>
      </c>
      <c r="J2819">
        <v>0</v>
      </c>
      <c r="K2819">
        <v>1</v>
      </c>
      <c r="L2819">
        <v>1</v>
      </c>
    </row>
    <row r="2820" spans="5:12" x14ac:dyDescent="0.2">
      <c r="E2820" t="s">
        <v>7798</v>
      </c>
      <c r="F2820" t="s">
        <v>67</v>
      </c>
      <c r="G2820">
        <v>1</v>
      </c>
      <c r="H2820">
        <v>0</v>
      </c>
      <c r="I2820">
        <v>0</v>
      </c>
      <c r="J2820">
        <v>0</v>
      </c>
      <c r="K2820">
        <v>1</v>
      </c>
      <c r="L2820">
        <v>1</v>
      </c>
    </row>
    <row r="2821" spans="5:12" x14ac:dyDescent="0.2">
      <c r="E2821" t="s">
        <v>7799</v>
      </c>
      <c r="F2821" t="s">
        <v>29</v>
      </c>
      <c r="G2821">
        <v>0</v>
      </c>
      <c r="H2821">
        <v>1</v>
      </c>
      <c r="I2821">
        <v>0</v>
      </c>
      <c r="J2821">
        <v>0</v>
      </c>
      <c r="K2821">
        <v>1</v>
      </c>
      <c r="L2821">
        <v>1</v>
      </c>
    </row>
    <row r="2822" spans="5:12" x14ac:dyDescent="0.2">
      <c r="E2822" t="s">
        <v>984</v>
      </c>
      <c r="F2822" t="s">
        <v>58</v>
      </c>
      <c r="G2822">
        <v>0</v>
      </c>
      <c r="H2822">
        <v>1</v>
      </c>
      <c r="I2822">
        <v>0</v>
      </c>
      <c r="J2822">
        <v>0</v>
      </c>
      <c r="K2822">
        <v>1</v>
      </c>
      <c r="L2822">
        <v>1</v>
      </c>
    </row>
    <row r="2823" spans="5:12" x14ac:dyDescent="0.2">
      <c r="E2823" t="s">
        <v>7800</v>
      </c>
      <c r="F2823" t="s">
        <v>55</v>
      </c>
      <c r="G2823">
        <v>0</v>
      </c>
      <c r="H2823">
        <v>1</v>
      </c>
      <c r="I2823">
        <v>0</v>
      </c>
      <c r="J2823">
        <v>0</v>
      </c>
      <c r="K2823">
        <v>1</v>
      </c>
      <c r="L2823">
        <v>1</v>
      </c>
    </row>
    <row r="2824" spans="5:12" x14ac:dyDescent="0.2">
      <c r="E2824" t="s">
        <v>7801</v>
      </c>
      <c r="F2824" t="s">
        <v>29</v>
      </c>
      <c r="G2824">
        <v>1</v>
      </c>
      <c r="H2824">
        <v>0</v>
      </c>
      <c r="I2824">
        <v>0</v>
      </c>
      <c r="J2824">
        <v>0</v>
      </c>
      <c r="K2824">
        <v>1</v>
      </c>
      <c r="L2824">
        <v>1</v>
      </c>
    </row>
    <row r="2825" spans="5:12" x14ac:dyDescent="0.2">
      <c r="E2825" t="s">
        <v>7802</v>
      </c>
      <c r="F2825" t="s">
        <v>53</v>
      </c>
      <c r="G2825">
        <v>0</v>
      </c>
      <c r="H2825">
        <v>1</v>
      </c>
      <c r="I2825">
        <v>0</v>
      </c>
      <c r="J2825">
        <v>0</v>
      </c>
      <c r="K2825">
        <v>1</v>
      </c>
      <c r="L2825">
        <v>1</v>
      </c>
    </row>
    <row r="2826" spans="5:12" x14ac:dyDescent="0.2">
      <c r="E2826" t="s">
        <v>4690</v>
      </c>
      <c r="F2826" t="s">
        <v>53</v>
      </c>
      <c r="G2826">
        <v>0</v>
      </c>
      <c r="H2826">
        <v>1</v>
      </c>
      <c r="I2826">
        <v>0</v>
      </c>
      <c r="J2826">
        <v>0</v>
      </c>
      <c r="K2826">
        <v>1</v>
      </c>
      <c r="L2826">
        <v>1</v>
      </c>
    </row>
    <row r="2827" spans="5:12" x14ac:dyDescent="0.2">
      <c r="E2827" t="s">
        <v>7803</v>
      </c>
      <c r="F2827" t="s">
        <v>53</v>
      </c>
      <c r="G2827">
        <v>0</v>
      </c>
      <c r="H2827">
        <v>1</v>
      </c>
      <c r="I2827">
        <v>0</v>
      </c>
      <c r="J2827">
        <v>0</v>
      </c>
      <c r="K2827">
        <v>1</v>
      </c>
      <c r="L2827">
        <v>1</v>
      </c>
    </row>
    <row r="2828" spans="5:12" x14ac:dyDescent="0.2">
      <c r="E2828" t="s">
        <v>7804</v>
      </c>
      <c r="F2828" t="s">
        <v>53</v>
      </c>
      <c r="G2828">
        <v>0</v>
      </c>
      <c r="H2828">
        <v>1</v>
      </c>
      <c r="I2828">
        <v>0</v>
      </c>
      <c r="J2828">
        <v>0</v>
      </c>
      <c r="K2828">
        <v>1</v>
      </c>
      <c r="L2828">
        <v>1</v>
      </c>
    </row>
    <row r="2829" spans="5:12" x14ac:dyDescent="0.2">
      <c r="E2829" t="s">
        <v>7805</v>
      </c>
      <c r="F2829" t="s">
        <v>53</v>
      </c>
      <c r="G2829">
        <v>0</v>
      </c>
      <c r="H2829">
        <v>1</v>
      </c>
      <c r="I2829">
        <v>0</v>
      </c>
      <c r="J2829">
        <v>0</v>
      </c>
      <c r="K2829">
        <v>1</v>
      </c>
      <c r="L2829">
        <v>1</v>
      </c>
    </row>
    <row r="2830" spans="5:12" x14ac:dyDescent="0.2">
      <c r="E2830" t="s">
        <v>7806</v>
      </c>
      <c r="F2830" t="s">
        <v>53</v>
      </c>
      <c r="G2830">
        <v>0</v>
      </c>
      <c r="H2830">
        <v>1</v>
      </c>
      <c r="I2830">
        <v>0</v>
      </c>
      <c r="J2830">
        <v>0</v>
      </c>
      <c r="K2830">
        <v>1</v>
      </c>
      <c r="L2830">
        <v>1</v>
      </c>
    </row>
    <row r="2831" spans="5:12" x14ac:dyDescent="0.2">
      <c r="E2831" t="s">
        <v>7807</v>
      </c>
      <c r="F2831" t="s">
        <v>53</v>
      </c>
      <c r="G2831">
        <v>0</v>
      </c>
      <c r="H2831">
        <v>1</v>
      </c>
      <c r="I2831">
        <v>0</v>
      </c>
      <c r="J2831">
        <v>0</v>
      </c>
      <c r="K2831">
        <v>1</v>
      </c>
      <c r="L2831">
        <v>1</v>
      </c>
    </row>
    <row r="2832" spans="5:12" x14ac:dyDescent="0.2">
      <c r="E2832" t="s">
        <v>7808</v>
      </c>
      <c r="F2832" t="s">
        <v>53</v>
      </c>
      <c r="G2832">
        <v>0</v>
      </c>
      <c r="H2832">
        <v>1</v>
      </c>
      <c r="I2832">
        <v>0</v>
      </c>
      <c r="J2832">
        <v>0</v>
      </c>
      <c r="K2832">
        <v>1</v>
      </c>
      <c r="L2832">
        <v>1</v>
      </c>
    </row>
    <row r="2833" spans="5:12" x14ac:dyDescent="0.2">
      <c r="E2833" t="s">
        <v>7809</v>
      </c>
      <c r="F2833" t="s">
        <v>53</v>
      </c>
      <c r="G2833">
        <v>0</v>
      </c>
      <c r="H2833">
        <v>1</v>
      </c>
      <c r="I2833">
        <v>0</v>
      </c>
      <c r="J2833">
        <v>0</v>
      </c>
      <c r="K2833">
        <v>1</v>
      </c>
      <c r="L2833">
        <v>1</v>
      </c>
    </row>
    <row r="2834" spans="5:12" x14ac:dyDescent="0.2">
      <c r="E2834" t="s">
        <v>4689</v>
      </c>
      <c r="F2834" t="s">
        <v>53</v>
      </c>
      <c r="G2834">
        <v>0</v>
      </c>
      <c r="H2834">
        <v>1</v>
      </c>
      <c r="I2834">
        <v>0</v>
      </c>
      <c r="J2834">
        <v>0</v>
      </c>
      <c r="K2834">
        <v>1</v>
      </c>
      <c r="L2834">
        <v>1</v>
      </c>
    </row>
    <row r="2835" spans="5:12" x14ac:dyDescent="0.2">
      <c r="E2835" t="s">
        <v>4691</v>
      </c>
      <c r="F2835" t="s">
        <v>53</v>
      </c>
      <c r="G2835">
        <v>0</v>
      </c>
      <c r="H2835">
        <v>1</v>
      </c>
      <c r="I2835">
        <v>0</v>
      </c>
      <c r="J2835">
        <v>0</v>
      </c>
      <c r="K2835">
        <v>1</v>
      </c>
      <c r="L2835">
        <v>1</v>
      </c>
    </row>
    <row r="2836" spans="5:12" x14ac:dyDescent="0.2">
      <c r="E2836" t="s">
        <v>7810</v>
      </c>
      <c r="F2836" t="s">
        <v>53</v>
      </c>
      <c r="G2836">
        <v>0</v>
      </c>
      <c r="H2836">
        <v>1</v>
      </c>
      <c r="I2836">
        <v>0</v>
      </c>
      <c r="J2836">
        <v>0</v>
      </c>
      <c r="K2836">
        <v>1</v>
      </c>
      <c r="L2836">
        <v>1</v>
      </c>
    </row>
    <row r="2837" spans="5:12" x14ac:dyDescent="0.2">
      <c r="E2837" t="s">
        <v>7811</v>
      </c>
      <c r="F2837" t="s">
        <v>53</v>
      </c>
      <c r="G2837">
        <v>0</v>
      </c>
      <c r="H2837">
        <v>1</v>
      </c>
      <c r="I2837">
        <v>0</v>
      </c>
      <c r="J2837">
        <v>0</v>
      </c>
      <c r="K2837">
        <v>1</v>
      </c>
      <c r="L2837">
        <v>1</v>
      </c>
    </row>
    <row r="2838" spans="5:12" x14ac:dyDescent="0.2">
      <c r="E2838" t="s">
        <v>7812</v>
      </c>
      <c r="F2838" t="s">
        <v>53</v>
      </c>
      <c r="G2838">
        <v>0</v>
      </c>
      <c r="H2838">
        <v>1</v>
      </c>
      <c r="I2838">
        <v>0</v>
      </c>
      <c r="J2838">
        <v>0</v>
      </c>
      <c r="K2838">
        <v>1</v>
      </c>
      <c r="L2838">
        <v>1</v>
      </c>
    </row>
    <row r="2839" spans="5:12" x14ac:dyDescent="0.2">
      <c r="E2839" t="s">
        <v>3506</v>
      </c>
      <c r="F2839" t="s">
        <v>53</v>
      </c>
      <c r="G2839">
        <v>0</v>
      </c>
      <c r="H2839">
        <v>1</v>
      </c>
      <c r="I2839">
        <v>0</v>
      </c>
      <c r="J2839">
        <v>0</v>
      </c>
      <c r="K2839">
        <v>1</v>
      </c>
      <c r="L2839">
        <v>1</v>
      </c>
    </row>
    <row r="2840" spans="5:12" x14ac:dyDescent="0.2">
      <c r="E2840" t="s">
        <v>7813</v>
      </c>
      <c r="F2840" t="s">
        <v>53</v>
      </c>
      <c r="G2840">
        <v>0</v>
      </c>
      <c r="H2840">
        <v>1</v>
      </c>
      <c r="I2840">
        <v>0</v>
      </c>
      <c r="J2840">
        <v>0</v>
      </c>
      <c r="K2840">
        <v>1</v>
      </c>
      <c r="L2840">
        <v>1</v>
      </c>
    </row>
    <row r="2841" spans="5:12" x14ac:dyDescent="0.2">
      <c r="E2841" t="s">
        <v>6442</v>
      </c>
      <c r="F2841" t="s">
        <v>53</v>
      </c>
      <c r="G2841">
        <v>0</v>
      </c>
      <c r="H2841">
        <v>1</v>
      </c>
      <c r="I2841">
        <v>0</v>
      </c>
      <c r="J2841">
        <v>0</v>
      </c>
      <c r="K2841">
        <v>1</v>
      </c>
      <c r="L2841">
        <v>1</v>
      </c>
    </row>
    <row r="2842" spans="5:12" x14ac:dyDescent="0.2">
      <c r="E2842" t="s">
        <v>7814</v>
      </c>
      <c r="F2842" t="s">
        <v>53</v>
      </c>
      <c r="G2842">
        <v>0</v>
      </c>
      <c r="H2842">
        <v>1</v>
      </c>
      <c r="I2842">
        <v>0</v>
      </c>
      <c r="J2842">
        <v>0</v>
      </c>
      <c r="K2842">
        <v>1</v>
      </c>
      <c r="L2842">
        <v>1</v>
      </c>
    </row>
    <row r="2843" spans="5:12" x14ac:dyDescent="0.2">
      <c r="E2843" t="s">
        <v>2194</v>
      </c>
      <c r="F2843" t="s">
        <v>53</v>
      </c>
      <c r="G2843">
        <v>0</v>
      </c>
      <c r="H2843">
        <v>1</v>
      </c>
      <c r="I2843">
        <v>0</v>
      </c>
      <c r="J2843">
        <v>0</v>
      </c>
      <c r="K2843">
        <v>1</v>
      </c>
      <c r="L2843">
        <v>1</v>
      </c>
    </row>
    <row r="2844" spans="5:12" x14ac:dyDescent="0.2">
      <c r="E2844" t="s">
        <v>7815</v>
      </c>
      <c r="F2844" t="s">
        <v>53</v>
      </c>
      <c r="G2844">
        <v>0</v>
      </c>
      <c r="H2844">
        <v>1</v>
      </c>
      <c r="I2844">
        <v>0</v>
      </c>
      <c r="J2844">
        <v>0</v>
      </c>
      <c r="K2844">
        <v>1</v>
      </c>
      <c r="L2844">
        <v>1</v>
      </c>
    </row>
    <row r="2845" spans="5:12" x14ac:dyDescent="0.2">
      <c r="E2845" t="s">
        <v>7816</v>
      </c>
      <c r="F2845" t="s">
        <v>77</v>
      </c>
      <c r="G2845">
        <v>0</v>
      </c>
      <c r="H2845">
        <v>1</v>
      </c>
      <c r="I2845">
        <v>0</v>
      </c>
      <c r="J2845">
        <v>0</v>
      </c>
      <c r="K2845">
        <v>1</v>
      </c>
      <c r="L2845">
        <v>1</v>
      </c>
    </row>
    <row r="2846" spans="5:12" x14ac:dyDescent="0.2">
      <c r="E2846" t="s">
        <v>7817</v>
      </c>
      <c r="F2846" t="s">
        <v>77</v>
      </c>
      <c r="G2846">
        <v>0</v>
      </c>
      <c r="H2846">
        <v>1</v>
      </c>
      <c r="I2846">
        <v>0</v>
      </c>
      <c r="J2846">
        <v>0</v>
      </c>
      <c r="K2846">
        <v>1</v>
      </c>
      <c r="L2846">
        <v>1</v>
      </c>
    </row>
    <row r="2847" spans="5:12" x14ac:dyDescent="0.2">
      <c r="E2847" t="s">
        <v>7818</v>
      </c>
      <c r="F2847" t="s">
        <v>77</v>
      </c>
      <c r="G2847">
        <v>0</v>
      </c>
      <c r="H2847">
        <v>1</v>
      </c>
      <c r="I2847">
        <v>0</v>
      </c>
      <c r="J2847">
        <v>0</v>
      </c>
      <c r="K2847">
        <v>1</v>
      </c>
      <c r="L2847">
        <v>1</v>
      </c>
    </row>
    <row r="2848" spans="5:12" x14ac:dyDescent="0.2">
      <c r="E2848" t="s">
        <v>5525</v>
      </c>
      <c r="F2848" t="s">
        <v>77</v>
      </c>
      <c r="G2848">
        <v>0</v>
      </c>
      <c r="H2848">
        <v>1</v>
      </c>
      <c r="I2848">
        <v>0</v>
      </c>
      <c r="J2848">
        <v>0</v>
      </c>
      <c r="K2848">
        <v>1</v>
      </c>
      <c r="L2848">
        <v>1</v>
      </c>
    </row>
    <row r="2849" spans="5:12" x14ac:dyDescent="0.2">
      <c r="E2849" t="s">
        <v>7819</v>
      </c>
      <c r="F2849" t="s">
        <v>77</v>
      </c>
      <c r="G2849">
        <v>0</v>
      </c>
      <c r="H2849">
        <v>1</v>
      </c>
      <c r="I2849">
        <v>0</v>
      </c>
      <c r="J2849">
        <v>0</v>
      </c>
      <c r="K2849">
        <v>1</v>
      </c>
      <c r="L2849">
        <v>1</v>
      </c>
    </row>
    <row r="2850" spans="5:12" x14ac:dyDescent="0.2">
      <c r="E2850" t="s">
        <v>7820</v>
      </c>
      <c r="F2850" t="s">
        <v>131</v>
      </c>
      <c r="G2850">
        <v>0</v>
      </c>
      <c r="H2850">
        <v>1</v>
      </c>
      <c r="I2850">
        <v>0</v>
      </c>
      <c r="J2850">
        <v>0</v>
      </c>
      <c r="K2850">
        <v>1</v>
      </c>
      <c r="L2850">
        <v>1</v>
      </c>
    </row>
    <row r="2851" spans="5:12" x14ac:dyDescent="0.2">
      <c r="E2851" t="s">
        <v>7821</v>
      </c>
      <c r="F2851" t="s">
        <v>131</v>
      </c>
      <c r="G2851">
        <v>1</v>
      </c>
      <c r="H2851">
        <v>1</v>
      </c>
      <c r="I2851">
        <v>0</v>
      </c>
      <c r="J2851">
        <v>0</v>
      </c>
      <c r="K2851">
        <v>2</v>
      </c>
      <c r="L2851">
        <v>2</v>
      </c>
    </row>
    <row r="2852" spans="5:12" x14ac:dyDescent="0.2">
      <c r="E2852" t="s">
        <v>609</v>
      </c>
      <c r="F2852" t="s">
        <v>131</v>
      </c>
      <c r="G2852">
        <v>0</v>
      </c>
      <c r="H2852">
        <v>1</v>
      </c>
      <c r="I2852">
        <v>0</v>
      </c>
      <c r="J2852">
        <v>0</v>
      </c>
      <c r="K2852">
        <v>1</v>
      </c>
      <c r="L2852">
        <v>1</v>
      </c>
    </row>
    <row r="2853" spans="5:12" x14ac:dyDescent="0.2">
      <c r="E2853" t="s">
        <v>7822</v>
      </c>
      <c r="F2853" t="s">
        <v>131</v>
      </c>
      <c r="G2853">
        <v>0</v>
      </c>
      <c r="H2853">
        <v>1</v>
      </c>
      <c r="I2853">
        <v>0</v>
      </c>
      <c r="J2853">
        <v>0</v>
      </c>
      <c r="K2853">
        <v>1</v>
      </c>
      <c r="L2853">
        <v>1</v>
      </c>
    </row>
    <row r="2854" spans="5:12" x14ac:dyDescent="0.2">
      <c r="E2854" t="s">
        <v>7823</v>
      </c>
      <c r="F2854" t="s">
        <v>131</v>
      </c>
      <c r="G2854">
        <v>0</v>
      </c>
      <c r="H2854">
        <v>1</v>
      </c>
      <c r="I2854">
        <v>0</v>
      </c>
      <c r="J2854">
        <v>0</v>
      </c>
      <c r="K2854">
        <v>1</v>
      </c>
      <c r="L2854">
        <v>1</v>
      </c>
    </row>
    <row r="2855" spans="5:12" x14ac:dyDescent="0.2">
      <c r="E2855" t="s">
        <v>7824</v>
      </c>
      <c r="F2855" t="s">
        <v>131</v>
      </c>
      <c r="G2855">
        <v>0</v>
      </c>
      <c r="H2855">
        <v>1</v>
      </c>
      <c r="I2855">
        <v>0</v>
      </c>
      <c r="J2855">
        <v>0</v>
      </c>
      <c r="K2855">
        <v>1</v>
      </c>
      <c r="L2855">
        <v>1</v>
      </c>
    </row>
    <row r="2856" spans="5:12" x14ac:dyDescent="0.2">
      <c r="E2856" t="s">
        <v>3445</v>
      </c>
      <c r="F2856" t="s">
        <v>131</v>
      </c>
      <c r="G2856">
        <v>0</v>
      </c>
      <c r="H2856">
        <v>1</v>
      </c>
      <c r="I2856">
        <v>0</v>
      </c>
      <c r="J2856">
        <v>0</v>
      </c>
      <c r="K2856">
        <v>1</v>
      </c>
      <c r="L2856">
        <v>1</v>
      </c>
    </row>
    <row r="2857" spans="5:12" x14ac:dyDescent="0.2">
      <c r="E2857" t="s">
        <v>7825</v>
      </c>
      <c r="F2857" t="s">
        <v>131</v>
      </c>
      <c r="G2857">
        <v>0</v>
      </c>
      <c r="H2857">
        <v>1</v>
      </c>
      <c r="I2857">
        <v>0</v>
      </c>
      <c r="J2857">
        <v>0</v>
      </c>
      <c r="K2857">
        <v>1</v>
      </c>
      <c r="L2857">
        <v>1</v>
      </c>
    </row>
    <row r="2858" spans="5:12" x14ac:dyDescent="0.2">
      <c r="E2858" t="s">
        <v>7826</v>
      </c>
      <c r="F2858" t="s">
        <v>131</v>
      </c>
      <c r="G2858">
        <v>0</v>
      </c>
      <c r="H2858">
        <v>1</v>
      </c>
      <c r="I2858">
        <v>0</v>
      </c>
      <c r="J2858">
        <v>0</v>
      </c>
      <c r="K2858">
        <v>1</v>
      </c>
      <c r="L2858">
        <v>1</v>
      </c>
    </row>
    <row r="2859" spans="5:12" x14ac:dyDescent="0.2">
      <c r="E2859" t="s">
        <v>7827</v>
      </c>
      <c r="F2859" t="s">
        <v>131</v>
      </c>
      <c r="G2859">
        <v>0</v>
      </c>
      <c r="H2859">
        <v>1</v>
      </c>
      <c r="I2859">
        <v>0</v>
      </c>
      <c r="J2859">
        <v>0</v>
      </c>
      <c r="K2859">
        <v>1</v>
      </c>
      <c r="L2859">
        <v>1</v>
      </c>
    </row>
    <row r="2860" spans="5:12" x14ac:dyDescent="0.2">
      <c r="E2860" t="s">
        <v>6117</v>
      </c>
      <c r="F2860" t="s">
        <v>131</v>
      </c>
      <c r="G2860">
        <v>0</v>
      </c>
      <c r="H2860">
        <v>1</v>
      </c>
      <c r="I2860">
        <v>0</v>
      </c>
      <c r="J2860">
        <v>0</v>
      </c>
      <c r="K2860">
        <v>1</v>
      </c>
      <c r="L2860">
        <v>1</v>
      </c>
    </row>
    <row r="2861" spans="5:12" x14ac:dyDescent="0.2">
      <c r="E2861" t="s">
        <v>567</v>
      </c>
      <c r="F2861" t="s">
        <v>131</v>
      </c>
      <c r="G2861">
        <v>1</v>
      </c>
      <c r="H2861">
        <v>1</v>
      </c>
      <c r="I2861">
        <v>0</v>
      </c>
      <c r="J2861">
        <v>0</v>
      </c>
      <c r="K2861">
        <v>2</v>
      </c>
      <c r="L2861">
        <v>2</v>
      </c>
    </row>
    <row r="2862" spans="5:12" x14ac:dyDescent="0.2">
      <c r="E2862" t="s">
        <v>7828</v>
      </c>
      <c r="F2862" t="s">
        <v>131</v>
      </c>
      <c r="G2862">
        <v>0</v>
      </c>
      <c r="H2862">
        <v>1</v>
      </c>
      <c r="I2862">
        <v>0</v>
      </c>
      <c r="J2862">
        <v>0</v>
      </c>
      <c r="K2862">
        <v>1</v>
      </c>
      <c r="L2862">
        <v>1</v>
      </c>
    </row>
    <row r="2863" spans="5:12" x14ac:dyDescent="0.2">
      <c r="E2863" t="s">
        <v>7829</v>
      </c>
      <c r="F2863" t="s">
        <v>131</v>
      </c>
      <c r="G2863">
        <v>1</v>
      </c>
      <c r="H2863">
        <v>1</v>
      </c>
      <c r="I2863">
        <v>0</v>
      </c>
      <c r="J2863">
        <v>0</v>
      </c>
      <c r="K2863">
        <v>2</v>
      </c>
      <c r="L2863">
        <v>2</v>
      </c>
    </row>
    <row r="2864" spans="5:12" x14ac:dyDescent="0.2">
      <c r="E2864" t="s">
        <v>3010</v>
      </c>
      <c r="F2864" t="s">
        <v>131</v>
      </c>
      <c r="G2864">
        <v>0</v>
      </c>
      <c r="H2864">
        <v>1</v>
      </c>
      <c r="I2864">
        <v>0</v>
      </c>
      <c r="J2864">
        <v>0</v>
      </c>
      <c r="K2864">
        <v>1</v>
      </c>
      <c r="L2864">
        <v>1</v>
      </c>
    </row>
    <row r="2865" spans="5:12" x14ac:dyDescent="0.2">
      <c r="E2865" t="s">
        <v>7830</v>
      </c>
      <c r="F2865" t="s">
        <v>131</v>
      </c>
      <c r="G2865">
        <v>1</v>
      </c>
      <c r="H2865">
        <v>1</v>
      </c>
      <c r="I2865">
        <v>0</v>
      </c>
      <c r="J2865">
        <v>0</v>
      </c>
      <c r="K2865">
        <v>2</v>
      </c>
      <c r="L2865">
        <v>2</v>
      </c>
    </row>
    <row r="2866" spans="5:12" x14ac:dyDescent="0.2">
      <c r="E2866" t="s">
        <v>7831</v>
      </c>
      <c r="F2866" t="s">
        <v>131</v>
      </c>
      <c r="G2866">
        <v>0</v>
      </c>
      <c r="H2866">
        <v>1</v>
      </c>
      <c r="I2866">
        <v>0</v>
      </c>
      <c r="J2866">
        <v>0</v>
      </c>
      <c r="K2866">
        <v>1</v>
      </c>
      <c r="L2866">
        <v>1</v>
      </c>
    </row>
    <row r="2867" spans="5:12" x14ac:dyDescent="0.2">
      <c r="E2867" t="s">
        <v>7832</v>
      </c>
      <c r="F2867" t="s">
        <v>131</v>
      </c>
      <c r="G2867">
        <v>0</v>
      </c>
      <c r="H2867">
        <v>1</v>
      </c>
      <c r="I2867">
        <v>0</v>
      </c>
      <c r="J2867">
        <v>0</v>
      </c>
      <c r="K2867">
        <v>1</v>
      </c>
      <c r="L2867">
        <v>1</v>
      </c>
    </row>
    <row r="2868" spans="5:12" x14ac:dyDescent="0.2">
      <c r="E2868" t="s">
        <v>7833</v>
      </c>
      <c r="F2868" t="s">
        <v>131</v>
      </c>
      <c r="G2868">
        <v>0</v>
      </c>
      <c r="H2868">
        <v>1</v>
      </c>
      <c r="I2868">
        <v>0</v>
      </c>
      <c r="J2868">
        <v>0</v>
      </c>
      <c r="K2868">
        <v>1</v>
      </c>
      <c r="L2868">
        <v>1</v>
      </c>
    </row>
    <row r="2869" spans="5:12" x14ac:dyDescent="0.2">
      <c r="E2869" t="s">
        <v>7834</v>
      </c>
      <c r="F2869" t="s">
        <v>131</v>
      </c>
      <c r="G2869">
        <v>0</v>
      </c>
      <c r="H2869">
        <v>1</v>
      </c>
      <c r="I2869">
        <v>0</v>
      </c>
      <c r="J2869">
        <v>0</v>
      </c>
      <c r="K2869">
        <v>1</v>
      </c>
      <c r="L2869">
        <v>1</v>
      </c>
    </row>
    <row r="2870" spans="5:12" x14ac:dyDescent="0.2">
      <c r="E2870" t="s">
        <v>3009</v>
      </c>
      <c r="F2870" t="s">
        <v>131</v>
      </c>
      <c r="G2870">
        <v>0</v>
      </c>
      <c r="H2870">
        <v>1</v>
      </c>
      <c r="I2870">
        <v>0</v>
      </c>
      <c r="J2870">
        <v>0</v>
      </c>
      <c r="K2870">
        <v>1</v>
      </c>
      <c r="L2870">
        <v>1</v>
      </c>
    </row>
    <row r="2871" spans="5:12" x14ac:dyDescent="0.2">
      <c r="E2871" t="s">
        <v>7835</v>
      </c>
      <c r="F2871" t="s">
        <v>131</v>
      </c>
      <c r="G2871">
        <v>1</v>
      </c>
      <c r="H2871">
        <v>1</v>
      </c>
      <c r="I2871">
        <v>0</v>
      </c>
      <c r="J2871">
        <v>0</v>
      </c>
      <c r="K2871">
        <v>2</v>
      </c>
      <c r="L2871">
        <v>2</v>
      </c>
    </row>
    <row r="2872" spans="5:12" x14ac:dyDescent="0.2">
      <c r="E2872" t="s">
        <v>4353</v>
      </c>
      <c r="F2872" t="s">
        <v>131</v>
      </c>
      <c r="G2872">
        <v>0</v>
      </c>
      <c r="H2872">
        <v>1</v>
      </c>
      <c r="I2872">
        <v>0</v>
      </c>
      <c r="J2872">
        <v>0</v>
      </c>
      <c r="K2872">
        <v>1</v>
      </c>
      <c r="L2872">
        <v>1</v>
      </c>
    </row>
    <row r="2873" spans="5:12" x14ac:dyDescent="0.2">
      <c r="E2873" t="s">
        <v>3444</v>
      </c>
      <c r="F2873" t="s">
        <v>131</v>
      </c>
      <c r="G2873">
        <v>0</v>
      </c>
      <c r="H2873">
        <v>1</v>
      </c>
      <c r="I2873">
        <v>0</v>
      </c>
      <c r="J2873">
        <v>0</v>
      </c>
      <c r="K2873">
        <v>1</v>
      </c>
      <c r="L2873">
        <v>1</v>
      </c>
    </row>
    <row r="2874" spans="5:12" x14ac:dyDescent="0.2">
      <c r="E2874" t="s">
        <v>7836</v>
      </c>
      <c r="F2874" t="s">
        <v>131</v>
      </c>
      <c r="G2874">
        <v>0</v>
      </c>
      <c r="H2874">
        <v>1</v>
      </c>
      <c r="I2874">
        <v>0</v>
      </c>
      <c r="J2874">
        <v>0</v>
      </c>
      <c r="K2874">
        <v>1</v>
      </c>
      <c r="L2874">
        <v>1</v>
      </c>
    </row>
    <row r="2875" spans="5:12" x14ac:dyDescent="0.2">
      <c r="E2875" t="s">
        <v>7837</v>
      </c>
      <c r="F2875" t="s">
        <v>131</v>
      </c>
      <c r="G2875">
        <v>0</v>
      </c>
      <c r="H2875">
        <v>1</v>
      </c>
      <c r="I2875">
        <v>0</v>
      </c>
      <c r="J2875">
        <v>0</v>
      </c>
      <c r="K2875">
        <v>1</v>
      </c>
      <c r="L2875">
        <v>1</v>
      </c>
    </row>
    <row r="2876" spans="5:12" x14ac:dyDescent="0.2">
      <c r="E2876" t="s">
        <v>7838</v>
      </c>
      <c r="F2876" t="s">
        <v>131</v>
      </c>
      <c r="G2876">
        <v>1</v>
      </c>
      <c r="H2876">
        <v>1</v>
      </c>
      <c r="I2876">
        <v>0</v>
      </c>
      <c r="J2876">
        <v>0</v>
      </c>
      <c r="K2876">
        <v>2</v>
      </c>
      <c r="L2876">
        <v>2</v>
      </c>
    </row>
    <row r="2877" spans="5:12" x14ac:dyDescent="0.2">
      <c r="E2877" t="s">
        <v>7839</v>
      </c>
      <c r="F2877" t="s">
        <v>131</v>
      </c>
      <c r="G2877">
        <v>0</v>
      </c>
      <c r="H2877">
        <v>1</v>
      </c>
      <c r="I2877">
        <v>0</v>
      </c>
      <c r="J2877">
        <v>0</v>
      </c>
      <c r="K2877">
        <v>1</v>
      </c>
      <c r="L2877">
        <v>1</v>
      </c>
    </row>
    <row r="2878" spans="5:12" x14ac:dyDescent="0.2">
      <c r="E2878" t="s">
        <v>7840</v>
      </c>
      <c r="F2878" t="s">
        <v>131</v>
      </c>
      <c r="G2878">
        <v>0</v>
      </c>
      <c r="H2878">
        <v>1</v>
      </c>
      <c r="I2878">
        <v>0</v>
      </c>
      <c r="J2878">
        <v>0</v>
      </c>
      <c r="K2878">
        <v>1</v>
      </c>
      <c r="L2878">
        <v>1</v>
      </c>
    </row>
    <row r="2879" spans="5:12" x14ac:dyDescent="0.2">
      <c r="E2879" t="s">
        <v>7841</v>
      </c>
      <c r="F2879" t="s">
        <v>131</v>
      </c>
      <c r="G2879">
        <v>0</v>
      </c>
      <c r="H2879">
        <v>2</v>
      </c>
      <c r="I2879">
        <v>0</v>
      </c>
      <c r="J2879">
        <v>0</v>
      </c>
      <c r="K2879">
        <v>2</v>
      </c>
      <c r="L2879">
        <v>2</v>
      </c>
    </row>
    <row r="2880" spans="5:12" x14ac:dyDescent="0.2">
      <c r="E2880" t="s">
        <v>7842</v>
      </c>
      <c r="F2880" t="s">
        <v>131</v>
      </c>
      <c r="G2880">
        <v>0</v>
      </c>
      <c r="H2880">
        <v>1</v>
      </c>
      <c r="I2880">
        <v>0</v>
      </c>
      <c r="J2880">
        <v>0</v>
      </c>
      <c r="K2880">
        <v>1</v>
      </c>
      <c r="L2880">
        <v>1</v>
      </c>
    </row>
    <row r="2881" spans="5:12" x14ac:dyDescent="0.2">
      <c r="E2881" t="s">
        <v>7843</v>
      </c>
      <c r="F2881" t="s">
        <v>131</v>
      </c>
      <c r="G2881">
        <v>0</v>
      </c>
      <c r="H2881">
        <v>1</v>
      </c>
      <c r="I2881">
        <v>0</v>
      </c>
      <c r="J2881">
        <v>0</v>
      </c>
      <c r="K2881">
        <v>1</v>
      </c>
      <c r="L2881">
        <v>1</v>
      </c>
    </row>
    <row r="2882" spans="5:12" x14ac:dyDescent="0.2">
      <c r="E2882" t="s">
        <v>7844</v>
      </c>
      <c r="F2882" t="s">
        <v>131</v>
      </c>
      <c r="G2882">
        <v>0</v>
      </c>
      <c r="H2882">
        <v>1</v>
      </c>
      <c r="I2882">
        <v>0</v>
      </c>
      <c r="J2882">
        <v>0</v>
      </c>
      <c r="K2882">
        <v>1</v>
      </c>
      <c r="L2882">
        <v>1</v>
      </c>
    </row>
    <row r="2883" spans="5:12" x14ac:dyDescent="0.2">
      <c r="E2883" t="s">
        <v>7845</v>
      </c>
      <c r="F2883" t="s">
        <v>131</v>
      </c>
      <c r="G2883">
        <v>0</v>
      </c>
      <c r="H2883">
        <v>1</v>
      </c>
      <c r="I2883">
        <v>0</v>
      </c>
      <c r="J2883">
        <v>0</v>
      </c>
      <c r="K2883">
        <v>1</v>
      </c>
      <c r="L2883">
        <v>1</v>
      </c>
    </row>
    <row r="2884" spans="5:12" x14ac:dyDescent="0.2">
      <c r="E2884" t="s">
        <v>2561</v>
      </c>
      <c r="F2884" t="s">
        <v>131</v>
      </c>
      <c r="G2884">
        <v>0</v>
      </c>
      <c r="H2884">
        <v>1</v>
      </c>
      <c r="I2884">
        <v>0</v>
      </c>
      <c r="J2884">
        <v>0</v>
      </c>
      <c r="K2884">
        <v>1</v>
      </c>
      <c r="L2884">
        <v>1</v>
      </c>
    </row>
    <row r="2885" spans="5:12" x14ac:dyDescent="0.2">
      <c r="E2885" t="s">
        <v>7846</v>
      </c>
      <c r="F2885" t="s">
        <v>131</v>
      </c>
      <c r="G2885">
        <v>0</v>
      </c>
      <c r="H2885">
        <v>1</v>
      </c>
      <c r="I2885">
        <v>0</v>
      </c>
      <c r="J2885">
        <v>0</v>
      </c>
      <c r="K2885">
        <v>1</v>
      </c>
      <c r="L2885">
        <v>1</v>
      </c>
    </row>
    <row r="2886" spans="5:12" x14ac:dyDescent="0.2">
      <c r="E2886" t="s">
        <v>7847</v>
      </c>
      <c r="F2886" t="s">
        <v>131</v>
      </c>
      <c r="G2886">
        <v>1</v>
      </c>
      <c r="H2886">
        <v>1</v>
      </c>
      <c r="I2886">
        <v>0</v>
      </c>
      <c r="J2886">
        <v>0</v>
      </c>
      <c r="K2886">
        <v>2</v>
      </c>
      <c r="L2886">
        <v>2</v>
      </c>
    </row>
    <row r="2887" spans="5:12" x14ac:dyDescent="0.2">
      <c r="E2887" t="s">
        <v>541</v>
      </c>
      <c r="F2887" t="s">
        <v>35</v>
      </c>
      <c r="G2887">
        <v>1</v>
      </c>
      <c r="H2887">
        <v>0</v>
      </c>
      <c r="I2887">
        <v>0</v>
      </c>
      <c r="J2887">
        <v>0</v>
      </c>
      <c r="K2887">
        <v>1</v>
      </c>
      <c r="L2887">
        <v>1</v>
      </c>
    </row>
    <row r="2888" spans="5:12" x14ac:dyDescent="0.2">
      <c r="E2888" t="s">
        <v>3599</v>
      </c>
      <c r="F2888" t="s">
        <v>69</v>
      </c>
      <c r="G2888">
        <v>1</v>
      </c>
      <c r="H2888">
        <v>0</v>
      </c>
      <c r="I2888">
        <v>0</v>
      </c>
      <c r="J2888">
        <v>0</v>
      </c>
      <c r="K2888">
        <v>1</v>
      </c>
      <c r="L2888">
        <v>1</v>
      </c>
    </row>
    <row r="2889" spans="5:12" x14ac:dyDescent="0.2">
      <c r="E2889" t="s">
        <v>3610</v>
      </c>
      <c r="F2889" t="s">
        <v>69</v>
      </c>
      <c r="G2889">
        <v>1</v>
      </c>
      <c r="H2889">
        <v>0</v>
      </c>
      <c r="I2889">
        <v>0</v>
      </c>
      <c r="J2889">
        <v>0</v>
      </c>
      <c r="K2889">
        <v>1</v>
      </c>
      <c r="L2889">
        <v>1</v>
      </c>
    </row>
    <row r="2890" spans="5:12" x14ac:dyDescent="0.2">
      <c r="E2890" t="s">
        <v>4706</v>
      </c>
      <c r="F2890" t="s">
        <v>53</v>
      </c>
      <c r="G2890">
        <v>1</v>
      </c>
      <c r="H2890">
        <v>0</v>
      </c>
      <c r="I2890">
        <v>0</v>
      </c>
      <c r="J2890">
        <v>0</v>
      </c>
      <c r="K2890">
        <v>1</v>
      </c>
      <c r="L2890">
        <v>1</v>
      </c>
    </row>
    <row r="2891" spans="5:12" x14ac:dyDescent="0.2">
      <c r="E2891" t="s">
        <v>4707</v>
      </c>
      <c r="F2891" t="s">
        <v>53</v>
      </c>
      <c r="G2891">
        <v>1</v>
      </c>
      <c r="H2891">
        <v>0</v>
      </c>
      <c r="I2891">
        <v>0</v>
      </c>
      <c r="J2891">
        <v>0</v>
      </c>
      <c r="K2891">
        <v>1</v>
      </c>
      <c r="L2891">
        <v>1</v>
      </c>
    </row>
    <row r="2892" spans="5:12" x14ac:dyDescent="0.2">
      <c r="E2892" t="s">
        <v>5857</v>
      </c>
      <c r="F2892" t="s">
        <v>58</v>
      </c>
      <c r="G2892">
        <v>0</v>
      </c>
      <c r="H2892">
        <v>1</v>
      </c>
      <c r="I2892">
        <v>0</v>
      </c>
      <c r="J2892">
        <v>0</v>
      </c>
      <c r="K2892">
        <v>1</v>
      </c>
      <c r="L2892">
        <v>1</v>
      </c>
    </row>
    <row r="2893" spans="5:12" x14ac:dyDescent="0.2">
      <c r="E2893" t="s">
        <v>447</v>
      </c>
      <c r="F2893" t="s">
        <v>58</v>
      </c>
      <c r="G2893">
        <v>0</v>
      </c>
      <c r="H2893">
        <v>1</v>
      </c>
      <c r="I2893">
        <v>0</v>
      </c>
      <c r="J2893">
        <v>0</v>
      </c>
      <c r="K2893">
        <v>1</v>
      </c>
      <c r="L2893">
        <v>1</v>
      </c>
    </row>
    <row r="2894" spans="5:12" x14ac:dyDescent="0.2">
      <c r="E2894" t="s">
        <v>7848</v>
      </c>
      <c r="F2894" t="s">
        <v>39</v>
      </c>
      <c r="G2894">
        <v>0</v>
      </c>
      <c r="H2894">
        <v>1</v>
      </c>
      <c r="I2894">
        <v>0</v>
      </c>
      <c r="J2894">
        <v>0</v>
      </c>
      <c r="K2894">
        <v>1</v>
      </c>
      <c r="L2894">
        <v>1</v>
      </c>
    </row>
    <row r="2895" spans="5:12" x14ac:dyDescent="0.2">
      <c r="E2895" t="s">
        <v>909</v>
      </c>
      <c r="F2895" t="s">
        <v>58</v>
      </c>
      <c r="G2895">
        <v>0</v>
      </c>
      <c r="H2895">
        <v>1</v>
      </c>
      <c r="I2895">
        <v>0</v>
      </c>
      <c r="J2895">
        <v>0</v>
      </c>
      <c r="K2895">
        <v>1</v>
      </c>
      <c r="L2895">
        <v>1</v>
      </c>
    </row>
    <row r="2896" spans="5:12" x14ac:dyDescent="0.2">
      <c r="E2896" t="s">
        <v>7849</v>
      </c>
      <c r="F2896" t="s">
        <v>39</v>
      </c>
      <c r="G2896">
        <v>0</v>
      </c>
      <c r="H2896">
        <v>1</v>
      </c>
      <c r="I2896">
        <v>0</v>
      </c>
      <c r="J2896">
        <v>0</v>
      </c>
      <c r="K2896">
        <v>1</v>
      </c>
      <c r="L2896">
        <v>1</v>
      </c>
    </row>
    <row r="2897" spans="5:12" x14ac:dyDescent="0.2">
      <c r="E2897" t="s">
        <v>7850</v>
      </c>
      <c r="F2897" t="s">
        <v>58</v>
      </c>
      <c r="G2897">
        <v>0</v>
      </c>
      <c r="H2897">
        <v>1</v>
      </c>
      <c r="I2897">
        <v>0</v>
      </c>
      <c r="J2897">
        <v>0</v>
      </c>
      <c r="K2897">
        <v>1</v>
      </c>
      <c r="L2897">
        <v>1</v>
      </c>
    </row>
    <row r="2898" spans="5:12" x14ac:dyDescent="0.2">
      <c r="E2898" t="s">
        <v>7851</v>
      </c>
      <c r="F2898" t="s">
        <v>29</v>
      </c>
      <c r="G2898">
        <v>1</v>
      </c>
      <c r="H2898">
        <v>0</v>
      </c>
      <c r="I2898">
        <v>0</v>
      </c>
      <c r="J2898">
        <v>0</v>
      </c>
      <c r="K2898">
        <v>1</v>
      </c>
      <c r="L2898">
        <v>1</v>
      </c>
    </row>
    <row r="2899" spans="5:12" x14ac:dyDescent="0.2">
      <c r="E2899" t="s">
        <v>7852</v>
      </c>
      <c r="F2899" t="s">
        <v>29</v>
      </c>
      <c r="G2899">
        <v>1</v>
      </c>
      <c r="H2899">
        <v>0</v>
      </c>
      <c r="I2899">
        <v>0</v>
      </c>
      <c r="J2899">
        <v>0</v>
      </c>
      <c r="K2899">
        <v>1</v>
      </c>
      <c r="L2899">
        <v>1</v>
      </c>
    </row>
    <row r="2900" spans="5:12" x14ac:dyDescent="0.2">
      <c r="E2900" t="s">
        <v>2406</v>
      </c>
      <c r="F2900" t="s">
        <v>24</v>
      </c>
      <c r="G2900">
        <v>0</v>
      </c>
      <c r="H2900">
        <v>2</v>
      </c>
      <c r="I2900">
        <v>0</v>
      </c>
      <c r="J2900">
        <v>0</v>
      </c>
      <c r="K2900">
        <v>2</v>
      </c>
      <c r="L2900">
        <v>2</v>
      </c>
    </row>
    <row r="2901" spans="5:12" x14ac:dyDescent="0.2">
      <c r="E2901" t="s">
        <v>5058</v>
      </c>
      <c r="F2901" t="s">
        <v>29</v>
      </c>
      <c r="G2901">
        <v>1</v>
      </c>
      <c r="H2901">
        <v>0</v>
      </c>
      <c r="I2901">
        <v>0</v>
      </c>
      <c r="J2901">
        <v>0</v>
      </c>
      <c r="K2901">
        <v>1</v>
      </c>
      <c r="L2901">
        <v>1</v>
      </c>
    </row>
    <row r="2902" spans="5:12" x14ac:dyDescent="0.2">
      <c r="E2902" t="s">
        <v>2836</v>
      </c>
      <c r="F2902" t="s">
        <v>24</v>
      </c>
      <c r="G2902">
        <v>0</v>
      </c>
      <c r="H2902">
        <v>1</v>
      </c>
      <c r="I2902">
        <v>0</v>
      </c>
      <c r="J2902">
        <v>0</v>
      </c>
      <c r="K2902">
        <v>1</v>
      </c>
      <c r="L2902">
        <v>1</v>
      </c>
    </row>
    <row r="2903" spans="5:12" x14ac:dyDescent="0.2">
      <c r="E2903" t="s">
        <v>2478</v>
      </c>
      <c r="F2903" t="s">
        <v>24</v>
      </c>
      <c r="G2903">
        <v>0</v>
      </c>
      <c r="H2903">
        <v>1</v>
      </c>
      <c r="I2903">
        <v>0</v>
      </c>
      <c r="J2903">
        <v>0</v>
      </c>
      <c r="K2903">
        <v>1</v>
      </c>
      <c r="L2903">
        <v>1</v>
      </c>
    </row>
    <row r="2904" spans="5:12" x14ac:dyDescent="0.2">
      <c r="E2904" t="s">
        <v>642</v>
      </c>
      <c r="F2904" t="s">
        <v>24</v>
      </c>
      <c r="G2904">
        <v>0</v>
      </c>
      <c r="H2904">
        <v>1</v>
      </c>
      <c r="I2904">
        <v>0</v>
      </c>
      <c r="J2904">
        <v>0</v>
      </c>
      <c r="K2904">
        <v>1</v>
      </c>
      <c r="L2904">
        <v>1</v>
      </c>
    </row>
    <row r="2905" spans="5:12" x14ac:dyDescent="0.2">
      <c r="E2905" t="s">
        <v>1819</v>
      </c>
      <c r="F2905" t="s">
        <v>24</v>
      </c>
      <c r="G2905">
        <v>0</v>
      </c>
      <c r="H2905">
        <v>1</v>
      </c>
      <c r="I2905">
        <v>0</v>
      </c>
      <c r="J2905">
        <v>0</v>
      </c>
      <c r="K2905">
        <v>1</v>
      </c>
      <c r="L2905">
        <v>1</v>
      </c>
    </row>
    <row r="2906" spans="5:12" x14ac:dyDescent="0.2">
      <c r="E2906" t="s">
        <v>562</v>
      </c>
      <c r="F2906" t="s">
        <v>58</v>
      </c>
      <c r="G2906">
        <v>0</v>
      </c>
      <c r="H2906">
        <v>1</v>
      </c>
      <c r="I2906">
        <v>0</v>
      </c>
      <c r="J2906">
        <v>0</v>
      </c>
      <c r="K2906">
        <v>1</v>
      </c>
      <c r="L2906">
        <v>1</v>
      </c>
    </row>
    <row r="2907" spans="5:12" x14ac:dyDescent="0.2">
      <c r="E2907" t="s">
        <v>7853</v>
      </c>
      <c r="F2907" t="s">
        <v>58</v>
      </c>
      <c r="G2907">
        <v>0</v>
      </c>
      <c r="H2907">
        <v>1</v>
      </c>
      <c r="I2907">
        <v>0</v>
      </c>
      <c r="J2907">
        <v>0</v>
      </c>
      <c r="K2907">
        <v>1</v>
      </c>
      <c r="L2907">
        <v>1</v>
      </c>
    </row>
    <row r="2908" spans="5:12" x14ac:dyDescent="0.2">
      <c r="E2908" t="s">
        <v>2953</v>
      </c>
      <c r="F2908" t="s">
        <v>16</v>
      </c>
      <c r="G2908">
        <v>0</v>
      </c>
      <c r="H2908">
        <v>1</v>
      </c>
      <c r="I2908">
        <v>0</v>
      </c>
      <c r="J2908">
        <v>0</v>
      </c>
      <c r="K2908">
        <v>1</v>
      </c>
      <c r="L2908">
        <v>1</v>
      </c>
    </row>
    <row r="2909" spans="5:12" x14ac:dyDescent="0.2">
      <c r="E2909" t="s">
        <v>4472</v>
      </c>
      <c r="F2909" t="s">
        <v>16</v>
      </c>
      <c r="G2909">
        <v>0</v>
      </c>
      <c r="H2909">
        <v>1</v>
      </c>
      <c r="I2909">
        <v>0</v>
      </c>
      <c r="J2909">
        <v>0</v>
      </c>
      <c r="K2909">
        <v>1</v>
      </c>
      <c r="L2909">
        <v>1</v>
      </c>
    </row>
    <row r="2910" spans="5:12" x14ac:dyDescent="0.2">
      <c r="E2910" t="s">
        <v>4417</v>
      </c>
      <c r="F2910" t="s">
        <v>16</v>
      </c>
      <c r="G2910">
        <v>0</v>
      </c>
      <c r="H2910">
        <v>1</v>
      </c>
      <c r="I2910">
        <v>0</v>
      </c>
      <c r="J2910">
        <v>0</v>
      </c>
      <c r="K2910">
        <v>1</v>
      </c>
      <c r="L2910">
        <v>1</v>
      </c>
    </row>
    <row r="2911" spans="5:12" x14ac:dyDescent="0.2">
      <c r="E2911" t="s">
        <v>4560</v>
      </c>
      <c r="F2911" t="s">
        <v>16</v>
      </c>
      <c r="G2911">
        <v>0</v>
      </c>
      <c r="H2911">
        <v>1</v>
      </c>
      <c r="I2911">
        <v>0</v>
      </c>
      <c r="J2911">
        <v>0</v>
      </c>
      <c r="K2911">
        <v>1</v>
      </c>
      <c r="L2911">
        <v>1</v>
      </c>
    </row>
    <row r="2912" spans="5:12" x14ac:dyDescent="0.2">
      <c r="E2912" t="s">
        <v>2461</v>
      </c>
      <c r="F2912" t="s">
        <v>16</v>
      </c>
      <c r="G2912">
        <v>0</v>
      </c>
      <c r="H2912">
        <v>1</v>
      </c>
      <c r="I2912">
        <v>0</v>
      </c>
      <c r="J2912">
        <v>0</v>
      </c>
      <c r="K2912">
        <v>1</v>
      </c>
      <c r="L2912">
        <v>1</v>
      </c>
    </row>
    <row r="2913" spans="5:12" x14ac:dyDescent="0.2">
      <c r="E2913" t="s">
        <v>7854</v>
      </c>
      <c r="F2913" t="s">
        <v>131</v>
      </c>
      <c r="G2913">
        <v>0</v>
      </c>
      <c r="H2913">
        <v>1</v>
      </c>
      <c r="I2913">
        <v>0</v>
      </c>
      <c r="J2913">
        <v>0</v>
      </c>
      <c r="K2913">
        <v>1</v>
      </c>
      <c r="L2913">
        <v>1</v>
      </c>
    </row>
    <row r="2914" spans="5:12" x14ac:dyDescent="0.2">
      <c r="E2914" t="s">
        <v>7855</v>
      </c>
      <c r="F2914" t="s">
        <v>131</v>
      </c>
      <c r="G2914">
        <v>0</v>
      </c>
      <c r="H2914">
        <v>1</v>
      </c>
      <c r="I2914">
        <v>0</v>
      </c>
      <c r="J2914">
        <v>0</v>
      </c>
      <c r="K2914">
        <v>1</v>
      </c>
      <c r="L2914">
        <v>1</v>
      </c>
    </row>
    <row r="2915" spans="5:12" x14ac:dyDescent="0.2">
      <c r="E2915" t="s">
        <v>7856</v>
      </c>
      <c r="F2915" t="s">
        <v>131</v>
      </c>
      <c r="G2915">
        <v>0</v>
      </c>
      <c r="H2915">
        <v>1</v>
      </c>
      <c r="I2915">
        <v>0</v>
      </c>
      <c r="J2915">
        <v>0</v>
      </c>
      <c r="K2915">
        <v>1</v>
      </c>
      <c r="L2915">
        <v>1</v>
      </c>
    </row>
    <row r="2916" spans="5:12" x14ac:dyDescent="0.2">
      <c r="E2916" t="s">
        <v>7857</v>
      </c>
      <c r="F2916" t="s">
        <v>131</v>
      </c>
      <c r="G2916">
        <v>0</v>
      </c>
      <c r="H2916">
        <v>1</v>
      </c>
      <c r="I2916">
        <v>0</v>
      </c>
      <c r="J2916">
        <v>0</v>
      </c>
      <c r="K2916">
        <v>1</v>
      </c>
      <c r="L2916">
        <v>1</v>
      </c>
    </row>
    <row r="2917" spans="5:12" x14ac:dyDescent="0.2">
      <c r="E2917" t="s">
        <v>7858</v>
      </c>
      <c r="F2917" t="s">
        <v>131</v>
      </c>
      <c r="G2917">
        <v>0</v>
      </c>
      <c r="H2917">
        <v>1</v>
      </c>
      <c r="I2917">
        <v>0</v>
      </c>
      <c r="J2917">
        <v>0</v>
      </c>
      <c r="K2917">
        <v>1</v>
      </c>
      <c r="L2917">
        <v>1</v>
      </c>
    </row>
    <row r="2918" spans="5:12" x14ac:dyDescent="0.2">
      <c r="E2918" t="s">
        <v>7859</v>
      </c>
      <c r="F2918" t="s">
        <v>131</v>
      </c>
      <c r="G2918">
        <v>0</v>
      </c>
      <c r="H2918">
        <v>1</v>
      </c>
      <c r="I2918">
        <v>0</v>
      </c>
      <c r="J2918">
        <v>0</v>
      </c>
      <c r="K2918">
        <v>1</v>
      </c>
      <c r="L2918">
        <v>1</v>
      </c>
    </row>
    <row r="2919" spans="5:12" x14ac:dyDescent="0.2">
      <c r="E2919" t="s">
        <v>4281</v>
      </c>
      <c r="F2919" t="s">
        <v>53</v>
      </c>
      <c r="G2919">
        <v>0</v>
      </c>
      <c r="H2919">
        <v>1</v>
      </c>
      <c r="I2919">
        <v>0</v>
      </c>
      <c r="J2919">
        <v>0</v>
      </c>
      <c r="K2919">
        <v>1</v>
      </c>
      <c r="L2919">
        <v>1</v>
      </c>
    </row>
    <row r="2920" spans="5:12" x14ac:dyDescent="0.2">
      <c r="E2920" t="s">
        <v>5568</v>
      </c>
      <c r="F2920" t="s">
        <v>53</v>
      </c>
      <c r="G2920">
        <v>0</v>
      </c>
      <c r="H2920">
        <v>1</v>
      </c>
      <c r="I2920">
        <v>0</v>
      </c>
      <c r="J2920">
        <v>0</v>
      </c>
      <c r="K2920">
        <v>1</v>
      </c>
      <c r="L2920">
        <v>1</v>
      </c>
    </row>
    <row r="2921" spans="5:12" x14ac:dyDescent="0.2">
      <c r="E2921" t="s">
        <v>4157</v>
      </c>
      <c r="F2921" t="s">
        <v>131</v>
      </c>
      <c r="G2921">
        <v>0</v>
      </c>
      <c r="H2921">
        <v>1</v>
      </c>
      <c r="I2921">
        <v>0</v>
      </c>
      <c r="J2921">
        <v>0</v>
      </c>
      <c r="K2921">
        <v>1</v>
      </c>
      <c r="L2921">
        <v>1</v>
      </c>
    </row>
    <row r="2922" spans="5:12" x14ac:dyDescent="0.2">
      <c r="E2922" t="s">
        <v>178</v>
      </c>
      <c r="F2922" t="s">
        <v>16</v>
      </c>
      <c r="G2922">
        <v>0</v>
      </c>
      <c r="H2922">
        <v>1</v>
      </c>
      <c r="I2922">
        <v>0</v>
      </c>
      <c r="J2922">
        <v>0</v>
      </c>
      <c r="K2922">
        <v>1</v>
      </c>
      <c r="L2922">
        <v>1</v>
      </c>
    </row>
    <row r="2923" spans="5:12" x14ac:dyDescent="0.2">
      <c r="E2923" t="s">
        <v>138</v>
      </c>
      <c r="F2923" t="s">
        <v>16</v>
      </c>
      <c r="G2923">
        <v>0</v>
      </c>
      <c r="H2923">
        <v>1</v>
      </c>
      <c r="I2923">
        <v>0</v>
      </c>
      <c r="J2923">
        <v>0</v>
      </c>
      <c r="K2923">
        <v>1</v>
      </c>
      <c r="L2923">
        <v>1</v>
      </c>
    </row>
    <row r="2924" spans="5:12" x14ac:dyDescent="0.2">
      <c r="E2924" t="s">
        <v>3169</v>
      </c>
      <c r="F2924" t="s">
        <v>16</v>
      </c>
      <c r="G2924">
        <v>0</v>
      </c>
      <c r="H2924">
        <v>1</v>
      </c>
      <c r="I2924">
        <v>0</v>
      </c>
      <c r="J2924">
        <v>0</v>
      </c>
      <c r="K2924">
        <v>1</v>
      </c>
      <c r="L2924">
        <v>1</v>
      </c>
    </row>
    <row r="2925" spans="5:12" x14ac:dyDescent="0.2">
      <c r="E2925" t="s">
        <v>3143</v>
      </c>
      <c r="F2925" t="s">
        <v>16</v>
      </c>
      <c r="G2925">
        <v>0</v>
      </c>
      <c r="H2925">
        <v>1</v>
      </c>
      <c r="I2925">
        <v>0</v>
      </c>
      <c r="J2925">
        <v>0</v>
      </c>
      <c r="K2925">
        <v>1</v>
      </c>
      <c r="L2925">
        <v>1</v>
      </c>
    </row>
    <row r="2926" spans="5:12" x14ac:dyDescent="0.2">
      <c r="E2926" t="s">
        <v>516</v>
      </c>
      <c r="F2926" t="s">
        <v>16</v>
      </c>
      <c r="G2926">
        <v>0</v>
      </c>
      <c r="H2926">
        <v>1</v>
      </c>
      <c r="I2926">
        <v>0</v>
      </c>
      <c r="J2926">
        <v>0</v>
      </c>
      <c r="K2926">
        <v>1</v>
      </c>
      <c r="L2926">
        <v>1</v>
      </c>
    </row>
    <row r="2927" spans="5:12" x14ac:dyDescent="0.2">
      <c r="E2927" t="s">
        <v>3149</v>
      </c>
      <c r="F2927" t="s">
        <v>16</v>
      </c>
      <c r="G2927">
        <v>0</v>
      </c>
      <c r="H2927">
        <v>1</v>
      </c>
      <c r="I2927">
        <v>0</v>
      </c>
      <c r="J2927">
        <v>0</v>
      </c>
      <c r="K2927">
        <v>1</v>
      </c>
      <c r="L2927">
        <v>1</v>
      </c>
    </row>
    <row r="2928" spans="5:12" x14ac:dyDescent="0.2">
      <c r="E2928" t="s">
        <v>1768</v>
      </c>
      <c r="F2928" t="s">
        <v>16</v>
      </c>
      <c r="G2928">
        <v>0</v>
      </c>
      <c r="H2928">
        <v>1</v>
      </c>
      <c r="I2928">
        <v>0</v>
      </c>
      <c r="J2928">
        <v>0</v>
      </c>
      <c r="K2928">
        <v>1</v>
      </c>
      <c r="L2928">
        <v>1</v>
      </c>
    </row>
    <row r="2929" spans="5:12" x14ac:dyDescent="0.2">
      <c r="E2929" t="s">
        <v>2453</v>
      </c>
      <c r="F2929" t="s">
        <v>16</v>
      </c>
      <c r="G2929">
        <v>0</v>
      </c>
      <c r="H2929">
        <v>1</v>
      </c>
      <c r="I2929">
        <v>0</v>
      </c>
      <c r="J2929">
        <v>0</v>
      </c>
      <c r="K2929">
        <v>1</v>
      </c>
      <c r="L2929">
        <v>1</v>
      </c>
    </row>
    <row r="2930" spans="5:12" x14ac:dyDescent="0.2">
      <c r="E2930" t="s">
        <v>1038</v>
      </c>
      <c r="F2930" t="s">
        <v>16</v>
      </c>
      <c r="G2930">
        <v>0</v>
      </c>
      <c r="H2930">
        <v>1</v>
      </c>
      <c r="I2930">
        <v>0</v>
      </c>
      <c r="J2930">
        <v>0</v>
      </c>
      <c r="K2930">
        <v>1</v>
      </c>
      <c r="L2930">
        <v>1</v>
      </c>
    </row>
    <row r="2931" spans="5:12" x14ac:dyDescent="0.2">
      <c r="E2931" t="s">
        <v>940</v>
      </c>
      <c r="F2931" t="s">
        <v>16</v>
      </c>
      <c r="G2931">
        <v>0</v>
      </c>
      <c r="H2931">
        <v>1</v>
      </c>
      <c r="I2931">
        <v>0</v>
      </c>
      <c r="J2931">
        <v>0</v>
      </c>
      <c r="K2931">
        <v>1</v>
      </c>
      <c r="L2931">
        <v>1</v>
      </c>
    </row>
    <row r="2932" spans="5:12" x14ac:dyDescent="0.2">
      <c r="E2932" t="s">
        <v>1338</v>
      </c>
      <c r="F2932" t="s">
        <v>16</v>
      </c>
      <c r="G2932">
        <v>0</v>
      </c>
      <c r="H2932">
        <v>1</v>
      </c>
      <c r="I2932">
        <v>0</v>
      </c>
      <c r="J2932">
        <v>0</v>
      </c>
      <c r="K2932">
        <v>1</v>
      </c>
      <c r="L2932">
        <v>1</v>
      </c>
    </row>
    <row r="2933" spans="5:12" x14ac:dyDescent="0.2">
      <c r="E2933" t="s">
        <v>975</v>
      </c>
      <c r="F2933" t="s">
        <v>16</v>
      </c>
      <c r="G2933">
        <v>0</v>
      </c>
      <c r="H2933">
        <v>1</v>
      </c>
      <c r="I2933">
        <v>0</v>
      </c>
      <c r="J2933">
        <v>0</v>
      </c>
      <c r="K2933">
        <v>1</v>
      </c>
      <c r="L2933">
        <v>1</v>
      </c>
    </row>
    <row r="2934" spans="5:12" x14ac:dyDescent="0.2">
      <c r="E2934" t="s">
        <v>2020</v>
      </c>
      <c r="F2934" t="s">
        <v>16</v>
      </c>
      <c r="G2934">
        <v>0</v>
      </c>
      <c r="H2934">
        <v>1</v>
      </c>
      <c r="I2934">
        <v>0</v>
      </c>
      <c r="J2934">
        <v>0</v>
      </c>
      <c r="K2934">
        <v>1</v>
      </c>
      <c r="L2934">
        <v>1</v>
      </c>
    </row>
    <row r="2935" spans="5:12" x14ac:dyDescent="0.2">
      <c r="E2935" t="s">
        <v>1967</v>
      </c>
      <c r="F2935" t="s">
        <v>16</v>
      </c>
      <c r="G2935">
        <v>0</v>
      </c>
      <c r="H2935">
        <v>1</v>
      </c>
      <c r="I2935">
        <v>0</v>
      </c>
      <c r="J2935">
        <v>0</v>
      </c>
      <c r="K2935">
        <v>1</v>
      </c>
      <c r="L2935">
        <v>1</v>
      </c>
    </row>
    <row r="2936" spans="5:12" x14ac:dyDescent="0.2">
      <c r="E2936" t="s">
        <v>5334</v>
      </c>
      <c r="F2936" t="s">
        <v>58</v>
      </c>
      <c r="G2936">
        <v>1</v>
      </c>
      <c r="H2936">
        <v>0</v>
      </c>
      <c r="I2936">
        <v>0</v>
      </c>
      <c r="J2936">
        <v>0</v>
      </c>
      <c r="K2936">
        <v>1</v>
      </c>
      <c r="L2936">
        <v>1</v>
      </c>
    </row>
    <row r="2937" spans="5:12" x14ac:dyDescent="0.2">
      <c r="E2937" t="s">
        <v>4327</v>
      </c>
      <c r="F2937" t="s">
        <v>58</v>
      </c>
      <c r="G2937">
        <v>1</v>
      </c>
      <c r="H2937">
        <v>0</v>
      </c>
      <c r="I2937">
        <v>0</v>
      </c>
      <c r="J2937">
        <v>0</v>
      </c>
      <c r="K2937">
        <v>1</v>
      </c>
      <c r="L2937">
        <v>1</v>
      </c>
    </row>
    <row r="2938" spans="5:12" x14ac:dyDescent="0.2">
      <c r="E2938" t="s">
        <v>3128</v>
      </c>
      <c r="F2938" t="s">
        <v>58</v>
      </c>
      <c r="G2938">
        <v>1</v>
      </c>
      <c r="H2938">
        <v>0</v>
      </c>
      <c r="I2938">
        <v>0</v>
      </c>
      <c r="J2938">
        <v>0</v>
      </c>
      <c r="K2938">
        <v>1</v>
      </c>
      <c r="L2938">
        <v>1</v>
      </c>
    </row>
    <row r="2939" spans="5:12" x14ac:dyDescent="0.2">
      <c r="E2939" t="s">
        <v>2960</v>
      </c>
      <c r="F2939" t="s">
        <v>58</v>
      </c>
      <c r="G2939">
        <v>1</v>
      </c>
      <c r="H2939">
        <v>0</v>
      </c>
      <c r="I2939">
        <v>0</v>
      </c>
      <c r="J2939">
        <v>0</v>
      </c>
      <c r="K2939">
        <v>1</v>
      </c>
      <c r="L2939">
        <v>1</v>
      </c>
    </row>
    <row r="2940" spans="5:12" x14ac:dyDescent="0.2">
      <c r="E2940" t="s">
        <v>3129</v>
      </c>
      <c r="F2940" t="s">
        <v>58</v>
      </c>
      <c r="G2940">
        <v>1</v>
      </c>
      <c r="H2940">
        <v>0</v>
      </c>
      <c r="I2940">
        <v>0</v>
      </c>
      <c r="J2940">
        <v>0</v>
      </c>
      <c r="K2940">
        <v>1</v>
      </c>
      <c r="L2940">
        <v>1</v>
      </c>
    </row>
    <row r="2941" spans="5:12" x14ac:dyDescent="0.2">
      <c r="E2941" t="s">
        <v>4514</v>
      </c>
      <c r="F2941" t="s">
        <v>58</v>
      </c>
      <c r="G2941">
        <v>1</v>
      </c>
      <c r="H2941">
        <v>0</v>
      </c>
      <c r="I2941">
        <v>0</v>
      </c>
      <c r="J2941">
        <v>0</v>
      </c>
      <c r="K2941">
        <v>1</v>
      </c>
      <c r="L2941">
        <v>1</v>
      </c>
    </row>
    <row r="2942" spans="5:12" x14ac:dyDescent="0.2">
      <c r="E2942" s="163">
        <v>44814</v>
      </c>
      <c r="F2942" t="s">
        <v>58</v>
      </c>
      <c r="G2942">
        <v>1</v>
      </c>
      <c r="H2942">
        <v>1</v>
      </c>
      <c r="I2942">
        <v>0</v>
      </c>
      <c r="J2942">
        <v>0</v>
      </c>
      <c r="K2942">
        <v>2</v>
      </c>
      <c r="L2942">
        <v>2</v>
      </c>
    </row>
    <row r="2943" spans="5:12" x14ac:dyDescent="0.2">
      <c r="E2943" t="s">
        <v>5574</v>
      </c>
      <c r="F2943" t="s">
        <v>58</v>
      </c>
      <c r="G2943">
        <v>1</v>
      </c>
      <c r="H2943">
        <v>0</v>
      </c>
      <c r="I2943">
        <v>0</v>
      </c>
      <c r="J2943">
        <v>0</v>
      </c>
      <c r="K2943">
        <v>1</v>
      </c>
      <c r="L2943">
        <v>1</v>
      </c>
    </row>
    <row r="2944" spans="5:12" x14ac:dyDescent="0.2">
      <c r="E2944" t="s">
        <v>4942</v>
      </c>
      <c r="F2944" t="s">
        <v>58</v>
      </c>
      <c r="G2944">
        <v>1</v>
      </c>
      <c r="H2944">
        <v>0</v>
      </c>
      <c r="I2944">
        <v>0</v>
      </c>
      <c r="J2944">
        <v>0</v>
      </c>
      <c r="K2944">
        <v>1</v>
      </c>
      <c r="L2944">
        <v>1</v>
      </c>
    </row>
    <row r="2945" spans="5:12" x14ac:dyDescent="0.2">
      <c r="E2945" t="s">
        <v>1328</v>
      </c>
      <c r="F2945" t="s">
        <v>58</v>
      </c>
      <c r="G2945">
        <v>1</v>
      </c>
      <c r="H2945">
        <v>0</v>
      </c>
      <c r="I2945">
        <v>0</v>
      </c>
      <c r="J2945">
        <v>0</v>
      </c>
      <c r="K2945">
        <v>1</v>
      </c>
      <c r="L2945">
        <v>1</v>
      </c>
    </row>
    <row r="2946" spans="5:12" x14ac:dyDescent="0.2">
      <c r="E2946" t="s">
        <v>3127</v>
      </c>
      <c r="F2946" t="s">
        <v>58</v>
      </c>
      <c r="G2946">
        <v>1</v>
      </c>
      <c r="H2946">
        <v>0</v>
      </c>
      <c r="I2946">
        <v>0</v>
      </c>
      <c r="J2946">
        <v>0</v>
      </c>
      <c r="K2946">
        <v>1</v>
      </c>
      <c r="L2946">
        <v>1</v>
      </c>
    </row>
    <row r="2947" spans="5:12" x14ac:dyDescent="0.2">
      <c r="E2947" t="s">
        <v>7860</v>
      </c>
      <c r="F2947" t="s">
        <v>33</v>
      </c>
      <c r="G2947">
        <v>1</v>
      </c>
      <c r="H2947">
        <v>0</v>
      </c>
      <c r="I2947">
        <v>0</v>
      </c>
      <c r="J2947">
        <v>0</v>
      </c>
      <c r="K2947">
        <v>1</v>
      </c>
      <c r="L2947">
        <v>1</v>
      </c>
    </row>
    <row r="2948" spans="5:12" x14ac:dyDescent="0.2">
      <c r="E2948" t="s">
        <v>3153</v>
      </c>
      <c r="F2948" t="s">
        <v>94</v>
      </c>
      <c r="G2948">
        <v>0</v>
      </c>
      <c r="H2948">
        <v>2</v>
      </c>
      <c r="I2948">
        <v>0</v>
      </c>
      <c r="J2948">
        <v>0</v>
      </c>
      <c r="K2948">
        <v>2</v>
      </c>
      <c r="L2948">
        <v>2</v>
      </c>
    </row>
    <row r="2949" spans="5:12" x14ac:dyDescent="0.2">
      <c r="E2949" t="s">
        <v>3490</v>
      </c>
      <c r="F2949" t="s">
        <v>94</v>
      </c>
      <c r="G2949">
        <v>0</v>
      </c>
      <c r="H2949">
        <v>2</v>
      </c>
      <c r="I2949">
        <v>0</v>
      </c>
      <c r="J2949">
        <v>0</v>
      </c>
      <c r="K2949">
        <v>2</v>
      </c>
      <c r="L2949">
        <v>2</v>
      </c>
    </row>
    <row r="2950" spans="5:12" x14ac:dyDescent="0.2">
      <c r="E2950" t="s">
        <v>7861</v>
      </c>
      <c r="F2950" t="s">
        <v>55</v>
      </c>
      <c r="G2950">
        <v>0</v>
      </c>
      <c r="H2950">
        <v>1</v>
      </c>
      <c r="I2950">
        <v>0</v>
      </c>
      <c r="J2950">
        <v>0</v>
      </c>
      <c r="K2950">
        <v>1</v>
      </c>
      <c r="L2950">
        <v>1</v>
      </c>
    </row>
    <row r="2951" spans="5:12" x14ac:dyDescent="0.2">
      <c r="E2951" t="s">
        <v>7862</v>
      </c>
      <c r="F2951" t="s">
        <v>67</v>
      </c>
      <c r="G2951">
        <v>0</v>
      </c>
      <c r="H2951">
        <v>1</v>
      </c>
      <c r="I2951">
        <v>0</v>
      </c>
      <c r="J2951">
        <v>0</v>
      </c>
      <c r="K2951">
        <v>1</v>
      </c>
      <c r="L2951">
        <v>1</v>
      </c>
    </row>
    <row r="2952" spans="5:12" x14ac:dyDescent="0.2">
      <c r="E2952" t="s">
        <v>7863</v>
      </c>
      <c r="F2952" t="s">
        <v>67</v>
      </c>
      <c r="G2952">
        <v>0</v>
      </c>
      <c r="H2952">
        <v>1</v>
      </c>
      <c r="I2952">
        <v>0</v>
      </c>
      <c r="J2952">
        <v>0</v>
      </c>
      <c r="K2952">
        <v>1</v>
      </c>
      <c r="L2952">
        <v>1</v>
      </c>
    </row>
    <row r="2953" spans="5:12" x14ac:dyDescent="0.2">
      <c r="E2953" t="s">
        <v>215</v>
      </c>
      <c r="F2953" t="s">
        <v>58</v>
      </c>
      <c r="G2953">
        <v>0</v>
      </c>
      <c r="H2953">
        <v>2</v>
      </c>
      <c r="I2953">
        <v>0</v>
      </c>
      <c r="J2953">
        <v>0</v>
      </c>
      <c r="K2953">
        <v>2</v>
      </c>
      <c r="L2953">
        <v>2</v>
      </c>
    </row>
    <row r="2954" spans="5:12" x14ac:dyDescent="0.2">
      <c r="E2954" t="s">
        <v>824</v>
      </c>
      <c r="F2954" t="s">
        <v>58</v>
      </c>
      <c r="G2954">
        <v>0</v>
      </c>
      <c r="H2954">
        <v>2</v>
      </c>
      <c r="I2954">
        <v>0</v>
      </c>
      <c r="J2954">
        <v>0</v>
      </c>
      <c r="K2954">
        <v>2</v>
      </c>
      <c r="L2954">
        <v>2</v>
      </c>
    </row>
    <row r="2955" spans="5:12" x14ac:dyDescent="0.2">
      <c r="E2955" t="s">
        <v>2786</v>
      </c>
      <c r="F2955" t="s">
        <v>58</v>
      </c>
      <c r="G2955">
        <v>0</v>
      </c>
      <c r="H2955">
        <v>2</v>
      </c>
      <c r="I2955">
        <v>0</v>
      </c>
      <c r="J2955">
        <v>0</v>
      </c>
      <c r="K2955">
        <v>2</v>
      </c>
      <c r="L2955">
        <v>2</v>
      </c>
    </row>
    <row r="2956" spans="5:12" x14ac:dyDescent="0.2">
      <c r="E2956" t="s">
        <v>2711</v>
      </c>
      <c r="F2956" t="s">
        <v>58</v>
      </c>
      <c r="G2956">
        <v>0</v>
      </c>
      <c r="H2956">
        <v>2</v>
      </c>
      <c r="I2956">
        <v>0</v>
      </c>
      <c r="J2956">
        <v>0</v>
      </c>
      <c r="K2956">
        <v>2</v>
      </c>
      <c r="L2956">
        <v>2</v>
      </c>
    </row>
    <row r="2957" spans="5:12" x14ac:dyDescent="0.2">
      <c r="E2957" t="s">
        <v>1922</v>
      </c>
      <c r="F2957" t="s">
        <v>24</v>
      </c>
      <c r="G2957">
        <v>0</v>
      </c>
      <c r="H2957">
        <v>1</v>
      </c>
      <c r="I2957">
        <v>0</v>
      </c>
      <c r="J2957">
        <v>0</v>
      </c>
      <c r="K2957">
        <v>1</v>
      </c>
      <c r="L2957">
        <v>1</v>
      </c>
    </row>
    <row r="2958" spans="5:12" x14ac:dyDescent="0.2">
      <c r="E2958" t="s">
        <v>4012</v>
      </c>
      <c r="F2958" t="s">
        <v>67</v>
      </c>
      <c r="G2958">
        <v>1</v>
      </c>
      <c r="H2958">
        <v>0</v>
      </c>
      <c r="I2958">
        <v>0</v>
      </c>
      <c r="J2958">
        <v>0</v>
      </c>
      <c r="K2958">
        <v>1</v>
      </c>
      <c r="L2958">
        <v>1</v>
      </c>
    </row>
    <row r="2959" spans="5:12" x14ac:dyDescent="0.2">
      <c r="E2959" t="s">
        <v>6492</v>
      </c>
      <c r="F2959" t="s">
        <v>67</v>
      </c>
      <c r="G2959">
        <v>1</v>
      </c>
      <c r="H2959">
        <v>0</v>
      </c>
      <c r="I2959">
        <v>0</v>
      </c>
      <c r="J2959">
        <v>0</v>
      </c>
      <c r="K2959">
        <v>1</v>
      </c>
      <c r="L2959">
        <v>1</v>
      </c>
    </row>
    <row r="2960" spans="5:12" x14ac:dyDescent="0.2">
      <c r="E2960" t="s">
        <v>3668</v>
      </c>
      <c r="F2960" t="s">
        <v>67</v>
      </c>
      <c r="G2960">
        <v>1</v>
      </c>
      <c r="H2960">
        <v>1</v>
      </c>
      <c r="I2960">
        <v>0</v>
      </c>
      <c r="J2960">
        <v>0</v>
      </c>
      <c r="K2960">
        <v>2</v>
      </c>
      <c r="L2960">
        <v>2</v>
      </c>
    </row>
    <row r="2961" spans="5:12" x14ac:dyDescent="0.2">
      <c r="E2961" t="s">
        <v>6494</v>
      </c>
      <c r="F2961" t="s">
        <v>67</v>
      </c>
      <c r="G2961">
        <v>1</v>
      </c>
      <c r="H2961">
        <v>0</v>
      </c>
      <c r="I2961">
        <v>0</v>
      </c>
      <c r="J2961">
        <v>0</v>
      </c>
      <c r="K2961">
        <v>1</v>
      </c>
      <c r="L2961">
        <v>1</v>
      </c>
    </row>
    <row r="2962" spans="5:12" x14ac:dyDescent="0.2">
      <c r="E2962" t="s">
        <v>6493</v>
      </c>
      <c r="F2962" t="s">
        <v>67</v>
      </c>
      <c r="G2962">
        <v>1</v>
      </c>
      <c r="H2962">
        <v>0</v>
      </c>
      <c r="I2962">
        <v>0</v>
      </c>
      <c r="J2962">
        <v>0</v>
      </c>
      <c r="K2962">
        <v>1</v>
      </c>
      <c r="L2962">
        <v>1</v>
      </c>
    </row>
    <row r="2963" spans="5:12" x14ac:dyDescent="0.2">
      <c r="E2963" t="s">
        <v>3586</v>
      </c>
      <c r="F2963" t="s">
        <v>67</v>
      </c>
      <c r="G2963">
        <v>1</v>
      </c>
      <c r="H2963">
        <v>0</v>
      </c>
      <c r="I2963">
        <v>0</v>
      </c>
      <c r="J2963">
        <v>0</v>
      </c>
      <c r="K2963">
        <v>1</v>
      </c>
      <c r="L2963">
        <v>1</v>
      </c>
    </row>
    <row r="2964" spans="5:12" x14ac:dyDescent="0.2">
      <c r="E2964" t="s">
        <v>2040</v>
      </c>
      <c r="F2964" t="s">
        <v>20</v>
      </c>
      <c r="G2964">
        <v>0</v>
      </c>
      <c r="H2964">
        <v>1</v>
      </c>
      <c r="I2964">
        <v>0</v>
      </c>
      <c r="J2964">
        <v>0</v>
      </c>
      <c r="K2964">
        <v>1</v>
      </c>
      <c r="L2964">
        <v>1</v>
      </c>
    </row>
    <row r="2965" spans="5:12" x14ac:dyDescent="0.2">
      <c r="E2965" t="s">
        <v>2041</v>
      </c>
      <c r="F2965" t="s">
        <v>20</v>
      </c>
      <c r="G2965">
        <v>0</v>
      </c>
      <c r="H2965">
        <v>1</v>
      </c>
      <c r="I2965">
        <v>0</v>
      </c>
      <c r="J2965">
        <v>0</v>
      </c>
      <c r="K2965">
        <v>1</v>
      </c>
      <c r="L2965">
        <v>1</v>
      </c>
    </row>
    <row r="2966" spans="5:12" x14ac:dyDescent="0.2">
      <c r="E2966" t="s">
        <v>7864</v>
      </c>
      <c r="F2966" t="s">
        <v>58</v>
      </c>
      <c r="G2966">
        <v>0</v>
      </c>
      <c r="H2966">
        <v>1</v>
      </c>
      <c r="I2966">
        <v>0</v>
      </c>
      <c r="J2966">
        <v>0</v>
      </c>
      <c r="K2966">
        <v>1</v>
      </c>
      <c r="L2966">
        <v>1</v>
      </c>
    </row>
    <row r="2967" spans="5:12" x14ac:dyDescent="0.2">
      <c r="E2967" t="s">
        <v>7865</v>
      </c>
      <c r="F2967" t="s">
        <v>58</v>
      </c>
      <c r="G2967">
        <v>0</v>
      </c>
      <c r="H2967">
        <v>1</v>
      </c>
      <c r="I2967">
        <v>0</v>
      </c>
      <c r="J2967">
        <v>0</v>
      </c>
      <c r="K2967">
        <v>1</v>
      </c>
      <c r="L2967">
        <v>1</v>
      </c>
    </row>
    <row r="2968" spans="5:12" x14ac:dyDescent="0.2">
      <c r="E2968" t="s">
        <v>7866</v>
      </c>
      <c r="F2968" t="s">
        <v>58</v>
      </c>
      <c r="G2968">
        <v>0</v>
      </c>
      <c r="H2968">
        <v>1</v>
      </c>
      <c r="I2968">
        <v>0</v>
      </c>
      <c r="J2968">
        <v>0</v>
      </c>
      <c r="K2968">
        <v>1</v>
      </c>
      <c r="L2968">
        <v>1</v>
      </c>
    </row>
    <row r="2969" spans="5:12" x14ac:dyDescent="0.2">
      <c r="E2969" t="s">
        <v>7867</v>
      </c>
      <c r="F2969" t="s">
        <v>58</v>
      </c>
      <c r="G2969">
        <v>0</v>
      </c>
      <c r="H2969">
        <v>1</v>
      </c>
      <c r="I2969">
        <v>0</v>
      </c>
      <c r="J2969">
        <v>0</v>
      </c>
      <c r="K2969">
        <v>1</v>
      </c>
      <c r="L2969">
        <v>1</v>
      </c>
    </row>
    <row r="2970" spans="5:12" x14ac:dyDescent="0.2">
      <c r="E2970" t="s">
        <v>5216</v>
      </c>
      <c r="F2970" t="s">
        <v>58</v>
      </c>
      <c r="G2970">
        <v>0</v>
      </c>
      <c r="H2970">
        <v>1</v>
      </c>
      <c r="I2970">
        <v>0</v>
      </c>
      <c r="J2970">
        <v>0</v>
      </c>
      <c r="K2970">
        <v>1</v>
      </c>
      <c r="L2970">
        <v>1</v>
      </c>
    </row>
    <row r="2971" spans="5:12" x14ac:dyDescent="0.2">
      <c r="E2971" t="s">
        <v>7868</v>
      </c>
      <c r="F2971" t="s">
        <v>125</v>
      </c>
      <c r="G2971">
        <v>0</v>
      </c>
      <c r="H2971">
        <v>2</v>
      </c>
      <c r="I2971">
        <v>0</v>
      </c>
      <c r="J2971">
        <v>0</v>
      </c>
      <c r="K2971">
        <v>2</v>
      </c>
      <c r="L2971">
        <v>2</v>
      </c>
    </row>
    <row r="2972" spans="5:12" x14ac:dyDescent="0.2">
      <c r="E2972" t="s">
        <v>7869</v>
      </c>
      <c r="F2972" t="s">
        <v>125</v>
      </c>
      <c r="G2972">
        <v>0</v>
      </c>
      <c r="H2972">
        <v>1</v>
      </c>
      <c r="I2972">
        <v>0</v>
      </c>
      <c r="J2972">
        <v>0</v>
      </c>
      <c r="K2972">
        <v>1</v>
      </c>
      <c r="L2972">
        <v>1</v>
      </c>
    </row>
    <row r="2973" spans="5:12" x14ac:dyDescent="0.2">
      <c r="E2973" t="s">
        <v>7870</v>
      </c>
      <c r="F2973" t="s">
        <v>125</v>
      </c>
      <c r="G2973">
        <v>0</v>
      </c>
      <c r="H2973">
        <v>2</v>
      </c>
      <c r="I2973">
        <v>0</v>
      </c>
      <c r="J2973">
        <v>0</v>
      </c>
      <c r="K2973">
        <v>2</v>
      </c>
      <c r="L2973">
        <v>2</v>
      </c>
    </row>
    <row r="2974" spans="5:12" x14ac:dyDescent="0.2">
      <c r="E2974" t="s">
        <v>552</v>
      </c>
      <c r="F2974" t="s">
        <v>125</v>
      </c>
      <c r="G2974">
        <v>0</v>
      </c>
      <c r="H2974">
        <v>2</v>
      </c>
      <c r="I2974">
        <v>0</v>
      </c>
      <c r="J2974">
        <v>0</v>
      </c>
      <c r="K2974">
        <v>2</v>
      </c>
      <c r="L2974">
        <v>2</v>
      </c>
    </row>
    <row r="2975" spans="5:12" x14ac:dyDescent="0.2">
      <c r="E2975" t="s">
        <v>2296</v>
      </c>
      <c r="F2975" t="s">
        <v>53</v>
      </c>
      <c r="G2975">
        <v>0</v>
      </c>
      <c r="H2975">
        <v>1</v>
      </c>
      <c r="I2975">
        <v>0</v>
      </c>
      <c r="J2975">
        <v>0</v>
      </c>
      <c r="K2975">
        <v>1</v>
      </c>
      <c r="L2975">
        <v>1</v>
      </c>
    </row>
    <row r="2976" spans="5:12" x14ac:dyDescent="0.2">
      <c r="E2976" t="s">
        <v>2298</v>
      </c>
      <c r="F2976" t="s">
        <v>53</v>
      </c>
      <c r="G2976">
        <v>0</v>
      </c>
      <c r="H2976">
        <v>1</v>
      </c>
      <c r="I2976">
        <v>0</v>
      </c>
      <c r="J2976">
        <v>0</v>
      </c>
      <c r="K2976">
        <v>1</v>
      </c>
      <c r="L2976">
        <v>1</v>
      </c>
    </row>
    <row r="2977" spans="5:12" x14ac:dyDescent="0.2">
      <c r="E2977" t="s">
        <v>4251</v>
      </c>
      <c r="F2977" t="s">
        <v>53</v>
      </c>
      <c r="G2977">
        <v>1</v>
      </c>
      <c r="H2977">
        <v>0</v>
      </c>
      <c r="I2977">
        <v>0</v>
      </c>
      <c r="J2977">
        <v>0</v>
      </c>
      <c r="K2977">
        <v>1</v>
      </c>
      <c r="L2977">
        <v>1</v>
      </c>
    </row>
    <row r="2978" spans="5:12" x14ac:dyDescent="0.2">
      <c r="E2978" t="s">
        <v>5507</v>
      </c>
      <c r="F2978" t="s">
        <v>29</v>
      </c>
      <c r="G2978">
        <v>0</v>
      </c>
      <c r="H2978">
        <v>1</v>
      </c>
      <c r="I2978">
        <v>0</v>
      </c>
      <c r="J2978">
        <v>0</v>
      </c>
      <c r="K2978">
        <v>1</v>
      </c>
      <c r="L2978">
        <v>1</v>
      </c>
    </row>
    <row r="2979" spans="5:12" x14ac:dyDescent="0.2">
      <c r="E2979" t="s">
        <v>7871</v>
      </c>
      <c r="F2979" t="s">
        <v>29</v>
      </c>
      <c r="G2979">
        <v>0</v>
      </c>
      <c r="H2979">
        <v>1</v>
      </c>
      <c r="I2979">
        <v>0</v>
      </c>
      <c r="J2979">
        <v>0</v>
      </c>
      <c r="K2979">
        <v>1</v>
      </c>
      <c r="L2979">
        <v>1</v>
      </c>
    </row>
    <row r="2980" spans="5:12" x14ac:dyDescent="0.2">
      <c r="E2980" t="s">
        <v>7872</v>
      </c>
      <c r="F2980" t="s">
        <v>29</v>
      </c>
      <c r="G2980">
        <v>0</v>
      </c>
      <c r="H2980">
        <v>1</v>
      </c>
      <c r="I2980">
        <v>0</v>
      </c>
      <c r="J2980">
        <v>0</v>
      </c>
      <c r="K2980">
        <v>1</v>
      </c>
      <c r="L2980">
        <v>1</v>
      </c>
    </row>
    <row r="2981" spans="5:12" x14ac:dyDescent="0.2">
      <c r="E2981" t="s">
        <v>7873</v>
      </c>
      <c r="F2981" t="s">
        <v>29</v>
      </c>
      <c r="G2981">
        <v>0</v>
      </c>
      <c r="H2981">
        <v>1</v>
      </c>
      <c r="I2981">
        <v>0</v>
      </c>
      <c r="J2981">
        <v>0</v>
      </c>
      <c r="K2981">
        <v>1</v>
      </c>
      <c r="L2981">
        <v>1</v>
      </c>
    </row>
    <row r="2982" spans="5:12" x14ac:dyDescent="0.2">
      <c r="E2982" t="s">
        <v>7874</v>
      </c>
      <c r="F2982" t="s">
        <v>29</v>
      </c>
      <c r="G2982">
        <v>0</v>
      </c>
      <c r="H2982">
        <v>1</v>
      </c>
      <c r="I2982">
        <v>0</v>
      </c>
      <c r="J2982">
        <v>0</v>
      </c>
      <c r="K2982">
        <v>1</v>
      </c>
      <c r="L2982">
        <v>1</v>
      </c>
    </row>
    <row r="2983" spans="5:12" x14ac:dyDescent="0.2">
      <c r="E2983" t="s">
        <v>7875</v>
      </c>
      <c r="F2983" t="s">
        <v>29</v>
      </c>
      <c r="G2983">
        <v>0</v>
      </c>
      <c r="H2983">
        <v>1</v>
      </c>
      <c r="I2983">
        <v>0</v>
      </c>
      <c r="J2983">
        <v>0</v>
      </c>
      <c r="K2983">
        <v>1</v>
      </c>
      <c r="L2983">
        <v>1</v>
      </c>
    </row>
    <row r="2984" spans="5:12" x14ac:dyDescent="0.2">
      <c r="E2984" t="s">
        <v>2213</v>
      </c>
      <c r="F2984" t="s">
        <v>16</v>
      </c>
      <c r="G2984">
        <v>0</v>
      </c>
      <c r="H2984">
        <v>1</v>
      </c>
      <c r="I2984">
        <v>0</v>
      </c>
      <c r="J2984">
        <v>0</v>
      </c>
      <c r="K2984">
        <v>1</v>
      </c>
      <c r="L2984">
        <v>1</v>
      </c>
    </row>
    <row r="2985" spans="5:12" x14ac:dyDescent="0.2">
      <c r="E2985" t="s">
        <v>7876</v>
      </c>
      <c r="F2985" t="s">
        <v>29</v>
      </c>
      <c r="G2985">
        <v>0</v>
      </c>
      <c r="H2985">
        <v>1</v>
      </c>
      <c r="I2985">
        <v>0</v>
      </c>
      <c r="J2985">
        <v>0</v>
      </c>
      <c r="K2985">
        <v>1</v>
      </c>
      <c r="L2985">
        <v>1</v>
      </c>
    </row>
    <row r="2986" spans="5:12" x14ac:dyDescent="0.2">
      <c r="E2986" t="s">
        <v>7877</v>
      </c>
      <c r="F2986" t="s">
        <v>29</v>
      </c>
      <c r="G2986">
        <v>0</v>
      </c>
      <c r="H2986">
        <v>1</v>
      </c>
      <c r="I2986">
        <v>0</v>
      </c>
      <c r="J2986">
        <v>0</v>
      </c>
      <c r="K2986">
        <v>1</v>
      </c>
      <c r="L2986">
        <v>1</v>
      </c>
    </row>
    <row r="2987" spans="5:12" x14ac:dyDescent="0.2">
      <c r="E2987" t="s">
        <v>6176</v>
      </c>
      <c r="F2987" t="s">
        <v>39</v>
      </c>
      <c r="G2987">
        <v>0</v>
      </c>
      <c r="H2987">
        <v>1</v>
      </c>
      <c r="I2987">
        <v>0</v>
      </c>
      <c r="J2987">
        <v>0</v>
      </c>
      <c r="K2987">
        <v>1</v>
      </c>
      <c r="L2987">
        <v>1</v>
      </c>
    </row>
    <row r="2988" spans="5:12" x14ac:dyDescent="0.2">
      <c r="E2988" t="s">
        <v>6179</v>
      </c>
      <c r="F2988" t="s">
        <v>39</v>
      </c>
      <c r="G2988">
        <v>0</v>
      </c>
      <c r="H2988">
        <v>1</v>
      </c>
      <c r="I2988">
        <v>0</v>
      </c>
      <c r="J2988">
        <v>0</v>
      </c>
      <c r="K2988">
        <v>1</v>
      </c>
      <c r="L2988">
        <v>1</v>
      </c>
    </row>
    <row r="2989" spans="5:12" x14ac:dyDescent="0.2">
      <c r="E2989" t="s">
        <v>7878</v>
      </c>
      <c r="F2989" t="s">
        <v>39</v>
      </c>
      <c r="G2989">
        <v>0</v>
      </c>
      <c r="H2989">
        <v>1</v>
      </c>
      <c r="I2989">
        <v>0</v>
      </c>
      <c r="J2989">
        <v>0</v>
      </c>
      <c r="K2989">
        <v>1</v>
      </c>
      <c r="L2989">
        <v>1</v>
      </c>
    </row>
    <row r="2990" spans="5:12" x14ac:dyDescent="0.2">
      <c r="E2990" t="s">
        <v>7879</v>
      </c>
      <c r="F2990" t="s">
        <v>39</v>
      </c>
      <c r="G2990">
        <v>0</v>
      </c>
      <c r="H2990">
        <v>1</v>
      </c>
      <c r="I2990">
        <v>0</v>
      </c>
      <c r="J2990">
        <v>0</v>
      </c>
      <c r="K2990">
        <v>1</v>
      </c>
      <c r="L2990">
        <v>1</v>
      </c>
    </row>
    <row r="2991" spans="5:12" x14ac:dyDescent="0.2">
      <c r="E2991" t="s">
        <v>7880</v>
      </c>
      <c r="F2991" t="s">
        <v>39</v>
      </c>
      <c r="G2991">
        <v>0</v>
      </c>
      <c r="H2991">
        <v>1</v>
      </c>
      <c r="I2991">
        <v>0</v>
      </c>
      <c r="J2991">
        <v>0</v>
      </c>
      <c r="K2991">
        <v>1</v>
      </c>
      <c r="L2991">
        <v>1</v>
      </c>
    </row>
    <row r="2992" spans="5:12" x14ac:dyDescent="0.2">
      <c r="E2992" t="s">
        <v>7881</v>
      </c>
      <c r="F2992" t="s">
        <v>39</v>
      </c>
      <c r="G2992">
        <v>0</v>
      </c>
      <c r="H2992">
        <v>1</v>
      </c>
      <c r="I2992">
        <v>0</v>
      </c>
      <c r="J2992">
        <v>0</v>
      </c>
      <c r="K2992">
        <v>1</v>
      </c>
      <c r="L2992">
        <v>1</v>
      </c>
    </row>
    <row r="2993" spans="5:12" x14ac:dyDescent="0.2">
      <c r="E2993" t="s">
        <v>7882</v>
      </c>
      <c r="F2993" t="s">
        <v>39</v>
      </c>
      <c r="G2993">
        <v>0</v>
      </c>
      <c r="H2993">
        <v>1</v>
      </c>
      <c r="I2993">
        <v>0</v>
      </c>
      <c r="J2993">
        <v>0</v>
      </c>
      <c r="K2993">
        <v>1</v>
      </c>
      <c r="L2993">
        <v>1</v>
      </c>
    </row>
    <row r="2994" spans="5:12" x14ac:dyDescent="0.2">
      <c r="E2994" t="s">
        <v>7883</v>
      </c>
      <c r="F2994" t="s">
        <v>39</v>
      </c>
      <c r="G2994">
        <v>0</v>
      </c>
      <c r="H2994">
        <v>1</v>
      </c>
      <c r="I2994">
        <v>0</v>
      </c>
      <c r="J2994">
        <v>0</v>
      </c>
      <c r="K2994">
        <v>1</v>
      </c>
      <c r="L2994">
        <v>1</v>
      </c>
    </row>
    <row r="2995" spans="5:12" x14ac:dyDescent="0.2">
      <c r="E2995" t="s">
        <v>2600</v>
      </c>
      <c r="F2995" t="s">
        <v>39</v>
      </c>
      <c r="G2995">
        <v>0</v>
      </c>
      <c r="H2995">
        <v>1</v>
      </c>
      <c r="I2995">
        <v>0</v>
      </c>
      <c r="J2995">
        <v>0</v>
      </c>
      <c r="K2995">
        <v>1</v>
      </c>
      <c r="L2995">
        <v>1</v>
      </c>
    </row>
    <row r="2996" spans="5:12" x14ac:dyDescent="0.2">
      <c r="E2996" t="s">
        <v>7884</v>
      </c>
      <c r="F2996" t="s">
        <v>39</v>
      </c>
      <c r="G2996">
        <v>0</v>
      </c>
      <c r="H2996">
        <v>1</v>
      </c>
      <c r="I2996">
        <v>0</v>
      </c>
      <c r="J2996">
        <v>0</v>
      </c>
      <c r="K2996">
        <v>1</v>
      </c>
      <c r="L2996">
        <v>1</v>
      </c>
    </row>
    <row r="2997" spans="5:12" x14ac:dyDescent="0.2">
      <c r="E2997" t="s">
        <v>7885</v>
      </c>
      <c r="F2997" t="s">
        <v>39</v>
      </c>
      <c r="G2997">
        <v>0</v>
      </c>
      <c r="H2997">
        <v>1</v>
      </c>
      <c r="I2997">
        <v>0</v>
      </c>
      <c r="J2997">
        <v>0</v>
      </c>
      <c r="K2997">
        <v>1</v>
      </c>
      <c r="L2997">
        <v>1</v>
      </c>
    </row>
    <row r="2998" spans="5:12" x14ac:dyDescent="0.2">
      <c r="E2998" t="s">
        <v>7886</v>
      </c>
      <c r="F2998" t="s">
        <v>39</v>
      </c>
      <c r="G2998">
        <v>0</v>
      </c>
      <c r="H2998">
        <v>1</v>
      </c>
      <c r="I2998">
        <v>0</v>
      </c>
      <c r="J2998">
        <v>0</v>
      </c>
      <c r="K2998">
        <v>1</v>
      </c>
      <c r="L2998">
        <v>1</v>
      </c>
    </row>
    <row r="2999" spans="5:12" x14ac:dyDescent="0.2">
      <c r="E2999" t="s">
        <v>1733</v>
      </c>
      <c r="F2999" t="s">
        <v>39</v>
      </c>
      <c r="G2999">
        <v>0</v>
      </c>
      <c r="H2999">
        <v>1</v>
      </c>
      <c r="I2999">
        <v>0</v>
      </c>
      <c r="J2999">
        <v>0</v>
      </c>
      <c r="K2999">
        <v>1</v>
      </c>
      <c r="L2999">
        <v>1</v>
      </c>
    </row>
    <row r="3000" spans="5:12" x14ac:dyDescent="0.2">
      <c r="E3000" t="s">
        <v>7887</v>
      </c>
      <c r="F3000" t="s">
        <v>39</v>
      </c>
      <c r="G3000">
        <v>0</v>
      </c>
      <c r="H3000">
        <v>1</v>
      </c>
      <c r="I3000">
        <v>0</v>
      </c>
      <c r="J3000">
        <v>0</v>
      </c>
      <c r="K3000">
        <v>1</v>
      </c>
      <c r="L3000">
        <v>1</v>
      </c>
    </row>
    <row r="3001" spans="5:12" x14ac:dyDescent="0.2">
      <c r="E3001" t="s">
        <v>7888</v>
      </c>
      <c r="F3001" t="s">
        <v>39</v>
      </c>
      <c r="G3001">
        <v>0</v>
      </c>
      <c r="H3001">
        <v>1</v>
      </c>
      <c r="I3001">
        <v>0</v>
      </c>
      <c r="J3001">
        <v>0</v>
      </c>
      <c r="K3001">
        <v>1</v>
      </c>
      <c r="L3001">
        <v>1</v>
      </c>
    </row>
    <row r="3002" spans="5:12" x14ac:dyDescent="0.2">
      <c r="E3002" t="s">
        <v>1573</v>
      </c>
      <c r="F3002" t="s">
        <v>39</v>
      </c>
      <c r="G3002">
        <v>0</v>
      </c>
      <c r="H3002">
        <v>1</v>
      </c>
      <c r="I3002">
        <v>0</v>
      </c>
      <c r="J3002">
        <v>0</v>
      </c>
      <c r="K3002">
        <v>1</v>
      </c>
      <c r="L3002">
        <v>1</v>
      </c>
    </row>
    <row r="3003" spans="5:12" x14ac:dyDescent="0.2">
      <c r="E3003" t="s">
        <v>7889</v>
      </c>
      <c r="F3003" t="s">
        <v>39</v>
      </c>
      <c r="G3003">
        <v>0</v>
      </c>
      <c r="H3003">
        <v>1</v>
      </c>
      <c r="I3003">
        <v>0</v>
      </c>
      <c r="J3003">
        <v>0</v>
      </c>
      <c r="K3003">
        <v>1</v>
      </c>
      <c r="L3003">
        <v>1</v>
      </c>
    </row>
    <row r="3004" spans="5:12" x14ac:dyDescent="0.2">
      <c r="E3004" t="s">
        <v>7890</v>
      </c>
      <c r="F3004" t="s">
        <v>39</v>
      </c>
      <c r="G3004">
        <v>0</v>
      </c>
      <c r="H3004">
        <v>1</v>
      </c>
      <c r="I3004">
        <v>0</v>
      </c>
      <c r="J3004">
        <v>0</v>
      </c>
      <c r="K3004">
        <v>1</v>
      </c>
      <c r="L3004">
        <v>1</v>
      </c>
    </row>
    <row r="3005" spans="5:12" x14ac:dyDescent="0.2">
      <c r="E3005" t="s">
        <v>7891</v>
      </c>
      <c r="F3005" t="s">
        <v>39</v>
      </c>
      <c r="G3005">
        <v>0</v>
      </c>
      <c r="H3005">
        <v>1</v>
      </c>
      <c r="I3005">
        <v>0</v>
      </c>
      <c r="J3005">
        <v>0</v>
      </c>
      <c r="K3005">
        <v>1</v>
      </c>
      <c r="L3005">
        <v>1</v>
      </c>
    </row>
    <row r="3006" spans="5:12" x14ac:dyDescent="0.2">
      <c r="E3006" t="s">
        <v>7892</v>
      </c>
      <c r="F3006" t="s">
        <v>39</v>
      </c>
      <c r="G3006">
        <v>0</v>
      </c>
      <c r="H3006">
        <v>1</v>
      </c>
      <c r="I3006">
        <v>0</v>
      </c>
      <c r="J3006">
        <v>0</v>
      </c>
      <c r="K3006">
        <v>1</v>
      </c>
      <c r="L3006">
        <v>1</v>
      </c>
    </row>
    <row r="3007" spans="5:12" x14ac:dyDescent="0.2">
      <c r="E3007" t="s">
        <v>6180</v>
      </c>
      <c r="F3007" t="s">
        <v>39</v>
      </c>
      <c r="G3007">
        <v>0</v>
      </c>
      <c r="H3007">
        <v>1</v>
      </c>
      <c r="I3007">
        <v>0</v>
      </c>
      <c r="J3007">
        <v>0</v>
      </c>
      <c r="K3007">
        <v>1</v>
      </c>
      <c r="L3007">
        <v>1</v>
      </c>
    </row>
    <row r="3008" spans="5:12" x14ac:dyDescent="0.2">
      <c r="E3008" t="s">
        <v>7893</v>
      </c>
      <c r="F3008" t="s">
        <v>39</v>
      </c>
      <c r="G3008">
        <v>0</v>
      </c>
      <c r="H3008">
        <v>1</v>
      </c>
      <c r="I3008">
        <v>0</v>
      </c>
      <c r="J3008">
        <v>0</v>
      </c>
      <c r="K3008">
        <v>1</v>
      </c>
      <c r="L3008">
        <v>1</v>
      </c>
    </row>
    <row r="3009" spans="5:12" x14ac:dyDescent="0.2">
      <c r="E3009" t="s">
        <v>7894</v>
      </c>
      <c r="F3009" t="s">
        <v>39</v>
      </c>
      <c r="G3009">
        <v>0</v>
      </c>
      <c r="H3009">
        <v>1</v>
      </c>
      <c r="I3009">
        <v>0</v>
      </c>
      <c r="J3009">
        <v>0</v>
      </c>
      <c r="K3009">
        <v>1</v>
      </c>
      <c r="L3009">
        <v>1</v>
      </c>
    </row>
    <row r="3010" spans="5:12" x14ac:dyDescent="0.2">
      <c r="E3010" t="s">
        <v>7895</v>
      </c>
      <c r="F3010" t="s">
        <v>39</v>
      </c>
      <c r="G3010">
        <v>0</v>
      </c>
      <c r="H3010">
        <v>1</v>
      </c>
      <c r="I3010">
        <v>0</v>
      </c>
      <c r="J3010">
        <v>0</v>
      </c>
      <c r="K3010">
        <v>1</v>
      </c>
      <c r="L3010">
        <v>1</v>
      </c>
    </row>
    <row r="3011" spans="5:12" x14ac:dyDescent="0.2">
      <c r="E3011" t="s">
        <v>7896</v>
      </c>
      <c r="F3011" t="s">
        <v>39</v>
      </c>
      <c r="G3011">
        <v>0</v>
      </c>
      <c r="H3011">
        <v>1</v>
      </c>
      <c r="I3011">
        <v>0</v>
      </c>
      <c r="J3011">
        <v>0</v>
      </c>
      <c r="K3011">
        <v>1</v>
      </c>
      <c r="L3011">
        <v>1</v>
      </c>
    </row>
    <row r="3012" spans="5:12" x14ac:dyDescent="0.2">
      <c r="E3012" t="s">
        <v>7897</v>
      </c>
      <c r="F3012" t="s">
        <v>39</v>
      </c>
      <c r="G3012">
        <v>0</v>
      </c>
      <c r="H3012">
        <v>1</v>
      </c>
      <c r="I3012">
        <v>0</v>
      </c>
      <c r="J3012">
        <v>0</v>
      </c>
      <c r="K3012">
        <v>1</v>
      </c>
      <c r="L3012">
        <v>1</v>
      </c>
    </row>
    <row r="3013" spans="5:12" x14ac:dyDescent="0.2">
      <c r="E3013" t="s">
        <v>7898</v>
      </c>
      <c r="F3013" t="s">
        <v>39</v>
      </c>
      <c r="G3013">
        <v>0</v>
      </c>
      <c r="H3013">
        <v>1</v>
      </c>
      <c r="I3013">
        <v>0</v>
      </c>
      <c r="J3013">
        <v>0</v>
      </c>
      <c r="K3013">
        <v>1</v>
      </c>
      <c r="L3013">
        <v>1</v>
      </c>
    </row>
    <row r="3014" spans="5:12" x14ac:dyDescent="0.2">
      <c r="E3014" t="s">
        <v>7899</v>
      </c>
      <c r="F3014" t="s">
        <v>39</v>
      </c>
      <c r="G3014">
        <v>0</v>
      </c>
      <c r="H3014">
        <v>1</v>
      </c>
      <c r="I3014">
        <v>0</v>
      </c>
      <c r="J3014">
        <v>0</v>
      </c>
      <c r="K3014">
        <v>1</v>
      </c>
      <c r="L3014">
        <v>1</v>
      </c>
    </row>
    <row r="3015" spans="5:12" x14ac:dyDescent="0.2">
      <c r="E3015" t="s">
        <v>7900</v>
      </c>
      <c r="F3015" t="s">
        <v>39</v>
      </c>
      <c r="G3015">
        <v>0</v>
      </c>
      <c r="H3015">
        <v>1</v>
      </c>
      <c r="I3015">
        <v>0</v>
      </c>
      <c r="J3015">
        <v>0</v>
      </c>
      <c r="K3015">
        <v>1</v>
      </c>
      <c r="L3015">
        <v>1</v>
      </c>
    </row>
    <row r="3016" spans="5:12" x14ac:dyDescent="0.2">
      <c r="E3016" t="s">
        <v>7901</v>
      </c>
      <c r="F3016" t="s">
        <v>39</v>
      </c>
      <c r="G3016">
        <v>0</v>
      </c>
      <c r="H3016">
        <v>1</v>
      </c>
      <c r="I3016">
        <v>0</v>
      </c>
      <c r="J3016">
        <v>0</v>
      </c>
      <c r="K3016">
        <v>1</v>
      </c>
      <c r="L3016">
        <v>1</v>
      </c>
    </row>
    <row r="3017" spans="5:12" x14ac:dyDescent="0.2">
      <c r="E3017" t="s">
        <v>7902</v>
      </c>
      <c r="F3017" t="s">
        <v>39</v>
      </c>
      <c r="G3017">
        <v>0</v>
      </c>
      <c r="H3017">
        <v>1</v>
      </c>
      <c r="I3017">
        <v>0</v>
      </c>
      <c r="J3017">
        <v>0</v>
      </c>
      <c r="K3017">
        <v>1</v>
      </c>
      <c r="L3017">
        <v>1</v>
      </c>
    </row>
    <row r="3018" spans="5:12" x14ac:dyDescent="0.2">
      <c r="E3018" t="s">
        <v>7903</v>
      </c>
      <c r="F3018" t="s">
        <v>39</v>
      </c>
      <c r="G3018">
        <v>0</v>
      </c>
      <c r="H3018">
        <v>1</v>
      </c>
      <c r="I3018">
        <v>0</v>
      </c>
      <c r="J3018">
        <v>0</v>
      </c>
      <c r="K3018">
        <v>1</v>
      </c>
      <c r="L3018">
        <v>1</v>
      </c>
    </row>
    <row r="3019" spans="5:12" x14ac:dyDescent="0.2">
      <c r="E3019" t="s">
        <v>7904</v>
      </c>
      <c r="F3019" t="s">
        <v>39</v>
      </c>
      <c r="G3019">
        <v>0</v>
      </c>
      <c r="H3019">
        <v>1</v>
      </c>
      <c r="I3019">
        <v>0</v>
      </c>
      <c r="J3019">
        <v>0</v>
      </c>
      <c r="K3019">
        <v>1</v>
      </c>
      <c r="L3019">
        <v>1</v>
      </c>
    </row>
    <row r="3020" spans="5:12" x14ac:dyDescent="0.2">
      <c r="E3020" t="s">
        <v>7905</v>
      </c>
      <c r="F3020" t="s">
        <v>39</v>
      </c>
      <c r="G3020">
        <v>0</v>
      </c>
      <c r="H3020">
        <v>1</v>
      </c>
      <c r="I3020">
        <v>0</v>
      </c>
      <c r="J3020">
        <v>0</v>
      </c>
      <c r="K3020">
        <v>1</v>
      </c>
      <c r="L3020">
        <v>1</v>
      </c>
    </row>
    <row r="3021" spans="5:12" x14ac:dyDescent="0.2">
      <c r="E3021" t="s">
        <v>2879</v>
      </c>
      <c r="F3021" t="s">
        <v>39</v>
      </c>
      <c r="G3021">
        <v>0</v>
      </c>
      <c r="H3021">
        <v>1</v>
      </c>
      <c r="I3021">
        <v>0</v>
      </c>
      <c r="J3021">
        <v>0</v>
      </c>
      <c r="K3021">
        <v>1</v>
      </c>
      <c r="L3021">
        <v>1</v>
      </c>
    </row>
    <row r="3022" spans="5:12" x14ac:dyDescent="0.2">
      <c r="E3022" t="s">
        <v>7906</v>
      </c>
      <c r="F3022" t="s">
        <v>39</v>
      </c>
      <c r="G3022">
        <v>0</v>
      </c>
      <c r="H3022">
        <v>1</v>
      </c>
      <c r="I3022">
        <v>0</v>
      </c>
      <c r="J3022">
        <v>0</v>
      </c>
      <c r="K3022">
        <v>1</v>
      </c>
      <c r="L3022">
        <v>1</v>
      </c>
    </row>
    <row r="3023" spans="5:12" x14ac:dyDescent="0.2">
      <c r="E3023" t="s">
        <v>7907</v>
      </c>
      <c r="F3023" t="s">
        <v>39</v>
      </c>
      <c r="G3023">
        <v>0</v>
      </c>
      <c r="H3023">
        <v>1</v>
      </c>
      <c r="I3023">
        <v>0</v>
      </c>
      <c r="J3023">
        <v>0</v>
      </c>
      <c r="K3023">
        <v>1</v>
      </c>
      <c r="L3023">
        <v>1</v>
      </c>
    </row>
    <row r="3024" spans="5:12" x14ac:dyDescent="0.2">
      <c r="E3024" t="s">
        <v>7908</v>
      </c>
      <c r="F3024" t="s">
        <v>39</v>
      </c>
      <c r="G3024">
        <v>0</v>
      </c>
      <c r="H3024">
        <v>1</v>
      </c>
      <c r="I3024">
        <v>0</v>
      </c>
      <c r="J3024">
        <v>0</v>
      </c>
      <c r="K3024">
        <v>1</v>
      </c>
      <c r="L3024">
        <v>1</v>
      </c>
    </row>
    <row r="3025" spans="5:12" x14ac:dyDescent="0.2">
      <c r="E3025" t="s">
        <v>1455</v>
      </c>
      <c r="F3025" t="s">
        <v>39</v>
      </c>
      <c r="G3025">
        <v>0</v>
      </c>
      <c r="H3025">
        <v>1</v>
      </c>
      <c r="I3025">
        <v>0</v>
      </c>
      <c r="J3025">
        <v>0</v>
      </c>
      <c r="K3025">
        <v>1</v>
      </c>
      <c r="L3025">
        <v>1</v>
      </c>
    </row>
    <row r="3026" spans="5:12" x14ac:dyDescent="0.2">
      <c r="E3026" t="s">
        <v>7909</v>
      </c>
      <c r="F3026" t="s">
        <v>39</v>
      </c>
      <c r="G3026">
        <v>0</v>
      </c>
      <c r="H3026">
        <v>1</v>
      </c>
      <c r="I3026">
        <v>0</v>
      </c>
      <c r="J3026">
        <v>0</v>
      </c>
      <c r="K3026">
        <v>1</v>
      </c>
      <c r="L3026">
        <v>1</v>
      </c>
    </row>
    <row r="3027" spans="5:12" x14ac:dyDescent="0.2">
      <c r="E3027" t="s">
        <v>7910</v>
      </c>
      <c r="F3027" t="s">
        <v>39</v>
      </c>
      <c r="G3027">
        <v>0</v>
      </c>
      <c r="H3027">
        <v>1</v>
      </c>
      <c r="I3027">
        <v>0</v>
      </c>
      <c r="J3027">
        <v>0</v>
      </c>
      <c r="K3027">
        <v>1</v>
      </c>
      <c r="L3027">
        <v>1</v>
      </c>
    </row>
    <row r="3028" spans="5:12" x14ac:dyDescent="0.2">
      <c r="E3028" t="s">
        <v>2003</v>
      </c>
      <c r="F3028" t="s">
        <v>39</v>
      </c>
      <c r="G3028">
        <v>0</v>
      </c>
      <c r="H3028">
        <v>1</v>
      </c>
      <c r="I3028">
        <v>0</v>
      </c>
      <c r="J3028">
        <v>0</v>
      </c>
      <c r="K3028">
        <v>1</v>
      </c>
      <c r="L3028">
        <v>1</v>
      </c>
    </row>
    <row r="3029" spans="5:12" x14ac:dyDescent="0.2">
      <c r="E3029" t="s">
        <v>7911</v>
      </c>
      <c r="F3029" t="s">
        <v>39</v>
      </c>
      <c r="G3029">
        <v>0</v>
      </c>
      <c r="H3029">
        <v>1</v>
      </c>
      <c r="I3029">
        <v>0</v>
      </c>
      <c r="J3029">
        <v>0</v>
      </c>
      <c r="K3029">
        <v>1</v>
      </c>
      <c r="L3029">
        <v>1</v>
      </c>
    </row>
    <row r="3030" spans="5:12" x14ac:dyDescent="0.2">
      <c r="E3030" t="s">
        <v>7912</v>
      </c>
      <c r="F3030" t="s">
        <v>39</v>
      </c>
      <c r="G3030">
        <v>0</v>
      </c>
      <c r="H3030">
        <v>1</v>
      </c>
      <c r="I3030">
        <v>0</v>
      </c>
      <c r="J3030">
        <v>0</v>
      </c>
      <c r="K3030">
        <v>1</v>
      </c>
      <c r="L3030">
        <v>1</v>
      </c>
    </row>
    <row r="3031" spans="5:12" x14ac:dyDescent="0.2">
      <c r="E3031" t="s">
        <v>7913</v>
      </c>
      <c r="F3031" t="s">
        <v>39</v>
      </c>
      <c r="G3031">
        <v>0</v>
      </c>
      <c r="H3031">
        <v>1</v>
      </c>
      <c r="I3031">
        <v>0</v>
      </c>
      <c r="J3031">
        <v>0</v>
      </c>
      <c r="K3031">
        <v>1</v>
      </c>
      <c r="L3031">
        <v>1</v>
      </c>
    </row>
    <row r="3032" spans="5:12" x14ac:dyDescent="0.2">
      <c r="E3032" t="s">
        <v>7914</v>
      </c>
      <c r="F3032" t="s">
        <v>39</v>
      </c>
      <c r="G3032">
        <v>0</v>
      </c>
      <c r="H3032">
        <v>1</v>
      </c>
      <c r="I3032">
        <v>0</v>
      </c>
      <c r="J3032">
        <v>0</v>
      </c>
      <c r="K3032">
        <v>1</v>
      </c>
      <c r="L3032">
        <v>1</v>
      </c>
    </row>
    <row r="3033" spans="5:12" x14ac:dyDescent="0.2">
      <c r="E3033" t="s">
        <v>7915</v>
      </c>
      <c r="F3033" t="s">
        <v>39</v>
      </c>
      <c r="G3033">
        <v>0</v>
      </c>
      <c r="H3033">
        <v>1</v>
      </c>
      <c r="I3033">
        <v>0</v>
      </c>
      <c r="J3033">
        <v>0</v>
      </c>
      <c r="K3033">
        <v>1</v>
      </c>
      <c r="L3033">
        <v>1</v>
      </c>
    </row>
    <row r="3034" spans="5:12" x14ac:dyDescent="0.2">
      <c r="E3034" t="s">
        <v>7916</v>
      </c>
      <c r="F3034" t="s">
        <v>39</v>
      </c>
      <c r="G3034">
        <v>0</v>
      </c>
      <c r="H3034">
        <v>1</v>
      </c>
      <c r="I3034">
        <v>0</v>
      </c>
      <c r="J3034">
        <v>0</v>
      </c>
      <c r="K3034">
        <v>1</v>
      </c>
      <c r="L3034">
        <v>1</v>
      </c>
    </row>
    <row r="3035" spans="5:12" x14ac:dyDescent="0.2">
      <c r="E3035" t="s">
        <v>3084</v>
      </c>
      <c r="F3035" t="s">
        <v>39</v>
      </c>
      <c r="G3035">
        <v>0</v>
      </c>
      <c r="H3035">
        <v>1</v>
      </c>
      <c r="I3035">
        <v>0</v>
      </c>
      <c r="J3035">
        <v>0</v>
      </c>
      <c r="K3035">
        <v>1</v>
      </c>
      <c r="L3035">
        <v>1</v>
      </c>
    </row>
    <row r="3036" spans="5:12" x14ac:dyDescent="0.2">
      <c r="E3036" t="s">
        <v>7917</v>
      </c>
      <c r="F3036" t="s">
        <v>39</v>
      </c>
      <c r="G3036">
        <v>0</v>
      </c>
      <c r="H3036">
        <v>1</v>
      </c>
      <c r="I3036">
        <v>0</v>
      </c>
      <c r="J3036">
        <v>0</v>
      </c>
      <c r="K3036">
        <v>1</v>
      </c>
      <c r="L3036">
        <v>1</v>
      </c>
    </row>
    <row r="3037" spans="5:12" x14ac:dyDescent="0.2">
      <c r="E3037" t="s">
        <v>7918</v>
      </c>
      <c r="F3037" t="s">
        <v>39</v>
      </c>
      <c r="G3037">
        <v>0</v>
      </c>
      <c r="H3037">
        <v>1</v>
      </c>
      <c r="I3037">
        <v>0</v>
      </c>
      <c r="J3037">
        <v>0</v>
      </c>
      <c r="K3037">
        <v>1</v>
      </c>
      <c r="L3037">
        <v>1</v>
      </c>
    </row>
    <row r="3038" spans="5:12" x14ac:dyDescent="0.2">
      <c r="E3038" t="s">
        <v>7919</v>
      </c>
      <c r="F3038" t="s">
        <v>39</v>
      </c>
      <c r="G3038">
        <v>0</v>
      </c>
      <c r="H3038">
        <v>1</v>
      </c>
      <c r="I3038">
        <v>0</v>
      </c>
      <c r="J3038">
        <v>0</v>
      </c>
      <c r="K3038">
        <v>1</v>
      </c>
      <c r="L3038">
        <v>1</v>
      </c>
    </row>
    <row r="3039" spans="5:12" x14ac:dyDescent="0.2">
      <c r="E3039" t="s">
        <v>6178</v>
      </c>
      <c r="F3039" t="s">
        <v>39</v>
      </c>
      <c r="G3039">
        <v>0</v>
      </c>
      <c r="H3039">
        <v>1</v>
      </c>
      <c r="I3039">
        <v>0</v>
      </c>
      <c r="J3039">
        <v>0</v>
      </c>
      <c r="K3039">
        <v>1</v>
      </c>
      <c r="L3039">
        <v>1</v>
      </c>
    </row>
    <row r="3040" spans="5:12" x14ac:dyDescent="0.2">
      <c r="E3040" t="s">
        <v>7920</v>
      </c>
      <c r="F3040" t="s">
        <v>39</v>
      </c>
      <c r="G3040">
        <v>0</v>
      </c>
      <c r="H3040">
        <v>1</v>
      </c>
      <c r="I3040">
        <v>0</v>
      </c>
      <c r="J3040">
        <v>0</v>
      </c>
      <c r="K3040">
        <v>1</v>
      </c>
      <c r="L3040">
        <v>1</v>
      </c>
    </row>
    <row r="3041" spans="5:12" x14ac:dyDescent="0.2">
      <c r="E3041" t="s">
        <v>7921</v>
      </c>
      <c r="F3041" t="s">
        <v>39</v>
      </c>
      <c r="G3041">
        <v>0</v>
      </c>
      <c r="H3041">
        <v>1</v>
      </c>
      <c r="I3041">
        <v>0</v>
      </c>
      <c r="J3041">
        <v>0</v>
      </c>
      <c r="K3041">
        <v>1</v>
      </c>
      <c r="L3041">
        <v>1</v>
      </c>
    </row>
    <row r="3042" spans="5:12" x14ac:dyDescent="0.2">
      <c r="E3042" t="s">
        <v>6177</v>
      </c>
      <c r="F3042" t="s">
        <v>39</v>
      </c>
      <c r="G3042">
        <v>0</v>
      </c>
      <c r="H3042">
        <v>1</v>
      </c>
      <c r="I3042">
        <v>0</v>
      </c>
      <c r="J3042">
        <v>0</v>
      </c>
      <c r="K3042">
        <v>1</v>
      </c>
      <c r="L3042">
        <v>1</v>
      </c>
    </row>
    <row r="3043" spans="5:12" x14ac:dyDescent="0.2">
      <c r="E3043" t="s">
        <v>7922</v>
      </c>
      <c r="F3043" t="s">
        <v>39</v>
      </c>
      <c r="G3043">
        <v>0</v>
      </c>
      <c r="H3043">
        <v>1</v>
      </c>
      <c r="I3043">
        <v>0</v>
      </c>
      <c r="J3043">
        <v>0</v>
      </c>
      <c r="K3043">
        <v>1</v>
      </c>
      <c r="L3043">
        <v>1</v>
      </c>
    </row>
    <row r="3044" spans="5:12" x14ac:dyDescent="0.2">
      <c r="E3044" t="s">
        <v>7923</v>
      </c>
      <c r="F3044" t="s">
        <v>39</v>
      </c>
      <c r="G3044">
        <v>0</v>
      </c>
      <c r="H3044">
        <v>1</v>
      </c>
      <c r="I3044">
        <v>0</v>
      </c>
      <c r="J3044">
        <v>0</v>
      </c>
      <c r="K3044">
        <v>1</v>
      </c>
      <c r="L3044">
        <v>1</v>
      </c>
    </row>
    <row r="3045" spans="5:12" x14ac:dyDescent="0.2">
      <c r="E3045" t="s">
        <v>7924</v>
      </c>
      <c r="F3045" t="s">
        <v>39</v>
      </c>
      <c r="G3045">
        <v>0</v>
      </c>
      <c r="H3045">
        <v>1</v>
      </c>
      <c r="I3045">
        <v>0</v>
      </c>
      <c r="J3045">
        <v>0</v>
      </c>
      <c r="K3045">
        <v>1</v>
      </c>
      <c r="L3045">
        <v>1</v>
      </c>
    </row>
    <row r="3046" spans="5:12" x14ac:dyDescent="0.2">
      <c r="E3046" t="s">
        <v>7925</v>
      </c>
      <c r="F3046" t="s">
        <v>39</v>
      </c>
      <c r="G3046">
        <v>0</v>
      </c>
      <c r="H3046">
        <v>1</v>
      </c>
      <c r="I3046">
        <v>0</v>
      </c>
      <c r="J3046">
        <v>0</v>
      </c>
      <c r="K3046">
        <v>1</v>
      </c>
      <c r="L3046">
        <v>1</v>
      </c>
    </row>
    <row r="3047" spans="5:12" x14ac:dyDescent="0.2">
      <c r="E3047" t="s">
        <v>7926</v>
      </c>
      <c r="F3047" t="s">
        <v>39</v>
      </c>
      <c r="G3047">
        <v>0</v>
      </c>
      <c r="H3047">
        <v>1</v>
      </c>
      <c r="I3047">
        <v>0</v>
      </c>
      <c r="J3047">
        <v>0</v>
      </c>
      <c r="K3047">
        <v>1</v>
      </c>
      <c r="L3047">
        <v>1</v>
      </c>
    </row>
    <row r="3048" spans="5:12" x14ac:dyDescent="0.2">
      <c r="E3048" t="s">
        <v>7927</v>
      </c>
      <c r="F3048" t="s">
        <v>39</v>
      </c>
      <c r="G3048">
        <v>0</v>
      </c>
      <c r="H3048">
        <v>1</v>
      </c>
      <c r="I3048">
        <v>0</v>
      </c>
      <c r="J3048">
        <v>0</v>
      </c>
      <c r="K3048">
        <v>1</v>
      </c>
      <c r="L3048">
        <v>1</v>
      </c>
    </row>
    <row r="3049" spans="5:12" x14ac:dyDescent="0.2">
      <c r="E3049" t="s">
        <v>7928</v>
      </c>
      <c r="F3049" t="s">
        <v>39</v>
      </c>
      <c r="G3049">
        <v>0</v>
      </c>
      <c r="H3049">
        <v>1</v>
      </c>
      <c r="I3049">
        <v>0</v>
      </c>
      <c r="J3049">
        <v>0</v>
      </c>
      <c r="K3049">
        <v>1</v>
      </c>
      <c r="L3049">
        <v>1</v>
      </c>
    </row>
    <row r="3050" spans="5:12" x14ac:dyDescent="0.2">
      <c r="E3050" t="s">
        <v>7929</v>
      </c>
      <c r="F3050" t="s">
        <v>39</v>
      </c>
      <c r="G3050">
        <v>0</v>
      </c>
      <c r="H3050">
        <v>1</v>
      </c>
      <c r="I3050">
        <v>0</v>
      </c>
      <c r="J3050">
        <v>0</v>
      </c>
      <c r="K3050">
        <v>1</v>
      </c>
      <c r="L3050">
        <v>1</v>
      </c>
    </row>
    <row r="3051" spans="5:12" x14ac:dyDescent="0.2">
      <c r="E3051" t="s">
        <v>7930</v>
      </c>
      <c r="F3051" t="s">
        <v>39</v>
      </c>
      <c r="G3051">
        <v>0</v>
      </c>
      <c r="H3051">
        <v>1</v>
      </c>
      <c r="I3051">
        <v>0</v>
      </c>
      <c r="J3051">
        <v>0</v>
      </c>
      <c r="K3051">
        <v>1</v>
      </c>
      <c r="L3051">
        <v>1</v>
      </c>
    </row>
    <row r="3052" spans="5:12" x14ac:dyDescent="0.2">
      <c r="E3052" t="s">
        <v>7931</v>
      </c>
      <c r="F3052" t="s">
        <v>39</v>
      </c>
      <c r="G3052">
        <v>0</v>
      </c>
      <c r="H3052">
        <v>1</v>
      </c>
      <c r="I3052">
        <v>0</v>
      </c>
      <c r="J3052">
        <v>0</v>
      </c>
      <c r="K3052">
        <v>1</v>
      </c>
      <c r="L3052">
        <v>1</v>
      </c>
    </row>
    <row r="3053" spans="5:12" x14ac:dyDescent="0.2">
      <c r="E3053" t="s">
        <v>7932</v>
      </c>
      <c r="F3053" t="s">
        <v>39</v>
      </c>
      <c r="G3053">
        <v>0</v>
      </c>
      <c r="H3053">
        <v>1</v>
      </c>
      <c r="I3053">
        <v>0</v>
      </c>
      <c r="J3053">
        <v>0</v>
      </c>
      <c r="K3053">
        <v>1</v>
      </c>
      <c r="L3053">
        <v>1</v>
      </c>
    </row>
    <row r="3054" spans="5:12" x14ac:dyDescent="0.2">
      <c r="E3054" t="s">
        <v>7933</v>
      </c>
      <c r="F3054" t="s">
        <v>39</v>
      </c>
      <c r="G3054">
        <v>0</v>
      </c>
      <c r="H3054">
        <v>1</v>
      </c>
      <c r="I3054">
        <v>0</v>
      </c>
      <c r="J3054">
        <v>0</v>
      </c>
      <c r="K3054">
        <v>1</v>
      </c>
      <c r="L3054">
        <v>1</v>
      </c>
    </row>
    <row r="3055" spans="5:12" x14ac:dyDescent="0.2">
      <c r="E3055" t="s">
        <v>7934</v>
      </c>
      <c r="F3055" t="s">
        <v>39</v>
      </c>
      <c r="G3055">
        <v>0</v>
      </c>
      <c r="H3055">
        <v>1</v>
      </c>
      <c r="I3055">
        <v>0</v>
      </c>
      <c r="J3055">
        <v>0</v>
      </c>
      <c r="K3055">
        <v>1</v>
      </c>
      <c r="L3055">
        <v>1</v>
      </c>
    </row>
    <row r="3056" spans="5:12" x14ac:dyDescent="0.2">
      <c r="E3056" t="s">
        <v>7935</v>
      </c>
      <c r="F3056" t="s">
        <v>39</v>
      </c>
      <c r="G3056">
        <v>0</v>
      </c>
      <c r="H3056">
        <v>1</v>
      </c>
      <c r="I3056">
        <v>0</v>
      </c>
      <c r="J3056">
        <v>0</v>
      </c>
      <c r="K3056">
        <v>1</v>
      </c>
      <c r="L3056">
        <v>1</v>
      </c>
    </row>
    <row r="3057" spans="5:12" x14ac:dyDescent="0.2">
      <c r="E3057" t="s">
        <v>7936</v>
      </c>
      <c r="F3057" t="s">
        <v>18</v>
      </c>
      <c r="G3057">
        <v>1</v>
      </c>
      <c r="H3057">
        <v>0</v>
      </c>
      <c r="I3057">
        <v>0</v>
      </c>
      <c r="J3057">
        <v>1</v>
      </c>
      <c r="K3057">
        <v>0</v>
      </c>
      <c r="L3057">
        <v>1</v>
      </c>
    </row>
    <row r="3058" spans="5:12" x14ac:dyDescent="0.2">
      <c r="E3058" t="s">
        <v>7937</v>
      </c>
      <c r="F3058" t="s">
        <v>125</v>
      </c>
      <c r="G3058">
        <v>0</v>
      </c>
      <c r="H3058">
        <v>1</v>
      </c>
      <c r="I3058">
        <v>0</v>
      </c>
      <c r="J3058">
        <v>1</v>
      </c>
      <c r="K3058">
        <v>0</v>
      </c>
      <c r="L3058">
        <v>1</v>
      </c>
    </row>
    <row r="3059" spans="5:12" x14ac:dyDescent="0.2">
      <c r="E3059" t="s">
        <v>7938</v>
      </c>
      <c r="F3059" t="s">
        <v>18</v>
      </c>
      <c r="G3059">
        <v>1</v>
      </c>
      <c r="H3059">
        <v>0</v>
      </c>
      <c r="I3059">
        <v>0</v>
      </c>
      <c r="J3059">
        <v>1</v>
      </c>
      <c r="K3059">
        <v>0</v>
      </c>
      <c r="L3059">
        <v>1</v>
      </c>
    </row>
    <row r="3060" spans="5:12" x14ac:dyDescent="0.2">
      <c r="E3060" t="s">
        <v>7939</v>
      </c>
      <c r="F3060" t="s">
        <v>125</v>
      </c>
      <c r="G3060">
        <v>0</v>
      </c>
      <c r="H3060">
        <v>1</v>
      </c>
      <c r="I3060">
        <v>0</v>
      </c>
      <c r="J3060">
        <v>1</v>
      </c>
      <c r="K3060">
        <v>0</v>
      </c>
      <c r="L3060">
        <v>1</v>
      </c>
    </row>
    <row r="3061" spans="5:12" x14ac:dyDescent="0.2">
      <c r="E3061" t="s">
        <v>7940</v>
      </c>
      <c r="F3061" t="s">
        <v>18</v>
      </c>
      <c r="G3061">
        <v>1</v>
      </c>
      <c r="H3061">
        <v>0</v>
      </c>
      <c r="I3061">
        <v>0</v>
      </c>
      <c r="J3061">
        <v>1</v>
      </c>
      <c r="K3061">
        <v>0</v>
      </c>
      <c r="L3061">
        <v>1</v>
      </c>
    </row>
    <row r="3062" spans="5:12" x14ac:dyDescent="0.2">
      <c r="E3062" t="s">
        <v>7941</v>
      </c>
      <c r="F3062" t="s">
        <v>18</v>
      </c>
      <c r="G3062">
        <v>1</v>
      </c>
      <c r="H3062">
        <v>0</v>
      </c>
      <c r="I3062">
        <v>0</v>
      </c>
      <c r="J3062">
        <v>1</v>
      </c>
      <c r="K3062">
        <v>0</v>
      </c>
      <c r="L3062">
        <v>1</v>
      </c>
    </row>
    <row r="3063" spans="5:12" x14ac:dyDescent="0.2">
      <c r="E3063" t="s">
        <v>7942</v>
      </c>
      <c r="F3063" t="s">
        <v>55</v>
      </c>
      <c r="G3063">
        <v>1</v>
      </c>
      <c r="H3063">
        <v>0</v>
      </c>
      <c r="I3063">
        <v>0</v>
      </c>
      <c r="J3063">
        <v>0</v>
      </c>
      <c r="K3063">
        <v>1</v>
      </c>
      <c r="L3063">
        <v>1</v>
      </c>
    </row>
    <row r="3064" spans="5:12" x14ac:dyDescent="0.2">
      <c r="E3064" t="s">
        <v>898</v>
      </c>
      <c r="F3064" t="s">
        <v>58</v>
      </c>
      <c r="G3064">
        <v>1</v>
      </c>
      <c r="H3064">
        <v>0</v>
      </c>
      <c r="I3064">
        <v>0</v>
      </c>
      <c r="J3064">
        <v>0</v>
      </c>
      <c r="K3064">
        <v>1</v>
      </c>
      <c r="L3064">
        <v>1</v>
      </c>
    </row>
    <row r="3065" spans="5:12" x14ac:dyDescent="0.2">
      <c r="E3065" t="s">
        <v>1470</v>
      </c>
      <c r="F3065" t="s">
        <v>29</v>
      </c>
      <c r="G3065">
        <v>1</v>
      </c>
      <c r="H3065">
        <v>1</v>
      </c>
      <c r="I3065">
        <v>0</v>
      </c>
      <c r="J3065">
        <v>0</v>
      </c>
      <c r="K3065">
        <v>2</v>
      </c>
      <c r="L3065">
        <v>2</v>
      </c>
    </row>
    <row r="3066" spans="5:12" x14ac:dyDescent="0.2">
      <c r="E3066" t="s">
        <v>924</v>
      </c>
      <c r="F3066" t="s">
        <v>58</v>
      </c>
      <c r="G3066">
        <v>1</v>
      </c>
      <c r="H3066">
        <v>0</v>
      </c>
      <c r="I3066">
        <v>0</v>
      </c>
      <c r="J3066">
        <v>0</v>
      </c>
      <c r="K3066">
        <v>1</v>
      </c>
      <c r="L3066">
        <v>1</v>
      </c>
    </row>
    <row r="3067" spans="5:12" x14ac:dyDescent="0.2">
      <c r="E3067" t="s">
        <v>1307</v>
      </c>
      <c r="F3067" t="s">
        <v>58</v>
      </c>
      <c r="G3067">
        <v>1</v>
      </c>
      <c r="H3067">
        <v>0</v>
      </c>
      <c r="I3067">
        <v>0</v>
      </c>
      <c r="J3067">
        <v>0</v>
      </c>
      <c r="K3067">
        <v>1</v>
      </c>
      <c r="L3067">
        <v>1</v>
      </c>
    </row>
    <row r="3068" spans="5:12" x14ac:dyDescent="0.2">
      <c r="E3068" t="s">
        <v>1593</v>
      </c>
      <c r="F3068" t="s">
        <v>58</v>
      </c>
      <c r="G3068">
        <v>1</v>
      </c>
      <c r="H3068">
        <v>0</v>
      </c>
      <c r="I3068">
        <v>0</v>
      </c>
      <c r="J3068">
        <v>0</v>
      </c>
      <c r="K3068">
        <v>1</v>
      </c>
      <c r="L3068">
        <v>1</v>
      </c>
    </row>
    <row r="3069" spans="5:12" x14ac:dyDescent="0.2">
      <c r="E3069" t="s">
        <v>2471</v>
      </c>
      <c r="F3069" t="s">
        <v>29</v>
      </c>
      <c r="G3069">
        <v>1</v>
      </c>
      <c r="H3069">
        <v>1</v>
      </c>
      <c r="I3069">
        <v>0</v>
      </c>
      <c r="J3069">
        <v>0</v>
      </c>
      <c r="K3069">
        <v>2</v>
      </c>
      <c r="L3069">
        <v>2</v>
      </c>
    </row>
    <row r="3070" spans="5:12" x14ac:dyDescent="0.2">
      <c r="E3070" t="s">
        <v>2381</v>
      </c>
      <c r="F3070" t="s">
        <v>29</v>
      </c>
      <c r="G3070">
        <v>1</v>
      </c>
      <c r="H3070">
        <v>1</v>
      </c>
      <c r="I3070">
        <v>0</v>
      </c>
      <c r="J3070">
        <v>0</v>
      </c>
      <c r="K3070">
        <v>2</v>
      </c>
      <c r="L3070">
        <v>2</v>
      </c>
    </row>
    <row r="3071" spans="5:12" x14ac:dyDescent="0.2">
      <c r="E3071" t="s">
        <v>2403</v>
      </c>
      <c r="F3071" t="s">
        <v>58</v>
      </c>
      <c r="G3071">
        <v>1</v>
      </c>
      <c r="H3071">
        <v>0</v>
      </c>
      <c r="I3071">
        <v>0</v>
      </c>
      <c r="J3071">
        <v>0</v>
      </c>
      <c r="K3071">
        <v>1</v>
      </c>
      <c r="L3071">
        <v>1</v>
      </c>
    </row>
    <row r="3072" spans="5:12" x14ac:dyDescent="0.2">
      <c r="E3072" t="s">
        <v>3297</v>
      </c>
      <c r="F3072" t="s">
        <v>29</v>
      </c>
      <c r="G3072">
        <v>1</v>
      </c>
      <c r="H3072">
        <v>1</v>
      </c>
      <c r="I3072">
        <v>0</v>
      </c>
      <c r="J3072">
        <v>0</v>
      </c>
      <c r="K3072">
        <v>2</v>
      </c>
      <c r="L3072">
        <v>2</v>
      </c>
    </row>
    <row r="3073" spans="5:12" x14ac:dyDescent="0.2">
      <c r="E3073" t="s">
        <v>175</v>
      </c>
      <c r="F3073" t="s">
        <v>58</v>
      </c>
      <c r="G3073">
        <v>1</v>
      </c>
      <c r="H3073">
        <v>0</v>
      </c>
      <c r="I3073">
        <v>0</v>
      </c>
      <c r="J3073">
        <v>0</v>
      </c>
      <c r="K3073">
        <v>1</v>
      </c>
      <c r="L3073">
        <v>1</v>
      </c>
    </row>
    <row r="3074" spans="5:12" x14ac:dyDescent="0.2">
      <c r="E3074" t="s">
        <v>2084</v>
      </c>
      <c r="F3074" t="s">
        <v>58</v>
      </c>
      <c r="G3074">
        <v>1</v>
      </c>
      <c r="H3074">
        <v>0</v>
      </c>
      <c r="I3074">
        <v>0</v>
      </c>
      <c r="J3074">
        <v>0</v>
      </c>
      <c r="K3074">
        <v>1</v>
      </c>
      <c r="L3074">
        <v>1</v>
      </c>
    </row>
    <row r="3075" spans="5:12" x14ac:dyDescent="0.2">
      <c r="E3075" t="s">
        <v>4799</v>
      </c>
      <c r="F3075" t="s">
        <v>39</v>
      </c>
      <c r="G3075">
        <v>2</v>
      </c>
      <c r="H3075">
        <v>0</v>
      </c>
      <c r="I3075">
        <v>0</v>
      </c>
      <c r="J3075">
        <v>0</v>
      </c>
      <c r="K3075">
        <v>2</v>
      </c>
      <c r="L3075">
        <v>2</v>
      </c>
    </row>
    <row r="3076" spans="5:12" x14ac:dyDescent="0.2">
      <c r="E3076" t="s">
        <v>4732</v>
      </c>
      <c r="F3076" t="s">
        <v>18</v>
      </c>
      <c r="G3076">
        <v>0</v>
      </c>
      <c r="H3076">
        <v>1</v>
      </c>
      <c r="I3076">
        <v>0</v>
      </c>
      <c r="J3076">
        <v>0</v>
      </c>
      <c r="K3076">
        <v>1</v>
      </c>
      <c r="L3076">
        <v>1</v>
      </c>
    </row>
    <row r="3077" spans="5:12" x14ac:dyDescent="0.2">
      <c r="E3077" t="s">
        <v>4736</v>
      </c>
      <c r="F3077" t="s">
        <v>18</v>
      </c>
      <c r="G3077">
        <v>0</v>
      </c>
      <c r="H3077">
        <v>1</v>
      </c>
      <c r="I3077">
        <v>0</v>
      </c>
      <c r="J3077">
        <v>0</v>
      </c>
      <c r="K3077">
        <v>1</v>
      </c>
      <c r="L3077">
        <v>1</v>
      </c>
    </row>
    <row r="3078" spans="5:12" x14ac:dyDescent="0.2">
      <c r="E3078" t="s">
        <v>7943</v>
      </c>
      <c r="F3078" t="s">
        <v>18</v>
      </c>
      <c r="G3078">
        <v>0</v>
      </c>
      <c r="H3078">
        <v>1</v>
      </c>
      <c r="I3078">
        <v>0</v>
      </c>
      <c r="J3078">
        <v>0</v>
      </c>
      <c r="K3078">
        <v>1</v>
      </c>
      <c r="L3078">
        <v>1</v>
      </c>
    </row>
    <row r="3079" spans="5:12" x14ac:dyDescent="0.2">
      <c r="E3079" t="s">
        <v>5501</v>
      </c>
      <c r="F3079" t="s">
        <v>18</v>
      </c>
      <c r="G3079">
        <v>0</v>
      </c>
      <c r="H3079">
        <v>1</v>
      </c>
      <c r="I3079">
        <v>0</v>
      </c>
      <c r="J3079">
        <v>0</v>
      </c>
      <c r="K3079">
        <v>1</v>
      </c>
      <c r="L3079">
        <v>1</v>
      </c>
    </row>
    <row r="3080" spans="5:12" x14ac:dyDescent="0.2">
      <c r="E3080" t="s">
        <v>7944</v>
      </c>
      <c r="F3080" t="s">
        <v>18</v>
      </c>
      <c r="G3080">
        <v>0</v>
      </c>
      <c r="H3080">
        <v>1</v>
      </c>
      <c r="I3080">
        <v>0</v>
      </c>
      <c r="J3080">
        <v>0</v>
      </c>
      <c r="K3080">
        <v>1</v>
      </c>
      <c r="L3080">
        <v>1</v>
      </c>
    </row>
    <row r="3081" spans="5:12" x14ac:dyDescent="0.2">
      <c r="E3081" t="s">
        <v>2410</v>
      </c>
      <c r="F3081" t="s">
        <v>24</v>
      </c>
      <c r="G3081">
        <v>0</v>
      </c>
      <c r="H3081">
        <v>1</v>
      </c>
      <c r="I3081">
        <v>0</v>
      </c>
      <c r="J3081">
        <v>0</v>
      </c>
      <c r="K3081">
        <v>1</v>
      </c>
      <c r="L3081">
        <v>1</v>
      </c>
    </row>
    <row r="3082" spans="5:12" x14ac:dyDescent="0.2">
      <c r="E3082" t="s">
        <v>5145</v>
      </c>
      <c r="F3082" t="s">
        <v>48</v>
      </c>
      <c r="G3082">
        <v>0</v>
      </c>
      <c r="H3082">
        <v>1</v>
      </c>
      <c r="I3082">
        <v>0</v>
      </c>
      <c r="J3082">
        <v>0</v>
      </c>
      <c r="K3082">
        <v>1</v>
      </c>
      <c r="L3082">
        <v>1</v>
      </c>
    </row>
    <row r="3083" spans="5:12" x14ac:dyDescent="0.2">
      <c r="E3083" t="s">
        <v>7945</v>
      </c>
      <c r="F3083" t="s">
        <v>131</v>
      </c>
      <c r="G3083">
        <v>0</v>
      </c>
      <c r="H3083">
        <v>1</v>
      </c>
      <c r="I3083">
        <v>0</v>
      </c>
      <c r="J3083">
        <v>0</v>
      </c>
      <c r="K3083">
        <v>1</v>
      </c>
      <c r="L3083">
        <v>1</v>
      </c>
    </row>
    <row r="3084" spans="5:12" x14ac:dyDescent="0.2">
      <c r="E3084" t="s">
        <v>7946</v>
      </c>
      <c r="F3084" t="s">
        <v>131</v>
      </c>
      <c r="G3084">
        <v>0</v>
      </c>
      <c r="H3084">
        <v>1</v>
      </c>
      <c r="I3084">
        <v>0</v>
      </c>
      <c r="J3084">
        <v>0</v>
      </c>
      <c r="K3084">
        <v>1</v>
      </c>
      <c r="L3084">
        <v>1</v>
      </c>
    </row>
    <row r="3085" spans="5:12" x14ac:dyDescent="0.2">
      <c r="E3085" t="s">
        <v>4497</v>
      </c>
      <c r="F3085" t="s">
        <v>16</v>
      </c>
      <c r="G3085">
        <v>0</v>
      </c>
      <c r="H3085">
        <v>1</v>
      </c>
      <c r="I3085">
        <v>0</v>
      </c>
      <c r="J3085">
        <v>0</v>
      </c>
      <c r="K3085">
        <v>1</v>
      </c>
      <c r="L3085">
        <v>1</v>
      </c>
    </row>
    <row r="3086" spans="5:12" x14ac:dyDescent="0.2">
      <c r="E3086" t="s">
        <v>7947</v>
      </c>
      <c r="F3086" t="s">
        <v>16</v>
      </c>
      <c r="G3086">
        <v>0</v>
      </c>
      <c r="H3086">
        <v>1</v>
      </c>
      <c r="I3086">
        <v>0</v>
      </c>
      <c r="J3086">
        <v>0</v>
      </c>
      <c r="K3086">
        <v>1</v>
      </c>
      <c r="L3086">
        <v>1</v>
      </c>
    </row>
    <row r="3087" spans="5:12" x14ac:dyDescent="0.2">
      <c r="E3087" t="s">
        <v>1662</v>
      </c>
      <c r="F3087" t="s">
        <v>94</v>
      </c>
      <c r="G3087">
        <v>0</v>
      </c>
      <c r="H3087">
        <v>1</v>
      </c>
      <c r="I3087">
        <v>0</v>
      </c>
      <c r="J3087">
        <v>0</v>
      </c>
      <c r="K3087">
        <v>1</v>
      </c>
      <c r="L3087">
        <v>1</v>
      </c>
    </row>
    <row r="3088" spans="5:12" x14ac:dyDescent="0.2">
      <c r="E3088" t="s">
        <v>437</v>
      </c>
      <c r="F3088" t="s">
        <v>94</v>
      </c>
      <c r="G3088">
        <v>0</v>
      </c>
      <c r="H3088">
        <v>1</v>
      </c>
      <c r="I3088">
        <v>0</v>
      </c>
      <c r="J3088">
        <v>0</v>
      </c>
      <c r="K3088">
        <v>1</v>
      </c>
      <c r="L3088">
        <v>1</v>
      </c>
    </row>
    <row r="3089" spans="5:12" x14ac:dyDescent="0.2">
      <c r="E3089" t="s">
        <v>1292</v>
      </c>
      <c r="F3089" t="s">
        <v>94</v>
      </c>
      <c r="G3089">
        <v>0</v>
      </c>
      <c r="H3089">
        <v>1</v>
      </c>
      <c r="I3089">
        <v>0</v>
      </c>
      <c r="J3089">
        <v>0</v>
      </c>
      <c r="K3089">
        <v>1</v>
      </c>
      <c r="L3089">
        <v>1</v>
      </c>
    </row>
    <row r="3090" spans="5:12" x14ac:dyDescent="0.2">
      <c r="E3090" t="s">
        <v>7948</v>
      </c>
      <c r="F3090" t="s">
        <v>55</v>
      </c>
      <c r="G3090">
        <v>0</v>
      </c>
      <c r="H3090">
        <v>1</v>
      </c>
      <c r="I3090">
        <v>0</v>
      </c>
      <c r="J3090">
        <v>0</v>
      </c>
      <c r="K3090">
        <v>1</v>
      </c>
      <c r="L3090">
        <v>1</v>
      </c>
    </row>
    <row r="3091" spans="5:12" x14ac:dyDescent="0.2">
      <c r="E3091" t="s">
        <v>7949</v>
      </c>
      <c r="F3091" t="s">
        <v>55</v>
      </c>
      <c r="G3091">
        <v>0</v>
      </c>
      <c r="H3091">
        <v>1</v>
      </c>
      <c r="I3091">
        <v>0</v>
      </c>
      <c r="J3091">
        <v>0</v>
      </c>
      <c r="K3091">
        <v>1</v>
      </c>
      <c r="L3091">
        <v>1</v>
      </c>
    </row>
    <row r="3092" spans="5:12" x14ac:dyDescent="0.2">
      <c r="E3092" t="s">
        <v>7950</v>
      </c>
      <c r="F3092" t="s">
        <v>55</v>
      </c>
      <c r="G3092">
        <v>0</v>
      </c>
      <c r="H3092">
        <v>1</v>
      </c>
      <c r="I3092">
        <v>0</v>
      </c>
      <c r="J3092">
        <v>0</v>
      </c>
      <c r="K3092">
        <v>1</v>
      </c>
      <c r="L3092">
        <v>1</v>
      </c>
    </row>
    <row r="3093" spans="5:12" x14ac:dyDescent="0.2">
      <c r="E3093" t="s">
        <v>1397</v>
      </c>
      <c r="F3093" t="s">
        <v>18</v>
      </c>
      <c r="G3093">
        <v>0</v>
      </c>
      <c r="H3093">
        <v>5</v>
      </c>
      <c r="I3093">
        <v>0</v>
      </c>
      <c r="J3093">
        <v>0</v>
      </c>
      <c r="K3093">
        <v>5</v>
      </c>
      <c r="L3093">
        <v>5</v>
      </c>
    </row>
    <row r="3094" spans="5:12" x14ac:dyDescent="0.2">
      <c r="E3094" t="s">
        <v>725</v>
      </c>
      <c r="F3094" t="s">
        <v>14</v>
      </c>
      <c r="G3094">
        <v>0</v>
      </c>
      <c r="H3094">
        <v>1</v>
      </c>
      <c r="I3094">
        <v>0</v>
      </c>
      <c r="J3094">
        <v>0</v>
      </c>
      <c r="K3094">
        <v>1</v>
      </c>
      <c r="L3094">
        <v>1</v>
      </c>
    </row>
    <row r="3095" spans="5:12" x14ac:dyDescent="0.2">
      <c r="E3095" t="s">
        <v>795</v>
      </c>
      <c r="F3095" t="s">
        <v>14</v>
      </c>
      <c r="G3095">
        <v>0</v>
      </c>
      <c r="H3095">
        <v>1</v>
      </c>
      <c r="I3095">
        <v>0</v>
      </c>
      <c r="J3095">
        <v>0</v>
      </c>
      <c r="K3095">
        <v>1</v>
      </c>
      <c r="L3095">
        <v>1</v>
      </c>
    </row>
    <row r="3096" spans="5:12" x14ac:dyDescent="0.2">
      <c r="E3096" t="s">
        <v>1382</v>
      </c>
      <c r="F3096" t="s">
        <v>24</v>
      </c>
      <c r="G3096">
        <v>0</v>
      </c>
      <c r="H3096">
        <v>1</v>
      </c>
      <c r="I3096">
        <v>0</v>
      </c>
      <c r="J3096">
        <v>0</v>
      </c>
      <c r="K3096">
        <v>1</v>
      </c>
      <c r="L3096">
        <v>1</v>
      </c>
    </row>
    <row r="3097" spans="5:12" x14ac:dyDescent="0.2">
      <c r="E3097" t="s">
        <v>7951</v>
      </c>
      <c r="F3097" t="s">
        <v>24</v>
      </c>
      <c r="G3097">
        <v>1</v>
      </c>
      <c r="H3097">
        <v>0</v>
      </c>
      <c r="I3097">
        <v>0</v>
      </c>
      <c r="J3097">
        <v>0</v>
      </c>
      <c r="K3097">
        <v>1</v>
      </c>
      <c r="L3097">
        <v>1</v>
      </c>
    </row>
    <row r="3098" spans="5:12" x14ac:dyDescent="0.2">
      <c r="E3098" s="163">
        <v>44621</v>
      </c>
      <c r="F3098" t="s">
        <v>131</v>
      </c>
      <c r="G3098">
        <v>0</v>
      </c>
      <c r="H3098">
        <v>1</v>
      </c>
      <c r="I3098">
        <v>0</v>
      </c>
      <c r="J3098">
        <v>0</v>
      </c>
      <c r="K3098">
        <v>1</v>
      </c>
      <c r="L3098">
        <v>1</v>
      </c>
    </row>
    <row r="3099" spans="5:12" x14ac:dyDescent="0.2">
      <c r="E3099" t="s">
        <v>7952</v>
      </c>
      <c r="F3099" t="s">
        <v>131</v>
      </c>
      <c r="G3099">
        <v>0</v>
      </c>
      <c r="H3099">
        <v>1</v>
      </c>
      <c r="I3099">
        <v>0</v>
      </c>
      <c r="J3099">
        <v>0</v>
      </c>
      <c r="K3099">
        <v>1</v>
      </c>
      <c r="L3099">
        <v>1</v>
      </c>
    </row>
    <row r="3100" spans="5:12" x14ac:dyDescent="0.2">
      <c r="E3100" t="s">
        <v>7953</v>
      </c>
      <c r="F3100" t="s">
        <v>131</v>
      </c>
      <c r="G3100">
        <v>0</v>
      </c>
      <c r="H3100">
        <v>1</v>
      </c>
      <c r="I3100">
        <v>0</v>
      </c>
      <c r="J3100">
        <v>0</v>
      </c>
      <c r="K3100">
        <v>1</v>
      </c>
      <c r="L3100">
        <v>1</v>
      </c>
    </row>
    <row r="3101" spans="5:12" x14ac:dyDescent="0.2">
      <c r="E3101" t="s">
        <v>7954</v>
      </c>
      <c r="F3101" t="s">
        <v>131</v>
      </c>
      <c r="G3101">
        <v>0</v>
      </c>
      <c r="H3101">
        <v>1</v>
      </c>
      <c r="I3101">
        <v>0</v>
      </c>
      <c r="J3101">
        <v>0</v>
      </c>
      <c r="K3101">
        <v>1</v>
      </c>
      <c r="L3101">
        <v>1</v>
      </c>
    </row>
    <row r="3102" spans="5:12" x14ac:dyDescent="0.2">
      <c r="E3102" t="s">
        <v>7955</v>
      </c>
      <c r="F3102" t="s">
        <v>94</v>
      </c>
      <c r="G3102">
        <v>0</v>
      </c>
      <c r="H3102">
        <v>1</v>
      </c>
      <c r="I3102">
        <v>0</v>
      </c>
      <c r="J3102">
        <v>1</v>
      </c>
      <c r="K3102">
        <v>0</v>
      </c>
      <c r="L3102">
        <v>1</v>
      </c>
    </row>
    <row r="3103" spans="5:12" x14ac:dyDescent="0.2">
      <c r="E3103" t="s">
        <v>7956</v>
      </c>
      <c r="F3103" t="s">
        <v>94</v>
      </c>
      <c r="G3103">
        <v>0</v>
      </c>
      <c r="H3103">
        <v>1</v>
      </c>
      <c r="I3103">
        <v>0</v>
      </c>
      <c r="J3103">
        <v>1</v>
      </c>
      <c r="K3103">
        <v>0</v>
      </c>
      <c r="L3103">
        <v>1</v>
      </c>
    </row>
    <row r="3104" spans="5:12" x14ac:dyDescent="0.2">
      <c r="E3104" t="s">
        <v>4295</v>
      </c>
      <c r="F3104" t="s">
        <v>35</v>
      </c>
      <c r="G3104">
        <v>0</v>
      </c>
      <c r="H3104">
        <v>1</v>
      </c>
      <c r="I3104">
        <v>0</v>
      </c>
      <c r="J3104">
        <v>0</v>
      </c>
      <c r="K3104">
        <v>1</v>
      </c>
      <c r="L3104">
        <v>1</v>
      </c>
    </row>
    <row r="3105" spans="5:12" x14ac:dyDescent="0.2">
      <c r="E3105" t="s">
        <v>4813</v>
      </c>
      <c r="F3105" t="s">
        <v>33</v>
      </c>
      <c r="G3105">
        <v>0</v>
      </c>
      <c r="H3105">
        <v>1</v>
      </c>
      <c r="I3105">
        <v>0</v>
      </c>
      <c r="J3105">
        <v>0</v>
      </c>
      <c r="K3105">
        <v>1</v>
      </c>
      <c r="L3105">
        <v>1</v>
      </c>
    </row>
    <row r="3106" spans="5:12" x14ac:dyDescent="0.2">
      <c r="E3106" t="s">
        <v>267</v>
      </c>
      <c r="F3106" t="s">
        <v>58</v>
      </c>
      <c r="G3106">
        <v>0</v>
      </c>
      <c r="H3106">
        <v>1</v>
      </c>
      <c r="I3106">
        <v>0</v>
      </c>
      <c r="J3106">
        <v>0</v>
      </c>
      <c r="K3106">
        <v>1</v>
      </c>
      <c r="L3106">
        <v>1</v>
      </c>
    </row>
    <row r="3107" spans="5:12" x14ac:dyDescent="0.2">
      <c r="E3107" t="s">
        <v>3217</v>
      </c>
      <c r="F3107" t="s">
        <v>87</v>
      </c>
      <c r="G3107">
        <v>0</v>
      </c>
      <c r="H3107">
        <v>1</v>
      </c>
      <c r="I3107">
        <v>0</v>
      </c>
      <c r="J3107">
        <v>0</v>
      </c>
      <c r="K3107">
        <v>1</v>
      </c>
      <c r="L3107">
        <v>1</v>
      </c>
    </row>
    <row r="3108" spans="5:12" x14ac:dyDescent="0.2">
      <c r="E3108" t="s">
        <v>7957</v>
      </c>
      <c r="F3108" t="s">
        <v>58</v>
      </c>
      <c r="G3108">
        <v>1</v>
      </c>
      <c r="H3108">
        <v>0</v>
      </c>
      <c r="I3108">
        <v>0</v>
      </c>
      <c r="J3108">
        <v>0</v>
      </c>
      <c r="K3108">
        <v>1</v>
      </c>
      <c r="L3108">
        <v>1</v>
      </c>
    </row>
    <row r="3109" spans="5:12" x14ac:dyDescent="0.2">
      <c r="E3109" t="s">
        <v>2076</v>
      </c>
      <c r="F3109" t="s">
        <v>14</v>
      </c>
      <c r="G3109">
        <v>1</v>
      </c>
      <c r="H3109">
        <v>1</v>
      </c>
      <c r="I3109">
        <v>0</v>
      </c>
      <c r="J3109">
        <v>0</v>
      </c>
      <c r="K3109">
        <v>2</v>
      </c>
      <c r="L3109">
        <v>2</v>
      </c>
    </row>
    <row r="3110" spans="5:12" x14ac:dyDescent="0.2">
      <c r="E3110" t="s">
        <v>2950</v>
      </c>
      <c r="F3110" t="s">
        <v>14</v>
      </c>
      <c r="G3110">
        <v>1</v>
      </c>
      <c r="H3110">
        <v>1</v>
      </c>
      <c r="I3110">
        <v>0</v>
      </c>
      <c r="J3110">
        <v>0</v>
      </c>
      <c r="K3110">
        <v>2</v>
      </c>
      <c r="L3110">
        <v>2</v>
      </c>
    </row>
    <row r="3111" spans="5:12" x14ac:dyDescent="0.2">
      <c r="E3111" t="s">
        <v>1886</v>
      </c>
      <c r="F3111" t="s">
        <v>14</v>
      </c>
      <c r="G3111">
        <v>1</v>
      </c>
      <c r="H3111">
        <v>1</v>
      </c>
      <c r="I3111">
        <v>0</v>
      </c>
      <c r="J3111">
        <v>0</v>
      </c>
      <c r="K3111">
        <v>2</v>
      </c>
      <c r="L3111">
        <v>2</v>
      </c>
    </row>
    <row r="3112" spans="5:12" x14ac:dyDescent="0.2">
      <c r="E3112" t="s">
        <v>1525</v>
      </c>
      <c r="F3112" t="s">
        <v>14</v>
      </c>
      <c r="G3112">
        <v>1</v>
      </c>
      <c r="H3112">
        <v>1</v>
      </c>
      <c r="I3112">
        <v>0</v>
      </c>
      <c r="J3112">
        <v>0</v>
      </c>
      <c r="K3112">
        <v>2</v>
      </c>
      <c r="L3112">
        <v>2</v>
      </c>
    </row>
    <row r="3113" spans="5:12" x14ac:dyDescent="0.2">
      <c r="E3113" t="s">
        <v>5061</v>
      </c>
      <c r="F3113" t="s">
        <v>14</v>
      </c>
      <c r="G3113">
        <v>0</v>
      </c>
      <c r="H3113">
        <v>1</v>
      </c>
      <c r="I3113">
        <v>0</v>
      </c>
      <c r="J3113">
        <v>0</v>
      </c>
      <c r="K3113">
        <v>1</v>
      </c>
      <c r="L3113">
        <v>1</v>
      </c>
    </row>
    <row r="3114" spans="5:12" x14ac:dyDescent="0.2">
      <c r="E3114" t="s">
        <v>2432</v>
      </c>
      <c r="F3114" t="s">
        <v>48</v>
      </c>
      <c r="G3114">
        <v>0</v>
      </c>
      <c r="H3114">
        <v>2</v>
      </c>
      <c r="I3114">
        <v>0</v>
      </c>
      <c r="J3114">
        <v>1</v>
      </c>
      <c r="K3114">
        <v>1</v>
      </c>
      <c r="L3114">
        <v>2</v>
      </c>
    </row>
    <row r="3115" spans="5:12" x14ac:dyDescent="0.2">
      <c r="E3115" t="s">
        <v>2653</v>
      </c>
      <c r="F3115" t="s">
        <v>48</v>
      </c>
      <c r="G3115">
        <v>0</v>
      </c>
      <c r="H3115">
        <v>2</v>
      </c>
      <c r="I3115">
        <v>0</v>
      </c>
      <c r="J3115">
        <v>1</v>
      </c>
      <c r="K3115">
        <v>1</v>
      </c>
      <c r="L3115">
        <v>2</v>
      </c>
    </row>
    <row r="3116" spans="5:12" x14ac:dyDescent="0.2">
      <c r="E3116" t="s">
        <v>7958</v>
      </c>
      <c r="F3116" t="s">
        <v>58</v>
      </c>
      <c r="G3116">
        <v>0</v>
      </c>
      <c r="H3116">
        <v>1</v>
      </c>
      <c r="I3116">
        <v>0</v>
      </c>
      <c r="J3116">
        <v>0</v>
      </c>
      <c r="K3116">
        <v>1</v>
      </c>
      <c r="L3116">
        <v>1</v>
      </c>
    </row>
    <row r="3117" spans="5:12" x14ac:dyDescent="0.2">
      <c r="E3117" t="s">
        <v>5283</v>
      </c>
      <c r="F3117" t="s">
        <v>58</v>
      </c>
      <c r="G3117">
        <v>0</v>
      </c>
      <c r="H3117">
        <v>1</v>
      </c>
      <c r="I3117">
        <v>0</v>
      </c>
      <c r="J3117">
        <v>0</v>
      </c>
      <c r="K3117">
        <v>1</v>
      </c>
      <c r="L3117">
        <v>1</v>
      </c>
    </row>
    <row r="3118" spans="5:12" x14ac:dyDescent="0.2">
      <c r="E3118" t="s">
        <v>7959</v>
      </c>
      <c r="F3118" t="s">
        <v>58</v>
      </c>
      <c r="G3118">
        <v>0</v>
      </c>
      <c r="H3118">
        <v>1</v>
      </c>
      <c r="I3118">
        <v>0</v>
      </c>
      <c r="J3118">
        <v>0</v>
      </c>
      <c r="K3118">
        <v>1</v>
      </c>
      <c r="L3118">
        <v>1</v>
      </c>
    </row>
    <row r="3119" spans="5:12" x14ac:dyDescent="0.2">
      <c r="E3119" t="s">
        <v>5037</v>
      </c>
      <c r="F3119" t="s">
        <v>48</v>
      </c>
      <c r="G3119">
        <v>0</v>
      </c>
      <c r="H3119">
        <v>1</v>
      </c>
      <c r="I3119">
        <v>0</v>
      </c>
      <c r="J3119">
        <v>0</v>
      </c>
      <c r="K3119">
        <v>1</v>
      </c>
      <c r="L3119">
        <v>1</v>
      </c>
    </row>
    <row r="3120" spans="5:12" x14ac:dyDescent="0.2">
      <c r="E3120" t="s">
        <v>7960</v>
      </c>
      <c r="F3120" t="s">
        <v>24</v>
      </c>
      <c r="G3120">
        <v>1</v>
      </c>
      <c r="H3120">
        <v>0</v>
      </c>
      <c r="I3120">
        <v>0</v>
      </c>
      <c r="J3120">
        <v>0</v>
      </c>
      <c r="K3120">
        <v>1</v>
      </c>
      <c r="L3120">
        <v>1</v>
      </c>
    </row>
    <row r="3121" spans="5:12" x14ac:dyDescent="0.2">
      <c r="E3121" t="s">
        <v>7961</v>
      </c>
      <c r="F3121" t="s">
        <v>58</v>
      </c>
      <c r="G3121">
        <v>0</v>
      </c>
      <c r="H3121">
        <v>1</v>
      </c>
      <c r="I3121">
        <v>0</v>
      </c>
      <c r="J3121">
        <v>0</v>
      </c>
      <c r="K3121">
        <v>1</v>
      </c>
      <c r="L3121">
        <v>1</v>
      </c>
    </row>
    <row r="3122" spans="5:12" x14ac:dyDescent="0.2">
      <c r="E3122" t="s">
        <v>7962</v>
      </c>
      <c r="F3122" t="s">
        <v>80</v>
      </c>
      <c r="G3122">
        <v>0</v>
      </c>
      <c r="H3122">
        <v>1</v>
      </c>
      <c r="I3122">
        <v>0</v>
      </c>
      <c r="J3122">
        <v>0</v>
      </c>
      <c r="K3122">
        <v>1</v>
      </c>
      <c r="L3122">
        <v>1</v>
      </c>
    </row>
    <row r="3123" spans="5:12" x14ac:dyDescent="0.2">
      <c r="E3123" t="s">
        <v>7963</v>
      </c>
      <c r="F3123" t="s">
        <v>80</v>
      </c>
      <c r="G3123">
        <v>0</v>
      </c>
      <c r="H3123">
        <v>1</v>
      </c>
      <c r="I3123">
        <v>0</v>
      </c>
      <c r="J3123">
        <v>0</v>
      </c>
      <c r="K3123">
        <v>1</v>
      </c>
      <c r="L3123">
        <v>1</v>
      </c>
    </row>
    <row r="3124" spans="5:12" x14ac:dyDescent="0.2">
      <c r="E3124" t="s">
        <v>7964</v>
      </c>
      <c r="F3124" t="s">
        <v>80</v>
      </c>
      <c r="G3124">
        <v>0</v>
      </c>
      <c r="H3124">
        <v>1</v>
      </c>
      <c r="I3124">
        <v>0</v>
      </c>
      <c r="J3124">
        <v>0</v>
      </c>
      <c r="K3124">
        <v>1</v>
      </c>
      <c r="L3124">
        <v>1</v>
      </c>
    </row>
    <row r="3125" spans="5:12" x14ac:dyDescent="0.2">
      <c r="E3125" t="s">
        <v>3061</v>
      </c>
      <c r="F3125" t="s">
        <v>33</v>
      </c>
      <c r="G3125">
        <v>0</v>
      </c>
      <c r="H3125">
        <v>1</v>
      </c>
      <c r="I3125">
        <v>0</v>
      </c>
      <c r="J3125">
        <v>0</v>
      </c>
      <c r="K3125">
        <v>1</v>
      </c>
      <c r="L3125">
        <v>1</v>
      </c>
    </row>
    <row r="3126" spans="5:12" x14ac:dyDescent="0.2">
      <c r="E3126" t="s">
        <v>5720</v>
      </c>
      <c r="F3126" t="s">
        <v>33</v>
      </c>
      <c r="G3126">
        <v>0</v>
      </c>
      <c r="H3126">
        <v>1</v>
      </c>
      <c r="I3126">
        <v>0</v>
      </c>
      <c r="J3126">
        <v>0</v>
      </c>
      <c r="K3126">
        <v>1</v>
      </c>
      <c r="L3126">
        <v>1</v>
      </c>
    </row>
    <row r="3127" spans="5:12" x14ac:dyDescent="0.2">
      <c r="E3127" t="s">
        <v>420</v>
      </c>
      <c r="F3127" t="s">
        <v>33</v>
      </c>
      <c r="G3127">
        <v>0</v>
      </c>
      <c r="H3127">
        <v>1</v>
      </c>
      <c r="I3127">
        <v>0</v>
      </c>
      <c r="J3127">
        <v>0</v>
      </c>
      <c r="K3127">
        <v>1</v>
      </c>
      <c r="L3127">
        <v>1</v>
      </c>
    </row>
    <row r="3128" spans="5:12" x14ac:dyDescent="0.2">
      <c r="E3128" t="s">
        <v>749</v>
      </c>
      <c r="F3128" t="s">
        <v>33</v>
      </c>
      <c r="G3128">
        <v>0</v>
      </c>
      <c r="H3128">
        <v>1</v>
      </c>
      <c r="I3128">
        <v>0</v>
      </c>
      <c r="J3128">
        <v>0</v>
      </c>
      <c r="K3128">
        <v>1</v>
      </c>
      <c r="L3128">
        <v>1</v>
      </c>
    </row>
    <row r="3129" spans="5:12" x14ac:dyDescent="0.2">
      <c r="E3129" t="s">
        <v>996</v>
      </c>
      <c r="F3129" t="s">
        <v>14</v>
      </c>
      <c r="G3129">
        <v>0</v>
      </c>
      <c r="H3129">
        <v>1</v>
      </c>
      <c r="I3129">
        <v>0</v>
      </c>
      <c r="J3129">
        <v>0</v>
      </c>
      <c r="K3129">
        <v>1</v>
      </c>
      <c r="L3129">
        <v>1</v>
      </c>
    </row>
    <row r="3130" spans="5:12" x14ac:dyDescent="0.2">
      <c r="E3130" t="s">
        <v>1644</v>
      </c>
      <c r="F3130" t="s">
        <v>14</v>
      </c>
      <c r="G3130">
        <v>0</v>
      </c>
      <c r="H3130">
        <v>1</v>
      </c>
      <c r="I3130">
        <v>0</v>
      </c>
      <c r="J3130">
        <v>0</v>
      </c>
      <c r="K3130">
        <v>1</v>
      </c>
      <c r="L3130">
        <v>1</v>
      </c>
    </row>
    <row r="3131" spans="5:12" x14ac:dyDescent="0.2">
      <c r="E3131" t="s">
        <v>201</v>
      </c>
      <c r="F3131" t="s">
        <v>14</v>
      </c>
      <c r="G3131">
        <v>0</v>
      </c>
      <c r="H3131">
        <v>1</v>
      </c>
      <c r="I3131">
        <v>0</v>
      </c>
      <c r="J3131">
        <v>0</v>
      </c>
      <c r="K3131">
        <v>1</v>
      </c>
      <c r="L3131">
        <v>1</v>
      </c>
    </row>
    <row r="3132" spans="5:12" x14ac:dyDescent="0.2">
      <c r="E3132" t="s">
        <v>3532</v>
      </c>
      <c r="F3132" t="s">
        <v>14</v>
      </c>
      <c r="G3132">
        <v>1</v>
      </c>
      <c r="H3132">
        <v>1</v>
      </c>
      <c r="I3132">
        <v>0</v>
      </c>
      <c r="J3132">
        <v>0</v>
      </c>
      <c r="K3132">
        <v>2</v>
      </c>
      <c r="L3132">
        <v>2</v>
      </c>
    </row>
    <row r="3133" spans="5:12" x14ac:dyDescent="0.2">
      <c r="E3133" t="s">
        <v>3150</v>
      </c>
      <c r="F3133" t="s">
        <v>14</v>
      </c>
      <c r="G3133">
        <v>0</v>
      </c>
      <c r="H3133">
        <v>1</v>
      </c>
      <c r="I3133">
        <v>0</v>
      </c>
      <c r="J3133">
        <v>0</v>
      </c>
      <c r="K3133">
        <v>1</v>
      </c>
      <c r="L3133">
        <v>1</v>
      </c>
    </row>
    <row r="3134" spans="5:12" x14ac:dyDescent="0.2">
      <c r="E3134" t="s">
        <v>7965</v>
      </c>
      <c r="F3134" t="s">
        <v>29</v>
      </c>
      <c r="G3134">
        <v>0</v>
      </c>
      <c r="H3134">
        <v>1</v>
      </c>
      <c r="I3134">
        <v>0</v>
      </c>
      <c r="J3134">
        <v>0</v>
      </c>
      <c r="K3134">
        <v>1</v>
      </c>
      <c r="L3134">
        <v>1</v>
      </c>
    </row>
    <row r="3135" spans="5:12" x14ac:dyDescent="0.2">
      <c r="E3135" t="s">
        <v>7966</v>
      </c>
      <c r="F3135" t="s">
        <v>29</v>
      </c>
      <c r="G3135">
        <v>0</v>
      </c>
      <c r="H3135">
        <v>1</v>
      </c>
      <c r="I3135">
        <v>0</v>
      </c>
      <c r="J3135">
        <v>0</v>
      </c>
      <c r="K3135">
        <v>1</v>
      </c>
      <c r="L3135">
        <v>1</v>
      </c>
    </row>
    <row r="3136" spans="5:12" x14ac:dyDescent="0.2">
      <c r="E3136" t="s">
        <v>7967</v>
      </c>
      <c r="F3136" t="s">
        <v>29</v>
      </c>
      <c r="G3136">
        <v>0</v>
      </c>
      <c r="H3136">
        <v>1</v>
      </c>
      <c r="I3136">
        <v>0</v>
      </c>
      <c r="J3136">
        <v>0</v>
      </c>
      <c r="K3136">
        <v>1</v>
      </c>
      <c r="L3136">
        <v>1</v>
      </c>
    </row>
    <row r="3137" spans="5:12" x14ac:dyDescent="0.2">
      <c r="E3137" t="s">
        <v>7968</v>
      </c>
      <c r="F3137" t="s">
        <v>29</v>
      </c>
      <c r="G3137">
        <v>0</v>
      </c>
      <c r="H3137">
        <v>1</v>
      </c>
      <c r="I3137">
        <v>0</v>
      </c>
      <c r="J3137">
        <v>0</v>
      </c>
      <c r="K3137">
        <v>1</v>
      </c>
      <c r="L3137">
        <v>1</v>
      </c>
    </row>
    <row r="3138" spans="5:12" x14ac:dyDescent="0.2">
      <c r="E3138" t="s">
        <v>3494</v>
      </c>
      <c r="F3138" t="s">
        <v>77</v>
      </c>
      <c r="G3138">
        <v>0</v>
      </c>
      <c r="H3138">
        <v>1</v>
      </c>
      <c r="I3138">
        <v>0</v>
      </c>
      <c r="J3138">
        <v>0</v>
      </c>
      <c r="K3138">
        <v>1</v>
      </c>
      <c r="L3138">
        <v>1</v>
      </c>
    </row>
    <row r="3139" spans="5:12" x14ac:dyDescent="0.2">
      <c r="E3139" t="s">
        <v>6573</v>
      </c>
      <c r="F3139" t="s">
        <v>53</v>
      </c>
      <c r="G3139">
        <v>0</v>
      </c>
      <c r="H3139">
        <v>1</v>
      </c>
      <c r="I3139">
        <v>0</v>
      </c>
      <c r="J3139">
        <v>0</v>
      </c>
      <c r="K3139">
        <v>1</v>
      </c>
      <c r="L3139">
        <v>1</v>
      </c>
    </row>
    <row r="3140" spans="5:12" x14ac:dyDescent="0.2">
      <c r="E3140" t="s">
        <v>6150</v>
      </c>
      <c r="F3140" t="s">
        <v>53</v>
      </c>
      <c r="G3140">
        <v>0</v>
      </c>
      <c r="H3140">
        <v>1</v>
      </c>
      <c r="I3140">
        <v>0</v>
      </c>
      <c r="J3140">
        <v>0</v>
      </c>
      <c r="K3140">
        <v>1</v>
      </c>
      <c r="L3140">
        <v>1</v>
      </c>
    </row>
    <row r="3141" spans="5:12" x14ac:dyDescent="0.2">
      <c r="E3141" t="s">
        <v>6152</v>
      </c>
      <c r="F3141" t="s">
        <v>53</v>
      </c>
      <c r="G3141">
        <v>0</v>
      </c>
      <c r="H3141">
        <v>1</v>
      </c>
      <c r="I3141">
        <v>0</v>
      </c>
      <c r="J3141">
        <v>0</v>
      </c>
      <c r="K3141">
        <v>1</v>
      </c>
      <c r="L3141">
        <v>1</v>
      </c>
    </row>
    <row r="3142" spans="5:12" x14ac:dyDescent="0.2">
      <c r="E3142" t="s">
        <v>874</v>
      </c>
      <c r="F3142" t="s">
        <v>53</v>
      </c>
      <c r="G3142">
        <v>0</v>
      </c>
      <c r="H3142">
        <v>1</v>
      </c>
      <c r="I3142">
        <v>0</v>
      </c>
      <c r="J3142">
        <v>0</v>
      </c>
      <c r="K3142">
        <v>1</v>
      </c>
      <c r="L3142">
        <v>1</v>
      </c>
    </row>
    <row r="3143" spans="5:12" x14ac:dyDescent="0.2">
      <c r="E3143" t="s">
        <v>7969</v>
      </c>
      <c r="F3143" t="s">
        <v>58</v>
      </c>
      <c r="G3143">
        <v>1</v>
      </c>
      <c r="H3143">
        <v>0</v>
      </c>
      <c r="I3143">
        <v>0</v>
      </c>
      <c r="J3143">
        <v>0</v>
      </c>
      <c r="K3143">
        <v>1</v>
      </c>
      <c r="L3143">
        <v>1</v>
      </c>
    </row>
    <row r="3144" spans="5:12" x14ac:dyDescent="0.2">
      <c r="E3144" t="s">
        <v>7970</v>
      </c>
      <c r="F3144" t="s">
        <v>58</v>
      </c>
      <c r="G3144">
        <v>1</v>
      </c>
      <c r="H3144">
        <v>0</v>
      </c>
      <c r="I3144">
        <v>0</v>
      </c>
      <c r="J3144">
        <v>0</v>
      </c>
      <c r="K3144">
        <v>1</v>
      </c>
      <c r="L3144">
        <v>1</v>
      </c>
    </row>
    <row r="3145" spans="5:12" x14ac:dyDescent="0.2">
      <c r="E3145" t="s">
        <v>7971</v>
      </c>
      <c r="F3145" t="s">
        <v>20</v>
      </c>
      <c r="G3145">
        <v>0</v>
      </c>
      <c r="H3145">
        <v>1</v>
      </c>
      <c r="I3145">
        <v>0</v>
      </c>
      <c r="J3145">
        <v>0</v>
      </c>
      <c r="K3145">
        <v>1</v>
      </c>
      <c r="L3145">
        <v>1</v>
      </c>
    </row>
    <row r="3146" spans="5:12" x14ac:dyDescent="0.2">
      <c r="E3146" t="s">
        <v>4642</v>
      </c>
      <c r="F3146" t="s">
        <v>20</v>
      </c>
      <c r="G3146">
        <v>0</v>
      </c>
      <c r="H3146">
        <v>1</v>
      </c>
      <c r="I3146">
        <v>0</v>
      </c>
      <c r="J3146">
        <v>0</v>
      </c>
      <c r="K3146">
        <v>1</v>
      </c>
      <c r="L3146">
        <v>1</v>
      </c>
    </row>
    <row r="3147" spans="5:12" x14ac:dyDescent="0.2">
      <c r="E3147" t="s">
        <v>6354</v>
      </c>
      <c r="F3147" t="s">
        <v>67</v>
      </c>
      <c r="G3147">
        <v>1</v>
      </c>
      <c r="H3147">
        <v>1</v>
      </c>
      <c r="I3147">
        <v>0</v>
      </c>
      <c r="J3147">
        <v>0</v>
      </c>
      <c r="K3147">
        <v>2</v>
      </c>
      <c r="L3147">
        <v>2</v>
      </c>
    </row>
    <row r="3148" spans="5:12" x14ac:dyDescent="0.2">
      <c r="E3148" t="s">
        <v>7972</v>
      </c>
      <c r="F3148" t="s">
        <v>22</v>
      </c>
      <c r="G3148">
        <v>0</v>
      </c>
      <c r="H3148">
        <v>1</v>
      </c>
      <c r="I3148">
        <v>0</v>
      </c>
      <c r="J3148">
        <v>0</v>
      </c>
      <c r="K3148">
        <v>1</v>
      </c>
      <c r="L3148">
        <v>1</v>
      </c>
    </row>
    <row r="3149" spans="5:12" x14ac:dyDescent="0.2">
      <c r="E3149" t="s">
        <v>1358</v>
      </c>
      <c r="F3149" t="s">
        <v>35</v>
      </c>
      <c r="G3149">
        <v>1</v>
      </c>
      <c r="H3149">
        <v>0</v>
      </c>
      <c r="I3149">
        <v>0</v>
      </c>
      <c r="J3149">
        <v>0</v>
      </c>
      <c r="K3149">
        <v>1</v>
      </c>
      <c r="L3149">
        <v>1</v>
      </c>
    </row>
    <row r="3150" spans="5:12" x14ac:dyDescent="0.2">
      <c r="E3150" t="s">
        <v>7973</v>
      </c>
      <c r="F3150" t="s">
        <v>67</v>
      </c>
      <c r="G3150">
        <v>0</v>
      </c>
      <c r="H3150">
        <v>1</v>
      </c>
      <c r="I3150">
        <v>0</v>
      </c>
      <c r="J3150">
        <v>0</v>
      </c>
      <c r="K3150">
        <v>1</v>
      </c>
      <c r="L3150">
        <v>1</v>
      </c>
    </row>
    <row r="3151" spans="5:12" x14ac:dyDescent="0.2">
      <c r="E3151" t="s">
        <v>4326</v>
      </c>
      <c r="F3151" t="s">
        <v>58</v>
      </c>
      <c r="G3151">
        <v>0</v>
      </c>
      <c r="H3151">
        <v>1</v>
      </c>
      <c r="I3151">
        <v>0</v>
      </c>
      <c r="J3151">
        <v>0</v>
      </c>
      <c r="K3151">
        <v>1</v>
      </c>
      <c r="L3151">
        <v>1</v>
      </c>
    </row>
    <row r="3152" spans="5:12" x14ac:dyDescent="0.2">
      <c r="E3152" t="s">
        <v>3043</v>
      </c>
      <c r="F3152" t="s">
        <v>58</v>
      </c>
      <c r="G3152">
        <v>0</v>
      </c>
      <c r="H3152">
        <v>1</v>
      </c>
      <c r="I3152">
        <v>0</v>
      </c>
      <c r="J3152">
        <v>0</v>
      </c>
      <c r="K3152">
        <v>1</v>
      </c>
      <c r="L3152">
        <v>1</v>
      </c>
    </row>
    <row r="3153" spans="5:12" x14ac:dyDescent="0.2">
      <c r="E3153" t="s">
        <v>7974</v>
      </c>
      <c r="F3153" t="s">
        <v>94</v>
      </c>
      <c r="G3153">
        <v>1</v>
      </c>
      <c r="H3153">
        <v>0</v>
      </c>
      <c r="I3153">
        <v>0</v>
      </c>
      <c r="J3153">
        <v>0</v>
      </c>
      <c r="K3153">
        <v>1</v>
      </c>
      <c r="L3153">
        <v>1</v>
      </c>
    </row>
    <row r="3154" spans="5:12" x14ac:dyDescent="0.2">
      <c r="E3154" t="s">
        <v>3334</v>
      </c>
      <c r="F3154" t="s">
        <v>131</v>
      </c>
      <c r="G3154">
        <v>1</v>
      </c>
      <c r="H3154">
        <v>0</v>
      </c>
      <c r="I3154">
        <v>0</v>
      </c>
      <c r="J3154">
        <v>0</v>
      </c>
      <c r="K3154">
        <v>1</v>
      </c>
      <c r="L3154">
        <v>1</v>
      </c>
    </row>
    <row r="3155" spans="5:12" x14ac:dyDescent="0.2">
      <c r="E3155" t="s">
        <v>383</v>
      </c>
      <c r="F3155" t="s">
        <v>14</v>
      </c>
      <c r="G3155">
        <v>1</v>
      </c>
      <c r="H3155">
        <v>0</v>
      </c>
      <c r="I3155">
        <v>0</v>
      </c>
      <c r="J3155">
        <v>0</v>
      </c>
      <c r="K3155">
        <v>1</v>
      </c>
      <c r="L3155">
        <v>1</v>
      </c>
    </row>
    <row r="3156" spans="5:12" x14ac:dyDescent="0.2">
      <c r="E3156" t="s">
        <v>2798</v>
      </c>
      <c r="F3156" t="s">
        <v>77</v>
      </c>
      <c r="G3156">
        <v>1</v>
      </c>
      <c r="H3156">
        <v>0</v>
      </c>
      <c r="I3156">
        <v>0</v>
      </c>
      <c r="J3156">
        <v>0</v>
      </c>
      <c r="K3156">
        <v>1</v>
      </c>
      <c r="L3156">
        <v>1</v>
      </c>
    </row>
    <row r="3157" spans="5:12" x14ac:dyDescent="0.2">
      <c r="E3157" t="s">
        <v>1579</v>
      </c>
      <c r="F3157" t="s">
        <v>77</v>
      </c>
      <c r="G3157">
        <v>1</v>
      </c>
      <c r="H3157">
        <v>0</v>
      </c>
      <c r="I3157">
        <v>0</v>
      </c>
      <c r="J3157">
        <v>0</v>
      </c>
      <c r="K3157">
        <v>1</v>
      </c>
      <c r="L3157">
        <v>1</v>
      </c>
    </row>
    <row r="3158" spans="5:12" x14ac:dyDescent="0.2">
      <c r="E3158" t="s">
        <v>436</v>
      </c>
      <c r="F3158" t="s">
        <v>77</v>
      </c>
      <c r="G3158">
        <v>1</v>
      </c>
      <c r="H3158">
        <v>0</v>
      </c>
      <c r="I3158">
        <v>0</v>
      </c>
      <c r="J3158">
        <v>0</v>
      </c>
      <c r="K3158">
        <v>1</v>
      </c>
      <c r="L3158">
        <v>1</v>
      </c>
    </row>
    <row r="3159" spans="5:12" x14ac:dyDescent="0.2">
      <c r="E3159" t="s">
        <v>1379</v>
      </c>
      <c r="F3159" t="s">
        <v>77</v>
      </c>
      <c r="G3159">
        <v>1</v>
      </c>
      <c r="H3159">
        <v>0</v>
      </c>
      <c r="I3159">
        <v>0</v>
      </c>
      <c r="J3159">
        <v>0</v>
      </c>
      <c r="K3159">
        <v>1</v>
      </c>
      <c r="L3159">
        <v>1</v>
      </c>
    </row>
    <row r="3160" spans="5:12" x14ac:dyDescent="0.2">
      <c r="E3160" t="s">
        <v>2620</v>
      </c>
      <c r="F3160" t="s">
        <v>77</v>
      </c>
      <c r="G3160">
        <v>1</v>
      </c>
      <c r="H3160">
        <v>0</v>
      </c>
      <c r="I3160">
        <v>0</v>
      </c>
      <c r="J3160">
        <v>0</v>
      </c>
      <c r="K3160">
        <v>1</v>
      </c>
      <c r="L3160">
        <v>1</v>
      </c>
    </row>
    <row r="3161" spans="5:12" x14ac:dyDescent="0.2">
      <c r="E3161" t="s">
        <v>1983</v>
      </c>
      <c r="F3161" t="s">
        <v>67</v>
      </c>
      <c r="G3161">
        <v>1</v>
      </c>
      <c r="H3161">
        <v>0</v>
      </c>
      <c r="I3161">
        <v>0</v>
      </c>
      <c r="J3161">
        <v>0</v>
      </c>
      <c r="K3161">
        <v>1</v>
      </c>
      <c r="L3161">
        <v>1</v>
      </c>
    </row>
    <row r="3162" spans="5:12" x14ac:dyDescent="0.2">
      <c r="E3162" t="s">
        <v>250</v>
      </c>
      <c r="F3162" t="s">
        <v>67</v>
      </c>
      <c r="G3162">
        <v>1</v>
      </c>
      <c r="H3162">
        <v>0</v>
      </c>
      <c r="I3162">
        <v>0</v>
      </c>
      <c r="J3162">
        <v>0</v>
      </c>
      <c r="K3162">
        <v>1</v>
      </c>
      <c r="L3162">
        <v>1</v>
      </c>
    </row>
    <row r="3163" spans="5:12" x14ac:dyDescent="0.2">
      <c r="E3163" t="s">
        <v>6322</v>
      </c>
      <c r="F3163" t="s">
        <v>29</v>
      </c>
      <c r="G3163">
        <v>0</v>
      </c>
      <c r="H3163">
        <v>1</v>
      </c>
      <c r="I3163">
        <v>0</v>
      </c>
      <c r="J3163">
        <v>0</v>
      </c>
      <c r="K3163">
        <v>1</v>
      </c>
      <c r="L3163">
        <v>1</v>
      </c>
    </row>
    <row r="3164" spans="5:12" x14ac:dyDescent="0.2">
      <c r="E3164" t="s">
        <v>7975</v>
      </c>
      <c r="F3164" t="s">
        <v>29</v>
      </c>
      <c r="G3164">
        <v>0</v>
      </c>
      <c r="H3164">
        <v>1</v>
      </c>
      <c r="I3164">
        <v>0</v>
      </c>
      <c r="J3164">
        <v>0</v>
      </c>
      <c r="K3164">
        <v>1</v>
      </c>
      <c r="L3164">
        <v>1</v>
      </c>
    </row>
    <row r="3165" spans="5:12" x14ac:dyDescent="0.2">
      <c r="E3165" t="s">
        <v>7976</v>
      </c>
      <c r="F3165" t="s">
        <v>29</v>
      </c>
      <c r="G3165">
        <v>0</v>
      </c>
      <c r="H3165">
        <v>1</v>
      </c>
      <c r="I3165">
        <v>0</v>
      </c>
      <c r="J3165">
        <v>0</v>
      </c>
      <c r="K3165">
        <v>1</v>
      </c>
      <c r="L3165">
        <v>1</v>
      </c>
    </row>
    <row r="3166" spans="5:12" x14ac:dyDescent="0.2">
      <c r="E3166" t="s">
        <v>6321</v>
      </c>
      <c r="F3166" t="s">
        <v>29</v>
      </c>
      <c r="G3166">
        <v>0</v>
      </c>
      <c r="H3166">
        <v>1</v>
      </c>
      <c r="I3166">
        <v>0</v>
      </c>
      <c r="J3166">
        <v>0</v>
      </c>
      <c r="K3166">
        <v>1</v>
      </c>
      <c r="L3166">
        <v>1</v>
      </c>
    </row>
    <row r="3167" spans="5:12" x14ac:dyDescent="0.2">
      <c r="E3167" t="s">
        <v>5861</v>
      </c>
      <c r="F3167" t="s">
        <v>16</v>
      </c>
      <c r="G3167">
        <v>1</v>
      </c>
      <c r="H3167">
        <v>0</v>
      </c>
      <c r="I3167">
        <v>0</v>
      </c>
      <c r="J3167">
        <v>0</v>
      </c>
      <c r="K3167">
        <v>1</v>
      </c>
      <c r="L3167">
        <v>1</v>
      </c>
    </row>
    <row r="3168" spans="5:12" x14ac:dyDescent="0.2">
      <c r="E3168" t="s">
        <v>7977</v>
      </c>
      <c r="F3168" t="s">
        <v>58</v>
      </c>
      <c r="G3168">
        <v>0</v>
      </c>
      <c r="H3168">
        <v>1</v>
      </c>
      <c r="I3168">
        <v>0</v>
      </c>
      <c r="J3168">
        <v>0</v>
      </c>
      <c r="K3168">
        <v>1</v>
      </c>
      <c r="L3168">
        <v>1</v>
      </c>
    </row>
    <row r="3169" spans="5:12" x14ac:dyDescent="0.2">
      <c r="E3169" t="s">
        <v>7978</v>
      </c>
      <c r="F3169" t="s">
        <v>58</v>
      </c>
      <c r="G3169">
        <v>0</v>
      </c>
      <c r="H3169">
        <v>1</v>
      </c>
      <c r="I3169">
        <v>0</v>
      </c>
      <c r="J3169">
        <v>0</v>
      </c>
      <c r="K3169">
        <v>1</v>
      </c>
      <c r="L3169">
        <v>1</v>
      </c>
    </row>
    <row r="3170" spans="5:12" x14ac:dyDescent="0.2">
      <c r="E3170" t="s">
        <v>2166</v>
      </c>
      <c r="F3170" t="s">
        <v>14</v>
      </c>
      <c r="G3170">
        <v>1</v>
      </c>
      <c r="H3170">
        <v>0</v>
      </c>
      <c r="I3170">
        <v>0</v>
      </c>
      <c r="J3170">
        <v>0</v>
      </c>
      <c r="K3170">
        <v>1</v>
      </c>
      <c r="L3170">
        <v>1</v>
      </c>
    </row>
    <row r="3171" spans="5:12" x14ac:dyDescent="0.2">
      <c r="E3171" t="s">
        <v>4765</v>
      </c>
      <c r="F3171" t="s">
        <v>24</v>
      </c>
      <c r="G3171">
        <v>0</v>
      </c>
      <c r="H3171">
        <v>1</v>
      </c>
      <c r="I3171">
        <v>0</v>
      </c>
      <c r="J3171">
        <v>0</v>
      </c>
      <c r="K3171">
        <v>1</v>
      </c>
      <c r="L3171">
        <v>1</v>
      </c>
    </row>
    <row r="3172" spans="5:12" x14ac:dyDescent="0.2">
      <c r="E3172" t="s">
        <v>2905</v>
      </c>
      <c r="F3172" t="s">
        <v>24</v>
      </c>
      <c r="G3172">
        <v>0</v>
      </c>
      <c r="H3172">
        <v>1</v>
      </c>
      <c r="I3172">
        <v>0</v>
      </c>
      <c r="J3172">
        <v>0</v>
      </c>
      <c r="K3172">
        <v>1</v>
      </c>
      <c r="L3172">
        <v>1</v>
      </c>
    </row>
    <row r="3173" spans="5:12" x14ac:dyDescent="0.2">
      <c r="E3173" t="s">
        <v>4152</v>
      </c>
      <c r="F3173" t="s">
        <v>24</v>
      </c>
      <c r="G3173">
        <v>0</v>
      </c>
      <c r="H3173">
        <v>1</v>
      </c>
      <c r="I3173">
        <v>0</v>
      </c>
      <c r="J3173">
        <v>0</v>
      </c>
      <c r="K3173">
        <v>1</v>
      </c>
      <c r="L3173">
        <v>1</v>
      </c>
    </row>
    <row r="3174" spans="5:12" x14ac:dyDescent="0.2">
      <c r="E3174" t="s">
        <v>4045</v>
      </c>
      <c r="F3174" t="s">
        <v>24</v>
      </c>
      <c r="G3174">
        <v>0</v>
      </c>
      <c r="H3174">
        <v>1</v>
      </c>
      <c r="I3174">
        <v>0</v>
      </c>
      <c r="J3174">
        <v>0</v>
      </c>
      <c r="K3174">
        <v>1</v>
      </c>
      <c r="L3174">
        <v>1</v>
      </c>
    </row>
    <row r="3175" spans="5:12" x14ac:dyDescent="0.2">
      <c r="E3175" t="s">
        <v>4437</v>
      </c>
      <c r="F3175" t="s">
        <v>24</v>
      </c>
      <c r="G3175">
        <v>0</v>
      </c>
      <c r="H3175">
        <v>1</v>
      </c>
      <c r="I3175">
        <v>0</v>
      </c>
      <c r="J3175">
        <v>0</v>
      </c>
      <c r="K3175">
        <v>1</v>
      </c>
      <c r="L3175">
        <v>1</v>
      </c>
    </row>
    <row r="3176" spans="5:12" x14ac:dyDescent="0.2">
      <c r="E3176" t="s">
        <v>5692</v>
      </c>
      <c r="F3176" t="s">
        <v>24</v>
      </c>
      <c r="G3176">
        <v>0</v>
      </c>
      <c r="H3176">
        <v>1</v>
      </c>
      <c r="I3176">
        <v>0</v>
      </c>
      <c r="J3176">
        <v>0</v>
      </c>
      <c r="K3176">
        <v>1</v>
      </c>
      <c r="L3176">
        <v>1</v>
      </c>
    </row>
    <row r="3177" spans="5:12" x14ac:dyDescent="0.2">
      <c r="E3177" t="s">
        <v>7979</v>
      </c>
      <c r="F3177" t="s">
        <v>67</v>
      </c>
      <c r="G3177">
        <v>0</v>
      </c>
      <c r="H3177">
        <v>1</v>
      </c>
      <c r="I3177">
        <v>0</v>
      </c>
      <c r="J3177">
        <v>0</v>
      </c>
      <c r="K3177">
        <v>1</v>
      </c>
      <c r="L3177">
        <v>1</v>
      </c>
    </row>
    <row r="3178" spans="5:12" x14ac:dyDescent="0.2">
      <c r="E3178" t="s">
        <v>7980</v>
      </c>
      <c r="F3178" t="s">
        <v>67</v>
      </c>
      <c r="G3178">
        <v>0</v>
      </c>
      <c r="H3178">
        <v>1</v>
      </c>
      <c r="I3178">
        <v>0</v>
      </c>
      <c r="J3178">
        <v>0</v>
      </c>
      <c r="K3178">
        <v>1</v>
      </c>
      <c r="L3178">
        <v>1</v>
      </c>
    </row>
    <row r="3179" spans="5:12" x14ac:dyDescent="0.2">
      <c r="E3179" t="s">
        <v>7981</v>
      </c>
      <c r="F3179" t="s">
        <v>67</v>
      </c>
      <c r="G3179">
        <v>0</v>
      </c>
      <c r="H3179">
        <v>1</v>
      </c>
      <c r="I3179">
        <v>0</v>
      </c>
      <c r="J3179">
        <v>0</v>
      </c>
      <c r="K3179">
        <v>1</v>
      </c>
      <c r="L3179">
        <v>1</v>
      </c>
    </row>
    <row r="3180" spans="5:12" x14ac:dyDescent="0.2">
      <c r="E3180" t="s">
        <v>7982</v>
      </c>
      <c r="F3180" t="s">
        <v>58</v>
      </c>
      <c r="G3180">
        <v>1</v>
      </c>
      <c r="H3180">
        <v>0</v>
      </c>
      <c r="I3180">
        <v>0</v>
      </c>
      <c r="J3180">
        <v>0</v>
      </c>
      <c r="K3180">
        <v>1</v>
      </c>
      <c r="L3180">
        <v>1</v>
      </c>
    </row>
    <row r="3181" spans="5:12" x14ac:dyDescent="0.2">
      <c r="E3181" t="s">
        <v>7983</v>
      </c>
      <c r="F3181" t="s">
        <v>58</v>
      </c>
      <c r="G3181">
        <v>1</v>
      </c>
      <c r="H3181">
        <v>0</v>
      </c>
      <c r="I3181">
        <v>0</v>
      </c>
      <c r="J3181">
        <v>0</v>
      </c>
      <c r="K3181">
        <v>1</v>
      </c>
      <c r="L3181">
        <v>1</v>
      </c>
    </row>
    <row r="3182" spans="5:12" x14ac:dyDescent="0.2">
      <c r="E3182" t="s">
        <v>7984</v>
      </c>
      <c r="F3182" t="s">
        <v>69</v>
      </c>
      <c r="G3182">
        <v>0</v>
      </c>
      <c r="H3182">
        <v>1</v>
      </c>
      <c r="I3182">
        <v>0</v>
      </c>
      <c r="J3182">
        <v>0</v>
      </c>
      <c r="K3182">
        <v>1</v>
      </c>
      <c r="L3182">
        <v>1</v>
      </c>
    </row>
    <row r="3183" spans="5:12" x14ac:dyDescent="0.2">
      <c r="E3183" t="s">
        <v>7985</v>
      </c>
      <c r="F3183" t="s">
        <v>69</v>
      </c>
      <c r="G3183">
        <v>0</v>
      </c>
      <c r="H3183">
        <v>1</v>
      </c>
      <c r="I3183">
        <v>0</v>
      </c>
      <c r="J3183">
        <v>0</v>
      </c>
      <c r="K3183">
        <v>1</v>
      </c>
      <c r="L3183">
        <v>1</v>
      </c>
    </row>
    <row r="3184" spans="5:12" x14ac:dyDescent="0.2">
      <c r="E3184" t="s">
        <v>7986</v>
      </c>
      <c r="F3184" t="s">
        <v>69</v>
      </c>
      <c r="G3184">
        <v>0</v>
      </c>
      <c r="H3184">
        <v>1</v>
      </c>
      <c r="I3184">
        <v>0</v>
      </c>
      <c r="J3184">
        <v>0</v>
      </c>
      <c r="K3184">
        <v>1</v>
      </c>
      <c r="L3184">
        <v>1</v>
      </c>
    </row>
    <row r="3185" spans="5:12" x14ac:dyDescent="0.2">
      <c r="E3185" t="s">
        <v>7987</v>
      </c>
      <c r="F3185" t="s">
        <v>69</v>
      </c>
      <c r="G3185">
        <v>0</v>
      </c>
      <c r="H3185">
        <v>1</v>
      </c>
      <c r="I3185">
        <v>0</v>
      </c>
      <c r="J3185">
        <v>0</v>
      </c>
      <c r="K3185">
        <v>1</v>
      </c>
      <c r="L3185">
        <v>1</v>
      </c>
    </row>
    <row r="3186" spans="5:12" x14ac:dyDescent="0.2">
      <c r="E3186" t="s">
        <v>489</v>
      </c>
      <c r="F3186" t="s">
        <v>20</v>
      </c>
      <c r="G3186">
        <v>0</v>
      </c>
      <c r="H3186">
        <v>1</v>
      </c>
      <c r="I3186">
        <v>0</v>
      </c>
      <c r="J3186">
        <v>0</v>
      </c>
      <c r="K3186">
        <v>1</v>
      </c>
      <c r="L3186">
        <v>1</v>
      </c>
    </row>
    <row r="3187" spans="5:12" x14ac:dyDescent="0.2">
      <c r="E3187" t="s">
        <v>427</v>
      </c>
      <c r="F3187" t="s">
        <v>20</v>
      </c>
      <c r="G3187">
        <v>0</v>
      </c>
      <c r="H3187">
        <v>1</v>
      </c>
      <c r="I3187">
        <v>0</v>
      </c>
      <c r="J3187">
        <v>0</v>
      </c>
      <c r="K3187">
        <v>1</v>
      </c>
      <c r="L3187">
        <v>1</v>
      </c>
    </row>
    <row r="3188" spans="5:12" x14ac:dyDescent="0.2">
      <c r="E3188" t="s">
        <v>6572</v>
      </c>
      <c r="F3188" t="s">
        <v>18</v>
      </c>
      <c r="G3188">
        <v>1</v>
      </c>
      <c r="H3188">
        <v>0</v>
      </c>
      <c r="I3188">
        <v>0</v>
      </c>
      <c r="J3188">
        <v>0</v>
      </c>
      <c r="K3188">
        <v>1</v>
      </c>
      <c r="L3188">
        <v>1</v>
      </c>
    </row>
    <row r="3189" spans="5:12" x14ac:dyDescent="0.2">
      <c r="E3189" t="s">
        <v>451</v>
      </c>
      <c r="F3189" t="s">
        <v>80</v>
      </c>
      <c r="G3189">
        <v>0</v>
      </c>
      <c r="H3189">
        <v>1</v>
      </c>
      <c r="I3189">
        <v>0</v>
      </c>
      <c r="J3189">
        <v>0</v>
      </c>
      <c r="K3189">
        <v>1</v>
      </c>
      <c r="L3189">
        <v>1</v>
      </c>
    </row>
    <row r="3190" spans="5:12" x14ac:dyDescent="0.2">
      <c r="E3190" t="s">
        <v>7988</v>
      </c>
      <c r="F3190" t="s">
        <v>18</v>
      </c>
      <c r="G3190">
        <v>0</v>
      </c>
      <c r="H3190">
        <v>1</v>
      </c>
      <c r="I3190">
        <v>0</v>
      </c>
      <c r="J3190">
        <v>0</v>
      </c>
      <c r="K3190">
        <v>1</v>
      </c>
      <c r="L3190">
        <v>1</v>
      </c>
    </row>
    <row r="3191" spans="5:12" x14ac:dyDescent="0.2">
      <c r="E3191" t="s">
        <v>2994</v>
      </c>
      <c r="F3191" t="s">
        <v>22</v>
      </c>
      <c r="G3191">
        <v>1</v>
      </c>
      <c r="H3191">
        <v>0</v>
      </c>
      <c r="I3191">
        <v>0</v>
      </c>
      <c r="J3191">
        <v>0</v>
      </c>
      <c r="K3191">
        <v>1</v>
      </c>
      <c r="L3191">
        <v>1</v>
      </c>
    </row>
    <row r="3192" spans="5:12" x14ac:dyDescent="0.2">
      <c r="E3192" t="s">
        <v>7989</v>
      </c>
      <c r="F3192" t="s">
        <v>22</v>
      </c>
      <c r="G3192">
        <v>1</v>
      </c>
      <c r="H3192">
        <v>0</v>
      </c>
      <c r="I3192">
        <v>0</v>
      </c>
      <c r="J3192">
        <v>0</v>
      </c>
      <c r="K3192">
        <v>1</v>
      </c>
      <c r="L3192">
        <v>1</v>
      </c>
    </row>
    <row r="3193" spans="5:12" x14ac:dyDescent="0.2">
      <c r="E3193" t="s">
        <v>2056</v>
      </c>
      <c r="F3193" t="s">
        <v>22</v>
      </c>
      <c r="G3193">
        <v>1</v>
      </c>
      <c r="H3193">
        <v>0</v>
      </c>
      <c r="I3193">
        <v>0</v>
      </c>
      <c r="J3193">
        <v>0</v>
      </c>
      <c r="K3193">
        <v>1</v>
      </c>
      <c r="L3193">
        <v>1</v>
      </c>
    </row>
    <row r="3194" spans="5:12" x14ac:dyDescent="0.2">
      <c r="E3194" t="s">
        <v>1910</v>
      </c>
      <c r="F3194" t="s">
        <v>22</v>
      </c>
      <c r="G3194">
        <v>1</v>
      </c>
      <c r="H3194">
        <v>0</v>
      </c>
      <c r="I3194">
        <v>0</v>
      </c>
      <c r="J3194">
        <v>0</v>
      </c>
      <c r="K3194">
        <v>1</v>
      </c>
      <c r="L3194">
        <v>1</v>
      </c>
    </row>
    <row r="3195" spans="5:12" x14ac:dyDescent="0.2">
      <c r="E3195" t="s">
        <v>7990</v>
      </c>
      <c r="F3195" t="s">
        <v>55</v>
      </c>
      <c r="G3195">
        <v>0</v>
      </c>
      <c r="H3195">
        <v>1</v>
      </c>
      <c r="I3195">
        <v>0</v>
      </c>
      <c r="J3195">
        <v>0</v>
      </c>
      <c r="K3195">
        <v>1</v>
      </c>
      <c r="L3195">
        <v>1</v>
      </c>
    </row>
    <row r="3196" spans="5:12" x14ac:dyDescent="0.2">
      <c r="E3196" t="s">
        <v>2530</v>
      </c>
      <c r="F3196" t="s">
        <v>55</v>
      </c>
      <c r="G3196">
        <v>0</v>
      </c>
      <c r="H3196">
        <v>1</v>
      </c>
      <c r="I3196">
        <v>0</v>
      </c>
      <c r="J3196">
        <v>0</v>
      </c>
      <c r="K3196">
        <v>1</v>
      </c>
      <c r="L3196">
        <v>1</v>
      </c>
    </row>
    <row r="3197" spans="5:12" x14ac:dyDescent="0.2">
      <c r="E3197" t="s">
        <v>7991</v>
      </c>
      <c r="F3197" t="s">
        <v>55</v>
      </c>
      <c r="G3197">
        <v>0</v>
      </c>
      <c r="H3197">
        <v>1</v>
      </c>
      <c r="I3197">
        <v>0</v>
      </c>
      <c r="J3197">
        <v>0</v>
      </c>
      <c r="K3197">
        <v>1</v>
      </c>
      <c r="L3197">
        <v>1</v>
      </c>
    </row>
    <row r="3198" spans="5:12" x14ac:dyDescent="0.2">
      <c r="E3198" t="s">
        <v>7992</v>
      </c>
      <c r="F3198" t="s">
        <v>55</v>
      </c>
      <c r="G3198">
        <v>0</v>
      </c>
      <c r="H3198">
        <v>1</v>
      </c>
      <c r="I3198">
        <v>0</v>
      </c>
      <c r="J3198">
        <v>0</v>
      </c>
      <c r="K3198">
        <v>1</v>
      </c>
      <c r="L3198">
        <v>1</v>
      </c>
    </row>
    <row r="3199" spans="5:12" x14ac:dyDescent="0.2">
      <c r="E3199" t="s">
        <v>1272</v>
      </c>
      <c r="F3199" t="s">
        <v>48</v>
      </c>
      <c r="G3199">
        <v>0</v>
      </c>
      <c r="H3199">
        <v>1</v>
      </c>
      <c r="I3199">
        <v>0</v>
      </c>
      <c r="J3199">
        <v>0</v>
      </c>
      <c r="K3199">
        <v>1</v>
      </c>
      <c r="L3199">
        <v>1</v>
      </c>
    </row>
    <row r="3200" spans="5:12" x14ac:dyDescent="0.2">
      <c r="E3200" t="s">
        <v>7993</v>
      </c>
      <c r="F3200" t="s">
        <v>29</v>
      </c>
      <c r="G3200">
        <v>0</v>
      </c>
      <c r="H3200">
        <v>1</v>
      </c>
      <c r="I3200">
        <v>0</v>
      </c>
      <c r="J3200">
        <v>0</v>
      </c>
      <c r="K3200">
        <v>1</v>
      </c>
      <c r="L3200">
        <v>1</v>
      </c>
    </row>
    <row r="3201" spans="5:12" x14ac:dyDescent="0.2">
      <c r="E3201" t="s">
        <v>7994</v>
      </c>
      <c r="F3201" t="s">
        <v>29</v>
      </c>
      <c r="G3201">
        <v>0</v>
      </c>
      <c r="H3201">
        <v>1</v>
      </c>
      <c r="I3201">
        <v>0</v>
      </c>
      <c r="J3201">
        <v>0</v>
      </c>
      <c r="K3201">
        <v>1</v>
      </c>
      <c r="L3201">
        <v>1</v>
      </c>
    </row>
    <row r="3202" spans="5:12" x14ac:dyDescent="0.2">
      <c r="E3202" t="s">
        <v>7995</v>
      </c>
      <c r="F3202" t="s">
        <v>29</v>
      </c>
      <c r="G3202">
        <v>0</v>
      </c>
      <c r="H3202">
        <v>1</v>
      </c>
      <c r="I3202">
        <v>0</v>
      </c>
      <c r="J3202">
        <v>0</v>
      </c>
      <c r="K3202">
        <v>1</v>
      </c>
      <c r="L3202">
        <v>1</v>
      </c>
    </row>
    <row r="3203" spans="5:12" x14ac:dyDescent="0.2">
      <c r="E3203" t="s">
        <v>7996</v>
      </c>
      <c r="F3203" t="s">
        <v>29</v>
      </c>
      <c r="G3203">
        <v>0</v>
      </c>
      <c r="H3203">
        <v>1</v>
      </c>
      <c r="I3203">
        <v>0</v>
      </c>
      <c r="J3203">
        <v>0</v>
      </c>
      <c r="K3203">
        <v>1</v>
      </c>
      <c r="L3203">
        <v>1</v>
      </c>
    </row>
    <row r="3204" spans="5:12" x14ac:dyDescent="0.2">
      <c r="E3204" t="s">
        <v>7997</v>
      </c>
      <c r="F3204" t="s">
        <v>29</v>
      </c>
      <c r="G3204">
        <v>0</v>
      </c>
      <c r="H3204">
        <v>1</v>
      </c>
      <c r="I3204">
        <v>0</v>
      </c>
      <c r="J3204">
        <v>0</v>
      </c>
      <c r="K3204">
        <v>1</v>
      </c>
      <c r="L3204">
        <v>1</v>
      </c>
    </row>
    <row r="3205" spans="5:12" x14ac:dyDescent="0.2">
      <c r="E3205" t="s">
        <v>7998</v>
      </c>
      <c r="F3205" t="s">
        <v>29</v>
      </c>
      <c r="G3205">
        <v>0</v>
      </c>
      <c r="H3205">
        <v>1</v>
      </c>
      <c r="I3205">
        <v>0</v>
      </c>
      <c r="J3205">
        <v>0</v>
      </c>
      <c r="K3205">
        <v>1</v>
      </c>
      <c r="L3205">
        <v>1</v>
      </c>
    </row>
    <row r="3206" spans="5:12" x14ac:dyDescent="0.2">
      <c r="E3206" t="s">
        <v>7999</v>
      </c>
      <c r="F3206" t="s">
        <v>29</v>
      </c>
      <c r="G3206">
        <v>0</v>
      </c>
      <c r="H3206">
        <v>1</v>
      </c>
      <c r="I3206">
        <v>0</v>
      </c>
      <c r="J3206">
        <v>0</v>
      </c>
      <c r="K3206">
        <v>1</v>
      </c>
      <c r="L3206">
        <v>1</v>
      </c>
    </row>
    <row r="3207" spans="5:12" x14ac:dyDescent="0.2">
      <c r="E3207" t="s">
        <v>8000</v>
      </c>
      <c r="F3207" t="s">
        <v>29</v>
      </c>
      <c r="G3207">
        <v>0</v>
      </c>
      <c r="H3207">
        <v>1</v>
      </c>
      <c r="I3207">
        <v>0</v>
      </c>
      <c r="J3207">
        <v>0</v>
      </c>
      <c r="K3207">
        <v>1</v>
      </c>
      <c r="L3207">
        <v>1</v>
      </c>
    </row>
    <row r="3208" spans="5:12" x14ac:dyDescent="0.2">
      <c r="E3208" t="s">
        <v>8001</v>
      </c>
      <c r="F3208" t="s">
        <v>29</v>
      </c>
      <c r="G3208">
        <v>0</v>
      </c>
      <c r="H3208">
        <v>1</v>
      </c>
      <c r="I3208">
        <v>0</v>
      </c>
      <c r="J3208">
        <v>0</v>
      </c>
      <c r="K3208">
        <v>1</v>
      </c>
      <c r="L3208">
        <v>1</v>
      </c>
    </row>
    <row r="3209" spans="5:12" x14ac:dyDescent="0.2">
      <c r="E3209" t="s">
        <v>8002</v>
      </c>
      <c r="F3209" t="s">
        <v>29</v>
      </c>
      <c r="G3209">
        <v>0</v>
      </c>
      <c r="H3209">
        <v>1</v>
      </c>
      <c r="I3209">
        <v>0</v>
      </c>
      <c r="J3209">
        <v>0</v>
      </c>
      <c r="K3209">
        <v>1</v>
      </c>
      <c r="L3209">
        <v>1</v>
      </c>
    </row>
    <row r="3210" spans="5:12" x14ac:dyDescent="0.2">
      <c r="E3210" t="s">
        <v>8003</v>
      </c>
      <c r="F3210" t="s">
        <v>29</v>
      </c>
      <c r="G3210">
        <v>0</v>
      </c>
      <c r="H3210">
        <v>1</v>
      </c>
      <c r="I3210">
        <v>0</v>
      </c>
      <c r="J3210">
        <v>0</v>
      </c>
      <c r="K3210">
        <v>1</v>
      </c>
      <c r="L3210">
        <v>1</v>
      </c>
    </row>
    <row r="3211" spans="5:12" x14ac:dyDescent="0.2">
      <c r="E3211" t="s">
        <v>8004</v>
      </c>
      <c r="F3211" t="s">
        <v>29</v>
      </c>
      <c r="G3211">
        <v>0</v>
      </c>
      <c r="H3211">
        <v>1</v>
      </c>
      <c r="I3211">
        <v>0</v>
      </c>
      <c r="J3211">
        <v>0</v>
      </c>
      <c r="K3211">
        <v>1</v>
      </c>
      <c r="L3211">
        <v>1</v>
      </c>
    </row>
    <row r="3212" spans="5:12" x14ac:dyDescent="0.2">
      <c r="E3212" t="s">
        <v>8005</v>
      </c>
      <c r="F3212" t="s">
        <v>29</v>
      </c>
      <c r="G3212">
        <v>0</v>
      </c>
      <c r="H3212">
        <v>1</v>
      </c>
      <c r="I3212">
        <v>0</v>
      </c>
      <c r="J3212">
        <v>0</v>
      </c>
      <c r="K3212">
        <v>1</v>
      </c>
      <c r="L3212">
        <v>1</v>
      </c>
    </row>
    <row r="3213" spans="5:12" x14ac:dyDescent="0.2">
      <c r="E3213" t="s">
        <v>8006</v>
      </c>
      <c r="F3213" t="s">
        <v>29</v>
      </c>
      <c r="G3213">
        <v>0</v>
      </c>
      <c r="H3213">
        <v>1</v>
      </c>
      <c r="I3213">
        <v>0</v>
      </c>
      <c r="J3213">
        <v>0</v>
      </c>
      <c r="K3213">
        <v>1</v>
      </c>
      <c r="L3213">
        <v>1</v>
      </c>
    </row>
    <row r="3214" spans="5:12" x14ac:dyDescent="0.2">
      <c r="E3214" t="s">
        <v>8007</v>
      </c>
      <c r="F3214" t="s">
        <v>29</v>
      </c>
      <c r="G3214">
        <v>0</v>
      </c>
      <c r="H3214">
        <v>1</v>
      </c>
      <c r="I3214">
        <v>0</v>
      </c>
      <c r="J3214">
        <v>0</v>
      </c>
      <c r="K3214">
        <v>1</v>
      </c>
      <c r="L3214">
        <v>1</v>
      </c>
    </row>
    <row r="3215" spans="5:12" x14ac:dyDescent="0.2">
      <c r="E3215" t="s">
        <v>8008</v>
      </c>
      <c r="F3215" t="s">
        <v>29</v>
      </c>
      <c r="G3215">
        <v>0</v>
      </c>
      <c r="H3215">
        <v>1</v>
      </c>
      <c r="I3215">
        <v>0</v>
      </c>
      <c r="J3215">
        <v>0</v>
      </c>
      <c r="K3215">
        <v>1</v>
      </c>
      <c r="L3215">
        <v>1</v>
      </c>
    </row>
    <row r="3216" spans="5:12" x14ac:dyDescent="0.2">
      <c r="E3216" t="s">
        <v>8009</v>
      </c>
      <c r="F3216" t="s">
        <v>24</v>
      </c>
      <c r="G3216">
        <v>0</v>
      </c>
      <c r="H3216">
        <v>1</v>
      </c>
      <c r="I3216">
        <v>0</v>
      </c>
      <c r="J3216">
        <v>0</v>
      </c>
      <c r="K3216">
        <v>1</v>
      </c>
      <c r="L3216">
        <v>1</v>
      </c>
    </row>
    <row r="3217" spans="5:12" x14ac:dyDescent="0.2">
      <c r="E3217" t="s">
        <v>3177</v>
      </c>
      <c r="F3217" t="s">
        <v>87</v>
      </c>
      <c r="G3217">
        <v>0</v>
      </c>
      <c r="H3217">
        <v>1</v>
      </c>
      <c r="I3217">
        <v>0</v>
      </c>
      <c r="J3217">
        <v>0</v>
      </c>
      <c r="K3217">
        <v>1</v>
      </c>
      <c r="L3217">
        <v>1</v>
      </c>
    </row>
    <row r="3218" spans="5:12" x14ac:dyDescent="0.2">
      <c r="E3218" t="s">
        <v>2405</v>
      </c>
      <c r="F3218" t="s">
        <v>87</v>
      </c>
      <c r="G3218">
        <v>0</v>
      </c>
      <c r="H3218">
        <v>1</v>
      </c>
      <c r="I3218">
        <v>0</v>
      </c>
      <c r="J3218">
        <v>0</v>
      </c>
      <c r="K3218">
        <v>1</v>
      </c>
      <c r="L3218">
        <v>1</v>
      </c>
    </row>
    <row r="3219" spans="5:12" x14ac:dyDescent="0.2">
      <c r="E3219" t="s">
        <v>4910</v>
      </c>
      <c r="F3219" t="s">
        <v>131</v>
      </c>
      <c r="G3219">
        <v>1</v>
      </c>
      <c r="H3219">
        <v>0</v>
      </c>
      <c r="I3219">
        <v>0</v>
      </c>
      <c r="J3219">
        <v>0</v>
      </c>
      <c r="K3219">
        <v>1</v>
      </c>
      <c r="L3219">
        <v>1</v>
      </c>
    </row>
    <row r="3220" spans="5:12" x14ac:dyDescent="0.2">
      <c r="E3220" t="s">
        <v>8010</v>
      </c>
      <c r="F3220" t="s">
        <v>131</v>
      </c>
      <c r="G3220">
        <v>1</v>
      </c>
      <c r="H3220">
        <v>0</v>
      </c>
      <c r="I3220">
        <v>0</v>
      </c>
      <c r="J3220">
        <v>0</v>
      </c>
      <c r="K3220">
        <v>1</v>
      </c>
      <c r="L3220">
        <v>1</v>
      </c>
    </row>
    <row r="3221" spans="5:12" x14ac:dyDescent="0.2">
      <c r="E3221" t="s">
        <v>878</v>
      </c>
      <c r="F3221" t="s">
        <v>131</v>
      </c>
      <c r="G3221">
        <v>1</v>
      </c>
      <c r="H3221">
        <v>0</v>
      </c>
      <c r="I3221">
        <v>0</v>
      </c>
      <c r="J3221">
        <v>0</v>
      </c>
      <c r="K3221">
        <v>1</v>
      </c>
      <c r="L3221">
        <v>1</v>
      </c>
    </row>
    <row r="3222" spans="5:12" x14ac:dyDescent="0.2">
      <c r="E3222" t="s">
        <v>8011</v>
      </c>
      <c r="F3222" t="s">
        <v>39</v>
      </c>
      <c r="G3222">
        <v>0</v>
      </c>
      <c r="H3222">
        <v>1</v>
      </c>
      <c r="I3222">
        <v>0</v>
      </c>
      <c r="J3222">
        <v>0</v>
      </c>
      <c r="K3222">
        <v>1</v>
      </c>
      <c r="L3222">
        <v>1</v>
      </c>
    </row>
    <row r="3223" spans="5:12" x14ac:dyDescent="0.2">
      <c r="E3223" t="s">
        <v>8012</v>
      </c>
      <c r="F3223" t="s">
        <v>39</v>
      </c>
      <c r="G3223">
        <v>0</v>
      </c>
      <c r="H3223">
        <v>1</v>
      </c>
      <c r="I3223">
        <v>0</v>
      </c>
      <c r="J3223">
        <v>0</v>
      </c>
      <c r="K3223">
        <v>1</v>
      </c>
      <c r="L3223">
        <v>1</v>
      </c>
    </row>
    <row r="3224" spans="5:12" x14ac:dyDescent="0.2">
      <c r="E3224" t="s">
        <v>2160</v>
      </c>
      <c r="F3224" t="s">
        <v>39</v>
      </c>
      <c r="G3224">
        <v>0</v>
      </c>
      <c r="H3224">
        <v>1</v>
      </c>
      <c r="I3224">
        <v>0</v>
      </c>
      <c r="J3224">
        <v>0</v>
      </c>
      <c r="K3224">
        <v>1</v>
      </c>
      <c r="L3224">
        <v>1</v>
      </c>
    </row>
    <row r="3225" spans="5:12" x14ac:dyDescent="0.2">
      <c r="E3225" t="s">
        <v>8013</v>
      </c>
      <c r="F3225" t="s">
        <v>87</v>
      </c>
      <c r="G3225">
        <v>0</v>
      </c>
      <c r="H3225">
        <v>1</v>
      </c>
      <c r="I3225">
        <v>0</v>
      </c>
      <c r="J3225">
        <v>0</v>
      </c>
      <c r="K3225">
        <v>1</v>
      </c>
      <c r="L3225">
        <v>1</v>
      </c>
    </row>
    <row r="3226" spans="5:12" x14ac:dyDescent="0.2">
      <c r="E3226" t="s">
        <v>8014</v>
      </c>
      <c r="F3226" t="s">
        <v>29</v>
      </c>
      <c r="G3226">
        <v>0</v>
      </c>
      <c r="H3226">
        <v>1</v>
      </c>
      <c r="I3226">
        <v>0</v>
      </c>
      <c r="J3226">
        <v>0</v>
      </c>
      <c r="K3226">
        <v>1</v>
      </c>
      <c r="L3226">
        <v>1</v>
      </c>
    </row>
    <row r="3227" spans="5:12" x14ac:dyDescent="0.2">
      <c r="E3227" t="s">
        <v>8015</v>
      </c>
      <c r="F3227" t="s">
        <v>29</v>
      </c>
      <c r="G3227">
        <v>0</v>
      </c>
      <c r="H3227">
        <v>1</v>
      </c>
      <c r="I3227">
        <v>0</v>
      </c>
      <c r="J3227">
        <v>0</v>
      </c>
      <c r="K3227">
        <v>1</v>
      </c>
      <c r="L3227">
        <v>1</v>
      </c>
    </row>
    <row r="3228" spans="5:12" x14ac:dyDescent="0.2">
      <c r="E3228" t="s">
        <v>8016</v>
      </c>
      <c r="F3228" t="s">
        <v>29</v>
      </c>
      <c r="G3228">
        <v>0</v>
      </c>
      <c r="H3228">
        <v>1</v>
      </c>
      <c r="I3228">
        <v>0</v>
      </c>
      <c r="J3228">
        <v>0</v>
      </c>
      <c r="K3228">
        <v>1</v>
      </c>
      <c r="L3228">
        <v>1</v>
      </c>
    </row>
    <row r="3229" spans="5:12" x14ac:dyDescent="0.2">
      <c r="E3229" t="s">
        <v>8017</v>
      </c>
      <c r="F3229" t="s">
        <v>20</v>
      </c>
      <c r="G3229">
        <v>0</v>
      </c>
      <c r="H3229">
        <v>1</v>
      </c>
      <c r="I3229">
        <v>0</v>
      </c>
      <c r="J3229">
        <v>0</v>
      </c>
      <c r="K3229">
        <v>1</v>
      </c>
      <c r="L3229">
        <v>1</v>
      </c>
    </row>
    <row r="3230" spans="5:12" x14ac:dyDescent="0.2">
      <c r="E3230" t="s">
        <v>6764</v>
      </c>
      <c r="F3230" t="s">
        <v>20</v>
      </c>
      <c r="G3230">
        <v>0</v>
      </c>
      <c r="H3230">
        <v>1</v>
      </c>
      <c r="I3230">
        <v>0</v>
      </c>
      <c r="J3230">
        <v>0</v>
      </c>
      <c r="K3230">
        <v>1</v>
      </c>
      <c r="L3230">
        <v>1</v>
      </c>
    </row>
    <row r="3231" spans="5:12" x14ac:dyDescent="0.2">
      <c r="E3231" t="s">
        <v>8018</v>
      </c>
      <c r="F3231" t="s">
        <v>20</v>
      </c>
      <c r="G3231">
        <v>0</v>
      </c>
      <c r="H3231">
        <v>1</v>
      </c>
      <c r="I3231">
        <v>0</v>
      </c>
      <c r="J3231">
        <v>0</v>
      </c>
      <c r="K3231">
        <v>1</v>
      </c>
      <c r="L3231">
        <v>1</v>
      </c>
    </row>
    <row r="3232" spans="5:12" x14ac:dyDescent="0.2">
      <c r="E3232" t="s">
        <v>8019</v>
      </c>
      <c r="F3232" t="s">
        <v>48</v>
      </c>
      <c r="G3232">
        <v>1</v>
      </c>
      <c r="H3232">
        <v>0</v>
      </c>
      <c r="I3232">
        <v>0</v>
      </c>
      <c r="J3232">
        <v>0</v>
      </c>
      <c r="K3232">
        <v>1</v>
      </c>
      <c r="L3232">
        <v>1</v>
      </c>
    </row>
    <row r="3233" spans="5:12" x14ac:dyDescent="0.2">
      <c r="E3233" t="s">
        <v>8020</v>
      </c>
      <c r="F3233" t="s">
        <v>48</v>
      </c>
      <c r="G3233">
        <v>1</v>
      </c>
      <c r="H3233">
        <v>0</v>
      </c>
      <c r="I3233">
        <v>0</v>
      </c>
      <c r="J3233">
        <v>0</v>
      </c>
      <c r="K3233">
        <v>1</v>
      </c>
      <c r="L3233">
        <v>1</v>
      </c>
    </row>
    <row r="3234" spans="5:12" x14ac:dyDescent="0.2">
      <c r="E3234" t="s">
        <v>455</v>
      </c>
      <c r="F3234" t="s">
        <v>48</v>
      </c>
      <c r="G3234">
        <v>1</v>
      </c>
      <c r="H3234">
        <v>0</v>
      </c>
      <c r="I3234">
        <v>0</v>
      </c>
      <c r="J3234">
        <v>0</v>
      </c>
      <c r="K3234">
        <v>1</v>
      </c>
      <c r="L3234">
        <v>1</v>
      </c>
    </row>
    <row r="3235" spans="5:12" x14ac:dyDescent="0.2">
      <c r="E3235" t="s">
        <v>1947</v>
      </c>
      <c r="F3235" t="s">
        <v>48</v>
      </c>
      <c r="G3235">
        <v>1</v>
      </c>
      <c r="H3235">
        <v>0</v>
      </c>
      <c r="I3235">
        <v>0</v>
      </c>
      <c r="J3235">
        <v>0</v>
      </c>
      <c r="K3235">
        <v>1</v>
      </c>
      <c r="L3235">
        <v>1</v>
      </c>
    </row>
    <row r="3236" spans="5:12" x14ac:dyDescent="0.2">
      <c r="E3236" t="s">
        <v>8021</v>
      </c>
      <c r="F3236" t="s">
        <v>53</v>
      </c>
      <c r="G3236">
        <v>0</v>
      </c>
      <c r="H3236">
        <v>1</v>
      </c>
      <c r="I3236">
        <v>0</v>
      </c>
      <c r="J3236">
        <v>0</v>
      </c>
      <c r="K3236">
        <v>1</v>
      </c>
      <c r="L3236">
        <v>1</v>
      </c>
    </row>
    <row r="3237" spans="5:12" x14ac:dyDescent="0.2">
      <c r="E3237" t="s">
        <v>8022</v>
      </c>
      <c r="F3237" t="s">
        <v>48</v>
      </c>
      <c r="G3237">
        <v>0</v>
      </c>
      <c r="H3237">
        <v>1</v>
      </c>
      <c r="I3237">
        <v>0</v>
      </c>
      <c r="J3237">
        <v>0</v>
      </c>
      <c r="K3237">
        <v>1</v>
      </c>
      <c r="L3237">
        <v>1</v>
      </c>
    </row>
    <row r="3238" spans="5:12" x14ac:dyDescent="0.2">
      <c r="E3238" t="s">
        <v>6382</v>
      </c>
      <c r="F3238" t="s">
        <v>48</v>
      </c>
      <c r="G3238">
        <v>1</v>
      </c>
      <c r="H3238">
        <v>0</v>
      </c>
      <c r="I3238">
        <v>0</v>
      </c>
      <c r="J3238">
        <v>0</v>
      </c>
      <c r="K3238">
        <v>1</v>
      </c>
      <c r="L3238">
        <v>1</v>
      </c>
    </row>
    <row r="3239" spans="5:12" x14ac:dyDescent="0.2">
      <c r="E3239" t="s">
        <v>3110</v>
      </c>
      <c r="F3239" t="s">
        <v>67</v>
      </c>
      <c r="G3239">
        <v>0</v>
      </c>
      <c r="H3239">
        <v>1</v>
      </c>
      <c r="I3239">
        <v>0</v>
      </c>
      <c r="J3239">
        <v>0</v>
      </c>
      <c r="K3239">
        <v>1</v>
      </c>
      <c r="L3239">
        <v>1</v>
      </c>
    </row>
    <row r="3240" spans="5:12" x14ac:dyDescent="0.2">
      <c r="E3240" t="s">
        <v>641</v>
      </c>
      <c r="F3240" t="s">
        <v>67</v>
      </c>
      <c r="G3240">
        <v>0</v>
      </c>
      <c r="H3240">
        <v>1</v>
      </c>
      <c r="I3240">
        <v>0</v>
      </c>
      <c r="J3240">
        <v>0</v>
      </c>
      <c r="K3240">
        <v>1</v>
      </c>
      <c r="L3240">
        <v>1</v>
      </c>
    </row>
    <row r="3241" spans="5:12" x14ac:dyDescent="0.2">
      <c r="E3241" t="s">
        <v>8023</v>
      </c>
      <c r="F3241" t="s">
        <v>67</v>
      </c>
      <c r="G3241">
        <v>0</v>
      </c>
      <c r="H3241">
        <v>1</v>
      </c>
      <c r="I3241">
        <v>0</v>
      </c>
      <c r="J3241">
        <v>0</v>
      </c>
      <c r="K3241">
        <v>1</v>
      </c>
      <c r="L3241">
        <v>1</v>
      </c>
    </row>
    <row r="3242" spans="5:12" x14ac:dyDescent="0.2">
      <c r="E3242" t="s">
        <v>8024</v>
      </c>
      <c r="F3242" t="s">
        <v>67</v>
      </c>
      <c r="G3242">
        <v>0</v>
      </c>
      <c r="H3242">
        <v>1</v>
      </c>
      <c r="I3242">
        <v>0</v>
      </c>
      <c r="J3242">
        <v>0</v>
      </c>
      <c r="K3242">
        <v>1</v>
      </c>
      <c r="L3242">
        <v>1</v>
      </c>
    </row>
    <row r="3243" spans="5:12" x14ac:dyDescent="0.2">
      <c r="E3243" t="s">
        <v>8025</v>
      </c>
      <c r="F3243" t="s">
        <v>67</v>
      </c>
      <c r="G3243">
        <v>0</v>
      </c>
      <c r="H3243">
        <v>1</v>
      </c>
      <c r="I3243">
        <v>0</v>
      </c>
      <c r="J3243">
        <v>0</v>
      </c>
      <c r="K3243">
        <v>1</v>
      </c>
      <c r="L3243">
        <v>1</v>
      </c>
    </row>
    <row r="3244" spans="5:12" x14ac:dyDescent="0.2">
      <c r="E3244" t="s">
        <v>5401</v>
      </c>
      <c r="F3244" t="s">
        <v>67</v>
      </c>
      <c r="G3244">
        <v>0</v>
      </c>
      <c r="H3244">
        <v>1</v>
      </c>
      <c r="I3244">
        <v>0</v>
      </c>
      <c r="J3244">
        <v>0</v>
      </c>
      <c r="K3244">
        <v>1</v>
      </c>
      <c r="L3244">
        <v>1</v>
      </c>
    </row>
    <row r="3245" spans="5:12" x14ac:dyDescent="0.2">
      <c r="E3245" t="s">
        <v>8026</v>
      </c>
      <c r="F3245" t="s">
        <v>67</v>
      </c>
      <c r="G3245">
        <v>0</v>
      </c>
      <c r="H3245">
        <v>1</v>
      </c>
      <c r="I3245">
        <v>0</v>
      </c>
      <c r="J3245">
        <v>0</v>
      </c>
      <c r="K3245">
        <v>1</v>
      </c>
      <c r="L3245">
        <v>1</v>
      </c>
    </row>
    <row r="3246" spans="5:12" x14ac:dyDescent="0.2">
      <c r="E3246" t="s">
        <v>8027</v>
      </c>
      <c r="F3246" t="s">
        <v>67</v>
      </c>
      <c r="G3246">
        <v>0</v>
      </c>
      <c r="H3246">
        <v>1</v>
      </c>
      <c r="I3246">
        <v>0</v>
      </c>
      <c r="J3246">
        <v>0</v>
      </c>
      <c r="K3246">
        <v>1</v>
      </c>
      <c r="L3246">
        <v>1</v>
      </c>
    </row>
    <row r="3247" spans="5:12" x14ac:dyDescent="0.2">
      <c r="E3247" t="s">
        <v>1191</v>
      </c>
      <c r="F3247" t="s">
        <v>67</v>
      </c>
      <c r="G3247">
        <v>0</v>
      </c>
      <c r="H3247">
        <v>1</v>
      </c>
      <c r="I3247">
        <v>0</v>
      </c>
      <c r="J3247">
        <v>0</v>
      </c>
      <c r="K3247">
        <v>1</v>
      </c>
      <c r="L3247">
        <v>1</v>
      </c>
    </row>
    <row r="3248" spans="5:12" x14ac:dyDescent="0.2">
      <c r="E3248" t="s">
        <v>8028</v>
      </c>
      <c r="F3248" t="s">
        <v>67</v>
      </c>
      <c r="G3248">
        <v>0</v>
      </c>
      <c r="H3248">
        <v>1</v>
      </c>
      <c r="I3248">
        <v>0</v>
      </c>
      <c r="J3248">
        <v>0</v>
      </c>
      <c r="K3248">
        <v>1</v>
      </c>
      <c r="L3248">
        <v>1</v>
      </c>
    </row>
    <row r="3249" spans="5:12" x14ac:dyDescent="0.2">
      <c r="E3249" t="s">
        <v>8029</v>
      </c>
      <c r="F3249" t="s">
        <v>67</v>
      </c>
      <c r="G3249">
        <v>0</v>
      </c>
      <c r="H3249">
        <v>1</v>
      </c>
      <c r="I3249">
        <v>0</v>
      </c>
      <c r="J3249">
        <v>0</v>
      </c>
      <c r="K3249">
        <v>1</v>
      </c>
      <c r="L3249">
        <v>1</v>
      </c>
    </row>
    <row r="3250" spans="5:12" x14ac:dyDescent="0.2">
      <c r="E3250" t="s">
        <v>8030</v>
      </c>
      <c r="F3250" t="s">
        <v>67</v>
      </c>
      <c r="G3250">
        <v>0</v>
      </c>
      <c r="H3250">
        <v>1</v>
      </c>
      <c r="I3250">
        <v>0</v>
      </c>
      <c r="J3250">
        <v>0</v>
      </c>
      <c r="K3250">
        <v>1</v>
      </c>
      <c r="L3250">
        <v>1</v>
      </c>
    </row>
    <row r="3251" spans="5:12" x14ac:dyDescent="0.2">
      <c r="E3251" t="s">
        <v>4685</v>
      </c>
      <c r="F3251" t="s">
        <v>67</v>
      </c>
      <c r="G3251">
        <v>0</v>
      </c>
      <c r="H3251">
        <v>1</v>
      </c>
      <c r="I3251">
        <v>0</v>
      </c>
      <c r="J3251">
        <v>0</v>
      </c>
      <c r="K3251">
        <v>1</v>
      </c>
      <c r="L3251">
        <v>1</v>
      </c>
    </row>
    <row r="3252" spans="5:12" x14ac:dyDescent="0.2">
      <c r="E3252" t="s">
        <v>8031</v>
      </c>
      <c r="F3252" t="s">
        <v>94</v>
      </c>
      <c r="G3252">
        <v>0</v>
      </c>
      <c r="H3252">
        <v>1</v>
      </c>
      <c r="I3252">
        <v>0</v>
      </c>
      <c r="J3252">
        <v>0</v>
      </c>
      <c r="K3252">
        <v>1</v>
      </c>
      <c r="L3252">
        <v>1</v>
      </c>
    </row>
    <row r="3253" spans="5:12" x14ac:dyDescent="0.2">
      <c r="E3253" t="s">
        <v>8032</v>
      </c>
      <c r="F3253" t="s">
        <v>94</v>
      </c>
      <c r="G3253">
        <v>0</v>
      </c>
      <c r="H3253">
        <v>1</v>
      </c>
      <c r="I3253">
        <v>0</v>
      </c>
      <c r="J3253">
        <v>0</v>
      </c>
      <c r="K3253">
        <v>1</v>
      </c>
      <c r="L3253">
        <v>1</v>
      </c>
    </row>
    <row r="3254" spans="5:12" x14ac:dyDescent="0.2">
      <c r="E3254" t="s">
        <v>8033</v>
      </c>
      <c r="F3254" t="s">
        <v>94</v>
      </c>
      <c r="G3254">
        <v>0</v>
      </c>
      <c r="H3254">
        <v>1</v>
      </c>
      <c r="I3254">
        <v>0</v>
      </c>
      <c r="J3254">
        <v>0</v>
      </c>
      <c r="K3254">
        <v>1</v>
      </c>
      <c r="L3254">
        <v>1</v>
      </c>
    </row>
    <row r="3255" spans="5:12" x14ac:dyDescent="0.2">
      <c r="E3255" t="s">
        <v>8034</v>
      </c>
      <c r="F3255" t="s">
        <v>29</v>
      </c>
      <c r="G3255">
        <v>0</v>
      </c>
      <c r="H3255">
        <v>1</v>
      </c>
      <c r="I3255">
        <v>0</v>
      </c>
      <c r="J3255">
        <v>0</v>
      </c>
      <c r="K3255">
        <v>1</v>
      </c>
      <c r="L3255">
        <v>1</v>
      </c>
    </row>
    <row r="3256" spans="5:12" x14ac:dyDescent="0.2">
      <c r="E3256" t="s">
        <v>8035</v>
      </c>
      <c r="F3256" t="s">
        <v>53</v>
      </c>
      <c r="G3256">
        <v>0</v>
      </c>
      <c r="H3256">
        <v>1</v>
      </c>
      <c r="I3256">
        <v>0</v>
      </c>
      <c r="J3256">
        <v>0</v>
      </c>
      <c r="K3256">
        <v>1</v>
      </c>
      <c r="L3256">
        <v>1</v>
      </c>
    </row>
    <row r="3257" spans="5:12" x14ac:dyDescent="0.2">
      <c r="E3257" t="s">
        <v>727</v>
      </c>
      <c r="F3257" t="s">
        <v>53</v>
      </c>
      <c r="G3257">
        <v>0</v>
      </c>
      <c r="H3257">
        <v>1</v>
      </c>
      <c r="I3257">
        <v>0</v>
      </c>
      <c r="J3257">
        <v>0</v>
      </c>
      <c r="K3257">
        <v>1</v>
      </c>
      <c r="L3257">
        <v>1</v>
      </c>
    </row>
    <row r="3258" spans="5:12" x14ac:dyDescent="0.2">
      <c r="E3258" t="s">
        <v>8036</v>
      </c>
      <c r="F3258" t="s">
        <v>29</v>
      </c>
      <c r="G3258">
        <v>0</v>
      </c>
      <c r="H3258">
        <v>1</v>
      </c>
      <c r="I3258">
        <v>0</v>
      </c>
      <c r="J3258">
        <v>0</v>
      </c>
      <c r="K3258">
        <v>1</v>
      </c>
      <c r="L3258">
        <v>1</v>
      </c>
    </row>
    <row r="3259" spans="5:12" x14ac:dyDescent="0.2">
      <c r="E3259" t="s">
        <v>235</v>
      </c>
      <c r="F3259" t="s">
        <v>80</v>
      </c>
      <c r="G3259">
        <v>1</v>
      </c>
      <c r="H3259">
        <v>0</v>
      </c>
      <c r="I3259">
        <v>0</v>
      </c>
      <c r="J3259">
        <v>0</v>
      </c>
      <c r="K3259">
        <v>1</v>
      </c>
      <c r="L3259">
        <v>1</v>
      </c>
    </row>
    <row r="3260" spans="5:12" x14ac:dyDescent="0.2">
      <c r="E3260" t="s">
        <v>8037</v>
      </c>
      <c r="F3260" t="s">
        <v>35</v>
      </c>
      <c r="G3260">
        <v>1</v>
      </c>
      <c r="H3260">
        <v>0</v>
      </c>
      <c r="I3260">
        <v>0</v>
      </c>
      <c r="J3260">
        <v>0</v>
      </c>
      <c r="K3260">
        <v>1</v>
      </c>
      <c r="L3260">
        <v>1</v>
      </c>
    </row>
    <row r="3261" spans="5:12" x14ac:dyDescent="0.2">
      <c r="E3261" t="s">
        <v>8038</v>
      </c>
      <c r="F3261" t="s">
        <v>35</v>
      </c>
      <c r="G3261">
        <v>1</v>
      </c>
      <c r="H3261">
        <v>0</v>
      </c>
      <c r="I3261">
        <v>0</v>
      </c>
      <c r="J3261">
        <v>0</v>
      </c>
      <c r="K3261">
        <v>1</v>
      </c>
      <c r="L3261">
        <v>1</v>
      </c>
    </row>
    <row r="3262" spans="5:12" x14ac:dyDescent="0.2">
      <c r="E3262" t="s">
        <v>3665</v>
      </c>
      <c r="F3262" t="s">
        <v>29</v>
      </c>
      <c r="G3262">
        <v>0</v>
      </c>
      <c r="H3262">
        <v>1</v>
      </c>
      <c r="I3262">
        <v>0</v>
      </c>
      <c r="J3262">
        <v>0</v>
      </c>
      <c r="K3262">
        <v>1</v>
      </c>
      <c r="L3262">
        <v>1</v>
      </c>
    </row>
    <row r="3263" spans="5:12" x14ac:dyDescent="0.2">
      <c r="E3263" t="s">
        <v>2888</v>
      </c>
      <c r="F3263" t="s">
        <v>29</v>
      </c>
      <c r="G3263">
        <v>0</v>
      </c>
      <c r="H3263">
        <v>1</v>
      </c>
      <c r="I3263">
        <v>0</v>
      </c>
      <c r="J3263">
        <v>0</v>
      </c>
      <c r="K3263">
        <v>1</v>
      </c>
      <c r="L3263">
        <v>1</v>
      </c>
    </row>
    <row r="3264" spans="5:12" x14ac:dyDescent="0.2">
      <c r="E3264" t="s">
        <v>3671</v>
      </c>
      <c r="F3264" t="s">
        <v>29</v>
      </c>
      <c r="G3264">
        <v>0</v>
      </c>
      <c r="H3264">
        <v>1</v>
      </c>
      <c r="I3264">
        <v>0</v>
      </c>
      <c r="J3264">
        <v>0</v>
      </c>
      <c r="K3264">
        <v>1</v>
      </c>
      <c r="L3264">
        <v>1</v>
      </c>
    </row>
    <row r="3265" spans="5:12" x14ac:dyDescent="0.2">
      <c r="E3265" t="s">
        <v>8039</v>
      </c>
      <c r="F3265" t="s">
        <v>58</v>
      </c>
      <c r="G3265">
        <v>1</v>
      </c>
      <c r="H3265">
        <v>0</v>
      </c>
      <c r="I3265">
        <v>0</v>
      </c>
      <c r="J3265">
        <v>0</v>
      </c>
      <c r="K3265">
        <v>1</v>
      </c>
      <c r="L3265">
        <v>1</v>
      </c>
    </row>
    <row r="3266" spans="5:12" x14ac:dyDescent="0.2">
      <c r="E3266" t="s">
        <v>8040</v>
      </c>
      <c r="F3266" t="s">
        <v>53</v>
      </c>
      <c r="G3266">
        <v>0</v>
      </c>
      <c r="H3266">
        <v>1</v>
      </c>
      <c r="I3266">
        <v>0</v>
      </c>
      <c r="J3266">
        <v>0</v>
      </c>
      <c r="K3266">
        <v>1</v>
      </c>
      <c r="L3266">
        <v>1</v>
      </c>
    </row>
    <row r="3267" spans="5:12" x14ac:dyDescent="0.2">
      <c r="E3267" t="s">
        <v>8041</v>
      </c>
      <c r="F3267" t="s">
        <v>53</v>
      </c>
      <c r="G3267">
        <v>0</v>
      </c>
      <c r="H3267">
        <v>1</v>
      </c>
      <c r="I3267">
        <v>0</v>
      </c>
      <c r="J3267">
        <v>0</v>
      </c>
      <c r="K3267">
        <v>1</v>
      </c>
      <c r="L3267">
        <v>1</v>
      </c>
    </row>
    <row r="3268" spans="5:12" x14ac:dyDescent="0.2">
      <c r="E3268" t="s">
        <v>8042</v>
      </c>
      <c r="F3268" t="s">
        <v>53</v>
      </c>
      <c r="G3268">
        <v>0</v>
      </c>
      <c r="H3268">
        <v>1</v>
      </c>
      <c r="I3268">
        <v>0</v>
      </c>
      <c r="J3268">
        <v>0</v>
      </c>
      <c r="K3268">
        <v>1</v>
      </c>
      <c r="L3268">
        <v>1</v>
      </c>
    </row>
    <row r="3269" spans="5:12" x14ac:dyDescent="0.2">
      <c r="E3269" t="s">
        <v>8043</v>
      </c>
      <c r="F3269" t="s">
        <v>53</v>
      </c>
      <c r="G3269">
        <v>0</v>
      </c>
      <c r="H3269">
        <v>1</v>
      </c>
      <c r="I3269">
        <v>0</v>
      </c>
      <c r="J3269">
        <v>0</v>
      </c>
      <c r="K3269">
        <v>1</v>
      </c>
      <c r="L3269">
        <v>1</v>
      </c>
    </row>
    <row r="3270" spans="5:12" x14ac:dyDescent="0.2">
      <c r="E3270" t="s">
        <v>5541</v>
      </c>
      <c r="F3270" t="s">
        <v>53</v>
      </c>
      <c r="G3270">
        <v>0</v>
      </c>
      <c r="H3270">
        <v>1</v>
      </c>
      <c r="I3270">
        <v>0</v>
      </c>
      <c r="J3270">
        <v>0</v>
      </c>
      <c r="K3270">
        <v>1</v>
      </c>
      <c r="L3270">
        <v>1</v>
      </c>
    </row>
    <row r="3271" spans="5:12" x14ac:dyDescent="0.2">
      <c r="E3271" t="s">
        <v>8044</v>
      </c>
      <c r="F3271" t="s">
        <v>53</v>
      </c>
      <c r="G3271">
        <v>0</v>
      </c>
      <c r="H3271">
        <v>1</v>
      </c>
      <c r="I3271">
        <v>0</v>
      </c>
      <c r="J3271">
        <v>0</v>
      </c>
      <c r="K3271">
        <v>1</v>
      </c>
      <c r="L3271">
        <v>1</v>
      </c>
    </row>
    <row r="3272" spans="5:12" x14ac:dyDescent="0.2">
      <c r="E3272" t="s">
        <v>8045</v>
      </c>
      <c r="F3272" t="s">
        <v>87</v>
      </c>
      <c r="G3272">
        <v>0</v>
      </c>
      <c r="H3272">
        <v>1</v>
      </c>
      <c r="I3272">
        <v>0</v>
      </c>
      <c r="J3272">
        <v>0</v>
      </c>
      <c r="K3272">
        <v>1</v>
      </c>
      <c r="L3272">
        <v>1</v>
      </c>
    </row>
    <row r="3273" spans="5:12" x14ac:dyDescent="0.2">
      <c r="E3273" t="s">
        <v>8046</v>
      </c>
      <c r="F3273" t="s">
        <v>87</v>
      </c>
      <c r="G3273">
        <v>0</v>
      </c>
      <c r="H3273">
        <v>1</v>
      </c>
      <c r="I3273">
        <v>0</v>
      </c>
      <c r="J3273">
        <v>0</v>
      </c>
      <c r="K3273">
        <v>1</v>
      </c>
      <c r="L3273">
        <v>1</v>
      </c>
    </row>
    <row r="3274" spans="5:12" x14ac:dyDescent="0.2">
      <c r="E3274" t="s">
        <v>8047</v>
      </c>
      <c r="F3274" t="s">
        <v>87</v>
      </c>
      <c r="G3274">
        <v>0</v>
      </c>
      <c r="H3274">
        <v>1</v>
      </c>
      <c r="I3274">
        <v>0</v>
      </c>
      <c r="J3274">
        <v>0</v>
      </c>
      <c r="K3274">
        <v>1</v>
      </c>
      <c r="L3274">
        <v>1</v>
      </c>
    </row>
    <row r="3275" spans="5:12" x14ac:dyDescent="0.2">
      <c r="E3275" t="s">
        <v>1237</v>
      </c>
      <c r="F3275" t="s">
        <v>87</v>
      </c>
      <c r="G3275">
        <v>0</v>
      </c>
      <c r="H3275">
        <v>1</v>
      </c>
      <c r="I3275">
        <v>0</v>
      </c>
      <c r="J3275">
        <v>0</v>
      </c>
      <c r="K3275">
        <v>1</v>
      </c>
      <c r="L3275">
        <v>1</v>
      </c>
    </row>
    <row r="3276" spans="5:12" x14ac:dyDescent="0.2">
      <c r="E3276" t="s">
        <v>8048</v>
      </c>
      <c r="F3276" t="s">
        <v>87</v>
      </c>
      <c r="G3276">
        <v>0</v>
      </c>
      <c r="H3276">
        <v>1</v>
      </c>
      <c r="I3276">
        <v>0</v>
      </c>
      <c r="J3276">
        <v>0</v>
      </c>
      <c r="K3276">
        <v>1</v>
      </c>
      <c r="L3276">
        <v>1</v>
      </c>
    </row>
    <row r="3277" spans="5:12" x14ac:dyDescent="0.2">
      <c r="E3277" t="s">
        <v>8049</v>
      </c>
      <c r="F3277" t="s">
        <v>87</v>
      </c>
      <c r="G3277">
        <v>0</v>
      </c>
      <c r="H3277">
        <v>1</v>
      </c>
      <c r="I3277">
        <v>0</v>
      </c>
      <c r="J3277">
        <v>0</v>
      </c>
      <c r="K3277">
        <v>1</v>
      </c>
      <c r="L3277">
        <v>1</v>
      </c>
    </row>
    <row r="3278" spans="5:12" x14ac:dyDescent="0.2">
      <c r="E3278" t="s">
        <v>8050</v>
      </c>
      <c r="F3278" t="s">
        <v>87</v>
      </c>
      <c r="G3278">
        <v>0</v>
      </c>
      <c r="H3278">
        <v>1</v>
      </c>
      <c r="I3278">
        <v>0</v>
      </c>
      <c r="J3278">
        <v>0</v>
      </c>
      <c r="K3278">
        <v>1</v>
      </c>
      <c r="L3278">
        <v>1</v>
      </c>
    </row>
    <row r="3279" spans="5:12" x14ac:dyDescent="0.2">
      <c r="E3279" t="s">
        <v>712</v>
      </c>
      <c r="F3279" t="s">
        <v>67</v>
      </c>
      <c r="G3279">
        <v>0</v>
      </c>
      <c r="H3279">
        <v>1</v>
      </c>
      <c r="I3279">
        <v>0</v>
      </c>
      <c r="J3279">
        <v>0</v>
      </c>
      <c r="K3279">
        <v>1</v>
      </c>
      <c r="L3279">
        <v>1</v>
      </c>
    </row>
    <row r="3280" spans="5:12" x14ac:dyDescent="0.2">
      <c r="E3280" t="s">
        <v>1960</v>
      </c>
      <c r="F3280" t="s">
        <v>67</v>
      </c>
      <c r="G3280">
        <v>0</v>
      </c>
      <c r="H3280">
        <v>1</v>
      </c>
      <c r="I3280">
        <v>0</v>
      </c>
      <c r="J3280">
        <v>0</v>
      </c>
      <c r="K3280">
        <v>1</v>
      </c>
      <c r="L3280">
        <v>1</v>
      </c>
    </row>
    <row r="3281" spans="5:12" x14ac:dyDescent="0.2">
      <c r="E3281" t="s">
        <v>8051</v>
      </c>
      <c r="F3281" t="s">
        <v>16</v>
      </c>
      <c r="G3281">
        <v>0</v>
      </c>
      <c r="H3281">
        <v>1</v>
      </c>
      <c r="I3281">
        <v>0</v>
      </c>
      <c r="J3281">
        <v>0</v>
      </c>
      <c r="K3281">
        <v>1</v>
      </c>
      <c r="L3281">
        <v>1</v>
      </c>
    </row>
    <row r="3282" spans="5:12" x14ac:dyDescent="0.2">
      <c r="E3282" t="s">
        <v>8052</v>
      </c>
      <c r="F3282" t="s">
        <v>16</v>
      </c>
      <c r="G3282">
        <v>0</v>
      </c>
      <c r="H3282">
        <v>1</v>
      </c>
      <c r="I3282">
        <v>0</v>
      </c>
      <c r="J3282">
        <v>0</v>
      </c>
      <c r="K3282">
        <v>1</v>
      </c>
      <c r="L3282">
        <v>1</v>
      </c>
    </row>
    <row r="3283" spans="5:12" x14ac:dyDescent="0.2">
      <c r="E3283" t="s">
        <v>1063</v>
      </c>
      <c r="F3283" t="s">
        <v>24</v>
      </c>
      <c r="G3283">
        <v>0</v>
      </c>
      <c r="H3283">
        <v>1</v>
      </c>
      <c r="I3283">
        <v>0</v>
      </c>
      <c r="J3283">
        <v>0</v>
      </c>
      <c r="K3283">
        <v>1</v>
      </c>
      <c r="L3283">
        <v>1</v>
      </c>
    </row>
    <row r="3284" spans="5:12" x14ac:dyDescent="0.2">
      <c r="E3284" t="s">
        <v>6104</v>
      </c>
      <c r="F3284" t="s">
        <v>67</v>
      </c>
      <c r="G3284">
        <v>0</v>
      </c>
      <c r="H3284">
        <v>1</v>
      </c>
      <c r="I3284">
        <v>0</v>
      </c>
      <c r="J3284">
        <v>0</v>
      </c>
      <c r="K3284">
        <v>1</v>
      </c>
      <c r="L3284">
        <v>1</v>
      </c>
    </row>
    <row r="3285" spans="5:12" x14ac:dyDescent="0.2">
      <c r="E3285" t="s">
        <v>6165</v>
      </c>
      <c r="F3285" t="s">
        <v>53</v>
      </c>
      <c r="G3285">
        <v>0</v>
      </c>
      <c r="H3285">
        <v>1</v>
      </c>
      <c r="I3285">
        <v>0</v>
      </c>
      <c r="J3285">
        <v>0</v>
      </c>
      <c r="K3285">
        <v>1</v>
      </c>
      <c r="L3285">
        <v>1</v>
      </c>
    </row>
    <row r="3286" spans="5:12" x14ac:dyDescent="0.2">
      <c r="E3286" t="s">
        <v>6164</v>
      </c>
      <c r="F3286" t="s">
        <v>53</v>
      </c>
      <c r="G3286">
        <v>0</v>
      </c>
      <c r="H3286">
        <v>1</v>
      </c>
      <c r="I3286">
        <v>0</v>
      </c>
      <c r="J3286">
        <v>0</v>
      </c>
      <c r="K3286">
        <v>1</v>
      </c>
      <c r="L3286">
        <v>1</v>
      </c>
    </row>
    <row r="3287" spans="5:12" x14ac:dyDescent="0.2">
      <c r="E3287" t="s">
        <v>8053</v>
      </c>
      <c r="F3287" t="s">
        <v>53</v>
      </c>
      <c r="G3287">
        <v>0</v>
      </c>
      <c r="H3287">
        <v>1</v>
      </c>
      <c r="I3287">
        <v>0</v>
      </c>
      <c r="J3287">
        <v>0</v>
      </c>
      <c r="K3287">
        <v>1</v>
      </c>
      <c r="L3287">
        <v>1</v>
      </c>
    </row>
    <row r="3288" spans="5:12" x14ac:dyDescent="0.2">
      <c r="E3288" t="s">
        <v>2896</v>
      </c>
      <c r="F3288" t="s">
        <v>94</v>
      </c>
      <c r="G3288">
        <v>0</v>
      </c>
      <c r="H3288">
        <v>1</v>
      </c>
      <c r="I3288">
        <v>0</v>
      </c>
      <c r="J3288">
        <v>0</v>
      </c>
      <c r="K3288">
        <v>1</v>
      </c>
      <c r="L3288">
        <v>1</v>
      </c>
    </row>
    <row r="3289" spans="5:12" x14ac:dyDescent="0.2">
      <c r="E3289" t="s">
        <v>8054</v>
      </c>
      <c r="F3289" t="s">
        <v>67</v>
      </c>
      <c r="G3289">
        <v>1</v>
      </c>
      <c r="H3289">
        <v>0</v>
      </c>
      <c r="I3289">
        <v>0</v>
      </c>
      <c r="J3289">
        <v>0</v>
      </c>
      <c r="K3289">
        <v>1</v>
      </c>
      <c r="L3289">
        <v>1</v>
      </c>
    </row>
    <row r="3290" spans="5:12" x14ac:dyDescent="0.2">
      <c r="E3290" t="s">
        <v>8055</v>
      </c>
      <c r="F3290" t="s">
        <v>58</v>
      </c>
      <c r="G3290">
        <v>0</v>
      </c>
      <c r="H3290">
        <v>1</v>
      </c>
      <c r="I3290">
        <v>0</v>
      </c>
      <c r="J3290">
        <v>0</v>
      </c>
      <c r="K3290">
        <v>1</v>
      </c>
      <c r="L3290">
        <v>1</v>
      </c>
    </row>
    <row r="3291" spans="5:12" x14ac:dyDescent="0.2">
      <c r="E3291" t="s">
        <v>8056</v>
      </c>
      <c r="F3291" t="s">
        <v>58</v>
      </c>
      <c r="G3291">
        <v>0</v>
      </c>
      <c r="H3291">
        <v>1</v>
      </c>
      <c r="I3291">
        <v>0</v>
      </c>
      <c r="J3291">
        <v>0</v>
      </c>
      <c r="K3291">
        <v>1</v>
      </c>
      <c r="L3291">
        <v>1</v>
      </c>
    </row>
    <row r="3292" spans="5:12" x14ac:dyDescent="0.2">
      <c r="E3292" t="s">
        <v>5294</v>
      </c>
      <c r="F3292" t="s">
        <v>67</v>
      </c>
      <c r="G3292">
        <v>1</v>
      </c>
      <c r="H3292">
        <v>1</v>
      </c>
      <c r="I3292">
        <v>0</v>
      </c>
      <c r="J3292">
        <v>0</v>
      </c>
      <c r="K3292">
        <v>2</v>
      </c>
      <c r="L3292">
        <v>2</v>
      </c>
    </row>
    <row r="3293" spans="5:12" x14ac:dyDescent="0.2">
      <c r="E3293" t="s">
        <v>884</v>
      </c>
      <c r="F3293" t="s">
        <v>80</v>
      </c>
      <c r="G3293">
        <v>0</v>
      </c>
      <c r="H3293">
        <v>1</v>
      </c>
      <c r="I3293">
        <v>0</v>
      </c>
      <c r="J3293">
        <v>0</v>
      </c>
      <c r="K3293">
        <v>1</v>
      </c>
      <c r="L3293">
        <v>1</v>
      </c>
    </row>
    <row r="3294" spans="5:12" x14ac:dyDescent="0.2">
      <c r="E3294" t="s">
        <v>2927</v>
      </c>
      <c r="F3294" t="s">
        <v>80</v>
      </c>
      <c r="G3294">
        <v>0</v>
      </c>
      <c r="H3294">
        <v>1</v>
      </c>
      <c r="I3294">
        <v>0</v>
      </c>
      <c r="J3294">
        <v>0</v>
      </c>
      <c r="K3294">
        <v>1</v>
      </c>
      <c r="L3294">
        <v>1</v>
      </c>
    </row>
    <row r="3295" spans="5:12" x14ac:dyDescent="0.2">
      <c r="E3295" t="s">
        <v>1293</v>
      </c>
      <c r="F3295" t="s">
        <v>80</v>
      </c>
      <c r="G3295">
        <v>0</v>
      </c>
      <c r="H3295">
        <v>1</v>
      </c>
      <c r="I3295">
        <v>0</v>
      </c>
      <c r="J3295">
        <v>0</v>
      </c>
      <c r="K3295">
        <v>1</v>
      </c>
      <c r="L3295">
        <v>1</v>
      </c>
    </row>
    <row r="3296" spans="5:12" x14ac:dyDescent="0.2">
      <c r="E3296" t="s">
        <v>929</v>
      </c>
      <c r="F3296" t="s">
        <v>80</v>
      </c>
      <c r="G3296">
        <v>0</v>
      </c>
      <c r="H3296">
        <v>1</v>
      </c>
      <c r="I3296">
        <v>0</v>
      </c>
      <c r="J3296">
        <v>0</v>
      </c>
      <c r="K3296">
        <v>1</v>
      </c>
      <c r="L3296">
        <v>1</v>
      </c>
    </row>
    <row r="3297" spans="5:12" x14ac:dyDescent="0.2">
      <c r="E3297" t="s">
        <v>5803</v>
      </c>
      <c r="F3297" t="s">
        <v>20</v>
      </c>
      <c r="G3297">
        <v>0</v>
      </c>
      <c r="H3297">
        <v>1</v>
      </c>
      <c r="I3297">
        <v>0</v>
      </c>
      <c r="J3297">
        <v>0</v>
      </c>
      <c r="K3297">
        <v>1</v>
      </c>
      <c r="L3297">
        <v>1</v>
      </c>
    </row>
    <row r="3298" spans="5:12" x14ac:dyDescent="0.2">
      <c r="E3298" t="s">
        <v>8057</v>
      </c>
      <c r="F3298" t="s">
        <v>55</v>
      </c>
      <c r="G3298">
        <v>0</v>
      </c>
      <c r="H3298">
        <v>1</v>
      </c>
      <c r="I3298">
        <v>0</v>
      </c>
      <c r="J3298">
        <v>0</v>
      </c>
      <c r="K3298">
        <v>1</v>
      </c>
      <c r="L3298">
        <v>1</v>
      </c>
    </row>
    <row r="3299" spans="5:12" x14ac:dyDescent="0.2">
      <c r="E3299" t="s">
        <v>8058</v>
      </c>
      <c r="F3299" t="s">
        <v>29</v>
      </c>
      <c r="G3299">
        <v>0</v>
      </c>
      <c r="H3299">
        <v>1</v>
      </c>
      <c r="I3299">
        <v>0</v>
      </c>
      <c r="J3299">
        <v>0</v>
      </c>
      <c r="K3299">
        <v>1</v>
      </c>
      <c r="L3299">
        <v>1</v>
      </c>
    </row>
    <row r="3300" spans="5:12" x14ac:dyDescent="0.2">
      <c r="E3300" t="s">
        <v>1990</v>
      </c>
      <c r="F3300" t="s">
        <v>29</v>
      </c>
      <c r="G3300">
        <v>0</v>
      </c>
      <c r="H3300">
        <v>1</v>
      </c>
      <c r="I3300">
        <v>0</v>
      </c>
      <c r="J3300">
        <v>0</v>
      </c>
      <c r="K3300">
        <v>1</v>
      </c>
      <c r="L3300">
        <v>1</v>
      </c>
    </row>
    <row r="3301" spans="5:12" x14ac:dyDescent="0.2">
      <c r="E3301" t="s">
        <v>4479</v>
      </c>
      <c r="F3301" t="s">
        <v>29</v>
      </c>
      <c r="G3301">
        <v>0</v>
      </c>
      <c r="H3301">
        <v>2</v>
      </c>
      <c r="I3301">
        <v>0</v>
      </c>
      <c r="J3301">
        <v>0</v>
      </c>
      <c r="K3301">
        <v>2</v>
      </c>
      <c r="L3301">
        <v>2</v>
      </c>
    </row>
    <row r="3302" spans="5:12" x14ac:dyDescent="0.2">
      <c r="E3302" t="s">
        <v>3705</v>
      </c>
      <c r="F3302" t="s">
        <v>29</v>
      </c>
      <c r="G3302">
        <v>0</v>
      </c>
      <c r="H3302">
        <v>1</v>
      </c>
      <c r="I3302">
        <v>0</v>
      </c>
      <c r="J3302">
        <v>0</v>
      </c>
      <c r="K3302">
        <v>1</v>
      </c>
      <c r="L3302">
        <v>1</v>
      </c>
    </row>
    <row r="3303" spans="5:12" x14ac:dyDescent="0.2">
      <c r="E3303" t="s">
        <v>456</v>
      </c>
      <c r="F3303" t="s">
        <v>48</v>
      </c>
      <c r="G3303">
        <v>0</v>
      </c>
      <c r="H3303">
        <v>1</v>
      </c>
      <c r="I3303">
        <v>0</v>
      </c>
      <c r="J3303">
        <v>0</v>
      </c>
      <c r="K3303">
        <v>1</v>
      </c>
      <c r="L3303">
        <v>1</v>
      </c>
    </row>
    <row r="3304" spans="5:12" x14ac:dyDescent="0.2">
      <c r="E3304" t="s">
        <v>866</v>
      </c>
      <c r="F3304" t="s">
        <v>48</v>
      </c>
      <c r="G3304">
        <v>0</v>
      </c>
      <c r="H3304">
        <v>1</v>
      </c>
      <c r="I3304">
        <v>0</v>
      </c>
      <c r="J3304">
        <v>0</v>
      </c>
      <c r="K3304">
        <v>1</v>
      </c>
      <c r="L3304">
        <v>1</v>
      </c>
    </row>
    <row r="3305" spans="5:12" x14ac:dyDescent="0.2">
      <c r="E3305" t="s">
        <v>1524</v>
      </c>
      <c r="F3305" t="s">
        <v>14</v>
      </c>
      <c r="G3305">
        <v>0</v>
      </c>
      <c r="H3305">
        <v>2</v>
      </c>
      <c r="I3305">
        <v>0</v>
      </c>
      <c r="J3305">
        <v>0</v>
      </c>
      <c r="K3305">
        <v>2</v>
      </c>
      <c r="L3305">
        <v>2</v>
      </c>
    </row>
    <row r="3306" spans="5:12" x14ac:dyDescent="0.2">
      <c r="E3306" t="s">
        <v>2719</v>
      </c>
      <c r="F3306" t="s">
        <v>58</v>
      </c>
      <c r="G3306">
        <v>1</v>
      </c>
      <c r="H3306">
        <v>0</v>
      </c>
      <c r="I3306">
        <v>0</v>
      </c>
      <c r="J3306">
        <v>0</v>
      </c>
      <c r="K3306">
        <v>1</v>
      </c>
      <c r="L3306">
        <v>1</v>
      </c>
    </row>
    <row r="3307" spans="5:12" x14ac:dyDescent="0.2">
      <c r="E3307" t="s">
        <v>6147</v>
      </c>
      <c r="F3307" t="s">
        <v>94</v>
      </c>
      <c r="G3307">
        <v>1</v>
      </c>
      <c r="H3307">
        <v>0</v>
      </c>
      <c r="I3307">
        <v>0</v>
      </c>
      <c r="J3307">
        <v>0</v>
      </c>
      <c r="K3307">
        <v>1</v>
      </c>
      <c r="L3307">
        <v>1</v>
      </c>
    </row>
    <row r="3308" spans="5:12" x14ac:dyDescent="0.2">
      <c r="E3308" t="s">
        <v>8059</v>
      </c>
      <c r="F3308" t="s">
        <v>94</v>
      </c>
      <c r="G3308">
        <v>1</v>
      </c>
      <c r="H3308">
        <v>0</v>
      </c>
      <c r="I3308">
        <v>0</v>
      </c>
      <c r="J3308">
        <v>0</v>
      </c>
      <c r="K3308">
        <v>1</v>
      </c>
      <c r="L3308">
        <v>1</v>
      </c>
    </row>
    <row r="3309" spans="5:12" x14ac:dyDescent="0.2">
      <c r="E3309" t="s">
        <v>6146</v>
      </c>
      <c r="F3309" t="s">
        <v>94</v>
      </c>
      <c r="G3309">
        <v>1</v>
      </c>
      <c r="H3309">
        <v>0</v>
      </c>
      <c r="I3309">
        <v>0</v>
      </c>
      <c r="J3309">
        <v>0</v>
      </c>
      <c r="K3309">
        <v>1</v>
      </c>
      <c r="L3309">
        <v>1</v>
      </c>
    </row>
    <row r="3310" spans="5:12" x14ac:dyDescent="0.2">
      <c r="E3310" t="s">
        <v>8060</v>
      </c>
      <c r="F3310" t="s">
        <v>94</v>
      </c>
      <c r="G3310">
        <v>1</v>
      </c>
      <c r="H3310">
        <v>0</v>
      </c>
      <c r="I3310">
        <v>0</v>
      </c>
      <c r="J3310">
        <v>0</v>
      </c>
      <c r="K3310">
        <v>1</v>
      </c>
      <c r="L3310">
        <v>1</v>
      </c>
    </row>
    <row r="3311" spans="5:12" x14ac:dyDescent="0.2">
      <c r="E3311" t="s">
        <v>8061</v>
      </c>
      <c r="F3311" t="s">
        <v>94</v>
      </c>
      <c r="G3311">
        <v>0</v>
      </c>
      <c r="H3311">
        <v>1</v>
      </c>
      <c r="I3311">
        <v>0</v>
      </c>
      <c r="J3311">
        <v>0</v>
      </c>
      <c r="K3311">
        <v>1</v>
      </c>
      <c r="L3311">
        <v>1</v>
      </c>
    </row>
    <row r="3312" spans="5:12" x14ac:dyDescent="0.2">
      <c r="E3312" t="s">
        <v>8062</v>
      </c>
      <c r="F3312" t="s">
        <v>131</v>
      </c>
      <c r="G3312">
        <v>2</v>
      </c>
      <c r="H3312">
        <v>0</v>
      </c>
      <c r="I3312">
        <v>0</v>
      </c>
      <c r="J3312">
        <v>0</v>
      </c>
      <c r="K3312">
        <v>2</v>
      </c>
      <c r="L3312">
        <v>2</v>
      </c>
    </row>
    <row r="3313" spans="5:12" x14ac:dyDescent="0.2">
      <c r="E3313" t="s">
        <v>8063</v>
      </c>
      <c r="F3313" t="s">
        <v>131</v>
      </c>
      <c r="G3313">
        <v>1</v>
      </c>
      <c r="H3313">
        <v>0</v>
      </c>
      <c r="I3313">
        <v>0</v>
      </c>
      <c r="J3313">
        <v>0</v>
      </c>
      <c r="K3313">
        <v>1</v>
      </c>
      <c r="L3313">
        <v>1</v>
      </c>
    </row>
    <row r="3314" spans="5:12" x14ac:dyDescent="0.2">
      <c r="E3314" t="s">
        <v>8064</v>
      </c>
      <c r="F3314" t="s">
        <v>80</v>
      </c>
      <c r="G3314">
        <v>1</v>
      </c>
      <c r="H3314">
        <v>0</v>
      </c>
      <c r="I3314">
        <v>0</v>
      </c>
      <c r="J3314">
        <v>0</v>
      </c>
      <c r="K3314">
        <v>1</v>
      </c>
      <c r="L3314">
        <v>1</v>
      </c>
    </row>
    <row r="3315" spans="5:12" x14ac:dyDescent="0.2">
      <c r="E3315" t="s">
        <v>4261</v>
      </c>
      <c r="F3315" t="s">
        <v>35</v>
      </c>
      <c r="G3315">
        <v>1</v>
      </c>
      <c r="H3315">
        <v>0</v>
      </c>
      <c r="I3315">
        <v>0</v>
      </c>
      <c r="J3315">
        <v>0</v>
      </c>
      <c r="K3315">
        <v>1</v>
      </c>
      <c r="L3315">
        <v>1</v>
      </c>
    </row>
    <row r="3316" spans="5:12" x14ac:dyDescent="0.2">
      <c r="E3316" t="s">
        <v>2409</v>
      </c>
      <c r="F3316" t="s">
        <v>67</v>
      </c>
      <c r="G3316">
        <v>0</v>
      </c>
      <c r="H3316">
        <v>2</v>
      </c>
      <c r="I3316">
        <v>0</v>
      </c>
      <c r="J3316">
        <v>0</v>
      </c>
      <c r="K3316">
        <v>2</v>
      </c>
      <c r="L3316">
        <v>2</v>
      </c>
    </row>
    <row r="3317" spans="5:12" x14ac:dyDescent="0.2">
      <c r="E3317" t="s">
        <v>8065</v>
      </c>
      <c r="F3317" t="s">
        <v>20</v>
      </c>
      <c r="G3317">
        <v>0</v>
      </c>
      <c r="H3317">
        <v>1</v>
      </c>
      <c r="I3317">
        <v>0</v>
      </c>
      <c r="J3317">
        <v>0</v>
      </c>
      <c r="K3317">
        <v>1</v>
      </c>
      <c r="L3317">
        <v>1</v>
      </c>
    </row>
    <row r="3318" spans="5:12" x14ac:dyDescent="0.2">
      <c r="E3318" t="s">
        <v>8066</v>
      </c>
      <c r="F3318" t="s">
        <v>20</v>
      </c>
      <c r="G3318">
        <v>0</v>
      </c>
      <c r="H3318">
        <v>1</v>
      </c>
      <c r="I3318">
        <v>0</v>
      </c>
      <c r="J3318">
        <v>0</v>
      </c>
      <c r="K3318">
        <v>1</v>
      </c>
      <c r="L3318">
        <v>1</v>
      </c>
    </row>
    <row r="3319" spans="5:12" x14ac:dyDescent="0.2">
      <c r="E3319" t="s">
        <v>8067</v>
      </c>
      <c r="F3319" t="s">
        <v>48</v>
      </c>
      <c r="G3319">
        <v>0</v>
      </c>
      <c r="H3319">
        <v>1</v>
      </c>
      <c r="I3319">
        <v>0</v>
      </c>
      <c r="J3319">
        <v>0</v>
      </c>
      <c r="K3319">
        <v>1</v>
      </c>
      <c r="L3319">
        <v>1</v>
      </c>
    </row>
    <row r="3320" spans="5:12" x14ac:dyDescent="0.2">
      <c r="E3320" t="s">
        <v>5870</v>
      </c>
      <c r="F3320" t="s">
        <v>67</v>
      </c>
      <c r="G3320">
        <v>1</v>
      </c>
      <c r="H3320">
        <v>0</v>
      </c>
      <c r="I3320">
        <v>0</v>
      </c>
      <c r="J3320">
        <v>0</v>
      </c>
      <c r="K3320">
        <v>1</v>
      </c>
      <c r="L3320">
        <v>1</v>
      </c>
    </row>
    <row r="3321" spans="5:12" x14ac:dyDescent="0.2">
      <c r="E3321" t="s">
        <v>8068</v>
      </c>
      <c r="F3321" t="s">
        <v>58</v>
      </c>
      <c r="G3321">
        <v>1</v>
      </c>
      <c r="H3321">
        <v>0</v>
      </c>
      <c r="I3321">
        <v>0</v>
      </c>
      <c r="J3321">
        <v>0</v>
      </c>
      <c r="K3321">
        <v>1</v>
      </c>
      <c r="L3321">
        <v>1</v>
      </c>
    </row>
    <row r="3322" spans="5:12" x14ac:dyDescent="0.2">
      <c r="E3322" t="s">
        <v>8069</v>
      </c>
      <c r="F3322" t="s">
        <v>58</v>
      </c>
      <c r="G3322">
        <v>1</v>
      </c>
      <c r="H3322">
        <v>0</v>
      </c>
      <c r="I3322">
        <v>0</v>
      </c>
      <c r="J3322">
        <v>0</v>
      </c>
      <c r="K3322">
        <v>1</v>
      </c>
      <c r="L3322">
        <v>1</v>
      </c>
    </row>
    <row r="3323" spans="5:12" x14ac:dyDescent="0.2">
      <c r="E3323" t="s">
        <v>8070</v>
      </c>
      <c r="F3323" t="s">
        <v>58</v>
      </c>
      <c r="G3323">
        <v>1</v>
      </c>
      <c r="H3323">
        <v>0</v>
      </c>
      <c r="I3323">
        <v>0</v>
      </c>
      <c r="J3323">
        <v>0</v>
      </c>
      <c r="K3323">
        <v>1</v>
      </c>
      <c r="L3323">
        <v>1</v>
      </c>
    </row>
    <row r="3324" spans="5:12" x14ac:dyDescent="0.2">
      <c r="E3324" t="s">
        <v>5238</v>
      </c>
      <c r="F3324" t="s">
        <v>29</v>
      </c>
      <c r="G3324">
        <v>0</v>
      </c>
      <c r="H3324">
        <v>1</v>
      </c>
      <c r="I3324">
        <v>0</v>
      </c>
      <c r="J3324">
        <v>0</v>
      </c>
      <c r="K3324">
        <v>1</v>
      </c>
      <c r="L3324">
        <v>1</v>
      </c>
    </row>
    <row r="3325" spans="5:12" x14ac:dyDescent="0.2">
      <c r="E3325" t="s">
        <v>4970</v>
      </c>
      <c r="F3325" t="s">
        <v>29</v>
      </c>
      <c r="G3325">
        <v>0</v>
      </c>
      <c r="H3325">
        <v>1</v>
      </c>
      <c r="I3325">
        <v>0</v>
      </c>
      <c r="J3325">
        <v>0</v>
      </c>
      <c r="K3325">
        <v>1</v>
      </c>
      <c r="L3325">
        <v>1</v>
      </c>
    </row>
    <row r="3326" spans="5:12" x14ac:dyDescent="0.2">
      <c r="E3326" t="s">
        <v>3648</v>
      </c>
      <c r="F3326" t="s">
        <v>80</v>
      </c>
      <c r="G3326">
        <v>1</v>
      </c>
      <c r="H3326">
        <v>0</v>
      </c>
      <c r="I3326">
        <v>0</v>
      </c>
      <c r="J3326">
        <v>0</v>
      </c>
      <c r="K3326">
        <v>1</v>
      </c>
      <c r="L3326">
        <v>1</v>
      </c>
    </row>
    <row r="3327" spans="5:12" x14ac:dyDescent="0.2">
      <c r="E3327" t="s">
        <v>8071</v>
      </c>
      <c r="F3327" t="s">
        <v>16</v>
      </c>
      <c r="G3327">
        <v>1</v>
      </c>
      <c r="H3327">
        <v>0</v>
      </c>
      <c r="I3327">
        <v>0</v>
      </c>
      <c r="J3327">
        <v>0</v>
      </c>
      <c r="K3327">
        <v>1</v>
      </c>
      <c r="L3327">
        <v>1</v>
      </c>
    </row>
    <row r="3328" spans="5:12" x14ac:dyDescent="0.2">
      <c r="E3328" t="s">
        <v>2484</v>
      </c>
      <c r="F3328" t="s">
        <v>94</v>
      </c>
      <c r="G3328">
        <v>1</v>
      </c>
      <c r="H3328">
        <v>0</v>
      </c>
      <c r="I3328">
        <v>0</v>
      </c>
      <c r="J3328">
        <v>0</v>
      </c>
      <c r="K3328">
        <v>1</v>
      </c>
      <c r="L3328">
        <v>1</v>
      </c>
    </row>
    <row r="3329" spans="5:12" x14ac:dyDescent="0.2">
      <c r="E3329" t="s">
        <v>2486</v>
      </c>
      <c r="F3329" t="s">
        <v>94</v>
      </c>
      <c r="G3329">
        <v>1</v>
      </c>
      <c r="H3329">
        <v>0</v>
      </c>
      <c r="I3329">
        <v>0</v>
      </c>
      <c r="J3329">
        <v>0</v>
      </c>
      <c r="K3329">
        <v>1</v>
      </c>
      <c r="L3329">
        <v>1</v>
      </c>
    </row>
    <row r="3330" spans="5:12" x14ac:dyDescent="0.2">
      <c r="E3330" t="s">
        <v>4601</v>
      </c>
      <c r="F3330" t="s">
        <v>94</v>
      </c>
      <c r="G3330">
        <v>1</v>
      </c>
      <c r="H3330">
        <v>0</v>
      </c>
      <c r="I3330">
        <v>0</v>
      </c>
      <c r="J3330">
        <v>0</v>
      </c>
      <c r="K3330">
        <v>1</v>
      </c>
      <c r="L3330">
        <v>1</v>
      </c>
    </row>
    <row r="3331" spans="5:12" x14ac:dyDescent="0.2">
      <c r="E3331" t="s">
        <v>8072</v>
      </c>
      <c r="F3331" t="s">
        <v>94</v>
      </c>
      <c r="G3331">
        <v>1</v>
      </c>
      <c r="H3331">
        <v>0</v>
      </c>
      <c r="I3331">
        <v>0</v>
      </c>
      <c r="J3331">
        <v>0</v>
      </c>
      <c r="K3331">
        <v>1</v>
      </c>
      <c r="L3331">
        <v>1</v>
      </c>
    </row>
    <row r="3332" spans="5:12" x14ac:dyDescent="0.2">
      <c r="E3332" t="s">
        <v>8073</v>
      </c>
      <c r="F3332" t="s">
        <v>94</v>
      </c>
      <c r="G3332">
        <v>1</v>
      </c>
      <c r="H3332">
        <v>0</v>
      </c>
      <c r="I3332">
        <v>0</v>
      </c>
      <c r="J3332">
        <v>0</v>
      </c>
      <c r="K3332">
        <v>1</v>
      </c>
      <c r="L3332">
        <v>1</v>
      </c>
    </row>
    <row r="3333" spans="5:12" x14ac:dyDescent="0.2">
      <c r="E3333" t="s">
        <v>5272</v>
      </c>
      <c r="F3333" t="s">
        <v>48</v>
      </c>
      <c r="G3333">
        <v>1</v>
      </c>
      <c r="H3333">
        <v>0</v>
      </c>
      <c r="I3333">
        <v>0</v>
      </c>
      <c r="J3333">
        <v>0</v>
      </c>
      <c r="K3333">
        <v>1</v>
      </c>
      <c r="L3333">
        <v>1</v>
      </c>
    </row>
    <row r="3334" spans="5:12" x14ac:dyDescent="0.2">
      <c r="E3334" t="s">
        <v>5355</v>
      </c>
      <c r="F3334" t="s">
        <v>48</v>
      </c>
      <c r="G3334">
        <v>1</v>
      </c>
      <c r="H3334">
        <v>0</v>
      </c>
      <c r="I3334">
        <v>0</v>
      </c>
      <c r="J3334">
        <v>0</v>
      </c>
      <c r="K3334">
        <v>1</v>
      </c>
      <c r="L3334">
        <v>1</v>
      </c>
    </row>
    <row r="3335" spans="5:12" x14ac:dyDescent="0.2">
      <c r="E3335" t="s">
        <v>8074</v>
      </c>
      <c r="F3335" t="s">
        <v>80</v>
      </c>
      <c r="G3335">
        <v>0</v>
      </c>
      <c r="H3335">
        <v>1</v>
      </c>
      <c r="I3335">
        <v>0</v>
      </c>
      <c r="J3335">
        <v>0</v>
      </c>
      <c r="K3335">
        <v>1</v>
      </c>
      <c r="L3335">
        <v>1</v>
      </c>
    </row>
    <row r="3336" spans="5:12" x14ac:dyDescent="0.2">
      <c r="E3336" t="s">
        <v>8075</v>
      </c>
      <c r="F3336" t="s">
        <v>80</v>
      </c>
      <c r="G3336">
        <v>0</v>
      </c>
      <c r="H3336">
        <v>1</v>
      </c>
      <c r="I3336">
        <v>0</v>
      </c>
      <c r="J3336">
        <v>0</v>
      </c>
      <c r="K3336">
        <v>1</v>
      </c>
      <c r="L3336">
        <v>1</v>
      </c>
    </row>
    <row r="3337" spans="5:12" x14ac:dyDescent="0.2">
      <c r="E3337" t="s">
        <v>5148</v>
      </c>
      <c r="F3337" t="s">
        <v>33</v>
      </c>
      <c r="G3337">
        <v>0</v>
      </c>
      <c r="H3337">
        <v>1</v>
      </c>
      <c r="I3337">
        <v>0</v>
      </c>
      <c r="J3337">
        <v>0</v>
      </c>
      <c r="K3337">
        <v>1</v>
      </c>
      <c r="L3337">
        <v>1</v>
      </c>
    </row>
    <row r="3338" spans="5:12" x14ac:dyDescent="0.2">
      <c r="E3338" t="s">
        <v>4206</v>
      </c>
      <c r="F3338" t="s">
        <v>33</v>
      </c>
      <c r="G3338">
        <v>0</v>
      </c>
      <c r="H3338">
        <v>1</v>
      </c>
      <c r="I3338">
        <v>0</v>
      </c>
      <c r="J3338">
        <v>0</v>
      </c>
      <c r="K3338">
        <v>1</v>
      </c>
      <c r="L3338">
        <v>1</v>
      </c>
    </row>
    <row r="3339" spans="5:12" x14ac:dyDescent="0.2">
      <c r="E3339" t="s">
        <v>8076</v>
      </c>
      <c r="F3339" t="s">
        <v>33</v>
      </c>
      <c r="G3339">
        <v>0</v>
      </c>
      <c r="H3339">
        <v>1</v>
      </c>
      <c r="I3339">
        <v>0</v>
      </c>
      <c r="J3339">
        <v>0</v>
      </c>
      <c r="K3339">
        <v>1</v>
      </c>
      <c r="L3339">
        <v>1</v>
      </c>
    </row>
    <row r="3340" spans="5:12" x14ac:dyDescent="0.2">
      <c r="E3340" t="s">
        <v>8077</v>
      </c>
      <c r="F3340" t="s">
        <v>33</v>
      </c>
      <c r="G3340">
        <v>0</v>
      </c>
      <c r="H3340">
        <v>1</v>
      </c>
      <c r="I3340">
        <v>0</v>
      </c>
      <c r="J3340">
        <v>0</v>
      </c>
      <c r="K3340">
        <v>1</v>
      </c>
      <c r="L3340">
        <v>1</v>
      </c>
    </row>
    <row r="3341" spans="5:12" x14ac:dyDescent="0.2">
      <c r="E3341" t="s">
        <v>4576</v>
      </c>
      <c r="F3341" t="s">
        <v>33</v>
      </c>
      <c r="G3341">
        <v>0</v>
      </c>
      <c r="H3341">
        <v>1</v>
      </c>
      <c r="I3341">
        <v>0</v>
      </c>
      <c r="J3341">
        <v>0</v>
      </c>
      <c r="K3341">
        <v>1</v>
      </c>
      <c r="L3341">
        <v>1</v>
      </c>
    </row>
    <row r="3342" spans="5:12" x14ac:dyDescent="0.2">
      <c r="E3342" t="s">
        <v>5813</v>
      </c>
      <c r="F3342" t="s">
        <v>33</v>
      </c>
      <c r="G3342">
        <v>0</v>
      </c>
      <c r="H3342">
        <v>1</v>
      </c>
      <c r="I3342">
        <v>0</v>
      </c>
      <c r="J3342">
        <v>0</v>
      </c>
      <c r="K3342">
        <v>1</v>
      </c>
      <c r="L3342">
        <v>1</v>
      </c>
    </row>
    <row r="3343" spans="5:12" x14ac:dyDescent="0.2">
      <c r="E3343" t="s">
        <v>8078</v>
      </c>
      <c r="F3343" t="s">
        <v>33</v>
      </c>
      <c r="G3343">
        <v>0</v>
      </c>
      <c r="H3343">
        <v>1</v>
      </c>
      <c r="I3343">
        <v>0</v>
      </c>
      <c r="J3343">
        <v>0</v>
      </c>
      <c r="K3343">
        <v>1</v>
      </c>
      <c r="L3343">
        <v>1</v>
      </c>
    </row>
    <row r="3344" spans="5:12" x14ac:dyDescent="0.2">
      <c r="E3344" t="s">
        <v>8079</v>
      </c>
      <c r="F3344" t="s">
        <v>33</v>
      </c>
      <c r="G3344">
        <v>0</v>
      </c>
      <c r="H3344">
        <v>1</v>
      </c>
      <c r="I3344">
        <v>0</v>
      </c>
      <c r="J3344">
        <v>0</v>
      </c>
      <c r="K3344">
        <v>1</v>
      </c>
      <c r="L3344">
        <v>1</v>
      </c>
    </row>
    <row r="3345" spans="5:12" x14ac:dyDescent="0.2">
      <c r="E3345" t="s">
        <v>4453</v>
      </c>
      <c r="F3345" t="s">
        <v>33</v>
      </c>
      <c r="G3345">
        <v>0</v>
      </c>
      <c r="H3345">
        <v>1</v>
      </c>
      <c r="I3345">
        <v>0</v>
      </c>
      <c r="J3345">
        <v>0</v>
      </c>
      <c r="K3345">
        <v>1</v>
      </c>
      <c r="L3345">
        <v>1</v>
      </c>
    </row>
    <row r="3346" spans="5:12" x14ac:dyDescent="0.2">
      <c r="E3346" t="s">
        <v>4310</v>
      </c>
      <c r="F3346" t="s">
        <v>55</v>
      </c>
      <c r="G3346">
        <v>0</v>
      </c>
      <c r="H3346">
        <v>1</v>
      </c>
      <c r="I3346">
        <v>0</v>
      </c>
      <c r="J3346">
        <v>0</v>
      </c>
      <c r="K3346">
        <v>1</v>
      </c>
      <c r="L3346">
        <v>1</v>
      </c>
    </row>
    <row r="3347" spans="5:12" x14ac:dyDescent="0.2">
      <c r="E3347" t="s">
        <v>4613</v>
      </c>
      <c r="F3347" t="s">
        <v>87</v>
      </c>
      <c r="G3347">
        <v>0</v>
      </c>
      <c r="H3347">
        <v>1</v>
      </c>
      <c r="I3347">
        <v>0</v>
      </c>
      <c r="J3347">
        <v>0</v>
      </c>
      <c r="K3347">
        <v>1</v>
      </c>
      <c r="L3347">
        <v>1</v>
      </c>
    </row>
    <row r="3348" spans="5:12" x14ac:dyDescent="0.2">
      <c r="E3348" t="s">
        <v>8080</v>
      </c>
      <c r="F3348" t="s">
        <v>29</v>
      </c>
      <c r="G3348">
        <v>0</v>
      </c>
      <c r="H3348">
        <v>1</v>
      </c>
      <c r="I3348">
        <v>0</v>
      </c>
      <c r="J3348">
        <v>0</v>
      </c>
      <c r="K3348">
        <v>1</v>
      </c>
      <c r="L3348">
        <v>1</v>
      </c>
    </row>
    <row r="3349" spans="5:12" x14ac:dyDescent="0.2">
      <c r="E3349" t="s">
        <v>2761</v>
      </c>
      <c r="F3349" t="s">
        <v>80</v>
      </c>
      <c r="G3349">
        <v>0</v>
      </c>
      <c r="H3349">
        <v>1</v>
      </c>
      <c r="I3349">
        <v>0</v>
      </c>
      <c r="J3349">
        <v>0</v>
      </c>
      <c r="K3349">
        <v>1</v>
      </c>
      <c r="L3349">
        <v>1</v>
      </c>
    </row>
    <row r="3350" spans="5:12" x14ac:dyDescent="0.2">
      <c r="E3350" t="s">
        <v>476</v>
      </c>
      <c r="F3350" t="s">
        <v>29</v>
      </c>
      <c r="G3350">
        <v>0</v>
      </c>
      <c r="H3350">
        <v>1</v>
      </c>
      <c r="I3350">
        <v>0</v>
      </c>
      <c r="J3350">
        <v>0</v>
      </c>
      <c r="K3350">
        <v>1</v>
      </c>
      <c r="L3350">
        <v>1</v>
      </c>
    </row>
    <row r="3351" spans="5:12" x14ac:dyDescent="0.2">
      <c r="E3351" t="s">
        <v>2766</v>
      </c>
      <c r="F3351" t="s">
        <v>131</v>
      </c>
      <c r="G3351">
        <v>0</v>
      </c>
      <c r="H3351">
        <v>1</v>
      </c>
      <c r="I3351">
        <v>0</v>
      </c>
      <c r="J3351">
        <v>0</v>
      </c>
      <c r="K3351">
        <v>1</v>
      </c>
      <c r="L3351">
        <v>1</v>
      </c>
    </row>
    <row r="3352" spans="5:12" x14ac:dyDescent="0.2">
      <c r="E3352" t="s">
        <v>8081</v>
      </c>
      <c r="F3352" t="s">
        <v>48</v>
      </c>
      <c r="G3352">
        <v>1</v>
      </c>
      <c r="H3352">
        <v>0</v>
      </c>
      <c r="I3352">
        <v>0</v>
      </c>
      <c r="J3352">
        <v>0</v>
      </c>
      <c r="K3352">
        <v>1</v>
      </c>
      <c r="L3352">
        <v>1</v>
      </c>
    </row>
    <row r="3353" spans="5:12" x14ac:dyDescent="0.2">
      <c r="E3353" t="s">
        <v>8082</v>
      </c>
      <c r="F3353" t="s">
        <v>16</v>
      </c>
      <c r="G3353">
        <v>0</v>
      </c>
      <c r="H3353">
        <v>1</v>
      </c>
      <c r="I3353">
        <v>0</v>
      </c>
      <c r="J3353">
        <v>0</v>
      </c>
      <c r="K3353">
        <v>1</v>
      </c>
      <c r="L3353">
        <v>1</v>
      </c>
    </row>
    <row r="3354" spans="5:12" x14ac:dyDescent="0.2">
      <c r="E3354" t="s">
        <v>8083</v>
      </c>
      <c r="F3354" t="s">
        <v>16</v>
      </c>
      <c r="G3354">
        <v>0</v>
      </c>
      <c r="H3354">
        <v>1</v>
      </c>
      <c r="I3354">
        <v>0</v>
      </c>
      <c r="J3354">
        <v>0</v>
      </c>
      <c r="K3354">
        <v>1</v>
      </c>
      <c r="L3354">
        <v>1</v>
      </c>
    </row>
    <row r="3355" spans="5:12" x14ac:dyDescent="0.2">
      <c r="E3355" t="s">
        <v>8084</v>
      </c>
      <c r="F3355" t="s">
        <v>55</v>
      </c>
      <c r="G3355">
        <v>0</v>
      </c>
      <c r="H3355">
        <v>1</v>
      </c>
      <c r="I3355">
        <v>0</v>
      </c>
      <c r="J3355">
        <v>0</v>
      </c>
      <c r="K3355">
        <v>1</v>
      </c>
      <c r="L3355">
        <v>1</v>
      </c>
    </row>
    <row r="3356" spans="5:12" x14ac:dyDescent="0.2">
      <c r="E3356" t="s">
        <v>154</v>
      </c>
      <c r="F3356" t="s">
        <v>55</v>
      </c>
      <c r="G3356">
        <v>0</v>
      </c>
      <c r="H3356">
        <v>1</v>
      </c>
      <c r="I3356">
        <v>0</v>
      </c>
      <c r="J3356">
        <v>0</v>
      </c>
      <c r="K3356">
        <v>1</v>
      </c>
      <c r="L3356">
        <v>1</v>
      </c>
    </row>
    <row r="3357" spans="5:12" x14ac:dyDescent="0.2">
      <c r="E3357" t="s">
        <v>8085</v>
      </c>
      <c r="F3357" t="s">
        <v>55</v>
      </c>
      <c r="G3357">
        <v>0</v>
      </c>
      <c r="H3357">
        <v>1</v>
      </c>
      <c r="I3357">
        <v>0</v>
      </c>
      <c r="J3357">
        <v>0</v>
      </c>
      <c r="K3357">
        <v>1</v>
      </c>
      <c r="L3357">
        <v>1</v>
      </c>
    </row>
    <row r="3358" spans="5:12" x14ac:dyDescent="0.2">
      <c r="E3358" t="s">
        <v>2325</v>
      </c>
      <c r="F3358" t="s">
        <v>55</v>
      </c>
      <c r="G3358">
        <v>0</v>
      </c>
      <c r="H3358">
        <v>1</v>
      </c>
      <c r="I3358">
        <v>0</v>
      </c>
      <c r="J3358">
        <v>0</v>
      </c>
      <c r="K3358">
        <v>1</v>
      </c>
      <c r="L3358">
        <v>1</v>
      </c>
    </row>
    <row r="3359" spans="5:12" x14ac:dyDescent="0.2">
      <c r="E3359" t="s">
        <v>926</v>
      </c>
      <c r="F3359" t="s">
        <v>55</v>
      </c>
      <c r="G3359">
        <v>0</v>
      </c>
      <c r="H3359">
        <v>1</v>
      </c>
      <c r="I3359">
        <v>0</v>
      </c>
      <c r="J3359">
        <v>0</v>
      </c>
      <c r="K3359">
        <v>1</v>
      </c>
      <c r="L3359">
        <v>1</v>
      </c>
    </row>
    <row r="3360" spans="5:12" x14ac:dyDescent="0.2">
      <c r="E3360" t="s">
        <v>8086</v>
      </c>
      <c r="F3360" t="s">
        <v>55</v>
      </c>
      <c r="G3360">
        <v>0</v>
      </c>
      <c r="H3360">
        <v>1</v>
      </c>
      <c r="I3360">
        <v>0</v>
      </c>
      <c r="J3360">
        <v>0</v>
      </c>
      <c r="K3360">
        <v>1</v>
      </c>
      <c r="L3360">
        <v>1</v>
      </c>
    </row>
    <row r="3361" spans="5:12" x14ac:dyDescent="0.2">
      <c r="E3361" t="s">
        <v>3958</v>
      </c>
      <c r="F3361" t="s">
        <v>69</v>
      </c>
      <c r="G3361">
        <v>0</v>
      </c>
      <c r="H3361">
        <v>1</v>
      </c>
      <c r="I3361">
        <v>0</v>
      </c>
      <c r="J3361">
        <v>0</v>
      </c>
      <c r="K3361">
        <v>1</v>
      </c>
      <c r="L3361">
        <v>1</v>
      </c>
    </row>
    <row r="3362" spans="5:12" x14ac:dyDescent="0.2">
      <c r="E3362" t="s">
        <v>224</v>
      </c>
      <c r="F3362" t="s">
        <v>55</v>
      </c>
      <c r="G3362">
        <v>0</v>
      </c>
      <c r="H3362">
        <v>1</v>
      </c>
      <c r="I3362">
        <v>0</v>
      </c>
      <c r="J3362">
        <v>0</v>
      </c>
      <c r="K3362">
        <v>1</v>
      </c>
      <c r="L336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topLeftCell="I10" zoomScale="109" zoomScaleNormal="88" zoomScalePageLayoutView="88" workbookViewId="0">
      <selection activeCell="P17" sqref="P17:P21"/>
    </sheetView>
  </sheetViews>
  <sheetFormatPr baseColWidth="10" defaultColWidth="11" defaultRowHeight="16" x14ac:dyDescent="0.2"/>
  <cols>
    <col min="1" max="1" width="48.6640625" customWidth="1"/>
    <col min="2" max="2" width="13.33203125" customWidth="1"/>
    <col min="3" max="3" width="12.33203125" customWidth="1"/>
    <col min="4" max="4" width="11.1640625" bestFit="1" customWidth="1"/>
    <col min="5" max="5" width="13" customWidth="1"/>
    <col min="6" max="7" width="11.1640625" bestFit="1" customWidth="1"/>
    <col min="8" max="8" width="14.33203125" customWidth="1"/>
    <col min="9" max="10" width="11.1640625" bestFit="1" customWidth="1"/>
    <col min="12" max="12" width="11.33203125" bestFit="1" customWidth="1"/>
    <col min="13" max="13" width="12" bestFit="1" customWidth="1"/>
    <col min="14" max="15" width="11.33203125" bestFit="1" customWidth="1"/>
    <col min="16" max="17" width="11.83203125" bestFit="1" customWidth="1"/>
    <col min="19" max="20" width="11" bestFit="1" customWidth="1"/>
    <col min="22" max="22" width="11" bestFit="1" customWidth="1"/>
    <col min="23" max="23" width="15.1640625" customWidth="1"/>
    <col min="24" max="24" width="11.6640625" bestFit="1" customWidth="1"/>
    <col min="25" max="25" width="14.1640625" customWidth="1"/>
    <col min="26" max="27" width="11" bestFit="1" customWidth="1"/>
    <col min="28" max="28" width="15.1640625" customWidth="1"/>
    <col min="29" max="30" width="11" bestFit="1" customWidth="1"/>
    <col min="32" max="33" width="11" bestFit="1" customWidth="1"/>
    <col min="35" max="35" width="11" bestFit="1" customWidth="1"/>
    <col min="36" max="36" width="15.5" customWidth="1"/>
    <col min="37" max="37" width="11.6640625" bestFit="1" customWidth="1"/>
    <col min="38" max="38" width="14.1640625" customWidth="1"/>
    <col min="39" max="40" width="11" bestFit="1" customWidth="1"/>
    <col min="41" max="41" width="14.1640625" customWidth="1"/>
    <col min="42" max="43" width="11" bestFit="1" customWidth="1"/>
  </cols>
  <sheetData>
    <row r="1" spans="1:47" x14ac:dyDescent="0.2">
      <c r="A1" s="14" t="s">
        <v>8087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ht="17" customHeight="1" x14ac:dyDescent="0.2">
      <c r="A2" s="16"/>
      <c r="B2" s="208" t="s">
        <v>8088</v>
      </c>
      <c r="C2" s="208"/>
      <c r="D2" s="208"/>
      <c r="E2" s="208"/>
      <c r="F2" s="208"/>
      <c r="G2" s="208"/>
      <c r="H2" s="208"/>
      <c r="I2" s="208"/>
      <c r="J2" s="208"/>
      <c r="K2" s="209"/>
      <c r="L2" s="208" t="s">
        <v>8089</v>
      </c>
      <c r="M2" s="208"/>
      <c r="N2" s="208"/>
      <c r="O2" s="208"/>
      <c r="P2" s="208"/>
      <c r="Q2" s="208"/>
      <c r="R2" s="208"/>
      <c r="S2" s="208"/>
      <c r="T2" s="208"/>
      <c r="U2" s="209"/>
      <c r="V2" s="208" t="s">
        <v>8090</v>
      </c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9"/>
      <c r="AI2" s="208" t="s">
        <v>8091</v>
      </c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9"/>
    </row>
    <row r="3" spans="1:47" ht="41.25" customHeight="1" x14ac:dyDescent="0.2">
      <c r="A3" s="1" t="s">
        <v>8092</v>
      </c>
      <c r="B3" s="17" t="s">
        <v>8093</v>
      </c>
      <c r="C3" s="18" t="s">
        <v>8094</v>
      </c>
      <c r="D3" s="17" t="s">
        <v>8095</v>
      </c>
      <c r="E3" s="17" t="s">
        <v>8096</v>
      </c>
      <c r="F3" s="17" t="s">
        <v>8097</v>
      </c>
      <c r="G3" s="17" t="s">
        <v>8098</v>
      </c>
      <c r="H3" s="17" t="s">
        <v>8099</v>
      </c>
      <c r="I3" s="205" t="s">
        <v>8100</v>
      </c>
      <c r="J3" s="206"/>
      <c r="K3" s="207"/>
      <c r="L3" s="17" t="s">
        <v>8093</v>
      </c>
      <c r="M3" s="18" t="s">
        <v>8094</v>
      </c>
      <c r="N3" s="17" t="s">
        <v>8095</v>
      </c>
      <c r="O3" s="17" t="s">
        <v>8101</v>
      </c>
      <c r="P3" s="17" t="s">
        <v>8097</v>
      </c>
      <c r="Q3" s="17" t="s">
        <v>8098</v>
      </c>
      <c r="R3" s="17" t="s">
        <v>8099</v>
      </c>
      <c r="S3" s="205" t="s">
        <v>8100</v>
      </c>
      <c r="T3" s="206"/>
      <c r="U3" s="207"/>
      <c r="V3" s="17" t="s">
        <v>8093</v>
      </c>
      <c r="W3" s="18" t="s">
        <v>8102</v>
      </c>
      <c r="X3" s="18" t="s">
        <v>8094</v>
      </c>
      <c r="Y3" s="18" t="s">
        <v>8103</v>
      </c>
      <c r="Z3" s="17" t="s">
        <v>8095</v>
      </c>
      <c r="AA3" s="17" t="s">
        <v>8101</v>
      </c>
      <c r="AB3" s="17" t="s">
        <v>8104</v>
      </c>
      <c r="AC3" s="17" t="s">
        <v>8097</v>
      </c>
      <c r="AD3" s="17" t="s">
        <v>8098</v>
      </c>
      <c r="AE3" s="17" t="s">
        <v>8099</v>
      </c>
      <c r="AF3" s="205" t="s">
        <v>8100</v>
      </c>
      <c r="AG3" s="206"/>
      <c r="AH3" s="207"/>
      <c r="AI3" s="17" t="s">
        <v>8093</v>
      </c>
      <c r="AJ3" s="17" t="s">
        <v>8102</v>
      </c>
      <c r="AK3" s="18" t="s">
        <v>8094</v>
      </c>
      <c r="AL3" s="18" t="s">
        <v>8103</v>
      </c>
      <c r="AM3" s="17" t="s">
        <v>8095</v>
      </c>
      <c r="AN3" s="17" t="s">
        <v>8101</v>
      </c>
      <c r="AO3" s="17" t="s">
        <v>8104</v>
      </c>
      <c r="AP3" s="17" t="s">
        <v>8097</v>
      </c>
      <c r="AQ3" s="17" t="s">
        <v>8098</v>
      </c>
      <c r="AR3" s="17" t="s">
        <v>8099</v>
      </c>
      <c r="AS3" s="205" t="s">
        <v>8100</v>
      </c>
      <c r="AT3" s="206"/>
      <c r="AU3" s="207"/>
    </row>
    <row r="4" spans="1:47" ht="19" customHeight="1" x14ac:dyDescent="0.2">
      <c r="A4" s="1" t="s">
        <v>8105</v>
      </c>
      <c r="B4" s="17"/>
      <c r="C4" s="18"/>
      <c r="D4" s="17"/>
      <c r="E4" s="17"/>
      <c r="F4" s="17"/>
      <c r="G4" s="17"/>
      <c r="H4" s="17"/>
      <c r="I4" s="19" t="s">
        <v>8097</v>
      </c>
      <c r="J4" s="19" t="s">
        <v>8098</v>
      </c>
      <c r="K4" s="19" t="s">
        <v>8106</v>
      </c>
      <c r="L4" s="17"/>
      <c r="M4" s="18"/>
      <c r="N4" s="17"/>
      <c r="O4" s="17"/>
      <c r="P4" s="17"/>
      <c r="Q4" s="17"/>
      <c r="R4" s="17"/>
      <c r="S4" s="19" t="s">
        <v>8097</v>
      </c>
      <c r="T4" s="19" t="s">
        <v>8098</v>
      </c>
      <c r="U4" s="19" t="s">
        <v>8106</v>
      </c>
      <c r="V4" s="17"/>
      <c r="W4" s="17"/>
      <c r="X4" s="18"/>
      <c r="Y4" s="18"/>
      <c r="Z4" s="17"/>
      <c r="AA4" s="17"/>
      <c r="AB4" s="17"/>
      <c r="AC4" s="17"/>
      <c r="AD4" s="17"/>
      <c r="AE4" s="17"/>
      <c r="AF4" s="19" t="s">
        <v>8097</v>
      </c>
      <c r="AG4" s="19" t="s">
        <v>8098</v>
      </c>
      <c r="AH4" s="19" t="s">
        <v>8106</v>
      </c>
      <c r="AI4" s="17"/>
      <c r="AJ4" s="111"/>
      <c r="AK4" s="18"/>
      <c r="AL4" s="18"/>
      <c r="AM4" s="17"/>
      <c r="AN4" s="17"/>
      <c r="AO4" s="111"/>
      <c r="AP4" s="17"/>
      <c r="AQ4" s="17"/>
      <c r="AR4" s="17"/>
      <c r="AS4" s="19" t="s">
        <v>8097</v>
      </c>
      <c r="AT4" s="19" t="s">
        <v>8098</v>
      </c>
      <c r="AU4" s="19" t="s">
        <v>8106</v>
      </c>
    </row>
    <row r="5" spans="1:47" x14ac:dyDescent="0.2">
      <c r="A5" s="3" t="s">
        <v>8107</v>
      </c>
      <c r="B5" s="118">
        <v>-1.25183</v>
      </c>
      <c r="C5" s="118">
        <f>EXP(B5)</f>
        <v>0.28598097252738675</v>
      </c>
      <c r="D5" s="118">
        <v>2.768E-2</v>
      </c>
      <c r="E5" s="119" t="s">
        <v>8108</v>
      </c>
      <c r="F5" s="118">
        <f>C5-D5*1.96</f>
        <v>0.23172817252738676</v>
      </c>
      <c r="G5" s="118">
        <f>C5+D5*1.96</f>
        <v>0.34023377252738674</v>
      </c>
      <c r="H5" s="6"/>
      <c r="I5" s="20"/>
      <c r="J5" s="20"/>
      <c r="K5" s="21"/>
      <c r="L5" s="118">
        <v>-1.02458</v>
      </c>
      <c r="M5" s="120">
        <f>EXP(L5)</f>
        <v>0.35894719157170119</v>
      </c>
      <c r="N5" s="118">
        <v>2.5420000000000002E-2</v>
      </c>
      <c r="O5" s="119" t="s">
        <v>8108</v>
      </c>
      <c r="P5" s="120">
        <f>M5-N5*1.96</f>
        <v>0.30912399157170117</v>
      </c>
      <c r="Q5" s="120">
        <f>M5+N5*1.96</f>
        <v>0.4087703915717012</v>
      </c>
      <c r="R5" s="22"/>
      <c r="S5" s="20"/>
      <c r="T5" s="20"/>
      <c r="U5" s="23"/>
      <c r="V5" s="118">
        <v>-0.43803999999999998</v>
      </c>
      <c r="W5" s="118">
        <v>-0.42348000000000002</v>
      </c>
      <c r="X5" s="118">
        <f>EXP(V5)</f>
        <v>0.64529997034223407</v>
      </c>
      <c r="Y5" s="118">
        <f>EXP(W5)</f>
        <v>0.65476427082089816</v>
      </c>
      <c r="Z5" s="118">
        <v>2.0899999999999998E-2</v>
      </c>
      <c r="AA5" s="121" t="s">
        <v>8108</v>
      </c>
      <c r="AB5" s="121" t="s">
        <v>8109</v>
      </c>
      <c r="AC5" s="118">
        <f>X5-Z5*1.96</f>
        <v>0.60433597034223407</v>
      </c>
      <c r="AD5" s="118">
        <f>X5+Z5*1.96</f>
        <v>0.68626397034223408</v>
      </c>
      <c r="AE5" s="6"/>
      <c r="AF5" s="20"/>
      <c r="AG5" s="20"/>
      <c r="AH5" s="23"/>
      <c r="AI5" s="118">
        <v>0.14119999999999999</v>
      </c>
      <c r="AJ5" s="118">
        <v>0.14466999999999999</v>
      </c>
      <c r="AK5" s="118">
        <f>EXP(AI5)</f>
        <v>1.1516549559443694</v>
      </c>
      <c r="AL5" s="118"/>
      <c r="AM5" s="118">
        <v>3.5830000000000001E-2</v>
      </c>
      <c r="AN5" s="119">
        <v>8.1000000000000004E-5</v>
      </c>
      <c r="AO5" s="119">
        <v>6.3399999999999996E-5</v>
      </c>
      <c r="AP5" s="118">
        <f>AK5-AM5*1.96</f>
        <v>1.0814281559443695</v>
      </c>
      <c r="AQ5" s="118">
        <f>AK5+AM5*1.96</f>
        <v>1.2218817559443693</v>
      </c>
      <c r="AR5" s="6"/>
      <c r="AS5" s="20"/>
      <c r="AT5" s="20"/>
      <c r="AU5" s="21"/>
    </row>
    <row r="6" spans="1:47" x14ac:dyDescent="0.2">
      <c r="A6" s="3" t="s">
        <v>8110</v>
      </c>
      <c r="B6" s="118">
        <v>0.44578000000000001</v>
      </c>
      <c r="C6" s="118">
        <f>EXP(B6)</f>
        <v>1.5617078530099802</v>
      </c>
      <c r="D6" s="118">
        <v>0.11658</v>
      </c>
      <c r="E6" s="119">
        <v>1.3100000000000001E-4</v>
      </c>
      <c r="F6" s="118">
        <f>C6-D6*1.96</f>
        <v>1.3332110530099801</v>
      </c>
      <c r="G6" s="118">
        <f>C6+D6*1.96</f>
        <v>1.7902046530099802</v>
      </c>
      <c r="H6" s="203" t="s">
        <v>8111</v>
      </c>
      <c r="I6" s="67">
        <f>EXP(0.3291985)</f>
        <v>1.3898537141700034</v>
      </c>
      <c r="J6" s="67">
        <f>EXP(0.5623549)</f>
        <v>1.7548000170041491</v>
      </c>
      <c r="K6" s="212" t="s">
        <v>8112</v>
      </c>
      <c r="L6" s="5">
        <v>7.5630000000000003E-2</v>
      </c>
      <c r="M6" s="55">
        <f>EXP(L6)</f>
        <v>1.078563431850726</v>
      </c>
      <c r="N6" s="5">
        <v>0.11589000000000001</v>
      </c>
      <c r="O6" s="4">
        <v>0.51400000000000001</v>
      </c>
      <c r="P6" s="55">
        <f>M6-N6*1.96</f>
        <v>0.85141903185072598</v>
      </c>
      <c r="Q6" s="55">
        <f>M6+N6*1.96</f>
        <v>1.305707831850726</v>
      </c>
      <c r="R6" s="216" t="s">
        <v>8111</v>
      </c>
      <c r="S6" s="68">
        <f>EXP(-0.04025671)</f>
        <v>0.96054282655071321</v>
      </c>
      <c r="T6" s="68">
        <f>EXP(0.19152166)</f>
        <v>1.2110910650883695</v>
      </c>
      <c r="U6" s="214" t="s">
        <v>8111</v>
      </c>
      <c r="V6" s="5">
        <v>0.23960000000000001</v>
      </c>
      <c r="W6" s="5">
        <v>0.10823000000000001</v>
      </c>
      <c r="X6" s="5">
        <f>EXP(V6)</f>
        <v>1.2707407523476495</v>
      </c>
      <c r="Y6" s="5">
        <f t="shared" ref="Y6:Y7" si="0">EXP(W6)</f>
        <v>1.1143040058367286</v>
      </c>
      <c r="Z6" s="5">
        <v>9.7720000000000001E-2</v>
      </c>
      <c r="AA6" s="114">
        <v>0.29199999999999998</v>
      </c>
      <c r="AB6" s="114">
        <v>0.30753000000000003</v>
      </c>
      <c r="AC6" s="5">
        <f>X6-Z6*1.96</f>
        <v>1.0792095523476495</v>
      </c>
      <c r="AD6" s="5">
        <f>X6+Z6*1.96</f>
        <v>1.4622719523476495</v>
      </c>
      <c r="AE6" s="199" t="s">
        <v>8111</v>
      </c>
      <c r="AF6" s="67">
        <f>EXP(0.5126)</f>
        <v>1.6696265856183499</v>
      </c>
      <c r="AG6" s="67">
        <f>EXP(0.7782184)</f>
        <v>2.1775892145588651</v>
      </c>
      <c r="AH6" s="222" t="s">
        <v>8111</v>
      </c>
      <c r="AI6" s="118">
        <v>0.45798</v>
      </c>
      <c r="AJ6" s="118">
        <v>0.30499999999999999</v>
      </c>
      <c r="AK6" s="118">
        <f>EXP(AI6)</f>
        <v>1.5808773851975382</v>
      </c>
      <c r="AL6" s="118"/>
      <c r="AM6" s="118">
        <v>0.15082000000000001</v>
      </c>
      <c r="AN6" s="119">
        <v>2.3900000000000002E-3</v>
      </c>
      <c r="AO6" s="119">
        <v>5.6399999999999999E-2</v>
      </c>
      <c r="AP6" s="118">
        <f>AK6-AM6*1.96</f>
        <v>1.2852701851975381</v>
      </c>
      <c r="AQ6" s="118">
        <f t="shared" ref="AQ6:AQ21" si="1">AK6+AM6*1.96</f>
        <v>1.8764845851975382</v>
      </c>
      <c r="AR6" s="199" t="s">
        <v>8112</v>
      </c>
      <c r="AS6" s="67">
        <f>EXP(0.3045354)</f>
        <v>1.3559948614230519</v>
      </c>
      <c r="AT6" s="67">
        <f>EXP(0.6049763)</f>
        <v>1.8312088087227167</v>
      </c>
      <c r="AU6" s="210" t="s">
        <v>8111</v>
      </c>
    </row>
    <row r="7" spans="1:47" x14ac:dyDescent="0.2">
      <c r="A7" s="3" t="s">
        <v>8113</v>
      </c>
      <c r="B7" s="118">
        <v>0.54264000000000001</v>
      </c>
      <c r="C7" s="118">
        <f>EXP(B7)</f>
        <v>1.7205431055075626</v>
      </c>
      <c r="D7" s="118">
        <v>5.7230000000000003E-2</v>
      </c>
      <c r="E7" s="119">
        <v>2.518331E-21</v>
      </c>
      <c r="F7" s="118">
        <f>C7-D7*1.96</f>
        <v>1.6083723055075627</v>
      </c>
      <c r="G7" s="118">
        <f>C7+D7*1.96</f>
        <v>1.8327139055075625</v>
      </c>
      <c r="H7" s="204"/>
      <c r="I7" s="68">
        <f>EXP(0.485404)</f>
        <v>1.6248313081113279</v>
      </c>
      <c r="J7" s="68">
        <f>EXP(0.5998724)</f>
        <v>1.8218863128645988</v>
      </c>
      <c r="K7" s="213"/>
      <c r="L7" s="118">
        <v>0.69538999999999995</v>
      </c>
      <c r="M7" s="120">
        <f>EXP(L7)</f>
        <v>2.0044906728818987</v>
      </c>
      <c r="N7" s="118">
        <v>5.1619999999999999E-2</v>
      </c>
      <c r="O7" s="119">
        <v>2.3325369999999999E-41</v>
      </c>
      <c r="P7" s="120">
        <f>M7-N7*1.96</f>
        <v>1.9033154728818988</v>
      </c>
      <c r="Q7" s="120">
        <f>M7+N7*1.96</f>
        <v>2.1056658728818989</v>
      </c>
      <c r="R7" s="217"/>
      <c r="S7" s="68">
        <f>EXP(0.6437681)</f>
        <v>1.9036404894984906</v>
      </c>
      <c r="T7" s="68">
        <f>EXP(0.7470146)</f>
        <v>2.1106893493830965</v>
      </c>
      <c r="U7" s="215"/>
      <c r="V7" s="118">
        <v>0.62916000000000005</v>
      </c>
      <c r="W7" s="118">
        <v>0.61548000000000003</v>
      </c>
      <c r="X7" s="118">
        <f>EXP(V7)</f>
        <v>1.8760340486133347</v>
      </c>
      <c r="Y7" s="118">
        <f t="shared" si="0"/>
        <v>1.8505446478406524</v>
      </c>
      <c r="Z7" s="118">
        <v>4.4639999999999999E-2</v>
      </c>
      <c r="AA7" s="121">
        <v>4.2229760000000002E-45</v>
      </c>
      <c r="AB7" s="121">
        <v>4.9367720000000005E-41</v>
      </c>
      <c r="AC7" s="118">
        <f>X7-Z7*1.96</f>
        <v>1.7885396486133347</v>
      </c>
      <c r="AD7" s="118">
        <f>X7+Z7*1.96</f>
        <v>1.9635284486133346</v>
      </c>
      <c r="AE7" s="204"/>
      <c r="AF7" s="68">
        <f>EXP(0.3288165)</f>
        <v>1.3893228914447859</v>
      </c>
      <c r="AG7" s="68">
        <f>EXP(0.4475527)</f>
        <v>1.5644787477779685</v>
      </c>
      <c r="AH7" s="223"/>
      <c r="AI7" s="5">
        <v>4.1869999999999997E-2</v>
      </c>
      <c r="AJ7" s="5">
        <v>1.746E-2</v>
      </c>
      <c r="AK7" s="5">
        <f>EXP(AI7)</f>
        <v>1.0427589112806022</v>
      </c>
      <c r="AL7" s="5"/>
      <c r="AM7" s="5">
        <v>7.084E-2</v>
      </c>
      <c r="AN7" s="4">
        <v>0.55445999999999995</v>
      </c>
      <c r="AO7" s="4">
        <v>0.80979999999999996</v>
      </c>
      <c r="AP7" s="5">
        <f>AK7-AM7*1.96</f>
        <v>0.90391251128060213</v>
      </c>
      <c r="AQ7" s="5">
        <f t="shared" si="1"/>
        <v>1.1816053112806022</v>
      </c>
      <c r="AR7" s="200"/>
      <c r="AS7" s="68">
        <f>EXP(-0.0284707)</f>
        <v>0.97193077130054328</v>
      </c>
      <c r="AT7" s="68">
        <f>EXP(0.1130445)</f>
        <v>1.1196817576781941</v>
      </c>
      <c r="AU7" s="211"/>
    </row>
    <row r="8" spans="1:47" x14ac:dyDescent="0.2">
      <c r="A8" s="3" t="s">
        <v>8114</v>
      </c>
      <c r="B8" s="118">
        <v>0.83299000000000001</v>
      </c>
      <c r="C8" s="118">
        <f>EXP(B8)</f>
        <v>2.3001860247717283</v>
      </c>
      <c r="D8" s="118">
        <v>0.15411</v>
      </c>
      <c r="E8" s="119">
        <v>6.4700000000000004E-8</v>
      </c>
      <c r="F8" s="118">
        <f>C8-D8*1.96</f>
        <v>1.9981304247717282</v>
      </c>
      <c r="G8" s="118">
        <f>C8+D8*1.96</f>
        <v>2.6022416247717284</v>
      </c>
      <c r="H8" s="203" t="s">
        <v>8112</v>
      </c>
      <c r="I8" s="27">
        <f>EXP(0.6788813)</f>
        <v>1.9716707898947607</v>
      </c>
      <c r="J8" s="27">
        <f>EXP(0.9871006)</f>
        <v>2.6834428081541146</v>
      </c>
      <c r="K8" s="212" t="s">
        <v>8111</v>
      </c>
      <c r="L8" s="118">
        <v>0.48021999999999998</v>
      </c>
      <c r="M8" s="120">
        <f>EXP(L8)</f>
        <v>1.6164299776732445</v>
      </c>
      <c r="N8" s="118">
        <v>5.1619999999999999E-2</v>
      </c>
      <c r="O8" s="119">
        <v>2.3999999999999998E-3</v>
      </c>
      <c r="P8" s="120">
        <f>M8-N8*1.96</f>
        <v>1.5152547776732446</v>
      </c>
      <c r="Q8" s="120">
        <f>M8+N8*1.96</f>
        <v>1.7176051776732444</v>
      </c>
      <c r="R8" s="216" t="s">
        <v>8111</v>
      </c>
      <c r="S8" s="68">
        <f>EXP(0.3220015)</f>
        <v>1.3798868457859628</v>
      </c>
      <c r="T8" s="68">
        <f>EXP(0.6384308)</f>
        <v>1.893507255224784</v>
      </c>
      <c r="U8" s="218" t="s">
        <v>8112</v>
      </c>
      <c r="V8" s="118">
        <v>0.64541000000000004</v>
      </c>
      <c r="W8" s="118">
        <v>0.62717000000000001</v>
      </c>
      <c r="X8" s="118">
        <f>EXP(V8)</f>
        <v>1.9067686441740301</v>
      </c>
      <c r="Y8" s="118">
        <f>EXP(W8)</f>
        <v>1.8723044530349919</v>
      </c>
      <c r="Z8" s="118">
        <v>0.13281000000000001</v>
      </c>
      <c r="AA8" s="121">
        <v>7.1300000000000003E-6</v>
      </c>
      <c r="AB8" s="121">
        <v>4.854E-2</v>
      </c>
      <c r="AC8" s="118">
        <f>X8-Z8*1.96</f>
        <v>1.6464610441740302</v>
      </c>
      <c r="AD8" s="118">
        <f>X8+Z8*1.96</f>
        <v>2.1670762441740301</v>
      </c>
      <c r="AE8" s="220" t="s">
        <v>8112</v>
      </c>
      <c r="AF8" s="69">
        <f>EXP(0.1418822)</f>
        <v>1.1524408830045543</v>
      </c>
      <c r="AG8" s="69">
        <f>EXP(0.337314)</f>
        <v>1.4011789648654116</v>
      </c>
      <c r="AH8" s="222" t="s">
        <v>8111</v>
      </c>
      <c r="AI8" s="118">
        <v>0.47821000000000002</v>
      </c>
      <c r="AJ8" s="118">
        <v>0.36642000000000002</v>
      </c>
      <c r="AK8" s="118">
        <f>EXP(AI8)</f>
        <v>1.6131842165008661</v>
      </c>
      <c r="AL8" s="118"/>
      <c r="AM8" s="118">
        <v>0.19255</v>
      </c>
      <c r="AN8" s="119">
        <v>1.3010000000000001E-2</v>
      </c>
      <c r="AO8" s="119">
        <v>6.5699999999999995E-2</v>
      </c>
      <c r="AP8" s="118">
        <f>AK8-AM8*1.96</f>
        <v>1.2357862165008662</v>
      </c>
      <c r="AQ8" s="118">
        <f t="shared" si="1"/>
        <v>1.990582216500866</v>
      </c>
      <c r="AR8" s="199" t="s">
        <v>8112</v>
      </c>
      <c r="AS8" s="69">
        <f>EXP(0.2815983)</f>
        <v>1.3252462616263949</v>
      </c>
      <c r="AT8" s="69">
        <f>EXP(0.664194)</f>
        <v>1.9429238934124984</v>
      </c>
      <c r="AU8" s="230" t="s">
        <v>8111</v>
      </c>
    </row>
    <row r="9" spans="1:47" x14ac:dyDescent="0.2">
      <c r="A9" s="3" t="s">
        <v>8115</v>
      </c>
      <c r="B9" s="118">
        <v>0.36251</v>
      </c>
      <c r="C9" s="118">
        <f>EXP(B9)</f>
        <v>1.4369315902301802</v>
      </c>
      <c r="D9" s="118">
        <v>7.5850000000000001E-2</v>
      </c>
      <c r="E9" s="119">
        <v>1.7600000000000001E-6</v>
      </c>
      <c r="F9" s="118">
        <f>C9-D9*1.96</f>
        <v>1.2882655902301803</v>
      </c>
      <c r="G9" s="118">
        <f>C9+D9*1.96</f>
        <v>1.5855975902301802</v>
      </c>
      <c r="H9" s="204"/>
      <c r="I9" s="27">
        <f>EXP(0.2866558)</f>
        <v>1.3319656719809159</v>
      </c>
      <c r="J9" s="27">
        <f>EXP(0.4383581)</f>
        <v>1.5501599203059819</v>
      </c>
      <c r="K9" s="213"/>
      <c r="L9" s="118">
        <v>0.40771000000000002</v>
      </c>
      <c r="M9" s="120">
        <f>EXP(L9)</f>
        <v>1.5033711203223514</v>
      </c>
      <c r="N9" s="118">
        <v>6.9220000000000004E-2</v>
      </c>
      <c r="O9" s="119">
        <v>3.8600000000000003E-9</v>
      </c>
      <c r="P9" s="120">
        <f>M9-N9*1.96</f>
        <v>1.3676999203223514</v>
      </c>
      <c r="Q9" s="120">
        <f>M9+N9*1.96</f>
        <v>1.6390423203223514</v>
      </c>
      <c r="R9" s="217"/>
      <c r="S9" s="68">
        <f>EXP(0.3384847)</f>
        <v>1.4028202856392369</v>
      </c>
      <c r="T9" s="68">
        <f>EXP(0.4769267)</f>
        <v>1.6111153449711757</v>
      </c>
      <c r="U9" s="219"/>
      <c r="V9" s="118">
        <v>0.38818000000000003</v>
      </c>
      <c r="W9" s="118">
        <v>0.30958999999999998</v>
      </c>
      <c r="X9" s="118">
        <f>EXP(V9)</f>
        <v>1.4742951335300287</v>
      </c>
      <c r="Y9" s="118">
        <f>EXP(W9)</f>
        <v>1.3628662244156047</v>
      </c>
      <c r="Z9" s="118">
        <v>5.9369999999999999E-2</v>
      </c>
      <c r="AA9" s="121">
        <v>6.2300000000000001E-7</v>
      </c>
      <c r="AB9" s="121">
        <v>6.62E-3</v>
      </c>
      <c r="AC9" s="118">
        <f>X9-Z9*1.96</f>
        <v>1.3579299335300288</v>
      </c>
      <c r="AD9" s="118">
        <f>X9+Z9*1.96</f>
        <v>1.5906603335300287</v>
      </c>
      <c r="AE9" s="221"/>
      <c r="AF9" s="69">
        <f>EXP(0.5845134)</f>
        <v>1.7941177555004109</v>
      </c>
      <c r="AG9" s="69">
        <f>EXP(0.6738032)</f>
        <v>1.961683827315158</v>
      </c>
      <c r="AH9" s="223"/>
      <c r="AI9" s="118">
        <v>0.18908</v>
      </c>
      <c r="AJ9" s="118">
        <v>0.14779</v>
      </c>
      <c r="AK9" s="118">
        <f>EXP(AI9)</f>
        <v>1.2081375996249346</v>
      </c>
      <c r="AL9" s="118"/>
      <c r="AM9" s="118">
        <v>9.6259999999999998E-2</v>
      </c>
      <c r="AN9" s="122">
        <v>4.9500000000000002E-2</v>
      </c>
      <c r="AO9" s="119">
        <v>0.1404</v>
      </c>
      <c r="AP9" s="118">
        <f>AK9-AM9*1.96</f>
        <v>1.0194679996249345</v>
      </c>
      <c r="AQ9" s="118">
        <f t="shared" si="1"/>
        <v>1.3968071996249347</v>
      </c>
      <c r="AR9" s="200"/>
      <c r="AS9" s="69">
        <f>EXP(0.09277641)</f>
        <v>1.0972163812290703</v>
      </c>
      <c r="AT9" s="69">
        <f>EXP(0.28498018)</f>
        <v>1.3297356724992615</v>
      </c>
      <c r="AU9" s="231"/>
    </row>
    <row r="10" spans="1:47" ht="28" customHeight="1" x14ac:dyDescent="0.2">
      <c r="A10" s="1" t="s">
        <v>8116</v>
      </c>
      <c r="B10" s="112"/>
      <c r="C10" s="5"/>
      <c r="D10" s="112"/>
      <c r="E10" s="113"/>
      <c r="F10" s="5"/>
      <c r="G10" s="5"/>
      <c r="H10" s="6"/>
      <c r="I10" s="20"/>
      <c r="J10" s="20"/>
      <c r="K10" s="24"/>
      <c r="L10" s="25"/>
      <c r="M10" s="55"/>
      <c r="N10" s="25"/>
      <c r="O10" s="28"/>
      <c r="P10" s="55"/>
      <c r="Q10" s="55"/>
      <c r="R10" s="6"/>
      <c r="S10" s="20"/>
      <c r="T10" s="20"/>
      <c r="U10" s="70"/>
      <c r="V10" s="25"/>
      <c r="W10" s="112"/>
      <c r="X10" s="5"/>
      <c r="Y10" s="5"/>
      <c r="Z10" s="25"/>
      <c r="AA10" s="115"/>
      <c r="AB10" s="115"/>
      <c r="AC10" s="5"/>
      <c r="AD10" s="5"/>
      <c r="AE10" s="6"/>
      <c r="AF10" s="68"/>
      <c r="AG10" s="68"/>
      <c r="AH10" s="70"/>
      <c r="AI10" s="25"/>
      <c r="AJ10" s="112"/>
      <c r="AK10" s="5"/>
      <c r="AL10" s="112"/>
      <c r="AM10" s="112"/>
      <c r="AN10" s="113"/>
      <c r="AO10" s="113"/>
      <c r="AP10" s="5"/>
      <c r="AQ10" s="5"/>
      <c r="AR10" s="6"/>
      <c r="AS10" s="20"/>
      <c r="AT10" s="20"/>
      <c r="AU10" s="24"/>
    </row>
    <row r="11" spans="1:47" ht="19" customHeight="1" x14ac:dyDescent="0.2">
      <c r="A11" s="3" t="s">
        <v>8107</v>
      </c>
      <c r="B11" s="118">
        <v>-1.2476499999999999</v>
      </c>
      <c r="C11" s="118">
        <f>EXP(B11)</f>
        <v>0.28717887486425003</v>
      </c>
      <c r="D11" s="118">
        <v>2.7789999999999999E-2</v>
      </c>
      <c r="E11" s="119" t="s">
        <v>8108</v>
      </c>
      <c r="F11" s="118">
        <f t="shared" ref="F11:F21" si="2">C11-D11*1.96</f>
        <v>0.23271047486425003</v>
      </c>
      <c r="G11" s="118">
        <f t="shared" ref="G11:G21" si="3">C11+D11*1.96</f>
        <v>0.34164727486425001</v>
      </c>
      <c r="H11" s="6"/>
      <c r="I11" s="20"/>
      <c r="J11" s="20"/>
      <c r="K11" s="24"/>
      <c r="L11" s="118">
        <v>-1.0218100000000001</v>
      </c>
      <c r="M11" s="120">
        <f t="shared" ref="M11:M14" si="4">EXP(L11)</f>
        <v>0.35994285364769552</v>
      </c>
      <c r="N11" s="118">
        <v>2.5309999999999999E-2</v>
      </c>
      <c r="O11" s="119" t="s">
        <v>8108</v>
      </c>
      <c r="P11" s="120">
        <f>M11-N11*1.96</f>
        <v>0.31033525364769554</v>
      </c>
      <c r="Q11" s="120">
        <f t="shared" ref="Q11:Q14" si="5">M11+N11*1.96</f>
        <v>0.40955045364769549</v>
      </c>
      <c r="R11" s="22"/>
      <c r="S11" s="20"/>
      <c r="T11" s="20"/>
      <c r="U11" s="70"/>
      <c r="V11" s="118">
        <v>-0.43506</v>
      </c>
      <c r="W11" s="118">
        <v>-0.42164360000000001</v>
      </c>
      <c r="X11" s="118">
        <f t="shared" ref="X11:X21" si="6">EXP(V11)</f>
        <v>0.64722583236306308</v>
      </c>
      <c r="Y11" s="118">
        <f>EXP(W11)</f>
        <v>0.65596778465601313</v>
      </c>
      <c r="Z11" s="118">
        <v>2.0969999999999999E-2</v>
      </c>
      <c r="AA11" s="121" t="s">
        <v>8108</v>
      </c>
      <c r="AB11" s="121" t="s">
        <v>8109</v>
      </c>
      <c r="AC11" s="118">
        <f t="shared" ref="AC11:AC21" si="7">X11-Z11*1.96</f>
        <v>0.60612463236306313</v>
      </c>
      <c r="AD11" s="5">
        <f>X11+Z11*1.96</f>
        <v>0.68832703236306303</v>
      </c>
      <c r="AE11" s="3"/>
      <c r="AF11" s="70"/>
      <c r="AG11" s="70"/>
      <c r="AH11" s="71"/>
      <c r="AI11" s="118">
        <v>0.14763999999999999</v>
      </c>
      <c r="AJ11" s="118">
        <v>0.14956</v>
      </c>
      <c r="AK11" s="118">
        <f>EXP(AI11)</f>
        <v>1.1590955468477033</v>
      </c>
      <c r="AL11" s="120"/>
      <c r="AM11" s="118">
        <v>3.5990000000000001E-2</v>
      </c>
      <c r="AN11" s="119">
        <v>4.0899999999999998E-5</v>
      </c>
      <c r="AO11" s="119">
        <v>3.93E-5</v>
      </c>
      <c r="AP11" s="118">
        <f>AK11-AM11*1.96</f>
        <v>1.0885551468477033</v>
      </c>
      <c r="AQ11" s="118">
        <f t="shared" si="1"/>
        <v>1.2296359468477034</v>
      </c>
      <c r="AR11" s="72"/>
      <c r="AS11" s="20"/>
      <c r="AT11" s="20"/>
      <c r="AU11" s="24"/>
    </row>
    <row r="12" spans="1:47" x14ac:dyDescent="0.2">
      <c r="A12" s="3" t="s">
        <v>8110</v>
      </c>
      <c r="B12" s="118">
        <v>0.69503000000000004</v>
      </c>
      <c r="C12" s="118">
        <f t="shared" ref="C12:C19" si="8">EXP(B12)</f>
        <v>2.0037691861150715</v>
      </c>
      <c r="D12" s="118">
        <v>0.17379</v>
      </c>
      <c r="E12" s="119">
        <v>6.3499999999999999E-5</v>
      </c>
      <c r="F12" s="118">
        <f t="shared" si="2"/>
        <v>1.6631407861150715</v>
      </c>
      <c r="G12" s="118">
        <f t="shared" si="3"/>
        <v>2.3443975861150714</v>
      </c>
      <c r="H12" s="203" t="s">
        <v>8112</v>
      </c>
      <c r="I12" s="7">
        <f>EXP(0.5212421)</f>
        <v>1.6841181943065295</v>
      </c>
      <c r="J12" s="7">
        <f>EXP(0.8910884)</f>
        <v>2.4377814892707836</v>
      </c>
      <c r="K12" s="201" t="s">
        <v>8112</v>
      </c>
      <c r="L12" s="118">
        <v>0.54544999999999999</v>
      </c>
      <c r="M12" s="120">
        <f t="shared" si="4"/>
        <v>1.725384630791299</v>
      </c>
      <c r="N12" s="118">
        <v>0.17076</v>
      </c>
      <c r="O12" s="119">
        <v>1.0399999999999999E-3</v>
      </c>
      <c r="P12" s="120">
        <f>M12-N12*1.96</f>
        <v>1.3906950307912991</v>
      </c>
      <c r="Q12" s="120">
        <f>M12+N12*1.96</f>
        <v>2.0600742307912991</v>
      </c>
      <c r="R12" s="220" t="s">
        <v>8111</v>
      </c>
      <c r="S12" s="7">
        <f>EXP(0.3791762)</f>
        <v>1.4610804554403392</v>
      </c>
      <c r="T12" s="7">
        <f>EXP(0.7117164)</f>
        <v>2.037485399056572</v>
      </c>
      <c r="U12" s="210" t="s">
        <v>8112</v>
      </c>
      <c r="V12" s="118">
        <v>0.60182000000000002</v>
      </c>
      <c r="W12" s="118">
        <v>0.31679079999999998</v>
      </c>
      <c r="X12" s="118">
        <f t="shared" si="6"/>
        <v>1.8254380762320048</v>
      </c>
      <c r="Y12" s="118">
        <f t="shared" ref="Y12:Y21" si="9">EXP(W12)</f>
        <v>1.3727153698297987</v>
      </c>
      <c r="Z12" s="118">
        <v>0.14729</v>
      </c>
      <c r="AA12" s="121">
        <v>4.3900000000000003E-5</v>
      </c>
      <c r="AB12" s="121">
        <v>4.5465029999999997E-2</v>
      </c>
      <c r="AC12" s="118">
        <f t="shared" si="7"/>
        <v>1.5367496762320048</v>
      </c>
      <c r="AD12" s="5">
        <f>X12+Z12*1.96</f>
        <v>2.1141264762320047</v>
      </c>
      <c r="AE12" s="220" t="s">
        <v>8112</v>
      </c>
      <c r="AF12" s="69">
        <f>EXP(0.4545327)</f>
        <v>1.5754370092792274</v>
      </c>
      <c r="AG12" s="69">
        <f>EXP(0.7491163)</f>
        <v>2.1151300500644052</v>
      </c>
      <c r="AH12" s="210" t="s">
        <v>8112</v>
      </c>
      <c r="AI12" s="118">
        <v>0.42691000000000001</v>
      </c>
      <c r="AJ12" s="118">
        <v>7.9699999999999993E-2</v>
      </c>
      <c r="AK12" s="118">
        <f t="shared" ref="AK12:AK21" si="10">EXP(AI12)</f>
        <v>1.5325147291915207</v>
      </c>
      <c r="AL12" s="120"/>
      <c r="AM12" s="118">
        <v>0.21223</v>
      </c>
      <c r="AN12" s="119">
        <v>4.4269999999999997E-2</v>
      </c>
      <c r="AO12" s="119">
        <v>0.73980000000000001</v>
      </c>
      <c r="AP12" s="118">
        <f>AK12-AM12*1.96</f>
        <v>1.1165439291915207</v>
      </c>
      <c r="AQ12" s="118">
        <f t="shared" si="1"/>
        <v>1.9484855291915206</v>
      </c>
      <c r="AR12" s="199" t="s">
        <v>8117</v>
      </c>
      <c r="AS12" s="7">
        <f>EXP(0.2111775)</f>
        <v>1.2351315714592976</v>
      </c>
      <c r="AT12" s="7">
        <f>EXP(0.6323083)</f>
        <v>1.881949673803774</v>
      </c>
      <c r="AU12" s="201" t="s">
        <v>8111</v>
      </c>
    </row>
    <row r="13" spans="1:47" x14ac:dyDescent="0.2">
      <c r="A13" s="3" t="s">
        <v>8118</v>
      </c>
      <c r="B13" s="118">
        <v>0.54049000000000003</v>
      </c>
      <c r="C13" s="118">
        <f t="shared" si="8"/>
        <v>1.7168479115876047</v>
      </c>
      <c r="D13" s="118">
        <v>5.561E-2</v>
      </c>
      <c r="E13" s="119">
        <v>2.5027149999999999E-22</v>
      </c>
      <c r="F13" s="118">
        <f t="shared" si="2"/>
        <v>1.6078523115876047</v>
      </c>
      <c r="G13" s="118">
        <f t="shared" si="3"/>
        <v>1.8258435115876048</v>
      </c>
      <c r="H13" s="204"/>
      <c r="I13" s="7">
        <f>EXP(0.4848805)</f>
        <v>1.6239809315270231</v>
      </c>
      <c r="J13" s="7">
        <f>EXP(0.5961046)</f>
        <v>1.8150347254261696</v>
      </c>
      <c r="K13" s="202"/>
      <c r="L13" s="118">
        <v>0.63939999999999997</v>
      </c>
      <c r="M13" s="120">
        <f t="shared" si="4"/>
        <v>1.8953433320756636</v>
      </c>
      <c r="N13" s="118">
        <v>5.0970000000000001E-2</v>
      </c>
      <c r="O13" s="119">
        <v>9.4757889999999993E-37</v>
      </c>
      <c r="P13" s="120">
        <f t="shared" ref="P13" si="11">M13-N13*1.96</f>
        <v>1.7954421320756637</v>
      </c>
      <c r="Q13" s="120">
        <f t="shared" si="5"/>
        <v>1.9952445320756635</v>
      </c>
      <c r="R13" s="221"/>
      <c r="S13" s="7">
        <f>EXP(0.588911)</f>
        <v>1.8020249413191682</v>
      </c>
      <c r="T13" s="7">
        <f>EXP(0.6898986)</f>
        <v>1.9935133807373169</v>
      </c>
      <c r="U13" s="211"/>
      <c r="V13" s="118">
        <v>0.59658</v>
      </c>
      <c r="W13" s="118">
        <v>0.58589409999999997</v>
      </c>
      <c r="X13" s="118">
        <f t="shared" si="6"/>
        <v>1.81589779807075</v>
      </c>
      <c r="Y13" s="118">
        <f t="shared" si="9"/>
        <v>1.7965966047652278</v>
      </c>
      <c r="Z13" s="118">
        <v>4.3409999999999997E-2</v>
      </c>
      <c r="AA13" s="121">
        <v>5.7113579999999996E-43</v>
      </c>
      <c r="AB13" s="121">
        <v>1.897504E-39</v>
      </c>
      <c r="AC13" s="118">
        <f t="shared" si="7"/>
        <v>1.7308141980707501</v>
      </c>
      <c r="AD13" s="5">
        <f t="shared" ref="AD13:AD21" si="12">X13+Z13*1.96</f>
        <v>1.90098139807075</v>
      </c>
      <c r="AE13" s="221"/>
      <c r="AF13" s="69">
        <f>EXP(0.5531691)</f>
        <v>1.7387545829067619</v>
      </c>
      <c r="AG13" s="69">
        <f>EXP(0.6399972)</f>
        <v>1.8964755691659236</v>
      </c>
      <c r="AH13" s="211"/>
      <c r="AI13" s="5">
        <v>7.4630000000000002E-2</v>
      </c>
      <c r="AJ13" s="5">
        <v>5.4339999999999999E-2</v>
      </c>
      <c r="AK13" s="5">
        <f t="shared" si="10"/>
        <v>1.0774854075208755</v>
      </c>
      <c r="AL13" s="55"/>
      <c r="AM13" s="5">
        <v>6.8970000000000004E-2</v>
      </c>
      <c r="AN13" s="4">
        <v>0.27921000000000001</v>
      </c>
      <c r="AO13" s="4">
        <v>0.44119999999999998</v>
      </c>
      <c r="AP13" s="5">
        <f>AK13-AM13*1.96</f>
        <v>0.94230420752087551</v>
      </c>
      <c r="AQ13" s="5">
        <f t="shared" si="1"/>
        <v>1.2126666075208754</v>
      </c>
      <c r="AR13" s="200"/>
      <c r="AS13" s="7">
        <f>EXP(0.00621058)</f>
        <v>1.0062299056390629</v>
      </c>
      <c r="AT13" s="7">
        <f>EXP(0.14398769)</f>
        <v>1.1548698919890406</v>
      </c>
      <c r="AU13" s="202"/>
    </row>
    <row r="14" spans="1:47" x14ac:dyDescent="0.2">
      <c r="A14" s="3" t="s">
        <v>8114</v>
      </c>
      <c r="B14" s="118">
        <v>1.58406</v>
      </c>
      <c r="C14" s="118">
        <f t="shared" si="8"/>
        <v>4.8747069996125756</v>
      </c>
      <c r="D14" s="118">
        <v>0.34150999999999998</v>
      </c>
      <c r="E14" s="119">
        <v>3.5099999999999999E-6</v>
      </c>
      <c r="F14" s="118">
        <f>C14-D14*1.96</f>
        <v>4.2053473996125756</v>
      </c>
      <c r="G14" s="118">
        <f t="shared" si="3"/>
        <v>5.5440665996125755</v>
      </c>
      <c r="H14" s="203" t="s">
        <v>8112</v>
      </c>
      <c r="I14" s="7">
        <f>EXP(1.242543)</f>
        <v>3.464412272746205</v>
      </c>
      <c r="J14" s="7">
        <f>EXP(1.92557)</f>
        <v>6.8590572144692592</v>
      </c>
      <c r="K14" s="201" t="s">
        <v>8111</v>
      </c>
      <c r="L14" s="118">
        <v>1.1515599999999999</v>
      </c>
      <c r="M14" s="120">
        <f t="shared" si="4"/>
        <v>3.1631235355170979</v>
      </c>
      <c r="N14" s="118">
        <v>0.35748999999999997</v>
      </c>
      <c r="O14" s="119">
        <v>1.2899999999999999E-3</v>
      </c>
      <c r="P14" s="120">
        <f>M14-N14*1.96</f>
        <v>2.4624431355170979</v>
      </c>
      <c r="Q14" s="120">
        <f t="shared" si="5"/>
        <v>3.8638039355170979</v>
      </c>
      <c r="R14" s="224" t="s">
        <v>8112</v>
      </c>
      <c r="S14" s="7">
        <f>EXP(0.7937347)</f>
        <v>2.2116408365058153</v>
      </c>
      <c r="T14" s="7">
        <f>EXP(1.5093859)</f>
        <v>4.5239517823164332</v>
      </c>
      <c r="U14" s="214" t="s">
        <v>8111</v>
      </c>
      <c r="V14" s="118">
        <v>1.3862699999999999</v>
      </c>
      <c r="W14" s="118">
        <v>1.3477893999999999</v>
      </c>
      <c r="X14" s="118">
        <f t="shared" si="6"/>
        <v>3.9999025567073558</v>
      </c>
      <c r="Y14" s="118">
        <f>EXP(W14)</f>
        <v>3.8489077240192371</v>
      </c>
      <c r="Z14" s="118">
        <v>0.31779000000000002</v>
      </c>
      <c r="AA14" s="121">
        <v>1.29E-5</v>
      </c>
      <c r="AB14" s="121">
        <v>2.407636E-4</v>
      </c>
      <c r="AC14" s="118">
        <f t="shared" si="7"/>
        <v>3.3770341567073556</v>
      </c>
      <c r="AD14" s="5">
        <f t="shared" si="12"/>
        <v>4.622770956707356</v>
      </c>
      <c r="AE14" s="220" t="s">
        <v>8112</v>
      </c>
      <c r="AF14" s="69">
        <f>EXP(1.06848)</f>
        <v>2.9109514892777031</v>
      </c>
      <c r="AG14" s="69">
        <f>EXP(1.704056)</f>
        <v>5.4961948096119162</v>
      </c>
      <c r="AH14" s="210" t="s">
        <v>8111</v>
      </c>
      <c r="AI14" s="118">
        <v>1.1552500000000001</v>
      </c>
      <c r="AJ14" s="118">
        <v>0.74851000000000001</v>
      </c>
      <c r="AK14" s="118">
        <f t="shared" si="10"/>
        <v>3.1748170225784804</v>
      </c>
      <c r="AL14" s="120"/>
      <c r="AM14" s="118">
        <v>0.42315999999999998</v>
      </c>
      <c r="AN14" s="119">
        <v>6.3299999999999997E-3</v>
      </c>
      <c r="AO14" s="119">
        <v>9.2600000000000002E-2</v>
      </c>
      <c r="AP14" s="118">
        <f t="shared" ref="AP14" si="13">AK14-AM14*1.96</f>
        <v>2.3454234225784805</v>
      </c>
      <c r="AQ14" s="118">
        <f t="shared" si="1"/>
        <v>4.0042106225784799</v>
      </c>
      <c r="AR14" s="228" t="s">
        <v>8112</v>
      </c>
      <c r="AS14" s="7">
        <f>EXP(0.6971613)</f>
        <v>2.0080443736166846</v>
      </c>
      <c r="AT14" s="7">
        <f>EXP(1.5123737)</f>
        <v>4.5374886581201519</v>
      </c>
      <c r="AU14" s="201" t="s">
        <v>8111</v>
      </c>
    </row>
    <row r="15" spans="1:47" x14ac:dyDescent="0.2">
      <c r="A15" s="3" t="s">
        <v>8119</v>
      </c>
      <c r="B15" s="118">
        <v>0.40497</v>
      </c>
      <c r="C15" s="118">
        <f t="shared" si="8"/>
        <v>1.4992575216564445</v>
      </c>
      <c r="D15" s="118">
        <v>7.2400000000000006E-2</v>
      </c>
      <c r="E15" s="119">
        <v>2.2300000000000001E-8</v>
      </c>
      <c r="F15" s="118">
        <f t="shared" si="2"/>
        <v>1.3573535216564445</v>
      </c>
      <c r="G15" s="118">
        <f t="shared" si="3"/>
        <v>1.6411615216564446</v>
      </c>
      <c r="H15" s="204"/>
      <c r="I15" s="7">
        <f>EXP(0.3325681)</f>
        <v>1.3945448644565843</v>
      </c>
      <c r="J15" s="7">
        <f>EXP(0.4773757)</f>
        <v>1.611838898186609</v>
      </c>
      <c r="K15" s="202"/>
      <c r="L15" s="118">
        <v>0.41282999999999997</v>
      </c>
      <c r="M15" s="120">
        <f>EXP(L15)</f>
        <v>1.5110881191172831</v>
      </c>
      <c r="N15" s="118">
        <v>6.7570000000000005E-2</v>
      </c>
      <c r="O15" s="119">
        <v>5.2099999999999996E-10</v>
      </c>
      <c r="P15" s="120">
        <f>M15-N15*1.96</f>
        <v>1.3786509191172831</v>
      </c>
      <c r="Q15" s="120">
        <f>M15+N15*1.96</f>
        <v>1.6435253191172832</v>
      </c>
      <c r="R15" s="225"/>
      <c r="S15" s="7">
        <f>EXP(0.3463837)</f>
        <v>1.4139450424592626</v>
      </c>
      <c r="T15" s="7">
        <f>EXP(0.479284)</f>
        <v>1.6149177070671938</v>
      </c>
      <c r="U15" s="215"/>
      <c r="V15" s="118">
        <v>0.40851999999999999</v>
      </c>
      <c r="W15" s="118">
        <v>0.34766079999999999</v>
      </c>
      <c r="X15" s="118">
        <f t="shared" si="6"/>
        <v>1.5045893442438942</v>
      </c>
      <c r="Y15" s="118">
        <f t="shared" si="9"/>
        <v>1.4157519452251626</v>
      </c>
      <c r="Z15" s="118">
        <v>5.6809999999999999E-2</v>
      </c>
      <c r="AA15" s="121">
        <v>6.4199999999999999E-13</v>
      </c>
      <c r="AB15" s="121">
        <v>4.1669980000000004E-9</v>
      </c>
      <c r="AC15" s="118">
        <f>X15-Z15*1.96</f>
        <v>1.3932417442438942</v>
      </c>
      <c r="AD15" s="5">
        <f t="shared" si="12"/>
        <v>1.6159369442438942</v>
      </c>
      <c r="AE15" s="221"/>
      <c r="AF15" s="69">
        <f>EXP(0.3517149)</f>
        <v>1.4215031953807653</v>
      </c>
      <c r="AG15" s="69">
        <f>EXP(0.46533)</f>
        <v>1.5925396402641427</v>
      </c>
      <c r="AH15" s="211"/>
      <c r="AI15" s="5">
        <v>0.17646000000000001</v>
      </c>
      <c r="AJ15" s="5">
        <v>0.14810999999999999</v>
      </c>
      <c r="AK15" s="5">
        <f t="shared" si="10"/>
        <v>1.1929867063369421</v>
      </c>
      <c r="AL15" s="55"/>
      <c r="AM15" s="5">
        <v>9.1109999999999997E-2</v>
      </c>
      <c r="AN15" s="4">
        <v>5.2769999999999997E-2</v>
      </c>
      <c r="AO15" s="4">
        <v>0.11600000000000001</v>
      </c>
      <c r="AP15" s="5">
        <f>AK15-AM15*1.96</f>
        <v>1.0144111063369421</v>
      </c>
      <c r="AQ15" s="5">
        <f t="shared" si="1"/>
        <v>1.3715623063369422</v>
      </c>
      <c r="AR15" s="229"/>
      <c r="AS15" s="7">
        <f>EXP(0.08623939)</f>
        <v>1.0900672482716309</v>
      </c>
      <c r="AT15" s="7">
        <f>EXP(0.268147)</f>
        <v>1.3075393341704427</v>
      </c>
      <c r="AU15" s="202"/>
    </row>
    <row r="16" spans="1:47" ht="25" customHeight="1" x14ac:dyDescent="0.2">
      <c r="A16" s="1" t="s">
        <v>8120</v>
      </c>
      <c r="B16" s="112"/>
      <c r="C16" s="5"/>
      <c r="D16" s="112"/>
      <c r="E16" s="113"/>
      <c r="F16" s="5"/>
      <c r="G16" s="5"/>
      <c r="H16" s="6"/>
      <c r="I16" s="20"/>
      <c r="J16" s="20"/>
      <c r="K16" s="24"/>
      <c r="L16" s="25"/>
      <c r="M16" s="55"/>
      <c r="N16" s="25"/>
      <c r="O16" s="28"/>
      <c r="P16" s="55"/>
      <c r="Q16" s="55"/>
      <c r="R16" s="6"/>
      <c r="S16" s="20"/>
      <c r="T16" s="20"/>
      <c r="U16" s="70"/>
      <c r="V16" s="25"/>
      <c r="W16" s="112"/>
      <c r="X16" s="5"/>
      <c r="Y16" s="5"/>
      <c r="Z16" s="25"/>
      <c r="AA16" s="115"/>
      <c r="AB16" s="115"/>
      <c r="AC16" s="5"/>
      <c r="AD16" s="5"/>
      <c r="AE16" s="6"/>
      <c r="AF16" s="68"/>
      <c r="AG16" s="68"/>
      <c r="AH16" s="70"/>
      <c r="AI16" s="25"/>
      <c r="AJ16" s="112"/>
      <c r="AK16" s="5"/>
      <c r="AL16" s="112"/>
      <c r="AM16" s="112"/>
      <c r="AN16" s="113"/>
      <c r="AO16" s="113"/>
      <c r="AP16" s="5"/>
      <c r="AQ16" s="5"/>
      <c r="AR16" s="6"/>
      <c r="AS16" s="20"/>
      <c r="AT16" s="20"/>
      <c r="AU16" s="24"/>
    </row>
    <row r="17" spans="1:47" x14ac:dyDescent="0.2">
      <c r="A17" s="3" t="s">
        <v>8107</v>
      </c>
      <c r="B17" s="118">
        <v>-1.211965</v>
      </c>
      <c r="C17" s="118">
        <f t="shared" si="8"/>
        <v>0.29761189710230224</v>
      </c>
      <c r="D17" s="118">
        <v>2.6093999999999999E-2</v>
      </c>
      <c r="E17" s="119" t="s">
        <v>8108</v>
      </c>
      <c r="F17" s="118">
        <f t="shared" si="2"/>
        <v>0.24646765710230223</v>
      </c>
      <c r="G17" s="118">
        <f t="shared" si="3"/>
        <v>0.34875613710230224</v>
      </c>
      <c r="H17" s="6"/>
      <c r="I17" s="20"/>
      <c r="J17" s="20"/>
      <c r="K17" s="24"/>
      <c r="L17" s="118">
        <v>-1.0243599999999999</v>
      </c>
      <c r="M17" s="120">
        <f>EXP(L17)</f>
        <v>0.35902616864100612</v>
      </c>
      <c r="N17" s="118">
        <v>2.5270000000000001E-2</v>
      </c>
      <c r="O17" s="119" t="s">
        <v>8108</v>
      </c>
      <c r="P17" s="120">
        <f>M17-N17*1.96</f>
        <v>0.30949696864100612</v>
      </c>
      <c r="Q17" s="120">
        <f>M17+N17*1.96</f>
        <v>0.40855536864100611</v>
      </c>
      <c r="R17" s="22"/>
      <c r="S17" s="20"/>
      <c r="T17" s="20"/>
      <c r="U17" s="70"/>
      <c r="V17" s="118">
        <v>-0.43737999999999999</v>
      </c>
      <c r="W17" s="118">
        <v>-0.42304229999999998</v>
      </c>
      <c r="X17" s="118">
        <f t="shared" si="6"/>
        <v>0.64572600889991871</v>
      </c>
      <c r="Y17" s="118">
        <f t="shared" si="9"/>
        <v>0.65505092387168029</v>
      </c>
      <c r="Z17" s="118">
        <v>2.0920000000000001E-2</v>
      </c>
      <c r="AA17" s="121" t="s">
        <v>8108</v>
      </c>
      <c r="AB17" s="121" t="s">
        <v>8108</v>
      </c>
      <c r="AC17" s="118">
        <f t="shared" si="7"/>
        <v>0.6047228088999187</v>
      </c>
      <c r="AD17" s="118">
        <f>X17+Z17*1.96</f>
        <v>0.68672920889991873</v>
      </c>
      <c r="AE17" s="3"/>
      <c r="AF17" s="68"/>
      <c r="AG17" s="68"/>
      <c r="AH17" s="70"/>
      <c r="AI17" s="118">
        <v>0.14491000000000001</v>
      </c>
      <c r="AJ17" s="118">
        <v>0.14804</v>
      </c>
      <c r="AK17" s="118">
        <f t="shared" si="10"/>
        <v>1.1559355313885173</v>
      </c>
      <c r="AL17" s="120"/>
      <c r="AM17" s="118">
        <v>3.5869999999999999E-2</v>
      </c>
      <c r="AN17" s="119">
        <v>5.3499999999999999E-5</v>
      </c>
      <c r="AO17" s="119">
        <v>4.2299999999999998E-5</v>
      </c>
      <c r="AP17" s="118">
        <f>AK17-AM17*1.96</f>
        <v>1.0856303313885174</v>
      </c>
      <c r="AQ17" s="118">
        <f t="shared" si="1"/>
        <v>1.2262407313885173</v>
      </c>
      <c r="AR17" s="72"/>
      <c r="AS17" s="20"/>
      <c r="AT17" s="20"/>
      <c r="AU17" s="24"/>
    </row>
    <row r="18" spans="1:47" x14ac:dyDescent="0.2">
      <c r="A18" s="3" t="s">
        <v>8110</v>
      </c>
      <c r="B18" s="118">
        <v>9.9428000000000002E-2</v>
      </c>
      <c r="C18" s="118">
        <f t="shared" si="8"/>
        <v>1.1045389410731621</v>
      </c>
      <c r="D18" s="118">
        <v>2.3684E-2</v>
      </c>
      <c r="E18" s="119">
        <v>2.69E-5</v>
      </c>
      <c r="F18" s="118">
        <f t="shared" si="2"/>
        <v>1.0581183010731621</v>
      </c>
      <c r="G18" s="118">
        <f t="shared" si="3"/>
        <v>1.1509595810731621</v>
      </c>
      <c r="H18" s="199" t="s">
        <v>8112</v>
      </c>
      <c r="I18" s="68">
        <f>EXP(0.3106266)</f>
        <v>1.3642797040237447</v>
      </c>
      <c r="J18" s="68">
        <f>EXP(0.5875594)</f>
        <v>1.7995909696570667</v>
      </c>
      <c r="K18" s="201" t="s">
        <v>8112</v>
      </c>
      <c r="L18" s="5">
        <v>-9.4159999999999994E-2</v>
      </c>
      <c r="M18" s="55">
        <f>EXP(L18)</f>
        <v>0.91013712864980634</v>
      </c>
      <c r="N18" s="5">
        <v>0.14293</v>
      </c>
      <c r="O18" s="4">
        <v>0.51770000000000005</v>
      </c>
      <c r="P18" s="120">
        <f t="shared" ref="P18:P21" si="14">M18-N18*1.96</f>
        <v>0.62999432864980631</v>
      </c>
      <c r="Q18" s="55">
        <f t="shared" ref="Q18:Q21" si="15">M18+N18*1.96</f>
        <v>1.1902799286498063</v>
      </c>
      <c r="R18" s="220" t="s">
        <v>8111</v>
      </c>
      <c r="S18" s="68">
        <f>EXP(-0.23973178)</f>
        <v>0.78683887868975699</v>
      </c>
      <c r="T18" s="68">
        <f>EXP(0.05140847)</f>
        <v>1.0527528234162262</v>
      </c>
      <c r="U18" s="226" t="s">
        <v>8111</v>
      </c>
      <c r="V18" s="5">
        <v>0.16780999999999999</v>
      </c>
      <c r="W18" s="5">
        <v>8.5482749999999996E-2</v>
      </c>
      <c r="X18" s="5">
        <f t="shared" si="6"/>
        <v>1.1827118740424414</v>
      </c>
      <c r="Y18" s="5">
        <f>EXP(W18)</f>
        <v>1.0892427717441933</v>
      </c>
      <c r="Z18" s="5">
        <v>0.11848</v>
      </c>
      <c r="AA18" s="114">
        <v>0.157</v>
      </c>
      <c r="AB18" s="114">
        <v>0.49169439999999998</v>
      </c>
      <c r="AC18" s="5">
        <f t="shared" si="7"/>
        <v>0.95049107404244138</v>
      </c>
      <c r="AD18" s="5">
        <f t="shared" si="12"/>
        <v>1.4149326740424413</v>
      </c>
      <c r="AE18" s="220" t="s">
        <v>8111</v>
      </c>
      <c r="AF18" s="68">
        <f>EXP(0.04932758)</f>
        <v>1.0505644382775443</v>
      </c>
      <c r="AG18" s="68">
        <f>EXP(0.28628669)</f>
        <v>1.3314741208555299</v>
      </c>
      <c r="AH18" s="210" t="s">
        <v>8111</v>
      </c>
      <c r="AI18" s="118">
        <v>0.57791999999999999</v>
      </c>
      <c r="AJ18" s="118">
        <v>0.43064000000000002</v>
      </c>
      <c r="AK18" s="118">
        <f t="shared" si="10"/>
        <v>1.7823273316951052</v>
      </c>
      <c r="AL18" s="120"/>
      <c r="AM18" s="118">
        <v>0.18632000000000001</v>
      </c>
      <c r="AN18" s="119">
        <v>1.92E-3</v>
      </c>
      <c r="AO18" s="119">
        <v>2.7699999999999999E-2</v>
      </c>
      <c r="AP18" s="118">
        <f>AK18-AM18*1.96</f>
        <v>1.4171401316951051</v>
      </c>
      <c r="AQ18" s="118">
        <f t="shared" si="1"/>
        <v>2.147514531695105</v>
      </c>
      <c r="AR18" s="199" t="s">
        <v>8112</v>
      </c>
      <c r="AS18" s="68">
        <f>EXP(0.3866883)</f>
        <v>1.4720975669418781</v>
      </c>
      <c r="AT18" s="68">
        <f>EXP(0.7570159)</f>
        <v>2.1319049014817413</v>
      </c>
      <c r="AU18" s="210" t="s">
        <v>8111</v>
      </c>
    </row>
    <row r="19" spans="1:47" x14ac:dyDescent="0.2">
      <c r="A19" s="3" t="s">
        <v>8121</v>
      </c>
      <c r="B19" s="118">
        <v>3.1015000000000001E-2</v>
      </c>
      <c r="C19" s="118">
        <f t="shared" si="8"/>
        <v>1.0315009762851237</v>
      </c>
      <c r="D19" s="118">
        <v>4.117E-3</v>
      </c>
      <c r="E19" s="119">
        <v>4.9599999999999998E-14</v>
      </c>
      <c r="F19" s="118">
        <f t="shared" si="2"/>
        <v>1.0234316562851238</v>
      </c>
      <c r="G19" s="118">
        <f t="shared" si="3"/>
        <v>1.0395702962851237</v>
      </c>
      <c r="H19" s="200"/>
      <c r="I19" s="68">
        <f>EXP(0.505256)</f>
        <v>1.6574097630548239</v>
      </c>
      <c r="J19" s="68">
        <f>EXP(0.6170138)</f>
        <v>1.8533851910772434</v>
      </c>
      <c r="K19" s="202"/>
      <c r="L19" s="118">
        <v>0.70599000000000001</v>
      </c>
      <c r="M19" s="120">
        <f>EXP(L19)</f>
        <v>2.025851285253859</v>
      </c>
      <c r="N19" s="118">
        <v>5.1139999999999998E-2</v>
      </c>
      <c r="O19" s="119" t="s">
        <v>8108</v>
      </c>
      <c r="P19" s="120">
        <f t="shared" si="14"/>
        <v>1.9256168852538591</v>
      </c>
      <c r="Q19" s="120">
        <f t="shared" si="15"/>
        <v>2.1260856852538592</v>
      </c>
      <c r="R19" s="221"/>
      <c r="S19" s="68">
        <f>EXP(0.655445)</f>
        <v>1.9259993964380462</v>
      </c>
      <c r="T19" s="68">
        <f>EXP(0.7565301)</f>
        <v>2.130869473606396</v>
      </c>
      <c r="U19" s="227"/>
      <c r="V19" s="118">
        <v>0.64207999999999998</v>
      </c>
      <c r="W19" s="118">
        <v>0.61608925000000003</v>
      </c>
      <c r="X19" s="118">
        <f t="shared" si="6"/>
        <v>1.9004296648472008</v>
      </c>
      <c r="Y19" s="118">
        <f t="shared" si="9"/>
        <v>1.8516724356848364</v>
      </c>
      <c r="Z19" s="118">
        <v>4.3639999999999998E-2</v>
      </c>
      <c r="AA19" s="121">
        <v>5.2335600000000001E-49</v>
      </c>
      <c r="AB19" s="121">
        <v>8.5382049999999993E-43</v>
      </c>
      <c r="AC19" s="118">
        <f t="shared" si="7"/>
        <v>1.8148952648472008</v>
      </c>
      <c r="AD19" s="118">
        <f>X19+Z19*1.96</f>
        <v>1.9859640648472008</v>
      </c>
      <c r="AE19" s="221"/>
      <c r="AF19" s="68">
        <f>EXP(0.5984409)</f>
        <v>1.8192801484149823</v>
      </c>
      <c r="AG19" s="68">
        <f>EXP(0.6857147)</f>
        <v>1.9851901440401898</v>
      </c>
      <c r="AH19" s="211"/>
      <c r="AI19" s="5">
        <v>4.9979999999999997E-2</v>
      </c>
      <c r="AJ19" s="5">
        <v>1.37E-2</v>
      </c>
      <c r="AK19" s="5">
        <f t="shared" si="10"/>
        <v>1.0512500711643493</v>
      </c>
      <c r="AL19" s="55"/>
      <c r="AM19" s="5">
        <v>6.9139999999999993E-2</v>
      </c>
      <c r="AN19" s="4">
        <v>0.46973999999999999</v>
      </c>
      <c r="AO19" s="4">
        <v>0.84709999999999996</v>
      </c>
      <c r="AP19" s="5">
        <f t="shared" ref="AP19:AP21" si="16">AK19-AM19*1.96</f>
        <v>0.9157356711643494</v>
      </c>
      <c r="AQ19" s="5">
        <f t="shared" si="1"/>
        <v>1.1867644711643492</v>
      </c>
      <c r="AR19" s="200"/>
      <c r="AS19" s="68">
        <f>EXP(-0.01867512)</f>
        <v>0.98149817957989549</v>
      </c>
      <c r="AT19" s="68">
        <f>EXP(0.11947218)</f>
        <v>1.1269018932204482</v>
      </c>
      <c r="AU19" s="211"/>
    </row>
    <row r="20" spans="1:47" x14ac:dyDescent="0.2">
      <c r="A20" s="3" t="s">
        <v>8114</v>
      </c>
      <c r="B20" s="118">
        <v>0.16423499999999999</v>
      </c>
      <c r="C20" s="118">
        <f>EXP(B20)</f>
        <v>1.1784912279927604</v>
      </c>
      <c r="D20" s="118">
        <v>4.1658000000000001E-2</v>
      </c>
      <c r="E20" s="119">
        <v>8.0599999999999994E-5</v>
      </c>
      <c r="F20" s="118">
        <f t="shared" si="2"/>
        <v>1.0968415479927605</v>
      </c>
      <c r="G20" s="118">
        <f t="shared" si="3"/>
        <v>1.2601409079927604</v>
      </c>
      <c r="H20" s="199" t="s">
        <v>8112</v>
      </c>
      <c r="I20" s="69">
        <f>EXP(0.6029752)</f>
        <v>1.8275480407785467</v>
      </c>
      <c r="J20" s="69">
        <f>EXP(0.933324)</f>
        <v>2.5429479035167621</v>
      </c>
      <c r="K20" s="201" t="s">
        <v>8111</v>
      </c>
      <c r="L20" s="118">
        <v>0.40207999999999999</v>
      </c>
      <c r="M20" s="120">
        <f t="shared" ref="M20:M21" si="17">EXP(L20)</f>
        <v>1.4949309223661806</v>
      </c>
      <c r="N20" s="118">
        <v>0.17158999999999999</v>
      </c>
      <c r="O20" s="119">
        <v>1.8499999999999999E-2</v>
      </c>
      <c r="P20" s="120">
        <f t="shared" si="14"/>
        <v>1.1586145223661806</v>
      </c>
      <c r="Q20" s="120">
        <f t="shared" si="15"/>
        <v>1.8312473223661807</v>
      </c>
      <c r="R20" s="224" t="s">
        <v>8111</v>
      </c>
      <c r="S20" s="27">
        <f>EXP(0.2313033)</f>
        <v>1.2602414127102017</v>
      </c>
      <c r="T20" s="27">
        <f>EXP(0.5728483)</f>
        <v>1.7733107861011546</v>
      </c>
      <c r="U20" s="226" t="s">
        <v>8112</v>
      </c>
      <c r="V20" s="118">
        <v>0.56964000000000004</v>
      </c>
      <c r="W20" s="118">
        <v>0.52699521000000005</v>
      </c>
      <c r="X20" s="118">
        <f>EXP(V20)</f>
        <v>1.7676305898651752</v>
      </c>
      <c r="Y20" s="118">
        <f t="shared" si="9"/>
        <v>1.6938350357593659</v>
      </c>
      <c r="Z20" s="118">
        <v>0.14208999999999999</v>
      </c>
      <c r="AA20" s="121">
        <v>6.0900000000000003E-5</v>
      </c>
      <c r="AB20" s="121">
        <v>4.0991969999999998E-4</v>
      </c>
      <c r="AC20" s="118">
        <f t="shared" si="7"/>
        <v>1.4891341898651751</v>
      </c>
      <c r="AD20" s="118">
        <f t="shared" si="12"/>
        <v>2.0461269898651753</v>
      </c>
      <c r="AE20" s="220" t="s">
        <v>8112</v>
      </c>
      <c r="AF20" s="69">
        <f>EXP(0.4275528)</f>
        <v>1.5335001463385856</v>
      </c>
      <c r="AG20" s="69">
        <f>EXP(0.7117235)</f>
        <v>2.0374998652542597</v>
      </c>
      <c r="AH20" s="210" t="s">
        <v>8112</v>
      </c>
      <c r="AI20" s="10">
        <v>0.44861000000000001</v>
      </c>
      <c r="AJ20" s="5">
        <v>0.34405000000000002</v>
      </c>
      <c r="AK20" s="5">
        <f t="shared" si="10"/>
        <v>1.5661337459185867</v>
      </c>
      <c r="AL20" s="55"/>
      <c r="AM20" s="5">
        <v>0.20821999999999999</v>
      </c>
      <c r="AN20" s="4">
        <v>3.1199999999999999E-2</v>
      </c>
      <c r="AO20" s="4">
        <v>0.1106</v>
      </c>
      <c r="AP20" s="5">
        <f>AK20-AM20*1.96</f>
        <v>1.1580225459185867</v>
      </c>
      <c r="AQ20" s="5">
        <f t="shared" si="1"/>
        <v>1.9742449459185867</v>
      </c>
      <c r="AR20" s="199" t="s">
        <v>8117</v>
      </c>
      <c r="AS20" s="7">
        <f>EXP(0.2360188)</f>
        <v>1.2661981144676708</v>
      </c>
      <c r="AT20" s="7">
        <f>EXP(0.6493359)</f>
        <v>1.9142691406602033</v>
      </c>
      <c r="AU20" s="201" t="s">
        <v>8112</v>
      </c>
    </row>
    <row r="21" spans="1:47" x14ac:dyDescent="0.2">
      <c r="A21" s="3" t="s">
        <v>8122</v>
      </c>
      <c r="B21" s="118">
        <v>7.4898000000000006E-2</v>
      </c>
      <c r="C21" s="118">
        <f>EXP(B21)</f>
        <v>1.0777742123082039</v>
      </c>
      <c r="D21" s="118">
        <v>1.0352999999999999E-2</v>
      </c>
      <c r="E21" s="119">
        <v>4.6800000000000003E-13</v>
      </c>
      <c r="F21" s="118">
        <f t="shared" si="2"/>
        <v>1.0574823323082039</v>
      </c>
      <c r="G21" s="118">
        <f t="shared" si="3"/>
        <v>1.098066092308204</v>
      </c>
      <c r="H21" s="200"/>
      <c r="I21" s="7">
        <f>EXP(0.3255291)</f>
        <v>1.3847631303571937</v>
      </c>
      <c r="J21" s="7">
        <f>EXP(0.4752589)</f>
        <v>1.6084305662581238</v>
      </c>
      <c r="K21" s="202"/>
      <c r="L21" s="118">
        <v>0.43789</v>
      </c>
      <c r="M21" s="120">
        <f t="shared" si="17"/>
        <v>1.5494344602544585</v>
      </c>
      <c r="N21" s="118">
        <v>6.9870000000000002E-2</v>
      </c>
      <c r="O21" s="119">
        <v>1.7700000000000001E-10</v>
      </c>
      <c r="P21" s="120">
        <f t="shared" si="14"/>
        <v>1.4124892602544585</v>
      </c>
      <c r="Q21" s="120">
        <f t="shared" si="15"/>
        <v>1.6863796602544585</v>
      </c>
      <c r="R21" s="225"/>
      <c r="S21" s="27">
        <f>EXP(0.3692534)</f>
        <v>1.4466541393916248</v>
      </c>
      <c r="T21" s="27">
        <f>EXP(0.5065256)</f>
        <v>1.6595153468317501</v>
      </c>
      <c r="U21" s="227"/>
      <c r="V21" s="118">
        <v>0.42065000000000002</v>
      </c>
      <c r="W21" s="118">
        <v>0.34324733000000002</v>
      </c>
      <c r="X21" s="118">
        <f t="shared" si="6"/>
        <v>1.5229511522138373</v>
      </c>
      <c r="Y21" s="118">
        <f t="shared" si="9"/>
        <v>1.4095173347408183</v>
      </c>
      <c r="Z21" s="118">
        <v>5.8869999999999999E-2</v>
      </c>
      <c r="AA21" s="121">
        <v>8.9400000000000003E-13</v>
      </c>
      <c r="AB21" s="121">
        <v>2.5193849999999999E-8</v>
      </c>
      <c r="AC21" s="118">
        <f t="shared" si="7"/>
        <v>1.4075659522138373</v>
      </c>
      <c r="AD21" s="118">
        <f t="shared" si="12"/>
        <v>1.6383363522138372</v>
      </c>
      <c r="AE21" s="221"/>
      <c r="AF21" s="69">
        <f>EXP(0.3617838)</f>
        <v>1.4358884693124025</v>
      </c>
      <c r="AG21" s="69">
        <f>EXP(0.4795146)</f>
        <v>1.6152901500314669</v>
      </c>
      <c r="AH21" s="211"/>
      <c r="AI21" s="10">
        <v>0.19452</v>
      </c>
      <c r="AJ21" s="5">
        <v>0.14863999999999999</v>
      </c>
      <c r="AK21" s="5">
        <f t="shared" si="10"/>
        <v>1.2147277771976435</v>
      </c>
      <c r="AL21" s="55"/>
      <c r="AM21" s="5">
        <v>9.5019999999999993E-2</v>
      </c>
      <c r="AN21" s="4">
        <v>4.0649999999999999E-2</v>
      </c>
      <c r="AO21" s="4">
        <v>0.1333</v>
      </c>
      <c r="AP21" s="5">
        <f t="shared" si="16"/>
        <v>1.0284885771976435</v>
      </c>
      <c r="AQ21" s="5">
        <f t="shared" si="1"/>
        <v>1.4009669771976434</v>
      </c>
      <c r="AR21" s="200"/>
      <c r="AS21" s="7">
        <f>EXP(0.09937921)</f>
        <v>1.1044850519328635</v>
      </c>
      <c r="AT21" s="7">
        <f>EXP(0.28913387)</f>
        <v>1.3352704692219479</v>
      </c>
      <c r="AU21" s="202"/>
    </row>
    <row r="22" spans="1:47" x14ac:dyDescent="0.2">
      <c r="S22" s="117"/>
      <c r="T22" s="117"/>
    </row>
    <row r="23" spans="1:47" x14ac:dyDescent="0.2">
      <c r="A23" s="15" t="s">
        <v>8123</v>
      </c>
      <c r="X23" s="116"/>
      <c r="AE23" s="13"/>
    </row>
    <row r="24" spans="1:47" x14ac:dyDescent="0.2">
      <c r="A24" s="14" t="s">
        <v>8124</v>
      </c>
    </row>
    <row r="25" spans="1:47" x14ac:dyDescent="0.2">
      <c r="A25" s="51" t="s">
        <v>8125</v>
      </c>
    </row>
  </sheetData>
  <mergeCells count="56">
    <mergeCell ref="AI2:AU2"/>
    <mergeCell ref="AS3:AU3"/>
    <mergeCell ref="AR6:AR7"/>
    <mergeCell ref="AR8:AR9"/>
    <mergeCell ref="AU8:AU9"/>
    <mergeCell ref="AU6:AU7"/>
    <mergeCell ref="AE12:AE13"/>
    <mergeCell ref="AR20:AR21"/>
    <mergeCell ref="AU20:AU21"/>
    <mergeCell ref="AE18:AE19"/>
    <mergeCell ref="AE20:AE21"/>
    <mergeCell ref="AH20:AH21"/>
    <mergeCell ref="AH18:AH19"/>
    <mergeCell ref="AU18:AU19"/>
    <mergeCell ref="AR12:AR13"/>
    <mergeCell ref="AU12:AU13"/>
    <mergeCell ref="AR14:AR15"/>
    <mergeCell ref="AU14:AU15"/>
    <mergeCell ref="AR18:AR19"/>
    <mergeCell ref="AH12:AH13"/>
    <mergeCell ref="AE14:AE15"/>
    <mergeCell ref="AH14:AH15"/>
    <mergeCell ref="R14:R15"/>
    <mergeCell ref="U14:U15"/>
    <mergeCell ref="R18:R19"/>
    <mergeCell ref="R20:R21"/>
    <mergeCell ref="U20:U21"/>
    <mergeCell ref="U18:U19"/>
    <mergeCell ref="V2:AH2"/>
    <mergeCell ref="AF3:AH3"/>
    <mergeCell ref="AE6:AE7"/>
    <mergeCell ref="AE8:AE9"/>
    <mergeCell ref="AH8:AH9"/>
    <mergeCell ref="AH6:AH7"/>
    <mergeCell ref="I3:K3"/>
    <mergeCell ref="B2:K2"/>
    <mergeCell ref="L2:U2"/>
    <mergeCell ref="S3:U3"/>
    <mergeCell ref="U12:U13"/>
    <mergeCell ref="H6:H7"/>
    <mergeCell ref="H8:H9"/>
    <mergeCell ref="K8:K9"/>
    <mergeCell ref="K6:K7"/>
    <mergeCell ref="U6:U7"/>
    <mergeCell ref="R6:R7"/>
    <mergeCell ref="R8:R9"/>
    <mergeCell ref="U8:U9"/>
    <mergeCell ref="R12:R13"/>
    <mergeCell ref="H18:H19"/>
    <mergeCell ref="H20:H21"/>
    <mergeCell ref="K20:K21"/>
    <mergeCell ref="H12:H13"/>
    <mergeCell ref="K12:K13"/>
    <mergeCell ref="H14:H15"/>
    <mergeCell ref="K14:K15"/>
    <mergeCell ref="K18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zoomScale="83" zoomScaleNormal="83" zoomScalePageLayoutView="83" workbookViewId="0"/>
  </sheetViews>
  <sheetFormatPr baseColWidth="10" defaultColWidth="11" defaultRowHeight="16" x14ac:dyDescent="0.2"/>
  <cols>
    <col min="1" max="1" width="52.5" style="15" customWidth="1"/>
    <col min="2" max="4" width="14.1640625" style="15" customWidth="1"/>
    <col min="5" max="6" width="12.5" style="15" customWidth="1"/>
    <col min="7" max="8" width="10" style="15" customWidth="1"/>
    <col min="9" max="22" width="11" style="15"/>
    <col min="23" max="24" width="13.83203125" style="15" customWidth="1"/>
    <col min="25" max="16384" width="11" style="15"/>
  </cols>
  <sheetData>
    <row r="1" spans="1:28" ht="27" customHeight="1" x14ac:dyDescent="0.2">
      <c r="A1" s="83" t="s">
        <v>8126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7" customHeight="1" x14ac:dyDescent="0.2">
      <c r="A3" s="147"/>
      <c r="B3" s="232" t="s">
        <v>8088</v>
      </c>
      <c r="C3" s="232"/>
      <c r="D3" s="232"/>
      <c r="E3" s="232"/>
      <c r="F3" s="232"/>
      <c r="G3" s="232"/>
      <c r="H3" s="148"/>
      <c r="I3" s="232" t="s">
        <v>8089</v>
      </c>
      <c r="J3" s="232"/>
      <c r="K3" s="232"/>
      <c r="L3" s="232"/>
      <c r="M3" s="232"/>
      <c r="N3" s="232"/>
      <c r="O3" s="148"/>
      <c r="P3" s="232" t="s">
        <v>8127</v>
      </c>
      <c r="Q3" s="232"/>
      <c r="R3" s="232"/>
      <c r="S3" s="232"/>
      <c r="T3" s="232"/>
      <c r="U3" s="232"/>
      <c r="V3" s="148"/>
      <c r="W3" s="232" t="s">
        <v>8128</v>
      </c>
      <c r="X3" s="232"/>
      <c r="Y3" s="232"/>
      <c r="Z3" s="232"/>
      <c r="AA3" s="232"/>
      <c r="AB3" s="232"/>
    </row>
    <row r="4" spans="1:28" ht="36" customHeight="1" x14ac:dyDescent="0.2">
      <c r="A4" s="149" t="s">
        <v>8129</v>
      </c>
      <c r="B4" s="150" t="s">
        <v>8093</v>
      </c>
      <c r="C4" s="150" t="s">
        <v>8094</v>
      </c>
      <c r="D4" s="150" t="s">
        <v>8095</v>
      </c>
      <c r="E4" s="150" t="s">
        <v>8130</v>
      </c>
      <c r="F4" s="150" t="s">
        <v>8131</v>
      </c>
      <c r="G4" s="150" t="s">
        <v>8132</v>
      </c>
      <c r="H4" s="86"/>
      <c r="I4" s="86" t="s">
        <v>8093</v>
      </c>
      <c r="J4" s="86" t="s">
        <v>8094</v>
      </c>
      <c r="K4" s="86" t="s">
        <v>8095</v>
      </c>
      <c r="L4" s="86" t="s">
        <v>8130</v>
      </c>
      <c r="M4" s="86" t="s">
        <v>8131</v>
      </c>
      <c r="N4" s="86" t="s">
        <v>8132</v>
      </c>
      <c r="O4" s="86"/>
      <c r="P4" s="86" t="s">
        <v>8093</v>
      </c>
      <c r="Q4" s="86" t="s">
        <v>8094</v>
      </c>
      <c r="R4" s="86" t="s">
        <v>8095</v>
      </c>
      <c r="S4" s="86" t="s">
        <v>8133</v>
      </c>
      <c r="T4" s="86" t="s">
        <v>8134</v>
      </c>
      <c r="U4" s="86" t="s">
        <v>8132</v>
      </c>
      <c r="V4" s="86"/>
      <c r="W4" s="86" t="s">
        <v>8093</v>
      </c>
      <c r="X4" s="86" t="s">
        <v>8094</v>
      </c>
      <c r="Y4" s="86" t="s">
        <v>8095</v>
      </c>
      <c r="Z4" s="86" t="s">
        <v>8133</v>
      </c>
      <c r="AA4" s="86" t="s">
        <v>8134</v>
      </c>
      <c r="AB4" s="86" t="s">
        <v>8132</v>
      </c>
    </row>
    <row r="5" spans="1:28" s="73" customFormat="1" x14ac:dyDescent="0.2">
      <c r="A5" s="136" t="s">
        <v>8105</v>
      </c>
      <c r="B5" s="151"/>
      <c r="C5" s="152"/>
      <c r="D5" s="151"/>
      <c r="E5" s="151"/>
      <c r="F5" s="151"/>
      <c r="G5" s="151"/>
      <c r="H5" s="137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7"/>
      <c r="X5" s="77"/>
      <c r="Y5" s="77"/>
      <c r="Z5" s="77"/>
      <c r="AA5" s="77"/>
      <c r="AB5" s="77"/>
    </row>
    <row r="6" spans="1:28" s="73" customFormat="1" x14ac:dyDescent="0.2">
      <c r="A6" s="138" t="s">
        <v>8107</v>
      </c>
      <c r="B6" s="155">
        <v>-1.2232075499999999</v>
      </c>
      <c r="C6" s="139">
        <f t="shared" ref="C6:C11" si="0">EXP(B6)</f>
        <v>0.2942847184992386</v>
      </c>
      <c r="D6" s="155">
        <v>-1.2232075499999999</v>
      </c>
      <c r="E6" s="139">
        <f>C6-D6*1.96</f>
        <v>2.6917715164992382</v>
      </c>
      <c r="F6" s="139">
        <f t="shared" ref="F6:F11" si="1">C6+D6*1.96</f>
        <v>-2.1032020795007611</v>
      </c>
      <c r="G6" s="140" t="s">
        <v>8135</v>
      </c>
      <c r="H6" s="140"/>
      <c r="I6" s="155">
        <v>-1.8336675</v>
      </c>
      <c r="J6" s="139">
        <f>EXP(I6)</f>
        <v>0.15982632852355935</v>
      </c>
      <c r="K6" s="155">
        <v>3.5768149999999999E-2</v>
      </c>
      <c r="L6" s="139">
        <f>J6-K6*1.96</f>
        <v>8.9720754523559362E-2</v>
      </c>
      <c r="M6" s="139">
        <f>J6+K6*1.96</f>
        <v>0.22993190252355933</v>
      </c>
      <c r="N6" s="140" t="s">
        <v>8135</v>
      </c>
      <c r="O6" s="78"/>
      <c r="P6" s="155">
        <v>-0.78874672000000001</v>
      </c>
      <c r="Q6" s="139">
        <f>EXP(P6)</f>
        <v>0.4544139464657872</v>
      </c>
      <c r="R6" s="155">
        <v>2.3782540000000001E-2</v>
      </c>
      <c r="S6" s="139">
        <f>Q6-R6*1.96</f>
        <v>0.40780016806578723</v>
      </c>
      <c r="T6" s="139">
        <f>Q6+R6*1.96</f>
        <v>0.50102772486578717</v>
      </c>
      <c r="U6" s="141" t="s">
        <v>8108</v>
      </c>
      <c r="V6" s="80"/>
      <c r="W6" s="79"/>
      <c r="X6" s="79"/>
      <c r="Y6" s="79"/>
      <c r="Z6" s="80"/>
      <c r="AA6" s="79"/>
      <c r="AB6" s="80"/>
    </row>
    <row r="7" spans="1:28" s="73" customFormat="1" x14ac:dyDescent="0.2">
      <c r="A7" s="138" t="s">
        <v>8110</v>
      </c>
      <c r="B7" s="155">
        <v>0.44124875000000002</v>
      </c>
      <c r="C7" s="139">
        <f>EXP(B7)</f>
        <v>1.5546473727821557</v>
      </c>
      <c r="D7" s="155">
        <v>0.44124875000000002</v>
      </c>
      <c r="E7" s="139">
        <f>C7-D7*1.96</f>
        <v>0.68979982278215568</v>
      </c>
      <c r="F7" s="139">
        <f t="shared" si="1"/>
        <v>2.4194949227821558</v>
      </c>
      <c r="G7" s="154">
        <v>1.66E-4</v>
      </c>
      <c r="H7" s="78"/>
      <c r="I7" s="155">
        <v>-5.3626100000000003E-2</v>
      </c>
      <c r="J7" s="139">
        <f t="shared" ref="J7:J25" si="2">EXP(I7)</f>
        <v>0.94778641760075155</v>
      </c>
      <c r="K7" s="155">
        <v>0.16438579</v>
      </c>
      <c r="L7" s="139">
        <f t="shared" ref="L7:L25" si="3">J7-K7*1.96</f>
        <v>0.62559026920075156</v>
      </c>
      <c r="M7" s="139">
        <f t="shared" ref="M7:M25" si="4">J7+K7*1.96</f>
        <v>1.2699825660007515</v>
      </c>
      <c r="N7" s="154">
        <v>0.74399999999999999</v>
      </c>
      <c r="O7" s="78"/>
      <c r="P7" s="155">
        <v>0.28108737299999997</v>
      </c>
      <c r="Q7" s="139">
        <f t="shared" ref="Q7:Q25" si="5">EXP(P7)</f>
        <v>1.3245693304756079</v>
      </c>
      <c r="R7" s="155">
        <v>0.10745616</v>
      </c>
      <c r="S7" s="139">
        <f t="shared" ref="S7:S25" si="6">Q7-R7*1.96</f>
        <v>1.1139552568756079</v>
      </c>
      <c r="T7" s="139">
        <f t="shared" ref="T7:T25" si="7">Q7+R7*1.96</f>
        <v>1.5351834040756078</v>
      </c>
      <c r="U7" s="154">
        <v>8.8999999999999999E-3</v>
      </c>
      <c r="V7" s="80"/>
      <c r="W7" s="79"/>
      <c r="X7" s="79"/>
      <c r="Y7" s="79"/>
      <c r="Z7" s="80"/>
      <c r="AA7" s="79"/>
      <c r="AB7" s="80"/>
    </row>
    <row r="8" spans="1:28" s="73" customFormat="1" x14ac:dyDescent="0.2">
      <c r="A8" s="138" t="s">
        <v>8113</v>
      </c>
      <c r="B8" s="155">
        <v>0.54666382000000002</v>
      </c>
      <c r="C8" s="139">
        <f t="shared" si="0"/>
        <v>1.7274802087337604</v>
      </c>
      <c r="D8" s="155">
        <v>0.54666382000000002</v>
      </c>
      <c r="E8" s="139">
        <f t="shared" ref="E8:E10" si="8">C8-D8*1.96</f>
        <v>0.6560191215337603</v>
      </c>
      <c r="F8" s="139">
        <f t="shared" si="1"/>
        <v>2.7989412959337603</v>
      </c>
      <c r="G8" s="154">
        <v>2.6400000000000001E-21</v>
      </c>
      <c r="H8" s="78"/>
      <c r="I8" s="155">
        <v>0.63451420000000003</v>
      </c>
      <c r="J8" s="139">
        <f t="shared" si="2"/>
        <v>1.886105648736524</v>
      </c>
      <c r="K8" s="155">
        <v>7.0871240000000002E-2</v>
      </c>
      <c r="L8" s="139">
        <f t="shared" si="3"/>
        <v>1.7471980183365239</v>
      </c>
      <c r="M8" s="139">
        <f t="shared" si="4"/>
        <v>2.0250132791365241</v>
      </c>
      <c r="N8" s="154">
        <v>3.4599999999999998E-19</v>
      </c>
      <c r="O8" s="78"/>
      <c r="P8" s="155">
        <v>0.57798581699999996</v>
      </c>
      <c r="Q8" s="139">
        <f t="shared" si="5"/>
        <v>1.7824446429935918</v>
      </c>
      <c r="R8" s="155">
        <v>5.024675E-2</v>
      </c>
      <c r="S8" s="139">
        <f t="shared" si="6"/>
        <v>1.6839610129935918</v>
      </c>
      <c r="T8" s="139">
        <f t="shared" si="7"/>
        <v>1.8809282729935919</v>
      </c>
      <c r="U8" s="154">
        <v>1.27E-30</v>
      </c>
      <c r="V8" s="80"/>
      <c r="W8" s="79"/>
      <c r="X8" s="79"/>
      <c r="Y8" s="79"/>
      <c r="Z8" s="80"/>
      <c r="AA8" s="79"/>
      <c r="AB8" s="80"/>
    </row>
    <row r="9" spans="1:28" s="73" customFormat="1" x14ac:dyDescent="0.2">
      <c r="A9" s="138" t="s">
        <v>8114</v>
      </c>
      <c r="B9" s="155">
        <v>0.82727090999999997</v>
      </c>
      <c r="C9" s="139">
        <f t="shared" si="0"/>
        <v>2.2870685995008615</v>
      </c>
      <c r="D9" s="155">
        <v>0.82727090999999997</v>
      </c>
      <c r="E9" s="139">
        <f t="shared" si="8"/>
        <v>0.66561761590086155</v>
      </c>
      <c r="F9" s="139">
        <f t="shared" si="1"/>
        <v>3.9085195831008614</v>
      </c>
      <c r="G9" s="154">
        <v>9.2999999999999999E-8</v>
      </c>
      <c r="H9" s="78"/>
      <c r="I9" s="155">
        <v>0.49544969999999999</v>
      </c>
      <c r="J9" s="139">
        <f t="shared" si="2"/>
        <v>1.6412361370190693</v>
      </c>
      <c r="K9" s="155">
        <v>0.20939409</v>
      </c>
      <c r="L9" s="139">
        <f t="shared" si="3"/>
        <v>1.2308237206190693</v>
      </c>
      <c r="M9" s="139">
        <f t="shared" si="4"/>
        <v>2.0516485534190694</v>
      </c>
      <c r="N9" s="154">
        <v>1.7999999999999999E-2</v>
      </c>
      <c r="O9" s="78"/>
      <c r="P9" s="155">
        <v>0.72141401100000002</v>
      </c>
      <c r="Q9" s="139">
        <f t="shared" si="5"/>
        <v>2.0573402566156256</v>
      </c>
      <c r="R9" s="155">
        <v>0.14265295</v>
      </c>
      <c r="S9" s="139">
        <f t="shared" si="6"/>
        <v>1.7777404746156256</v>
      </c>
      <c r="T9" s="139">
        <f t="shared" si="7"/>
        <v>2.3369400386156256</v>
      </c>
      <c r="U9" s="154">
        <v>4.2599999999999998E-7</v>
      </c>
      <c r="V9" s="80"/>
      <c r="W9" s="79"/>
      <c r="X9" s="79"/>
      <c r="Y9" s="79"/>
      <c r="Z9" s="80"/>
      <c r="AA9" s="79"/>
      <c r="AB9" s="80"/>
    </row>
    <row r="10" spans="1:28" s="73" customFormat="1" x14ac:dyDescent="0.2">
      <c r="A10" s="138" t="s">
        <v>8115</v>
      </c>
      <c r="B10" s="155">
        <v>0.36288319000000002</v>
      </c>
      <c r="C10" s="139">
        <f t="shared" si="0"/>
        <v>1.4374679388040756</v>
      </c>
      <c r="D10" s="155">
        <v>0.36288319000000002</v>
      </c>
      <c r="E10" s="139">
        <f t="shared" si="8"/>
        <v>0.72621688640407556</v>
      </c>
      <c r="F10" s="139">
        <f t="shared" si="1"/>
        <v>2.1487189912040758</v>
      </c>
      <c r="G10" s="154">
        <v>2.08E-6</v>
      </c>
      <c r="H10" s="78"/>
      <c r="I10" s="155">
        <v>0.35772999999999999</v>
      </c>
      <c r="J10" s="139">
        <f t="shared" si="2"/>
        <v>1.4300794468981479</v>
      </c>
      <c r="K10" s="155">
        <v>9.5711420000000005E-2</v>
      </c>
      <c r="L10" s="139">
        <f t="shared" si="3"/>
        <v>1.2424850636981479</v>
      </c>
      <c r="M10" s="139">
        <f t="shared" si="4"/>
        <v>1.6176738300981479</v>
      </c>
      <c r="N10" s="154">
        <v>1.8599999999999999E-4</v>
      </c>
      <c r="O10" s="78"/>
      <c r="P10" s="155">
        <v>0.363031098</v>
      </c>
      <c r="Q10" s="139">
        <f t="shared" si="5"/>
        <v>1.437680567536326</v>
      </c>
      <c r="R10" s="155">
        <v>6.6793190000000002E-2</v>
      </c>
      <c r="S10" s="139">
        <f t="shared" si="6"/>
        <v>1.306765915136326</v>
      </c>
      <c r="T10" s="139">
        <f t="shared" si="7"/>
        <v>1.568595219936326</v>
      </c>
      <c r="U10" s="154">
        <v>5.47E-8</v>
      </c>
      <c r="V10" s="80"/>
      <c r="W10" s="79"/>
      <c r="X10" s="79"/>
      <c r="Y10" s="79"/>
      <c r="Z10" s="80"/>
      <c r="AA10" s="79"/>
      <c r="AB10" s="80"/>
    </row>
    <row r="11" spans="1:28" s="73" customFormat="1" ht="16" customHeight="1" thickBot="1" x14ac:dyDescent="0.25">
      <c r="A11" s="79" t="s">
        <v>8136</v>
      </c>
      <c r="B11" s="155">
        <v>1.5760329999999999E-2</v>
      </c>
      <c r="C11" s="139">
        <f t="shared" si="0"/>
        <v>1.0158851790258163</v>
      </c>
      <c r="D11" s="155">
        <v>1.5760329999999999E-2</v>
      </c>
      <c r="E11" s="139">
        <f>C11-D11*1.96</f>
        <v>0.98499493222581636</v>
      </c>
      <c r="F11" s="139">
        <f t="shared" si="1"/>
        <v>1.0467754258258164</v>
      </c>
      <c r="G11" s="154">
        <v>0.438</v>
      </c>
      <c r="H11" s="78"/>
      <c r="I11" s="155">
        <v>-4.8728300000000002E-2</v>
      </c>
      <c r="J11" s="139">
        <f t="shared" si="2"/>
        <v>0.95243987246005635</v>
      </c>
      <c r="K11" s="155">
        <v>2.6087079999999999E-2</v>
      </c>
      <c r="L11" s="139">
        <f t="shared" si="3"/>
        <v>0.90130919566005629</v>
      </c>
      <c r="M11" s="139">
        <f t="shared" si="4"/>
        <v>1.0035705492600564</v>
      </c>
      <c r="N11" s="154">
        <v>6.1800000000000001E-2</v>
      </c>
      <c r="O11" s="78"/>
      <c r="P11" s="155">
        <v>-4.275091E-3</v>
      </c>
      <c r="Q11" s="139">
        <f t="shared" si="5"/>
        <v>0.99573403419322071</v>
      </c>
      <c r="R11" s="155">
        <v>1.6625580000000001E-2</v>
      </c>
      <c r="S11" s="139">
        <f t="shared" si="6"/>
        <v>0.96314789739322071</v>
      </c>
      <c r="T11" s="139">
        <f t="shared" si="7"/>
        <v>1.0283201709932208</v>
      </c>
      <c r="U11" s="154">
        <v>0.79700000000000004</v>
      </c>
      <c r="V11" s="80"/>
      <c r="W11" s="79"/>
      <c r="X11" s="79"/>
      <c r="Y11" s="79"/>
      <c r="Z11" s="80"/>
      <c r="AA11" s="79"/>
      <c r="AB11" s="80"/>
    </row>
    <row r="12" spans="1:28" s="73" customFormat="1" x14ac:dyDescent="0.2">
      <c r="A12" s="136" t="s">
        <v>8116</v>
      </c>
      <c r="B12" s="142"/>
      <c r="C12" s="142"/>
      <c r="D12" s="142"/>
      <c r="E12" s="142"/>
      <c r="F12" s="143"/>
      <c r="G12" s="144"/>
      <c r="H12" s="145"/>
      <c r="I12" s="142"/>
      <c r="J12" s="139"/>
      <c r="K12" s="142"/>
      <c r="L12" s="139"/>
      <c r="M12" s="139"/>
      <c r="N12" s="144"/>
      <c r="O12" s="145"/>
      <c r="P12" s="142"/>
      <c r="Q12" s="139"/>
      <c r="R12" s="142"/>
      <c r="S12" s="139"/>
      <c r="T12" s="139"/>
      <c r="U12" s="146"/>
      <c r="V12" s="80"/>
      <c r="W12" s="79"/>
      <c r="X12" s="79"/>
      <c r="Y12" s="79"/>
      <c r="Z12" s="80"/>
      <c r="AA12" s="79"/>
      <c r="AB12" s="80"/>
    </row>
    <row r="13" spans="1:28" s="73" customFormat="1" x14ac:dyDescent="0.2">
      <c r="A13" s="138" t="s">
        <v>8107</v>
      </c>
      <c r="B13" s="155">
        <v>-1.21866915</v>
      </c>
      <c r="C13" s="139">
        <f t="shared" ref="C13:C18" si="9">EXP(B13)</f>
        <v>0.29562333555787279</v>
      </c>
      <c r="D13" s="155">
        <v>2.792799E-2</v>
      </c>
      <c r="E13" s="139">
        <f t="shared" ref="E13:E18" si="10">C13-D13*1.96</f>
        <v>0.24088447515787278</v>
      </c>
      <c r="F13" s="139">
        <f t="shared" ref="F13:F18" si="11">C13+D13*1.96</f>
        <v>0.35036219595787277</v>
      </c>
      <c r="G13" s="153" t="s">
        <v>8108</v>
      </c>
      <c r="H13" s="78"/>
      <c r="I13" s="155">
        <v>-1.8319521999999999</v>
      </c>
      <c r="J13" s="139">
        <f t="shared" si="2"/>
        <v>0.16010071388420444</v>
      </c>
      <c r="K13" s="155">
        <v>3.5847150000000001E-2</v>
      </c>
      <c r="L13" s="139">
        <f t="shared" si="3"/>
        <v>8.984029988420443E-2</v>
      </c>
      <c r="M13" s="139">
        <f t="shared" si="4"/>
        <v>0.23036112788420443</v>
      </c>
      <c r="N13" s="140" t="s">
        <v>8108</v>
      </c>
      <c r="O13" s="78"/>
      <c r="P13" s="155">
        <v>-0.78549784899999997</v>
      </c>
      <c r="Q13" s="139">
        <f t="shared" si="5"/>
        <v>0.4558926795643069</v>
      </c>
      <c r="R13" s="155">
        <v>2.3861690000000001E-2</v>
      </c>
      <c r="S13" s="139">
        <f t="shared" si="6"/>
        <v>0.40912376716430687</v>
      </c>
      <c r="T13" s="139">
        <f t="shared" si="7"/>
        <v>0.50266159196430693</v>
      </c>
      <c r="U13" s="141" t="s">
        <v>8108</v>
      </c>
      <c r="V13" s="80"/>
      <c r="W13" s="79"/>
      <c r="X13" s="79"/>
      <c r="Y13" s="79"/>
      <c r="Z13" s="80"/>
      <c r="AA13" s="79"/>
      <c r="AB13" s="80"/>
    </row>
    <row r="14" spans="1:28" s="73" customFormat="1" x14ac:dyDescent="0.2">
      <c r="A14" s="138" t="s">
        <v>8110</v>
      </c>
      <c r="B14" s="155">
        <v>0.68094628999999995</v>
      </c>
      <c r="C14" s="139">
        <f t="shared" si="9"/>
        <v>1.975746477037492</v>
      </c>
      <c r="D14" s="155">
        <v>0.17445066000000001</v>
      </c>
      <c r="E14" s="139">
        <f t="shared" si="10"/>
        <v>1.6338231834374919</v>
      </c>
      <c r="F14" s="139">
        <f t="shared" si="11"/>
        <v>2.317669770637492</v>
      </c>
      <c r="G14" s="154">
        <v>9.4900000000000003E-5</v>
      </c>
      <c r="H14" s="140"/>
      <c r="I14" s="155">
        <v>0.31956625999999999</v>
      </c>
      <c r="J14" s="139">
        <f t="shared" si="2"/>
        <v>1.3765305784605173</v>
      </c>
      <c r="K14" s="155">
        <v>0.232068</v>
      </c>
      <c r="L14" s="139">
        <f t="shared" si="3"/>
        <v>0.92167729846051727</v>
      </c>
      <c r="M14" s="139">
        <f t="shared" si="4"/>
        <v>1.8313838584605173</v>
      </c>
      <c r="N14" s="154">
        <v>0.16900000000000001</v>
      </c>
      <c r="O14" s="78"/>
      <c r="P14" s="155">
        <v>0.55854244600000003</v>
      </c>
      <c r="Q14" s="139">
        <f t="shared" si="5"/>
        <v>1.748122659307491</v>
      </c>
      <c r="R14" s="155">
        <v>0.16119451000000001</v>
      </c>
      <c r="S14" s="139">
        <f t="shared" si="6"/>
        <v>1.4321814197074909</v>
      </c>
      <c r="T14" s="139">
        <f t="shared" si="7"/>
        <v>2.0640638989074911</v>
      </c>
      <c r="U14" s="154">
        <v>5.2999999999999998E-4</v>
      </c>
      <c r="V14" s="80"/>
      <c r="W14" s="79"/>
      <c r="X14" s="79"/>
      <c r="Y14" s="79"/>
      <c r="Z14" s="80"/>
      <c r="AA14" s="79"/>
      <c r="AB14" s="80"/>
    </row>
    <row r="15" spans="1:28" s="73" customFormat="1" x14ac:dyDescent="0.2">
      <c r="A15" s="138" t="s">
        <v>8113</v>
      </c>
      <c r="B15" s="155">
        <v>0.54314415999999999</v>
      </c>
      <c r="C15" s="139">
        <f t="shared" si="9"/>
        <v>1.7214107532178922</v>
      </c>
      <c r="D15" s="155">
        <v>5.6047810000000003E-2</v>
      </c>
      <c r="E15" s="139">
        <f t="shared" si="10"/>
        <v>1.6115570456178923</v>
      </c>
      <c r="F15" s="139">
        <f t="shared" si="11"/>
        <v>1.8312644608178921</v>
      </c>
      <c r="G15" s="154">
        <v>3.3000000000000001E-22</v>
      </c>
      <c r="H15" s="140"/>
      <c r="I15" s="155">
        <v>0.57642678999999997</v>
      </c>
      <c r="J15" s="139">
        <f t="shared" si="2"/>
        <v>1.7796679287178385</v>
      </c>
      <c r="K15" s="155">
        <v>6.9604760000000002E-2</v>
      </c>
      <c r="L15" s="139">
        <f t="shared" si="3"/>
        <v>1.6432425991178385</v>
      </c>
      <c r="M15" s="139">
        <f t="shared" si="4"/>
        <v>1.9160932583178385</v>
      </c>
      <c r="N15" s="154">
        <v>1.2200000000000001E-16</v>
      </c>
      <c r="O15" s="78"/>
      <c r="P15" s="155">
        <v>0.55544824599999998</v>
      </c>
      <c r="Q15" s="139">
        <f t="shared" si="5"/>
        <v>1.7427219778781771</v>
      </c>
      <c r="R15" s="155">
        <v>4.8871730000000002E-2</v>
      </c>
      <c r="S15" s="139">
        <f t="shared" si="6"/>
        <v>1.646933387078177</v>
      </c>
      <c r="T15" s="139">
        <f t="shared" si="7"/>
        <v>1.8385105686781771</v>
      </c>
      <c r="U15" s="154">
        <v>6.2199999999999997E-30</v>
      </c>
      <c r="V15" s="78"/>
      <c r="W15" s="78"/>
      <c r="X15" s="78"/>
      <c r="Y15" s="78"/>
      <c r="Z15" s="78"/>
      <c r="AA15" s="78"/>
      <c r="AB15" s="78"/>
    </row>
    <row r="16" spans="1:28" s="73" customFormat="1" x14ac:dyDescent="0.2">
      <c r="A16" s="138" t="s">
        <v>8114</v>
      </c>
      <c r="B16" s="155">
        <v>1.5701631</v>
      </c>
      <c r="C16" s="139">
        <f t="shared" si="9"/>
        <v>4.8074322220313492</v>
      </c>
      <c r="D16" s="155">
        <v>0.34174615000000003</v>
      </c>
      <c r="E16" s="139">
        <f>C16-D16*1.96</f>
        <v>4.1376097680313491</v>
      </c>
      <c r="F16" s="139">
        <f t="shared" si="11"/>
        <v>5.4772546760313494</v>
      </c>
      <c r="G16" s="154">
        <v>4.34E-6</v>
      </c>
      <c r="H16" s="78"/>
      <c r="I16" s="155">
        <v>0.91689728999999998</v>
      </c>
      <c r="J16" s="139">
        <f t="shared" si="2"/>
        <v>2.50151685529856</v>
      </c>
      <c r="K16" s="155">
        <v>0.45587502000000002</v>
      </c>
      <c r="L16" s="139">
        <f t="shared" si="3"/>
        <v>1.6080018160985601</v>
      </c>
      <c r="M16" s="139">
        <f t="shared" si="4"/>
        <v>3.39503189449856</v>
      </c>
      <c r="N16" s="154">
        <v>4.4299999999999999E-2</v>
      </c>
      <c r="O16" s="140"/>
      <c r="P16" s="155">
        <v>1.4188368440000001</v>
      </c>
      <c r="Q16" s="139">
        <f t="shared" si="5"/>
        <v>4.1323111213248982</v>
      </c>
      <c r="R16" s="155">
        <v>0.32954451000000001</v>
      </c>
      <c r="S16" s="139">
        <f t="shared" si="6"/>
        <v>3.4864038817248981</v>
      </c>
      <c r="T16" s="139">
        <f t="shared" si="7"/>
        <v>4.7782183609248978</v>
      </c>
      <c r="U16" s="154">
        <v>1.6699999999999999E-5</v>
      </c>
      <c r="V16" s="82"/>
      <c r="W16" s="82"/>
      <c r="X16" s="82"/>
      <c r="Y16" s="82"/>
      <c r="Z16" s="82"/>
      <c r="AA16" s="82"/>
      <c r="AB16" s="82"/>
    </row>
    <row r="17" spans="1:29" s="73" customFormat="1" x14ac:dyDescent="0.2">
      <c r="A17" s="138" t="s">
        <v>8115</v>
      </c>
      <c r="B17" s="155">
        <v>0.40317758999999997</v>
      </c>
      <c r="C17" s="139">
        <f t="shared" si="9"/>
        <v>1.496572644401289</v>
      </c>
      <c r="D17" s="155">
        <v>7.2966980000000001E-2</v>
      </c>
      <c r="E17" s="139">
        <f t="shared" si="10"/>
        <v>1.353557363601289</v>
      </c>
      <c r="F17" s="139">
        <f t="shared" si="11"/>
        <v>1.639587925201289</v>
      </c>
      <c r="G17" s="154">
        <v>3.2899999999999997E-8</v>
      </c>
      <c r="H17" s="140"/>
      <c r="I17" s="155">
        <v>0.38864362000000002</v>
      </c>
      <c r="J17" s="139">
        <f t="shared" si="2"/>
        <v>1.4749788047094061</v>
      </c>
      <c r="K17" s="155">
        <v>9.1282760000000004E-2</v>
      </c>
      <c r="L17" s="139">
        <f t="shared" si="3"/>
        <v>1.2960645951094061</v>
      </c>
      <c r="M17" s="139">
        <f t="shared" si="4"/>
        <v>1.6538930143094062</v>
      </c>
      <c r="N17" s="154">
        <v>2.0699999999999998E-5</v>
      </c>
      <c r="O17" s="78"/>
      <c r="P17" s="155">
        <v>0.39829514900000001</v>
      </c>
      <c r="Q17" s="139">
        <f t="shared" si="5"/>
        <v>1.4892835255890258</v>
      </c>
      <c r="R17" s="155">
        <v>6.3719339999999999E-2</v>
      </c>
      <c r="S17" s="139">
        <f t="shared" si="6"/>
        <v>1.3643936191890258</v>
      </c>
      <c r="T17" s="139">
        <f t="shared" si="7"/>
        <v>1.6141734319890257</v>
      </c>
      <c r="U17" s="154">
        <v>4.0799999999999999E-10</v>
      </c>
      <c r="V17" s="81"/>
      <c r="W17" s="79"/>
      <c r="X17" s="79"/>
      <c r="Y17" s="79"/>
      <c r="Z17" s="80"/>
      <c r="AA17" s="79"/>
      <c r="AB17" s="80"/>
    </row>
    <row r="18" spans="1:29" s="73" customFormat="1" x14ac:dyDescent="0.2">
      <c r="A18" s="79" t="s">
        <v>8136</v>
      </c>
      <c r="B18" s="155">
        <v>1.8624180000000001E-2</v>
      </c>
      <c r="C18" s="139">
        <f t="shared" si="9"/>
        <v>1.0187986917361596</v>
      </c>
      <c r="D18" s="155">
        <v>2.0368230000000001E-2</v>
      </c>
      <c r="E18" s="139">
        <f t="shared" si="10"/>
        <v>0.97887696093615961</v>
      </c>
      <c r="F18" s="139">
        <f t="shared" si="11"/>
        <v>1.0587204225361595</v>
      </c>
      <c r="G18" s="154">
        <v>0.36099999999999999</v>
      </c>
      <c r="H18" s="78"/>
      <c r="I18" s="155">
        <v>-4.6842549999999997E-2</v>
      </c>
      <c r="J18" s="139">
        <f t="shared" si="2"/>
        <v>0.95423763047789545</v>
      </c>
      <c r="K18" s="155">
        <v>2.6118019999999999E-2</v>
      </c>
      <c r="L18" s="139">
        <f t="shared" si="3"/>
        <v>0.90304631127789547</v>
      </c>
      <c r="M18" s="139">
        <f t="shared" si="4"/>
        <v>1.0054289496778954</v>
      </c>
      <c r="N18" s="154">
        <v>7.2900000000000006E-2</v>
      </c>
      <c r="O18" s="78"/>
      <c r="P18" s="155">
        <v>-1.9593029999999999E-3</v>
      </c>
      <c r="Q18" s="139">
        <f t="shared" si="5"/>
        <v>0.99804261518115234</v>
      </c>
      <c r="R18" s="155">
        <v>1.6644800000000001E-2</v>
      </c>
      <c r="S18" s="139">
        <f t="shared" si="6"/>
        <v>0.96541880718115236</v>
      </c>
      <c r="T18" s="139">
        <f t="shared" si="7"/>
        <v>1.0306664231811524</v>
      </c>
      <c r="U18" s="154">
        <v>0.90600000000000003</v>
      </c>
      <c r="V18" s="81"/>
      <c r="W18" s="79"/>
      <c r="X18" s="79"/>
      <c r="Y18" s="79"/>
      <c r="Z18" s="80"/>
      <c r="AA18" s="79"/>
      <c r="AB18" s="80"/>
    </row>
    <row r="19" spans="1:29" s="73" customFormat="1" x14ac:dyDescent="0.2">
      <c r="A19" s="136" t="s">
        <v>8137</v>
      </c>
      <c r="B19" s="142"/>
      <c r="C19" s="142"/>
      <c r="D19" s="142"/>
      <c r="E19" s="142"/>
      <c r="F19" s="143"/>
      <c r="G19" s="144"/>
      <c r="H19" s="145"/>
      <c r="I19" s="142"/>
      <c r="J19" s="139"/>
      <c r="K19" s="142"/>
      <c r="L19" s="139"/>
      <c r="M19" s="139"/>
      <c r="N19" s="144"/>
      <c r="O19" s="145"/>
      <c r="P19" s="142"/>
      <c r="Q19" s="139"/>
      <c r="R19" s="142"/>
      <c r="S19" s="139"/>
      <c r="T19" s="139"/>
      <c r="U19" s="146"/>
      <c r="V19" s="81"/>
      <c r="W19" s="79"/>
      <c r="X19" s="79"/>
      <c r="Y19" s="79"/>
      <c r="Z19" s="80"/>
      <c r="AA19" s="79"/>
      <c r="AB19" s="80"/>
    </row>
    <row r="20" spans="1:29" s="73" customFormat="1" x14ac:dyDescent="0.2">
      <c r="A20" s="138" t="s">
        <v>8107</v>
      </c>
      <c r="B20" s="155">
        <v>-1.22235</v>
      </c>
      <c r="C20" s="139">
        <f t="shared" ref="C20:C25" si="12">EXP(B20)</f>
        <v>0.29453719059783945</v>
      </c>
      <c r="D20" s="155">
        <v>2.785E-2</v>
      </c>
      <c r="E20" s="139">
        <f t="shared" ref="E20:E25" si="13">C20-D20*1.96</f>
        <v>0.23995119059783945</v>
      </c>
      <c r="F20" s="139">
        <f t="shared" ref="F20:F25" si="14">C20+D20*1.96</f>
        <v>0.34912319059783947</v>
      </c>
      <c r="G20" s="153" t="s">
        <v>8108</v>
      </c>
      <c r="H20" s="78"/>
      <c r="I20" s="155">
        <v>-1.83535</v>
      </c>
      <c r="J20" s="139">
        <f t="shared" si="2"/>
        <v>0.15955764681768569</v>
      </c>
      <c r="K20" s="155">
        <v>3.5830000000000001E-2</v>
      </c>
      <c r="L20" s="139">
        <f t="shared" si="3"/>
        <v>8.9330846817685688E-2</v>
      </c>
      <c r="M20" s="139">
        <f>J20+K20*1.96</f>
        <v>0.2297844468176857</v>
      </c>
      <c r="N20" s="140" t="s">
        <v>8108</v>
      </c>
      <c r="O20" s="78"/>
      <c r="P20" s="155">
        <v>-0.78850880999999995</v>
      </c>
      <c r="Q20" s="139">
        <f t="shared" si="5"/>
        <v>0.45452206894899094</v>
      </c>
      <c r="R20" s="155">
        <v>2.3805920000000001E-2</v>
      </c>
      <c r="S20" s="139">
        <f t="shared" si="6"/>
        <v>0.40786246574899093</v>
      </c>
      <c r="T20" s="139">
        <f t="shared" si="7"/>
        <v>0.5011816721489909</v>
      </c>
      <c r="U20" s="141" t="s">
        <v>8108</v>
      </c>
      <c r="V20" s="81"/>
      <c r="W20" s="79"/>
      <c r="X20" s="79"/>
      <c r="Y20" s="79"/>
      <c r="Z20" s="80"/>
      <c r="AA20" s="79"/>
      <c r="AB20" s="80"/>
    </row>
    <row r="21" spans="1:29" s="73" customFormat="1" x14ac:dyDescent="0.2">
      <c r="A21" s="138" t="s">
        <v>8110</v>
      </c>
      <c r="B21" s="155">
        <v>0.45145999999999997</v>
      </c>
      <c r="C21" s="139">
        <f t="shared" si="12"/>
        <v>1.5706035936018754</v>
      </c>
      <c r="D21" s="155">
        <v>0.13930999999999999</v>
      </c>
      <c r="E21" s="139">
        <f>C21-D21*1.96</f>
        <v>1.2975559936018755</v>
      </c>
      <c r="F21" s="139">
        <f>C21+D21*1.96</f>
        <v>1.8436511936018753</v>
      </c>
      <c r="G21" s="154">
        <v>1.2502119999999999E-23</v>
      </c>
      <c r="H21" s="78"/>
      <c r="I21" s="155">
        <v>-5.7430000000000002E-2</v>
      </c>
      <c r="J21" s="139">
        <f>EXP(I21)</f>
        <v>0.94418798123190184</v>
      </c>
      <c r="K21" s="155">
        <v>0.19858000000000001</v>
      </c>
      <c r="L21" s="139">
        <f t="shared" si="3"/>
        <v>0.55497118123190181</v>
      </c>
      <c r="M21" s="139">
        <f t="shared" si="4"/>
        <v>1.3334047812319019</v>
      </c>
      <c r="N21" s="154">
        <v>0.77200000000000002</v>
      </c>
      <c r="O21" s="78"/>
      <c r="P21" s="155">
        <v>0.29295008</v>
      </c>
      <c r="Q21" s="139">
        <f>EXP(P21)</f>
        <v>1.3403758771977514</v>
      </c>
      <c r="R21" s="155">
        <v>0.12832395999999999</v>
      </c>
      <c r="S21" s="139">
        <f t="shared" si="6"/>
        <v>1.0888609155977513</v>
      </c>
      <c r="T21" s="139">
        <f t="shared" si="7"/>
        <v>1.5918908387977515</v>
      </c>
      <c r="U21" s="154">
        <v>2.24E-2</v>
      </c>
      <c r="V21" s="81"/>
      <c r="W21" s="79"/>
      <c r="X21" s="79"/>
      <c r="Y21" s="79"/>
      <c r="Z21" s="80"/>
      <c r="AA21" s="79"/>
      <c r="AB21" s="80"/>
    </row>
    <row r="22" spans="1:29" s="73" customFormat="1" x14ac:dyDescent="0.2">
      <c r="A22" s="138" t="s">
        <v>8121</v>
      </c>
      <c r="B22" s="155">
        <v>0.56423000000000001</v>
      </c>
      <c r="C22" s="139">
        <f t="shared" si="12"/>
        <v>1.758093529383566</v>
      </c>
      <c r="D22" s="155">
        <v>5.6309999999999999E-2</v>
      </c>
      <c r="E22" s="139">
        <f t="shared" si="13"/>
        <v>1.647725929383566</v>
      </c>
      <c r="F22" s="139">
        <f t="shared" si="14"/>
        <v>1.868461129383566</v>
      </c>
      <c r="G22" s="153" t="s">
        <v>8108</v>
      </c>
      <c r="H22" s="140"/>
      <c r="I22" s="155">
        <v>0.62594000000000005</v>
      </c>
      <c r="J22" s="139">
        <f t="shared" si="2"/>
        <v>1.8700029342819562</v>
      </c>
      <c r="K22" s="155">
        <v>6.9699999999999998E-2</v>
      </c>
      <c r="L22" s="139">
        <f t="shared" si="3"/>
        <v>1.7333909342819562</v>
      </c>
      <c r="M22" s="139">
        <f t="shared" si="4"/>
        <v>2.0066149342819561</v>
      </c>
      <c r="N22" s="154">
        <v>2.6900000000000002E-19</v>
      </c>
      <c r="O22" s="78"/>
      <c r="P22" s="155">
        <v>0.58509487999999998</v>
      </c>
      <c r="Q22" s="139">
        <f t="shared" si="5"/>
        <v>1.79516130246432</v>
      </c>
      <c r="R22" s="155">
        <v>4.9149600000000002E-2</v>
      </c>
      <c r="S22" s="139">
        <f t="shared" si="6"/>
        <v>1.6988280864643199</v>
      </c>
      <c r="T22" s="139">
        <f t="shared" si="7"/>
        <v>1.8914945184643202</v>
      </c>
      <c r="U22" s="154">
        <v>1.12E-32</v>
      </c>
      <c r="V22" s="81"/>
      <c r="W22" s="79"/>
      <c r="X22" s="79"/>
      <c r="Y22" s="79"/>
      <c r="Z22" s="80"/>
      <c r="AA22" s="79"/>
      <c r="AB22" s="80"/>
    </row>
    <row r="23" spans="1:29" s="73" customFormat="1" x14ac:dyDescent="0.2">
      <c r="A23" s="138" t="s">
        <v>8114</v>
      </c>
      <c r="B23" s="155">
        <v>0.76429000000000002</v>
      </c>
      <c r="C23" s="139">
        <f t="shared" si="12"/>
        <v>2.1474691301750783</v>
      </c>
      <c r="D23" s="155">
        <v>0.16608000000000001</v>
      </c>
      <c r="E23" s="139">
        <f t="shared" si="13"/>
        <v>1.8219523301750784</v>
      </c>
      <c r="F23" s="139">
        <f t="shared" si="14"/>
        <v>2.4729859301750783</v>
      </c>
      <c r="G23" s="154">
        <v>4.1899999999999997E-6</v>
      </c>
      <c r="H23" s="78"/>
      <c r="I23" s="155">
        <v>0.50141000000000002</v>
      </c>
      <c r="J23" s="139">
        <f t="shared" si="2"/>
        <v>1.6510476073737546</v>
      </c>
      <c r="K23" s="155">
        <v>0.22195000000000001</v>
      </c>
      <c r="L23" s="139">
        <f t="shared" si="3"/>
        <v>1.2160256073737545</v>
      </c>
      <c r="M23" s="139">
        <f t="shared" si="4"/>
        <v>2.0860696073737546</v>
      </c>
      <c r="N23" s="154">
        <v>2.3900000000000001E-2</v>
      </c>
      <c r="O23" s="78"/>
      <c r="P23" s="155">
        <v>0.67365048000000005</v>
      </c>
      <c r="Q23" s="139">
        <f t="shared" si="5"/>
        <v>1.9613842618364525</v>
      </c>
      <c r="R23" s="155">
        <v>0.15224886000000001</v>
      </c>
      <c r="S23" s="139">
        <f t="shared" si="6"/>
        <v>1.6629764962364524</v>
      </c>
      <c r="T23" s="139">
        <f>Q23+R23*1.96</f>
        <v>2.2597920274364527</v>
      </c>
      <c r="U23" s="154">
        <v>9.6600000000000007E-6</v>
      </c>
      <c r="V23" s="81"/>
      <c r="W23" s="79"/>
      <c r="X23" s="79"/>
      <c r="Y23" s="79"/>
      <c r="Z23" s="80"/>
      <c r="AA23" s="79"/>
      <c r="AB23" s="80"/>
    </row>
    <row r="24" spans="1:29" s="73" customFormat="1" x14ac:dyDescent="0.2">
      <c r="A24" s="138" t="s">
        <v>8122</v>
      </c>
      <c r="B24" s="155">
        <v>0.40081</v>
      </c>
      <c r="C24" s="139">
        <f t="shared" si="12"/>
        <v>1.4930335651716147</v>
      </c>
      <c r="D24" s="155">
        <v>7.5480000000000005E-2</v>
      </c>
      <c r="E24" s="139">
        <f t="shared" si="13"/>
        <v>1.3450927651716147</v>
      </c>
      <c r="F24" s="139">
        <f t="shared" si="14"/>
        <v>1.6409743651716147</v>
      </c>
      <c r="G24" s="154">
        <v>1.1000000000000001E-7</v>
      </c>
      <c r="H24" s="140"/>
      <c r="I24" s="155">
        <v>0.38557999999999998</v>
      </c>
      <c r="J24" s="139">
        <f t="shared" si="2"/>
        <v>1.4704669449845058</v>
      </c>
      <c r="K24" s="155">
        <v>9.4780000000000003E-2</v>
      </c>
      <c r="L24" s="139">
        <f>J24-K24*1.96</f>
        <v>1.2846981449845059</v>
      </c>
      <c r="M24" s="139">
        <f t="shared" si="4"/>
        <v>1.6562357449845058</v>
      </c>
      <c r="N24" s="154">
        <v>4.74E-5</v>
      </c>
      <c r="O24" s="78"/>
      <c r="P24" s="155">
        <v>0.39566913999999997</v>
      </c>
      <c r="Q24" s="139">
        <f t="shared" si="5"/>
        <v>1.4853777841478395</v>
      </c>
      <c r="R24" s="155">
        <v>6.6148509999999994E-2</v>
      </c>
      <c r="S24" s="139">
        <f t="shared" si="6"/>
        <v>1.3557267045478394</v>
      </c>
      <c r="T24" s="139">
        <f t="shared" si="7"/>
        <v>1.6150288637478396</v>
      </c>
      <c r="U24" s="154">
        <v>2.21E-9</v>
      </c>
      <c r="V24" s="81"/>
      <c r="W24" s="79"/>
      <c r="X24" s="79"/>
      <c r="Y24" s="79"/>
      <c r="Z24" s="80"/>
      <c r="AA24" s="79"/>
      <c r="AB24" s="80"/>
    </row>
    <row r="25" spans="1:29" s="73" customFormat="1" x14ac:dyDescent="0.2">
      <c r="A25" s="79" t="s">
        <v>8136</v>
      </c>
      <c r="B25" s="155">
        <v>1.4760000000000001E-2</v>
      </c>
      <c r="C25" s="139">
        <f t="shared" si="12"/>
        <v>1.0148694667131288</v>
      </c>
      <c r="D25" s="155">
        <v>2.0320000000000001E-2</v>
      </c>
      <c r="E25" s="139">
        <f t="shared" si="13"/>
        <v>0.97504226671312888</v>
      </c>
      <c r="F25" s="139">
        <f t="shared" si="14"/>
        <v>1.0546966667131288</v>
      </c>
      <c r="G25" s="153">
        <v>0.46751999999999999</v>
      </c>
      <c r="H25" s="78"/>
      <c r="I25" s="155">
        <v>-4.904E-2</v>
      </c>
      <c r="J25" s="139">
        <f t="shared" si="2"/>
        <v>0.95214304321505161</v>
      </c>
      <c r="K25" s="155">
        <v>2.6089999999999999E-2</v>
      </c>
      <c r="L25" s="139">
        <f t="shared" si="3"/>
        <v>0.90100664321505164</v>
      </c>
      <c r="M25" s="139">
        <f t="shared" si="4"/>
        <v>1.0032794432150516</v>
      </c>
      <c r="N25" s="154">
        <v>6.0199999999999997E-2</v>
      </c>
      <c r="O25" s="78"/>
      <c r="P25" s="155">
        <v>-5.05493E-3</v>
      </c>
      <c r="Q25" s="139">
        <f t="shared" si="5"/>
        <v>0.99495782465830074</v>
      </c>
      <c r="R25" s="155">
        <v>1.6616579999999999E-2</v>
      </c>
      <c r="S25" s="139">
        <f t="shared" si="6"/>
        <v>0.96238932785830078</v>
      </c>
      <c r="T25" s="139">
        <f t="shared" si="7"/>
        <v>1.0275263214583008</v>
      </c>
      <c r="U25" s="154">
        <v>0.76096799999999998</v>
      </c>
      <c r="V25" s="81"/>
      <c r="W25" s="79"/>
      <c r="X25" s="79"/>
      <c r="Y25" s="79"/>
      <c r="Z25" s="79"/>
      <c r="AA25" s="79"/>
      <c r="AB25" s="79"/>
    </row>
    <row r="26" spans="1:29" s="73" customFormat="1" x14ac:dyDescent="0.2">
      <c r="A26" s="79"/>
      <c r="B26" s="79"/>
      <c r="C26" s="79"/>
      <c r="D26" s="79"/>
      <c r="E26" s="79"/>
      <c r="F26" s="79"/>
      <c r="G26" s="81"/>
      <c r="H26" s="81"/>
      <c r="I26" s="79"/>
      <c r="J26" s="79"/>
      <c r="K26" s="79"/>
      <c r="L26" s="79"/>
      <c r="M26" s="79"/>
      <c r="N26" s="81"/>
      <c r="O26" s="81"/>
      <c r="P26" s="81"/>
      <c r="Q26" s="81"/>
      <c r="R26" s="81"/>
      <c r="S26" s="81"/>
      <c r="T26" s="81"/>
      <c r="U26" s="135"/>
      <c r="V26" s="81"/>
      <c r="W26" s="79"/>
      <c r="X26" s="79"/>
      <c r="Y26" s="79"/>
      <c r="Z26" s="79"/>
      <c r="AA26" s="79"/>
      <c r="AB26" s="78"/>
    </row>
    <row r="27" spans="1:29" s="73" customFormat="1" ht="16" customHeight="1" thickBot="1" x14ac:dyDescent="0.25">
      <c r="A27" s="84"/>
      <c r="B27" s="85"/>
      <c r="C27" s="85"/>
      <c r="D27" s="85"/>
      <c r="E27" s="85"/>
      <c r="F27" s="85"/>
      <c r="G27" s="85"/>
      <c r="H27" s="85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</row>
    <row r="28" spans="1:29" x14ac:dyDescent="0.2">
      <c r="A28" s="46"/>
    </row>
    <row r="29" spans="1:29" x14ac:dyDescent="0.2">
      <c r="A29" s="74" t="s">
        <v>8138</v>
      </c>
      <c r="L29" s="66"/>
      <c r="N29" s="75"/>
      <c r="O29" s="75"/>
      <c r="Z29" s="66"/>
      <c r="AB29" s="66"/>
    </row>
    <row r="30" spans="1:29" x14ac:dyDescent="0.2">
      <c r="A30" s="45"/>
      <c r="E30" s="66"/>
      <c r="G30" s="75"/>
      <c r="H30" s="75"/>
      <c r="L30" s="66"/>
      <c r="N30" s="75"/>
      <c r="O30" s="75"/>
      <c r="Z30" s="66"/>
      <c r="AB30" s="66"/>
      <c r="AC30" s="73"/>
    </row>
    <row r="31" spans="1:29" x14ac:dyDescent="0.2">
      <c r="A31" s="45"/>
      <c r="B31" s="14"/>
      <c r="D31" s="14"/>
      <c r="E31" s="76"/>
      <c r="G31" s="75"/>
      <c r="H31" s="75"/>
      <c r="L31" s="66"/>
      <c r="N31" s="75"/>
      <c r="O31" s="75"/>
      <c r="Z31" s="66"/>
      <c r="AB31" s="66"/>
      <c r="AC31" s="73"/>
    </row>
    <row r="32" spans="1:29" x14ac:dyDescent="0.2">
      <c r="A32" s="45"/>
      <c r="E32" s="66"/>
      <c r="G32" s="75"/>
      <c r="H32" s="75"/>
      <c r="L32" s="66"/>
      <c r="N32" s="75"/>
      <c r="O32" s="75"/>
      <c r="P32" s="75"/>
      <c r="Q32" s="75"/>
      <c r="R32" s="75"/>
      <c r="S32" s="75"/>
      <c r="T32" s="75"/>
      <c r="U32" s="75"/>
      <c r="V32" s="75"/>
      <c r="Z32" s="66"/>
      <c r="AB32" s="66"/>
      <c r="AC32" s="73"/>
    </row>
    <row r="33" spans="5:29" x14ac:dyDescent="0.2">
      <c r="E33" s="66"/>
      <c r="L33" s="66"/>
      <c r="N33" s="75"/>
      <c r="O33" s="75"/>
      <c r="Z33" s="66"/>
      <c r="AB33" s="66"/>
      <c r="AC33" s="73"/>
    </row>
    <row r="34" spans="5:29" x14ac:dyDescent="0.2">
      <c r="E34" s="66"/>
      <c r="L34" s="66"/>
      <c r="N34" s="75"/>
      <c r="O34" s="75"/>
      <c r="Z34" s="66"/>
      <c r="AB34" s="66"/>
    </row>
    <row r="35" spans="5:29" x14ac:dyDescent="0.2">
      <c r="E35" s="66"/>
      <c r="L35" s="66"/>
      <c r="N35" s="75"/>
      <c r="O35" s="75"/>
      <c r="Z35" s="66"/>
      <c r="AB35" s="66"/>
    </row>
    <row r="36" spans="5:29" x14ac:dyDescent="0.2">
      <c r="E36" s="66"/>
    </row>
    <row r="37" spans="5:29" x14ac:dyDescent="0.2">
      <c r="E37" s="66"/>
    </row>
    <row r="38" spans="5:29" x14ac:dyDescent="0.2">
      <c r="E38" s="66"/>
    </row>
    <row r="39" spans="5:29" x14ac:dyDescent="0.2">
      <c r="E39" s="66"/>
    </row>
  </sheetData>
  <mergeCells count="4">
    <mergeCell ref="B3:G3"/>
    <mergeCell ref="I3:N3"/>
    <mergeCell ref="W3:AB3"/>
    <mergeCell ref="P3:U3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zoomScale="106" zoomScaleNormal="106" zoomScalePageLayoutView="106" workbookViewId="0"/>
  </sheetViews>
  <sheetFormatPr baseColWidth="10" defaultColWidth="11" defaultRowHeight="16" x14ac:dyDescent="0.2"/>
  <cols>
    <col min="1" max="1" width="54.33203125" customWidth="1"/>
    <col min="2" max="3" width="11" bestFit="1" customWidth="1"/>
    <col min="4" max="4" width="11" style="9" bestFit="1" customWidth="1"/>
    <col min="5" max="6" width="11" bestFit="1" customWidth="1"/>
    <col min="8" max="10" width="11" bestFit="1" customWidth="1"/>
    <col min="11" max="12" width="11.5" bestFit="1" customWidth="1"/>
    <col min="14" max="14" width="11" bestFit="1" customWidth="1"/>
    <col min="15" max="15" width="11" customWidth="1"/>
    <col min="16" max="16" width="11" bestFit="1" customWidth="1"/>
    <col min="17" max="17" width="11" style="9" bestFit="1" customWidth="1"/>
    <col min="18" max="19" width="11.5" bestFit="1" customWidth="1"/>
    <col min="21" max="22" width="11" bestFit="1" customWidth="1"/>
    <col min="23" max="23" width="11" style="9" bestFit="1" customWidth="1"/>
    <col min="24" max="24" width="11.5" bestFit="1" customWidth="1"/>
    <col min="25" max="25" width="11" bestFit="1" customWidth="1"/>
  </cols>
  <sheetData>
    <row r="1" spans="1:30" x14ac:dyDescent="0.2">
      <c r="A1" s="14" t="s">
        <v>8182</v>
      </c>
      <c r="B1" s="15"/>
      <c r="C1" s="15"/>
      <c r="D1" s="6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66"/>
      <c r="R1" s="15"/>
      <c r="S1" s="15"/>
      <c r="T1" s="15"/>
      <c r="U1" s="15"/>
      <c r="V1" s="15"/>
      <c r="W1" s="66"/>
      <c r="X1" s="15"/>
      <c r="Y1" s="15"/>
      <c r="Z1" s="15"/>
    </row>
    <row r="2" spans="1:30" ht="17" customHeight="1" thickBot="1" x14ac:dyDescent="0.25">
      <c r="A2" s="16"/>
      <c r="B2" s="233" t="s">
        <v>8088</v>
      </c>
      <c r="C2" s="233"/>
      <c r="D2" s="233"/>
      <c r="E2" s="233"/>
      <c r="F2" s="233"/>
      <c r="G2" s="233"/>
      <c r="H2" s="234" t="s">
        <v>8089</v>
      </c>
      <c r="I2" s="234"/>
      <c r="J2" s="234"/>
      <c r="K2" s="234"/>
      <c r="L2" s="234"/>
      <c r="M2" s="234"/>
      <c r="N2" s="234" t="s">
        <v>8139</v>
      </c>
      <c r="O2" s="234"/>
      <c r="P2" s="234"/>
      <c r="Q2" s="233"/>
      <c r="R2" s="234"/>
      <c r="S2" s="234"/>
      <c r="T2" s="234"/>
      <c r="U2" s="234" t="s">
        <v>8091</v>
      </c>
      <c r="V2" s="234"/>
      <c r="W2" s="233"/>
      <c r="X2" s="234"/>
      <c r="Y2" s="234"/>
      <c r="Z2" s="234"/>
      <c r="AA2" s="26"/>
      <c r="AB2" s="26"/>
      <c r="AC2" s="26"/>
      <c r="AD2" s="26"/>
    </row>
    <row r="3" spans="1:30" x14ac:dyDescent="0.2">
      <c r="A3" s="1" t="s">
        <v>8092</v>
      </c>
      <c r="B3" s="17" t="s">
        <v>8093</v>
      </c>
      <c r="C3" s="17" t="s">
        <v>8095</v>
      </c>
      <c r="D3" s="133" t="s">
        <v>8101</v>
      </c>
      <c r="E3" s="17" t="s">
        <v>8097</v>
      </c>
      <c r="F3" s="17" t="s">
        <v>8098</v>
      </c>
      <c r="G3" s="17"/>
      <c r="H3" s="17" t="s">
        <v>8093</v>
      </c>
      <c r="I3" s="17" t="s">
        <v>8095</v>
      </c>
      <c r="J3" s="17" t="s">
        <v>8101</v>
      </c>
      <c r="K3" s="17" t="s">
        <v>8097</v>
      </c>
      <c r="L3" s="17" t="s">
        <v>8098</v>
      </c>
      <c r="M3" s="17"/>
      <c r="N3" s="17" t="s">
        <v>8093</v>
      </c>
      <c r="O3" s="17" t="s">
        <v>8094</v>
      </c>
      <c r="P3" s="17" t="s">
        <v>8095</v>
      </c>
      <c r="Q3" s="133" t="s">
        <v>8101</v>
      </c>
      <c r="R3" s="17" t="s">
        <v>8097</v>
      </c>
      <c r="S3" s="17" t="s">
        <v>8098</v>
      </c>
      <c r="T3" s="17"/>
      <c r="U3" s="17" t="s">
        <v>8093</v>
      </c>
      <c r="V3" s="17" t="s">
        <v>8095</v>
      </c>
      <c r="W3" s="17" t="s">
        <v>8101</v>
      </c>
      <c r="X3" s="17" t="s">
        <v>8097</v>
      </c>
      <c r="Y3" s="17" t="s">
        <v>8098</v>
      </c>
      <c r="Z3" s="17"/>
    </row>
    <row r="4" spans="1:30" x14ac:dyDescent="0.2">
      <c r="A4" s="1" t="s">
        <v>8105</v>
      </c>
      <c r="B4" s="17"/>
      <c r="C4" s="17"/>
      <c r="D4" s="133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33"/>
      <c r="R4" s="17"/>
      <c r="S4" s="17"/>
      <c r="T4" s="17"/>
      <c r="U4" s="17"/>
      <c r="V4" s="17"/>
      <c r="W4" s="133"/>
      <c r="X4" s="17"/>
      <c r="Y4" s="17"/>
      <c r="Z4" s="17"/>
    </row>
    <row r="5" spans="1:30" x14ac:dyDescent="0.2">
      <c r="A5" s="3" t="s">
        <v>8107</v>
      </c>
      <c r="B5" s="5">
        <v>-1.1682049999999999</v>
      </c>
      <c r="C5" s="5">
        <v>2.4608999999999999E-2</v>
      </c>
      <c r="D5" s="4" t="s">
        <v>8108</v>
      </c>
      <c r="E5" s="5">
        <f>B5-C5*1.96</f>
        <v>-1.21643864</v>
      </c>
      <c r="F5" s="5">
        <f>B5+C5*1.96</f>
        <v>-1.1199713599999999</v>
      </c>
      <c r="G5" s="6"/>
      <c r="H5" s="5">
        <v>-0.92518999999999996</v>
      </c>
      <c r="I5" s="5">
        <v>2.2591E-2</v>
      </c>
      <c r="J5" s="114" t="s">
        <v>8108</v>
      </c>
      <c r="K5" s="5">
        <f>H5-I5*1.96</f>
        <v>-0.96946835999999992</v>
      </c>
      <c r="L5" s="5">
        <f>H5+I5*1.96</f>
        <v>-0.88091164</v>
      </c>
      <c r="M5" s="6"/>
      <c r="N5" s="5">
        <v>-0.34917565</v>
      </c>
      <c r="O5" s="5">
        <f>EXP(N5)</f>
        <v>0.7052692388477052</v>
      </c>
      <c r="P5" s="5">
        <v>1.8838311999999999E-2</v>
      </c>
      <c r="Q5" s="4" t="s">
        <v>8108</v>
      </c>
      <c r="R5" s="5">
        <f>N5-P5*1.96</f>
        <v>-0.38609874152000001</v>
      </c>
      <c r="S5" s="5">
        <f>N5+P5*1.96</f>
        <v>-0.31225255848</v>
      </c>
      <c r="T5" s="6"/>
      <c r="U5" s="5">
        <v>0.14163463000000001</v>
      </c>
      <c r="V5" s="5">
        <v>3.1481834E-2</v>
      </c>
      <c r="W5" s="4">
        <v>6.8295709999999996E-6</v>
      </c>
      <c r="X5" s="5">
        <f>U5-V5*1.96</f>
        <v>7.9930235360000018E-2</v>
      </c>
      <c r="Y5" s="5">
        <f>U5+V5*1.96</f>
        <v>0.20333902464</v>
      </c>
      <c r="Z5" s="6"/>
    </row>
    <row r="6" spans="1:30" x14ac:dyDescent="0.2">
      <c r="A6" s="3" t="s">
        <v>8110</v>
      </c>
      <c r="B6" s="5">
        <v>8.7652999999999995E-2</v>
      </c>
      <c r="C6" s="5">
        <v>1.9616000000000001E-2</v>
      </c>
      <c r="D6" s="4">
        <v>7.8800000000000008E-6</v>
      </c>
      <c r="E6" s="5">
        <f>B6-C6*1.96</f>
        <v>4.9205639999999995E-2</v>
      </c>
      <c r="F6" s="5">
        <f>B6+C6*1.96</f>
        <v>0.12610035999999999</v>
      </c>
      <c r="G6" s="203"/>
      <c r="H6" s="5">
        <v>4.4141E-2</v>
      </c>
      <c r="I6" s="5">
        <v>2.1356E-2</v>
      </c>
      <c r="J6" s="114">
        <v>3.8699999999999998E-2</v>
      </c>
      <c r="K6" s="5">
        <f>H6-I6*1.96</f>
        <v>2.2832399999999989E-3</v>
      </c>
      <c r="L6" s="5">
        <f>H6+I6*1.96</f>
        <v>8.5998760000000007E-2</v>
      </c>
      <c r="M6" s="203"/>
      <c r="N6" s="5">
        <v>6.244885E-2</v>
      </c>
      <c r="O6" s="5">
        <f t="shared" ref="O6:O21" si="0">EXP(N6)</f>
        <v>1.0644400114187924</v>
      </c>
      <c r="P6" s="5">
        <v>1.7748000999999999E-2</v>
      </c>
      <c r="Q6" s="114">
        <v>4.3376230000000002E-4</v>
      </c>
      <c r="R6" s="5">
        <f>N6-P6*1.96</f>
        <v>2.7662768040000001E-2</v>
      </c>
      <c r="S6" s="5">
        <f>N6+P6*1.96</f>
        <v>9.7234931959999993E-2</v>
      </c>
      <c r="T6" s="203"/>
      <c r="U6" s="5">
        <v>6.5953319999999996E-2</v>
      </c>
      <c r="V6" s="5">
        <v>2.4729364E-2</v>
      </c>
      <c r="W6" s="4">
        <v>7.6530640000000002E-3</v>
      </c>
      <c r="X6" s="5">
        <f>U6-V6*1.96</f>
        <v>1.7483766559999996E-2</v>
      </c>
      <c r="Y6" s="5">
        <f>U6+V6*1.96</f>
        <v>0.11442287343999999</v>
      </c>
      <c r="Z6" s="203"/>
    </row>
    <row r="7" spans="1:30" ht="20" customHeight="1" thickBot="1" x14ac:dyDescent="0.25">
      <c r="A7" s="3" t="s">
        <v>8140</v>
      </c>
      <c r="B7" s="5">
        <v>3.2619000000000002E-2</v>
      </c>
      <c r="C7" s="5">
        <v>4.9639999999999997E-3</v>
      </c>
      <c r="D7" s="4">
        <v>5.01E-11</v>
      </c>
      <c r="E7" s="5">
        <f>B7-C7*1.96</f>
        <v>2.2889560000000003E-2</v>
      </c>
      <c r="F7" s="5">
        <f>B7+C7*1.96</f>
        <v>4.2348440000000001E-2</v>
      </c>
      <c r="G7" s="204"/>
      <c r="H7" s="5">
        <v>4.0104000000000001E-2</v>
      </c>
      <c r="I7" s="5">
        <v>4.797E-3</v>
      </c>
      <c r="J7" s="114">
        <v>6.2476540000000001E-17</v>
      </c>
      <c r="K7" s="5">
        <f>H7-I7*1.96</f>
        <v>3.0701880000000001E-2</v>
      </c>
      <c r="L7" s="5">
        <f>H7+I7*1.96</f>
        <v>4.9506120000000001E-2</v>
      </c>
      <c r="M7" s="204"/>
      <c r="N7" s="5">
        <v>3.9078719999999997E-2</v>
      </c>
      <c r="O7" s="5">
        <f t="shared" si="0"/>
        <v>1.0398523376043602</v>
      </c>
      <c r="P7" s="5">
        <v>4.3857779999999999E-3</v>
      </c>
      <c r="Q7" s="4">
        <v>5.0881819999999997E-19</v>
      </c>
      <c r="R7" s="5">
        <f>N7-P7*1.96</f>
        <v>3.0482595119999997E-2</v>
      </c>
      <c r="S7" s="5">
        <f>N7+P7*1.96</f>
        <v>4.7674844879999997E-2</v>
      </c>
      <c r="T7" s="204"/>
      <c r="U7" s="5">
        <v>1.297707E-2</v>
      </c>
      <c r="V7" s="5">
        <v>6.0319359999999999E-3</v>
      </c>
      <c r="W7" s="4">
        <v>3.1445140000000003E-2</v>
      </c>
      <c r="X7" s="5">
        <f>U7-V7*1.96</f>
        <v>1.1544754400000003E-3</v>
      </c>
      <c r="Y7" s="5">
        <f>U7+V7*1.96</f>
        <v>2.479966456E-2</v>
      </c>
      <c r="Z7" s="204"/>
    </row>
    <row r="8" spans="1:30" x14ac:dyDescent="0.2">
      <c r="A8" s="3" t="s">
        <v>8114</v>
      </c>
      <c r="B8" s="5">
        <v>0.132719</v>
      </c>
      <c r="C8" s="5">
        <v>4.1340000000000002E-2</v>
      </c>
      <c r="D8" s="4">
        <v>1.33E-3</v>
      </c>
      <c r="E8" s="5">
        <f>B8-C8*1.96</f>
        <v>5.1692600000000005E-2</v>
      </c>
      <c r="F8" s="5">
        <f>B8+C8*1.96</f>
        <v>0.2137454</v>
      </c>
      <c r="G8" s="203"/>
      <c r="H8" s="5">
        <v>6.6348000000000004E-2</v>
      </c>
      <c r="I8" s="5">
        <v>4.0629999999999999E-2</v>
      </c>
      <c r="J8" s="114">
        <v>0.10249999999999999</v>
      </c>
      <c r="K8" s="5">
        <f>H8-I8*1.96</f>
        <v>-1.3286799999999988E-2</v>
      </c>
      <c r="L8" s="5">
        <f>H8+I8*1.96</f>
        <v>0.1459828</v>
      </c>
      <c r="M8" s="203"/>
      <c r="N8" s="5">
        <v>0.10620888000000001</v>
      </c>
      <c r="O8" s="5">
        <f t="shared" si="0"/>
        <v>1.1120541381166535</v>
      </c>
      <c r="P8" s="5">
        <v>3.6698792000000001E-2</v>
      </c>
      <c r="Q8" s="4">
        <v>3.8028329999999998E-3</v>
      </c>
      <c r="R8" s="5">
        <f>N8-P8*1.96</f>
        <v>3.427924768E-2</v>
      </c>
      <c r="S8" s="5">
        <f>N8+P8*1.96</f>
        <v>0.17813851232</v>
      </c>
      <c r="T8" s="203"/>
      <c r="U8" s="5">
        <v>0.16314344</v>
      </c>
      <c r="V8" s="5">
        <v>6.0108485000000003E-2</v>
      </c>
      <c r="W8" s="4">
        <v>6.6446090000000001E-3</v>
      </c>
      <c r="X8" s="5">
        <f>U8-V8*1.96</f>
        <v>4.5330809399999991E-2</v>
      </c>
      <c r="Y8" s="5">
        <f>U8+V8*1.96</f>
        <v>0.2809560706</v>
      </c>
      <c r="Z8" s="203"/>
    </row>
    <row r="9" spans="1:30" ht="18" customHeight="1" thickBot="1" x14ac:dyDescent="0.25">
      <c r="A9" s="3" t="s">
        <v>8141</v>
      </c>
      <c r="B9" s="5">
        <v>7.6828999999999995E-2</v>
      </c>
      <c r="C9" s="5">
        <v>1.1665E-2</v>
      </c>
      <c r="D9" s="4">
        <v>4.5099999999999998E-11</v>
      </c>
      <c r="E9" s="5">
        <f>B9-C9*1.96</f>
        <v>5.3965599999999996E-2</v>
      </c>
      <c r="F9" s="5">
        <f>B9+C9*1.96</f>
        <v>9.9692399999999987E-2</v>
      </c>
      <c r="G9" s="204"/>
      <c r="H9" s="5">
        <v>9.5090999999999995E-2</v>
      </c>
      <c r="I9" s="5">
        <v>1.1809E-2</v>
      </c>
      <c r="J9" s="114">
        <v>8.13E-16</v>
      </c>
      <c r="K9" s="5">
        <f>H9-I9*1.96</f>
        <v>7.194536E-2</v>
      </c>
      <c r="L9" s="5">
        <f>H9+I9*1.96</f>
        <v>0.11823663999999999</v>
      </c>
      <c r="M9" s="204"/>
      <c r="N9" s="5">
        <v>0.10620888000000001</v>
      </c>
      <c r="O9" s="5">
        <f t="shared" si="0"/>
        <v>1.1120541381166535</v>
      </c>
      <c r="P9" s="5">
        <v>1.0665394999999999E-2</v>
      </c>
      <c r="Q9" s="4">
        <v>3.4133190000000002E-16</v>
      </c>
      <c r="R9" s="5">
        <f>N9-P9*1.96</f>
        <v>8.5304705800000005E-2</v>
      </c>
      <c r="S9" s="5">
        <f>N9+P9*1.96</f>
        <v>0.12711305419999999</v>
      </c>
      <c r="T9" s="204"/>
      <c r="U9" s="5">
        <v>2.5123400000000001E-2</v>
      </c>
      <c r="V9" s="5">
        <v>9.2928430000000003E-3</v>
      </c>
      <c r="W9" s="4">
        <v>6.8609029999999998E-3</v>
      </c>
      <c r="X9" s="5">
        <f>U9-V9*1.96</f>
        <v>6.9094277199999998E-3</v>
      </c>
      <c r="Y9" s="5">
        <f>U9+V9*1.96</f>
        <v>4.3337372280000001E-2</v>
      </c>
      <c r="Z9" s="204"/>
    </row>
    <row r="10" spans="1:30" x14ac:dyDescent="0.2">
      <c r="A10" s="1" t="s">
        <v>8116</v>
      </c>
      <c r="B10" s="25"/>
      <c r="C10" s="25"/>
      <c r="D10" s="28"/>
      <c r="E10" s="5"/>
      <c r="F10" s="5"/>
      <c r="G10" s="6"/>
      <c r="H10" s="25"/>
      <c r="I10" s="25"/>
      <c r="J10" s="115"/>
      <c r="K10" s="5"/>
      <c r="L10" s="5"/>
      <c r="M10" s="6"/>
      <c r="N10" s="110"/>
      <c r="O10" s="109"/>
      <c r="P10" s="110"/>
      <c r="Q10" s="132"/>
      <c r="R10" s="109"/>
      <c r="S10" s="109"/>
      <c r="T10" s="6"/>
      <c r="U10" s="25"/>
      <c r="V10" s="25"/>
      <c r="W10" s="28"/>
      <c r="X10" s="5"/>
      <c r="Y10" s="5"/>
      <c r="Z10" s="6"/>
    </row>
    <row r="11" spans="1:30" x14ac:dyDescent="0.2">
      <c r="A11" s="3" t="s">
        <v>8107</v>
      </c>
      <c r="B11" s="5">
        <v>-1.2122569999999999</v>
      </c>
      <c r="C11" s="5">
        <v>2.6029E-2</v>
      </c>
      <c r="D11" s="4" t="s">
        <v>8108</v>
      </c>
      <c r="E11" s="55">
        <f>B11-C11*1.96</f>
        <v>-1.2632738399999999</v>
      </c>
      <c r="F11" s="55">
        <f>B11+C11*1.96</f>
        <v>-1.16124016</v>
      </c>
      <c r="G11" s="6"/>
      <c r="H11" s="5">
        <v>-0.98174099999999997</v>
      </c>
      <c r="I11" s="5">
        <v>2.4087000000000001E-2</v>
      </c>
      <c r="J11" s="114" t="s">
        <v>8108</v>
      </c>
      <c r="K11" s="55">
        <f>H11-I11*1.96</f>
        <v>-1.0289515199999999</v>
      </c>
      <c r="L11" s="55">
        <f>H11+I11*1.96</f>
        <v>-0.93453047999999994</v>
      </c>
      <c r="M11" s="6"/>
      <c r="N11" s="5">
        <v>-0.40062599999999998</v>
      </c>
      <c r="O11" s="5">
        <f t="shared" si="0"/>
        <v>0.66990055700058793</v>
      </c>
      <c r="P11" s="5">
        <v>2.0059E-2</v>
      </c>
      <c r="Q11" s="4" t="s">
        <v>8135</v>
      </c>
      <c r="R11" s="55">
        <f>N11-P11*1.96</f>
        <v>-0.43994163999999997</v>
      </c>
      <c r="S11" s="55">
        <f>N11+P11*1.96</f>
        <v>-0.36131036</v>
      </c>
      <c r="T11" s="6"/>
      <c r="U11" s="5">
        <v>0.12796536999999999</v>
      </c>
      <c r="V11" s="5">
        <v>3.2940863000000001E-2</v>
      </c>
      <c r="W11" s="4">
        <v>1.024564E-4</v>
      </c>
      <c r="X11" s="55">
        <f>U11-V11*1.96</f>
        <v>6.3401278519999993E-2</v>
      </c>
      <c r="Y11" s="55">
        <f>U11+V11*1.96</f>
        <v>0.19252946148</v>
      </c>
      <c r="Z11" s="6"/>
    </row>
    <row r="12" spans="1:30" x14ac:dyDescent="0.2">
      <c r="A12" s="3" t="s">
        <v>8110</v>
      </c>
      <c r="B12" s="5">
        <v>4.929E-2</v>
      </c>
      <c r="C12" s="5">
        <v>3.5555999999999997E-2</v>
      </c>
      <c r="D12" s="4">
        <v>0.16600000000000001</v>
      </c>
      <c r="E12" s="55">
        <f t="shared" ref="E12:E21" si="1">B12-C12*1.96</f>
        <v>-2.0399759999999989E-2</v>
      </c>
      <c r="F12" s="55">
        <f t="shared" ref="F12:F21" si="2">B12+C12*1.96</f>
        <v>0.11897975999999999</v>
      </c>
      <c r="G12" s="203"/>
      <c r="H12" s="5">
        <v>5.8356999999999999E-2</v>
      </c>
      <c r="I12" s="5">
        <v>3.1108E-2</v>
      </c>
      <c r="J12" s="114">
        <v>6.0699999999999997E-2</v>
      </c>
      <c r="K12" s="55">
        <f t="shared" ref="K12:K21" si="3">H12-I12*1.96</f>
        <v>-2.6146800000000012E-3</v>
      </c>
      <c r="L12" s="55">
        <f t="shared" ref="L12:L21" si="4">H12+I12*1.96</f>
        <v>0.11932867999999999</v>
      </c>
      <c r="M12" s="203"/>
      <c r="N12" s="5">
        <v>4.9952999999999997E-2</v>
      </c>
      <c r="O12" s="5">
        <f t="shared" si="0"/>
        <v>1.0512216877956051</v>
      </c>
      <c r="P12" s="5">
        <v>2.8813999999999999E-2</v>
      </c>
      <c r="Q12" s="4">
        <v>8.3000000000000004E-2</v>
      </c>
      <c r="R12" s="55">
        <f t="shared" ref="R12:R21" si="5">N12-P12*1.96</f>
        <v>-6.5224399999999974E-3</v>
      </c>
      <c r="S12" s="55">
        <f t="shared" ref="S12:S21" si="6">N12+P12*1.96</f>
        <v>0.10642843999999999</v>
      </c>
      <c r="T12" s="203"/>
      <c r="U12" s="5">
        <v>3.441346E-2</v>
      </c>
      <c r="V12" s="5">
        <v>4.9976646999999999E-2</v>
      </c>
      <c r="W12" s="4">
        <v>0.491080819</v>
      </c>
      <c r="X12" s="55">
        <f t="shared" ref="X12:X21" si="7">U12-V12*1.96</f>
        <v>-6.3540768120000007E-2</v>
      </c>
      <c r="Y12" s="55">
        <f t="shared" ref="Y12:Y21" si="8">U12+V12*1.96</f>
        <v>0.13236768811999999</v>
      </c>
      <c r="Z12" s="203"/>
    </row>
    <row r="13" spans="1:30" ht="18" customHeight="1" thickBot="1" x14ac:dyDescent="0.25">
      <c r="A13" s="3" t="s">
        <v>8118</v>
      </c>
      <c r="B13" s="5">
        <v>3.4944999999999997E-2</v>
      </c>
      <c r="C13" s="5">
        <v>3.9950000000000003E-3</v>
      </c>
      <c r="D13" s="4">
        <v>2.1671940000000001E-18</v>
      </c>
      <c r="E13" s="55">
        <f t="shared" si="1"/>
        <v>2.7114799999999994E-2</v>
      </c>
      <c r="F13" s="55">
        <f t="shared" si="2"/>
        <v>4.2775199999999999E-2</v>
      </c>
      <c r="G13" s="204"/>
      <c r="H13" s="5">
        <v>3.8523000000000002E-2</v>
      </c>
      <c r="I13" s="5">
        <v>3.9230000000000003E-3</v>
      </c>
      <c r="J13" s="114">
        <v>9.1568889999999997E-23</v>
      </c>
      <c r="K13" s="55">
        <f t="shared" si="3"/>
        <v>3.0833920000000001E-2</v>
      </c>
      <c r="L13" s="55">
        <f t="shared" si="4"/>
        <v>4.6212080000000003E-2</v>
      </c>
      <c r="M13" s="204"/>
      <c r="N13" s="5">
        <v>3.8093000000000002E-2</v>
      </c>
      <c r="O13" s="5">
        <f t="shared" si="0"/>
        <v>1.0388278393752879</v>
      </c>
      <c r="P13" s="5">
        <v>3.4589999999999998E-3</v>
      </c>
      <c r="Q13" s="4">
        <v>3.346759E-28</v>
      </c>
      <c r="R13" s="55">
        <f t="shared" si="5"/>
        <v>3.1313359999999998E-2</v>
      </c>
      <c r="S13" s="55">
        <f t="shared" si="6"/>
        <v>4.4872640000000005E-2</v>
      </c>
      <c r="T13" s="204"/>
      <c r="U13" s="5">
        <v>1.4894060000000001E-2</v>
      </c>
      <c r="V13" s="5">
        <v>4.6943460000000003E-3</v>
      </c>
      <c r="W13" s="4">
        <v>1.5099429999999999E-3</v>
      </c>
      <c r="X13" s="55">
        <f t="shared" si="7"/>
        <v>5.6931418400000006E-3</v>
      </c>
      <c r="Y13" s="55">
        <f t="shared" si="8"/>
        <v>2.4094978160000002E-2</v>
      </c>
      <c r="Z13" s="204"/>
    </row>
    <row r="14" spans="1:30" x14ac:dyDescent="0.2">
      <c r="A14" s="3" t="s">
        <v>8114</v>
      </c>
      <c r="B14" s="5">
        <v>0.18872</v>
      </c>
      <c r="C14" s="5">
        <v>0.13474900000000001</v>
      </c>
      <c r="D14" s="4">
        <v>0.161</v>
      </c>
      <c r="E14" s="55">
        <f t="shared" si="1"/>
        <v>-7.538803999999999E-2</v>
      </c>
      <c r="F14" s="55">
        <f t="shared" si="2"/>
        <v>0.45282803999999999</v>
      </c>
      <c r="G14" s="203"/>
      <c r="H14" s="5">
        <v>9.7968E-2</v>
      </c>
      <c r="I14" s="5">
        <v>0.13498199999999999</v>
      </c>
      <c r="J14" s="114">
        <v>0.46800000000000003</v>
      </c>
      <c r="K14" s="55">
        <f t="shared" si="3"/>
        <v>-0.16659671999999998</v>
      </c>
      <c r="L14" s="55">
        <f t="shared" si="4"/>
        <v>0.36253271999999997</v>
      </c>
      <c r="M14" s="203"/>
      <c r="N14" s="5">
        <v>0.18153</v>
      </c>
      <c r="O14" s="5">
        <f t="shared" si="0"/>
        <v>1.199050507685377</v>
      </c>
      <c r="P14" s="5">
        <v>0.12457</v>
      </c>
      <c r="Q14" s="4">
        <v>0.14499999999999999</v>
      </c>
      <c r="R14" s="55">
        <f t="shared" si="5"/>
        <v>-6.2627199999999994E-2</v>
      </c>
      <c r="S14" s="55">
        <f t="shared" si="6"/>
        <v>0.42568719999999999</v>
      </c>
      <c r="T14" s="203"/>
      <c r="U14" s="5">
        <v>0.32219636000000001</v>
      </c>
      <c r="V14" s="5">
        <v>0.19012498</v>
      </c>
      <c r="W14" s="4">
        <v>9.0140774199999996E-2</v>
      </c>
      <c r="X14" s="55">
        <f t="shared" si="7"/>
        <v>-5.0448600799999965E-2</v>
      </c>
      <c r="Y14" s="55">
        <f t="shared" si="8"/>
        <v>0.69484132079999994</v>
      </c>
      <c r="Z14" s="203"/>
    </row>
    <row r="15" spans="1:30" ht="19" customHeight="1" thickBot="1" x14ac:dyDescent="0.25">
      <c r="A15" s="3" t="s">
        <v>8119</v>
      </c>
      <c r="B15" s="5">
        <v>8.1128000000000006E-2</v>
      </c>
      <c r="C15" s="5">
        <v>1.0205000000000001E-2</v>
      </c>
      <c r="D15" s="4">
        <v>1.87E-15</v>
      </c>
      <c r="E15" s="55">
        <f t="shared" si="1"/>
        <v>6.1126200000000006E-2</v>
      </c>
      <c r="F15" s="55">
        <f t="shared" si="2"/>
        <v>0.10112980000000001</v>
      </c>
      <c r="G15" s="204"/>
      <c r="H15" s="5">
        <v>9.3727000000000005E-2</v>
      </c>
      <c r="I15" s="5">
        <v>1.0203E-2</v>
      </c>
      <c r="J15" s="114">
        <v>4.0806150000000002E-20</v>
      </c>
      <c r="K15" s="55">
        <f t="shared" si="3"/>
        <v>7.3729120000000009E-2</v>
      </c>
      <c r="L15" s="55">
        <f t="shared" si="4"/>
        <v>0.11372488</v>
      </c>
      <c r="M15" s="204"/>
      <c r="N15" s="5">
        <v>8.9261999999999994E-2</v>
      </c>
      <c r="O15" s="5">
        <f t="shared" si="0"/>
        <v>1.0933670809782787</v>
      </c>
      <c r="P15" s="5">
        <v>9.2770000000000005E-3</v>
      </c>
      <c r="Q15" s="4">
        <v>6.4598670000000003E-22</v>
      </c>
      <c r="R15" s="55">
        <f t="shared" si="5"/>
        <v>7.1079079999999989E-2</v>
      </c>
      <c r="S15" s="55">
        <f t="shared" si="6"/>
        <v>0.10744492</v>
      </c>
      <c r="T15" s="204"/>
      <c r="U15" s="5">
        <v>3.0471350000000001E-2</v>
      </c>
      <c r="V15" s="5">
        <v>8.8623939999999991E-3</v>
      </c>
      <c r="W15" s="4">
        <v>5.8543340000000003E-4</v>
      </c>
      <c r="X15" s="55">
        <f t="shared" si="7"/>
        <v>1.3101057760000003E-2</v>
      </c>
      <c r="Y15" s="55">
        <f t="shared" si="8"/>
        <v>4.7841642239999996E-2</v>
      </c>
      <c r="Z15" s="204"/>
    </row>
    <row r="16" spans="1:30" x14ac:dyDescent="0.2">
      <c r="A16" s="1" t="s">
        <v>8137</v>
      </c>
      <c r="B16" s="25"/>
      <c r="C16" s="25"/>
      <c r="D16" s="28"/>
      <c r="E16" s="55"/>
      <c r="F16" s="55"/>
      <c r="G16" s="6"/>
      <c r="H16" s="25"/>
      <c r="I16" s="25"/>
      <c r="J16" s="115"/>
      <c r="K16" s="55"/>
      <c r="L16" s="55"/>
      <c r="M16" s="6"/>
      <c r="N16" s="112"/>
      <c r="O16" s="5"/>
      <c r="P16" s="112"/>
      <c r="Q16" s="113"/>
      <c r="R16" s="55"/>
      <c r="S16" s="55"/>
      <c r="T16" s="6"/>
      <c r="U16" s="25"/>
      <c r="V16" s="25"/>
      <c r="W16" s="28"/>
      <c r="X16" s="55"/>
      <c r="Y16" s="55"/>
      <c r="Z16" s="6"/>
    </row>
    <row r="17" spans="1:26" x14ac:dyDescent="0.2">
      <c r="A17" s="3" t="s">
        <v>8107</v>
      </c>
      <c r="B17" s="5">
        <v>-1.211965</v>
      </c>
      <c r="C17" s="5">
        <v>2.4580000000000001E-2</v>
      </c>
      <c r="D17" s="4" t="s">
        <v>8108</v>
      </c>
      <c r="E17" s="55">
        <f t="shared" si="1"/>
        <v>-1.2601418</v>
      </c>
      <c r="F17" s="55">
        <f t="shared" si="2"/>
        <v>-1.1637881999999999</v>
      </c>
      <c r="G17" s="6"/>
      <c r="H17" s="5">
        <v>-0.98316700000000001</v>
      </c>
      <c r="I17" s="5">
        <v>2.4111E-2</v>
      </c>
      <c r="J17" s="114" t="s">
        <v>8108</v>
      </c>
      <c r="K17" s="55">
        <f t="shared" si="3"/>
        <v>-1.0304245599999999</v>
      </c>
      <c r="L17" s="55">
        <f t="shared" si="4"/>
        <v>-0.93590943999999998</v>
      </c>
      <c r="M17" s="6"/>
      <c r="N17" s="5">
        <v>-0.40213199999999999</v>
      </c>
      <c r="O17" s="5">
        <f t="shared" si="0"/>
        <v>0.66889244605981946</v>
      </c>
      <c r="P17" s="5">
        <v>2.0095999999999999E-2</v>
      </c>
      <c r="Q17" s="4" t="s">
        <v>8108</v>
      </c>
      <c r="R17" s="55">
        <f t="shared" si="5"/>
        <v>-0.44152015999999999</v>
      </c>
      <c r="S17" s="55">
        <f t="shared" si="6"/>
        <v>-0.36274383999999998</v>
      </c>
      <c r="T17" s="6"/>
      <c r="U17" s="5">
        <v>0.12822855999999999</v>
      </c>
      <c r="V17" s="5">
        <v>3.3145180000000003E-2</v>
      </c>
      <c r="W17" s="4">
        <v>1.094199E-4</v>
      </c>
      <c r="X17" s="55">
        <f t="shared" si="7"/>
        <v>6.3264007199999986E-2</v>
      </c>
      <c r="Y17" s="55">
        <f t="shared" si="8"/>
        <v>0.19319311280000001</v>
      </c>
      <c r="Z17" s="6"/>
    </row>
    <row r="18" spans="1:26" x14ac:dyDescent="0.2">
      <c r="A18" s="3" t="s">
        <v>8110</v>
      </c>
      <c r="B18" s="5">
        <v>9.9428000000000002E-2</v>
      </c>
      <c r="C18" s="5">
        <v>2.6849999999999999E-2</v>
      </c>
      <c r="D18" s="4">
        <v>2.69E-5</v>
      </c>
      <c r="E18" s="55">
        <f t="shared" si="1"/>
        <v>4.6802000000000003E-2</v>
      </c>
      <c r="F18" s="55">
        <f t="shared" si="2"/>
        <v>0.15205399999999999</v>
      </c>
      <c r="G18" s="199"/>
      <c r="H18" s="5">
        <v>3.4250999999999997E-2</v>
      </c>
      <c r="I18" s="5">
        <v>2.6327E-2</v>
      </c>
      <c r="J18" s="114">
        <v>0.19327</v>
      </c>
      <c r="K18" s="55">
        <f t="shared" si="3"/>
        <v>-1.7349920000000005E-2</v>
      </c>
      <c r="L18" s="55">
        <f t="shared" si="4"/>
        <v>8.5851919999999998E-2</v>
      </c>
      <c r="M18" s="199"/>
      <c r="N18" s="5">
        <v>6.5935999999999995E-2</v>
      </c>
      <c r="O18" s="5">
        <f t="shared" si="0"/>
        <v>1.0681583528437764</v>
      </c>
      <c r="P18" s="5">
        <v>2.1101999999999999E-2</v>
      </c>
      <c r="Q18" s="4">
        <v>1.6999999999999999E-3</v>
      </c>
      <c r="R18" s="55">
        <f>N18-P18*1.96</f>
        <v>2.457608E-2</v>
      </c>
      <c r="S18" s="55">
        <f t="shared" si="6"/>
        <v>0.10729591999999999</v>
      </c>
      <c r="T18" s="199"/>
      <c r="U18" s="5">
        <v>6.9715109999999997E-2</v>
      </c>
      <c r="V18" s="5">
        <v>2.714973E-2</v>
      </c>
      <c r="W18" s="4">
        <v>1.0234588100000001E-2</v>
      </c>
      <c r="X18" s="55">
        <f t="shared" si="7"/>
        <v>1.6501639199999994E-2</v>
      </c>
      <c r="Y18" s="55">
        <f t="shared" si="8"/>
        <v>0.12292858079999999</v>
      </c>
      <c r="Z18" s="199"/>
    </row>
    <row r="19" spans="1:26" ht="21" customHeight="1" thickBot="1" x14ac:dyDescent="0.25">
      <c r="A19" s="3" t="s">
        <v>8121</v>
      </c>
      <c r="B19" s="5">
        <v>3.1015000000000001E-2</v>
      </c>
      <c r="C19" s="5">
        <v>4.9300000000000004E-3</v>
      </c>
      <c r="D19" s="4">
        <v>4.9599999999999998E-14</v>
      </c>
      <c r="E19" s="55">
        <f t="shared" si="1"/>
        <v>2.1352200000000002E-2</v>
      </c>
      <c r="F19" s="55">
        <f t="shared" si="2"/>
        <v>4.06778E-2</v>
      </c>
      <c r="G19" s="200"/>
      <c r="H19" s="5">
        <v>3.9454000000000003E-2</v>
      </c>
      <c r="I19" s="5">
        <v>3.8779999999999999E-3</v>
      </c>
      <c r="J19" s="114">
        <v>2.5648969999999998E-24</v>
      </c>
      <c r="K19" s="55">
        <f t="shared" si="3"/>
        <v>3.1853120000000006E-2</v>
      </c>
      <c r="L19" s="55">
        <f t="shared" si="4"/>
        <v>4.705488E-2</v>
      </c>
      <c r="M19" s="200"/>
      <c r="N19" s="5">
        <v>3.7031000000000001E-2</v>
      </c>
      <c r="O19" s="5">
        <f t="shared" si="0"/>
        <v>1.0377251898204196</v>
      </c>
      <c r="P19" s="5">
        <v>3.4719999999999998E-3</v>
      </c>
      <c r="Q19" s="4">
        <v>1.4788969999999999E-26</v>
      </c>
      <c r="R19" s="55">
        <f t="shared" si="5"/>
        <v>3.0225880000000004E-2</v>
      </c>
      <c r="S19" s="55">
        <f t="shared" si="6"/>
        <v>4.3836119999999999E-2</v>
      </c>
      <c r="T19" s="200"/>
      <c r="U19" s="5">
        <v>1.084982E-2</v>
      </c>
      <c r="V19" s="5">
        <v>4.9099620000000004E-3</v>
      </c>
      <c r="W19" s="4">
        <v>2.7122144000000001E-2</v>
      </c>
      <c r="X19" s="55">
        <f t="shared" si="7"/>
        <v>1.2262944799999991E-3</v>
      </c>
      <c r="Y19" s="55">
        <f t="shared" si="8"/>
        <v>2.0473345519999998E-2</v>
      </c>
      <c r="Z19" s="200"/>
    </row>
    <row r="20" spans="1:26" x14ac:dyDescent="0.2">
      <c r="A20" s="3" t="s">
        <v>8114</v>
      </c>
      <c r="B20" s="5">
        <v>0.16423499999999999</v>
      </c>
      <c r="C20" s="5">
        <v>4.4609999999999997E-2</v>
      </c>
      <c r="D20" s="4">
        <v>8.0599999999999994E-5</v>
      </c>
      <c r="E20" s="55">
        <f t="shared" si="1"/>
        <v>7.6799400000000004E-2</v>
      </c>
      <c r="F20" s="55">
        <f t="shared" si="2"/>
        <v>0.25167059999999997</v>
      </c>
      <c r="G20" s="199"/>
      <c r="H20" s="5">
        <v>0.12180199999999999</v>
      </c>
      <c r="I20" s="5">
        <v>4.2374000000000002E-2</v>
      </c>
      <c r="J20" s="114">
        <v>4.0499999999999998E-3</v>
      </c>
      <c r="K20" s="55">
        <f t="shared" si="3"/>
        <v>3.8748959999999985E-2</v>
      </c>
      <c r="L20" s="55">
        <f t="shared" si="4"/>
        <v>0.20485503999999999</v>
      </c>
      <c r="M20" s="199"/>
      <c r="N20" s="5">
        <v>0.15609400000000001</v>
      </c>
      <c r="O20" s="5">
        <f t="shared" si="0"/>
        <v>1.1689360779169955</v>
      </c>
      <c r="P20" s="5">
        <v>3.7671000000000003E-2</v>
      </c>
      <c r="Q20" s="4">
        <v>3.4199999999999998E-5</v>
      </c>
      <c r="R20" s="55">
        <f t="shared" si="5"/>
        <v>8.225884E-2</v>
      </c>
      <c r="S20" s="55">
        <f t="shared" si="6"/>
        <v>0.22992916000000002</v>
      </c>
      <c r="T20" s="199"/>
      <c r="U20" s="5">
        <v>0.12530763</v>
      </c>
      <c r="V20" s="5">
        <v>4.8938329000000003E-2</v>
      </c>
      <c r="W20" s="4">
        <v>1.0451527400000001E-2</v>
      </c>
      <c r="X20" s="55">
        <f t="shared" si="7"/>
        <v>2.9388505159999995E-2</v>
      </c>
      <c r="Y20" s="55">
        <f t="shared" si="8"/>
        <v>0.22122675484000001</v>
      </c>
      <c r="Z20" s="199"/>
    </row>
    <row r="21" spans="1:26" ht="18" customHeight="1" thickBot="1" x14ac:dyDescent="0.25">
      <c r="A21" s="3" t="s">
        <v>8122</v>
      </c>
      <c r="B21" s="5">
        <v>7.4898000000000006E-2</v>
      </c>
      <c r="C21" s="5">
        <v>1.1310000000000001E-2</v>
      </c>
      <c r="D21" s="4">
        <v>4.6800000000000003E-13</v>
      </c>
      <c r="E21" s="55">
        <f t="shared" si="1"/>
        <v>5.2730400000000011E-2</v>
      </c>
      <c r="F21" s="55">
        <f t="shared" si="2"/>
        <v>9.7065600000000002E-2</v>
      </c>
      <c r="G21" s="200"/>
      <c r="H21" s="5">
        <v>9.1627E-2</v>
      </c>
      <c r="I21" s="5">
        <v>1.0410000000000001E-2</v>
      </c>
      <c r="J21" s="114">
        <v>1.3438129999999999E-18</v>
      </c>
      <c r="K21" s="55">
        <f t="shared" si="3"/>
        <v>7.1223399999999992E-2</v>
      </c>
      <c r="L21" s="55">
        <f t="shared" si="4"/>
        <v>0.11203060000000001</v>
      </c>
      <c r="M21" s="200"/>
      <c r="N21" s="5">
        <v>8.4887000000000004E-2</v>
      </c>
      <c r="O21" s="5">
        <f t="shared" si="0"/>
        <v>1.0885940486205141</v>
      </c>
      <c r="P21" s="5">
        <v>9.4280000000000006E-3</v>
      </c>
      <c r="Q21" s="4">
        <v>2.1889890000000002E-19</v>
      </c>
      <c r="R21" s="55">
        <f t="shared" si="5"/>
        <v>6.6408120000000001E-2</v>
      </c>
      <c r="S21" s="55">
        <f t="shared" si="6"/>
        <v>0.10336588000000001</v>
      </c>
      <c r="T21" s="200"/>
      <c r="U21" s="5">
        <v>2.7627570000000001E-2</v>
      </c>
      <c r="V21" s="5">
        <v>8.8471880000000006E-3</v>
      </c>
      <c r="W21" s="4">
        <v>1.7916862999999999E-3</v>
      </c>
      <c r="X21" s="55">
        <f t="shared" si="7"/>
        <v>1.0287081520000001E-2</v>
      </c>
      <c r="Y21" s="55">
        <f t="shared" si="8"/>
        <v>4.4968058480000003E-2</v>
      </c>
      <c r="Z21" s="200"/>
    </row>
    <row r="22" spans="1:26" x14ac:dyDescent="0.2">
      <c r="A22" s="46" t="s">
        <v>8142</v>
      </c>
      <c r="B22" s="15"/>
      <c r="C22" s="15"/>
      <c r="D22" s="66"/>
      <c r="E22" s="15"/>
      <c r="F22" s="15"/>
      <c r="G22" s="15"/>
      <c r="H22" s="15"/>
      <c r="I22" s="15"/>
      <c r="J22" s="123"/>
      <c r="K22" s="15"/>
      <c r="L22" s="15"/>
      <c r="M22" s="15"/>
      <c r="N22" s="15"/>
      <c r="O22" s="15"/>
      <c r="P22" s="15"/>
      <c r="Q22" s="66"/>
      <c r="R22" s="15"/>
      <c r="S22" s="15"/>
      <c r="T22" s="15"/>
      <c r="U22" s="15"/>
      <c r="V22" s="15"/>
      <c r="W22" s="66"/>
      <c r="X22" s="15"/>
      <c r="Y22" s="15"/>
      <c r="Z22" s="15"/>
    </row>
    <row r="23" spans="1:26" x14ac:dyDescent="0.2">
      <c r="J23" s="124"/>
    </row>
    <row r="24" spans="1:26" x14ac:dyDescent="0.2">
      <c r="J24" s="124"/>
    </row>
    <row r="25" spans="1:26" x14ac:dyDescent="0.2">
      <c r="J25" s="124"/>
    </row>
    <row r="26" spans="1:26" x14ac:dyDescent="0.2">
      <c r="J26" s="124"/>
    </row>
    <row r="27" spans="1:26" x14ac:dyDescent="0.2">
      <c r="J27" s="124"/>
    </row>
    <row r="28" spans="1:26" x14ac:dyDescent="0.2">
      <c r="J28" s="124"/>
    </row>
    <row r="29" spans="1:26" x14ac:dyDescent="0.2">
      <c r="J29" s="124"/>
    </row>
  </sheetData>
  <mergeCells count="28">
    <mergeCell ref="M20:M21"/>
    <mergeCell ref="N2:T2"/>
    <mergeCell ref="U2:Z2"/>
    <mergeCell ref="T18:T19"/>
    <mergeCell ref="T20:T21"/>
    <mergeCell ref="Z6:Z7"/>
    <mergeCell ref="Z8:Z9"/>
    <mergeCell ref="Z12:Z13"/>
    <mergeCell ref="T8:T9"/>
    <mergeCell ref="Z14:Z15"/>
    <mergeCell ref="Z18:Z19"/>
    <mergeCell ref="Z20:Z21"/>
    <mergeCell ref="T6:T7"/>
    <mergeCell ref="T12:T13"/>
    <mergeCell ref="T14:T15"/>
    <mergeCell ref="B2:G2"/>
    <mergeCell ref="H2:M2"/>
    <mergeCell ref="M6:M7"/>
    <mergeCell ref="M8:M9"/>
    <mergeCell ref="M18:M19"/>
    <mergeCell ref="M12:M13"/>
    <mergeCell ref="M14:M15"/>
    <mergeCell ref="G18:G19"/>
    <mergeCell ref="G20:G21"/>
    <mergeCell ref="G6:G7"/>
    <mergeCell ref="G8:G9"/>
    <mergeCell ref="G12:G13"/>
    <mergeCell ref="G14:G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zoomScale="119" zoomScaleNormal="179" zoomScalePageLayoutView="179" workbookViewId="0"/>
  </sheetViews>
  <sheetFormatPr baseColWidth="10" defaultColWidth="11" defaultRowHeight="16" x14ac:dyDescent="0.2"/>
  <cols>
    <col min="1" max="1" width="45" customWidth="1"/>
    <col min="10" max="10" width="12.1640625" style="130" customWidth="1"/>
    <col min="17" max="17" width="11" style="9"/>
  </cols>
  <sheetData>
    <row r="1" spans="1:25" x14ac:dyDescent="0.2">
      <c r="A1" s="14" t="s">
        <v>8183</v>
      </c>
    </row>
    <row r="2" spans="1:25" ht="17" customHeight="1" thickBot="1" x14ac:dyDescent="0.25">
      <c r="A2" s="8"/>
      <c r="B2" s="235" t="s">
        <v>8143</v>
      </c>
      <c r="C2" s="235"/>
      <c r="D2" s="235"/>
      <c r="E2" s="235"/>
      <c r="F2" s="235"/>
      <c r="G2" s="235"/>
      <c r="H2" s="235" t="s">
        <v>8089</v>
      </c>
      <c r="I2" s="235"/>
      <c r="J2" s="236"/>
      <c r="K2" s="235"/>
      <c r="L2" s="235"/>
      <c r="M2" s="235"/>
      <c r="N2" s="235" t="s">
        <v>8139</v>
      </c>
      <c r="O2" s="235"/>
      <c r="P2" s="235"/>
      <c r="Q2" s="237"/>
      <c r="R2" s="235"/>
      <c r="S2" s="235"/>
      <c r="T2" s="235"/>
      <c r="U2" s="235" t="s">
        <v>8091</v>
      </c>
      <c r="V2" s="235"/>
      <c r="W2" s="235"/>
      <c r="X2" s="235"/>
      <c r="Y2" s="235"/>
    </row>
    <row r="3" spans="1:25" x14ac:dyDescent="0.2">
      <c r="A3" s="1" t="s">
        <v>8092</v>
      </c>
      <c r="B3" s="2" t="s">
        <v>8093</v>
      </c>
      <c r="C3" s="2" t="s">
        <v>8095</v>
      </c>
      <c r="D3" s="2" t="s">
        <v>8101</v>
      </c>
      <c r="E3" s="2" t="s">
        <v>8097</v>
      </c>
      <c r="F3" s="2" t="s">
        <v>8098</v>
      </c>
      <c r="G3" s="2"/>
      <c r="H3" s="2" t="s">
        <v>8093</v>
      </c>
      <c r="I3" s="2" t="s">
        <v>8095</v>
      </c>
      <c r="J3" s="131" t="s">
        <v>8101</v>
      </c>
      <c r="K3" s="2" t="s">
        <v>8097</v>
      </c>
      <c r="L3" s="2" t="s">
        <v>8098</v>
      </c>
      <c r="M3" s="2"/>
      <c r="N3" s="2" t="s">
        <v>8093</v>
      </c>
      <c r="O3" s="2" t="s">
        <v>8094</v>
      </c>
      <c r="P3" s="2" t="s">
        <v>8095</v>
      </c>
      <c r="Q3" s="128" t="s">
        <v>8101</v>
      </c>
      <c r="R3" s="2" t="s">
        <v>8097</v>
      </c>
      <c r="S3" s="2" t="s">
        <v>8098</v>
      </c>
      <c r="T3" s="2"/>
      <c r="U3" s="2" t="s">
        <v>8093</v>
      </c>
      <c r="V3" s="2" t="s">
        <v>8095</v>
      </c>
      <c r="W3" s="2" t="s">
        <v>8101</v>
      </c>
      <c r="X3" s="2" t="s">
        <v>8097</v>
      </c>
      <c r="Y3" s="2" t="s">
        <v>8098</v>
      </c>
    </row>
    <row r="4" spans="1:25" ht="17" thickBot="1" x14ac:dyDescent="0.25">
      <c r="A4" s="1" t="s">
        <v>8105</v>
      </c>
      <c r="B4" s="2"/>
      <c r="C4" s="2"/>
      <c r="D4" s="128"/>
      <c r="E4" s="2"/>
      <c r="F4" s="2"/>
      <c r="G4" s="2"/>
      <c r="H4" s="2"/>
      <c r="I4" s="2"/>
      <c r="J4" s="131"/>
      <c r="K4" s="2"/>
      <c r="L4" s="2"/>
      <c r="M4" s="2"/>
      <c r="N4" s="2"/>
      <c r="O4" s="2"/>
      <c r="P4" s="2"/>
      <c r="Q4" s="128"/>
      <c r="R4" s="2"/>
      <c r="S4" s="2"/>
      <c r="T4" s="2"/>
      <c r="U4" s="2"/>
      <c r="V4" s="2"/>
      <c r="W4" s="2"/>
      <c r="X4" s="2"/>
      <c r="Y4" s="2"/>
    </row>
    <row r="5" spans="1:25" ht="17" thickBot="1" x14ac:dyDescent="0.25">
      <c r="A5" s="3" t="s">
        <v>8107</v>
      </c>
      <c r="B5" s="12">
        <v>-1.1716299999999999</v>
      </c>
      <c r="C5" s="12">
        <v>2.477E-2</v>
      </c>
      <c r="D5" s="4" t="s">
        <v>8108</v>
      </c>
      <c r="E5" s="12">
        <f>B5-C5*1.96</f>
        <v>-1.2201792</v>
      </c>
      <c r="F5" s="12">
        <f>B5+C5*1.96</f>
        <v>-1.1230807999999999</v>
      </c>
      <c r="G5" s="6"/>
      <c r="H5" s="12">
        <v>-0.92918000000000001</v>
      </c>
      <c r="I5" s="12">
        <v>2.273E-2</v>
      </c>
      <c r="J5" s="4" t="s">
        <v>8108</v>
      </c>
      <c r="K5" s="12">
        <f>H5-I5*1.96</f>
        <v>-0.97373080000000001</v>
      </c>
      <c r="L5" s="12">
        <f>H5+I5*1.9</f>
        <v>-0.88599300000000003</v>
      </c>
      <c r="M5" s="6"/>
      <c r="N5" s="12">
        <v>-0.35300429999999999</v>
      </c>
      <c r="O5" s="12">
        <f>EXP(N5)</f>
        <v>0.7025741723018053</v>
      </c>
      <c r="P5" s="12">
        <v>1.896144E-2</v>
      </c>
      <c r="Q5" s="4" t="s">
        <v>8108</v>
      </c>
      <c r="R5" s="12">
        <f>N5-P5*1.96</f>
        <v>-0.3901687224</v>
      </c>
      <c r="S5" s="12">
        <f>N5+P5*1.96</f>
        <v>-0.31583987759999999</v>
      </c>
      <c r="T5" s="6"/>
      <c r="U5" s="12">
        <v>0.14464109</v>
      </c>
      <c r="V5" s="12">
        <v>3.1683969999999999E-2</v>
      </c>
      <c r="W5" s="125">
        <v>4.9921010000000003E-6</v>
      </c>
      <c r="X5" s="12">
        <f>U5-V5*1.96</f>
        <v>8.2540508799999995E-2</v>
      </c>
      <c r="Y5" s="12">
        <f>U5+V5*1.96</f>
        <v>0.2067416712</v>
      </c>
    </row>
    <row r="6" spans="1:25" ht="17" thickBot="1" x14ac:dyDescent="0.25">
      <c r="A6" s="3" t="s">
        <v>8110</v>
      </c>
      <c r="B6" s="12">
        <v>0.43319999999999997</v>
      </c>
      <c r="C6" s="12">
        <v>9.7390000000000004E-2</v>
      </c>
      <c r="D6" s="125">
        <v>8.67E-6</v>
      </c>
      <c r="E6" s="12">
        <f t="shared" ref="E6:E21" si="0">B6-C6*1.96</f>
        <v>0.24231559999999996</v>
      </c>
      <c r="F6" s="12">
        <f t="shared" ref="F6:F21" si="1">B6+C6*1.96</f>
        <v>0.62408439999999998</v>
      </c>
      <c r="G6" s="203"/>
      <c r="H6" s="12">
        <v>0.17707999999999999</v>
      </c>
      <c r="I6" s="12">
        <v>8.8020000000000001E-2</v>
      </c>
      <c r="J6" s="4">
        <v>4.4299999999999999E-2</v>
      </c>
      <c r="K6" s="12">
        <f t="shared" ref="K6:K21" si="2">H6-I6*1.96</f>
        <v>4.560799999999976E-3</v>
      </c>
      <c r="L6" s="12">
        <f t="shared" ref="L6:L21" si="3">H6+I6*1.9</f>
        <v>0.34431800000000001</v>
      </c>
      <c r="M6" s="203"/>
      <c r="N6" s="12">
        <v>0.28416150000000001</v>
      </c>
      <c r="O6" s="12">
        <f t="shared" ref="O6:O21" si="4">EXP(N6)</f>
        <v>1.3286474899963039</v>
      </c>
      <c r="P6" s="12">
        <v>8.0361130000000003E-2</v>
      </c>
      <c r="Q6" s="4">
        <v>4.0614749999999999E-4</v>
      </c>
      <c r="R6" s="12">
        <f t="shared" ref="R6:R21" si="5">N6-P6*1.96</f>
        <v>0.1266536852</v>
      </c>
      <c r="S6" s="12">
        <f t="shared" ref="S6:S21" si="6">N6+P6*1.96</f>
        <v>0.44166931480000005</v>
      </c>
      <c r="T6" s="203"/>
      <c r="U6" s="12">
        <v>0.31012917000000001</v>
      </c>
      <c r="V6" s="12">
        <v>0.11188025</v>
      </c>
      <c r="W6" s="125">
        <v>5.5717420000000002E-3</v>
      </c>
      <c r="X6" s="12">
        <f t="shared" ref="X6:X21" si="7">U6-V6*1.96</f>
        <v>9.0843880000000016E-2</v>
      </c>
      <c r="Y6" s="12">
        <f t="shared" ref="Y6:Y21" si="8">U6+V6*1.96</f>
        <v>0.52941446000000003</v>
      </c>
    </row>
    <row r="7" spans="1:25" ht="17" customHeight="1" thickBot="1" x14ac:dyDescent="0.25">
      <c r="A7" s="3" t="s">
        <v>8140</v>
      </c>
      <c r="B7" s="12">
        <v>0.12049</v>
      </c>
      <c r="C7" s="12">
        <v>1.8890000000000001E-2</v>
      </c>
      <c r="D7" s="125">
        <v>1.81E-10</v>
      </c>
      <c r="E7" s="12">
        <f t="shared" si="0"/>
        <v>8.3465600000000001E-2</v>
      </c>
      <c r="F7" s="12">
        <f t="shared" si="1"/>
        <v>0.1575144</v>
      </c>
      <c r="G7" s="204"/>
      <c r="H7" s="12">
        <v>0.15862999999999999</v>
      </c>
      <c r="I7" s="12">
        <v>1.787E-2</v>
      </c>
      <c r="J7" s="4">
        <v>6.8303619999999996E-19</v>
      </c>
      <c r="K7" s="12">
        <f t="shared" si="2"/>
        <v>0.12360479999999999</v>
      </c>
      <c r="L7" s="12">
        <f t="shared" si="3"/>
        <v>0.192583</v>
      </c>
      <c r="M7" s="204"/>
      <c r="N7" s="12">
        <v>0.1520736</v>
      </c>
      <c r="O7" s="12">
        <f t="shared" si="4"/>
        <v>1.1642459217786958</v>
      </c>
      <c r="P7" s="12">
        <v>1.646073E-2</v>
      </c>
      <c r="Q7" s="4">
        <v>2.4981049999999999E-20</v>
      </c>
      <c r="R7" s="12">
        <f t="shared" si="5"/>
        <v>0.11981056919999999</v>
      </c>
      <c r="S7" s="12">
        <f t="shared" si="6"/>
        <v>0.18433663080000001</v>
      </c>
      <c r="T7" s="204"/>
      <c r="U7" s="12">
        <v>3.8673640000000002E-2</v>
      </c>
      <c r="V7" s="12">
        <v>2.2856629999999999E-2</v>
      </c>
      <c r="W7" s="125">
        <v>9.0644119999999995E-2</v>
      </c>
      <c r="X7" s="12">
        <f t="shared" si="7"/>
        <v>-6.1253547999999963E-3</v>
      </c>
      <c r="Y7" s="12">
        <f t="shared" si="8"/>
        <v>8.3472634800000001E-2</v>
      </c>
    </row>
    <row r="8" spans="1:25" ht="17" thickBot="1" x14ac:dyDescent="0.25">
      <c r="A8" s="3" t="s">
        <v>8114</v>
      </c>
      <c r="B8" s="12">
        <v>0.32102999999999998</v>
      </c>
      <c r="C8" s="12">
        <v>0.13167000000000001</v>
      </c>
      <c r="D8" s="125">
        <v>1.4800000000000001E-2</v>
      </c>
      <c r="E8" s="12">
        <f t="shared" si="0"/>
        <v>6.2956799999999979E-2</v>
      </c>
      <c r="F8" s="12">
        <f t="shared" si="1"/>
        <v>0.57910320000000004</v>
      </c>
      <c r="G8" s="203"/>
      <c r="H8" s="12">
        <v>0.11524</v>
      </c>
      <c r="I8" s="12">
        <v>0.12434000000000001</v>
      </c>
      <c r="J8" s="125">
        <v>0.35399999999999998</v>
      </c>
      <c r="K8" s="12">
        <f t="shared" si="2"/>
        <v>-0.12846640000000004</v>
      </c>
      <c r="L8" s="12">
        <f t="shared" si="3"/>
        <v>0.35148600000000002</v>
      </c>
      <c r="M8" s="203"/>
      <c r="N8" s="12">
        <v>0.24076420000000001</v>
      </c>
      <c r="O8" s="12">
        <f t="shared" si="4"/>
        <v>1.2722210102224512</v>
      </c>
      <c r="P8" s="12">
        <v>0.11736976</v>
      </c>
      <c r="Q8" s="4">
        <v>4.023475E-2</v>
      </c>
      <c r="R8" s="12">
        <f t="shared" si="5"/>
        <v>1.0719470400000014E-2</v>
      </c>
      <c r="S8" s="12">
        <f t="shared" si="6"/>
        <v>0.47080892959999998</v>
      </c>
      <c r="T8" s="203"/>
      <c r="U8" s="12">
        <v>0.34683760000000002</v>
      </c>
      <c r="V8" s="12">
        <v>0.16701163999999999</v>
      </c>
      <c r="W8" s="125">
        <v>3.7826760000000001E-2</v>
      </c>
      <c r="X8" s="12">
        <f t="shared" si="7"/>
        <v>1.9494785600000064E-2</v>
      </c>
      <c r="Y8" s="12">
        <f t="shared" si="8"/>
        <v>0.67418041439999998</v>
      </c>
    </row>
    <row r="9" spans="1:25" ht="18" customHeight="1" thickBot="1" x14ac:dyDescent="0.25">
      <c r="A9" s="3" t="s">
        <v>8141</v>
      </c>
      <c r="B9" s="12">
        <v>0.25063999999999997</v>
      </c>
      <c r="C9" s="12">
        <v>3.7519999999999998E-2</v>
      </c>
      <c r="D9" s="125">
        <v>2.4000000000000001E-11</v>
      </c>
      <c r="E9" s="12">
        <f t="shared" si="0"/>
        <v>0.17710079999999997</v>
      </c>
      <c r="F9" s="12">
        <f t="shared" si="1"/>
        <v>0.3241792</v>
      </c>
      <c r="G9" s="204"/>
      <c r="H9" s="12">
        <v>0.29714000000000002</v>
      </c>
      <c r="I9" s="12">
        <v>3.7769999999999998E-2</v>
      </c>
      <c r="J9" s="4">
        <v>3.6499999999999998E-15</v>
      </c>
      <c r="K9" s="12">
        <f t="shared" si="2"/>
        <v>0.22311080000000003</v>
      </c>
      <c r="L9" s="12">
        <f t="shared" si="3"/>
        <v>0.36890299999999998</v>
      </c>
      <c r="M9" s="204"/>
      <c r="N9" s="12">
        <v>0.27171010000000001</v>
      </c>
      <c r="O9" s="12">
        <f t="shared" si="4"/>
        <v>1.3122065374903236</v>
      </c>
      <c r="P9" s="12">
        <v>3.3395220000000003E-2</v>
      </c>
      <c r="Q9" s="4">
        <v>4.078876E-16</v>
      </c>
      <c r="R9" s="12">
        <f t="shared" si="5"/>
        <v>0.20625546880000001</v>
      </c>
      <c r="S9" s="12">
        <f t="shared" si="6"/>
        <v>0.33716473120000001</v>
      </c>
      <c r="T9" s="204"/>
      <c r="U9" s="12">
        <v>9.2577000000000007E-2</v>
      </c>
      <c r="V9" s="12">
        <v>3.3284229999999998E-2</v>
      </c>
      <c r="W9" s="125">
        <v>5.4123740000000002E-3</v>
      </c>
      <c r="X9" s="12">
        <f t="shared" si="7"/>
        <v>2.7339909200000012E-2</v>
      </c>
      <c r="Y9" s="12">
        <f t="shared" si="8"/>
        <v>0.1578140908</v>
      </c>
    </row>
    <row r="10" spans="1:25" ht="17" thickBot="1" x14ac:dyDescent="0.25">
      <c r="A10" s="1" t="s">
        <v>8116</v>
      </c>
      <c r="B10" s="11"/>
      <c r="C10" s="11"/>
      <c r="D10" s="126"/>
      <c r="E10" s="12"/>
      <c r="F10" s="12"/>
      <c r="G10" s="6"/>
      <c r="H10" s="11"/>
      <c r="I10" s="11"/>
      <c r="J10" s="129"/>
      <c r="K10" s="12"/>
      <c r="L10" s="12"/>
      <c r="M10" s="6"/>
      <c r="N10" s="11"/>
      <c r="O10" s="12"/>
      <c r="P10" s="11"/>
      <c r="Q10" s="129"/>
      <c r="R10" s="12"/>
      <c r="S10" s="12"/>
      <c r="T10" s="6"/>
      <c r="U10" s="11"/>
      <c r="V10" s="11"/>
      <c r="W10" s="126"/>
      <c r="X10" s="12"/>
      <c r="Y10" s="12"/>
    </row>
    <row r="11" spans="1:25" ht="17" thickBot="1" x14ac:dyDescent="0.25">
      <c r="A11" s="3" t="s">
        <v>8107</v>
      </c>
      <c r="B11" s="5">
        <v>-1.1722300000000001</v>
      </c>
      <c r="C11" s="5">
        <v>2.4729999999999999E-2</v>
      </c>
      <c r="D11" s="4" t="s">
        <v>8108</v>
      </c>
      <c r="E11" s="12">
        <f t="shared" si="0"/>
        <v>-1.2207008000000001</v>
      </c>
      <c r="F11" s="12">
        <f t="shared" si="1"/>
        <v>-1.1237592000000001</v>
      </c>
      <c r="G11" s="6"/>
      <c r="H11" s="5">
        <v>-0.92937999999999998</v>
      </c>
      <c r="I11" s="5">
        <v>2.2749999999999999E-2</v>
      </c>
      <c r="J11" s="4" t="s">
        <v>8108</v>
      </c>
      <c r="K11" s="12">
        <f t="shared" si="2"/>
        <v>-0.97397</v>
      </c>
      <c r="L11" s="12">
        <f t="shared" si="3"/>
        <v>-0.88615500000000003</v>
      </c>
      <c r="M11" s="6"/>
      <c r="N11" s="5">
        <v>-0.35319</v>
      </c>
      <c r="O11" s="12">
        <f t="shared" si="4"/>
        <v>0.70244371639121506</v>
      </c>
      <c r="P11" s="5">
        <v>1.8960000000000001E-2</v>
      </c>
      <c r="Q11" s="4" t="s">
        <v>8108</v>
      </c>
      <c r="R11" s="12">
        <f t="shared" si="5"/>
        <v>-0.39035160000000002</v>
      </c>
      <c r="S11" s="12">
        <f t="shared" si="6"/>
        <v>-0.31602839999999999</v>
      </c>
      <c r="T11" s="6"/>
      <c r="U11" s="5">
        <v>0.14218412</v>
      </c>
      <c r="V11" s="5">
        <v>3.1577439999999998E-2</v>
      </c>
      <c r="W11" s="4">
        <v>6.7091769999999996E-6</v>
      </c>
      <c r="X11" s="12">
        <f t="shared" si="7"/>
        <v>8.0292337599999999E-2</v>
      </c>
      <c r="Y11" s="12">
        <f t="shared" si="8"/>
        <v>0.20407590240000001</v>
      </c>
    </row>
    <row r="12" spans="1:25" ht="17" thickBot="1" x14ac:dyDescent="0.25">
      <c r="A12" s="3" t="s">
        <v>8110</v>
      </c>
      <c r="B12" s="5">
        <v>0.76390999999999998</v>
      </c>
      <c r="C12" s="5">
        <v>0.24113999999999999</v>
      </c>
      <c r="D12" s="4">
        <v>1.5399999999999999E-3</v>
      </c>
      <c r="E12" s="12">
        <f t="shared" si="0"/>
        <v>0.29127560000000002</v>
      </c>
      <c r="F12" s="12">
        <f t="shared" si="1"/>
        <v>1.2365443999999999</v>
      </c>
      <c r="G12" s="203"/>
      <c r="H12" s="118">
        <v>0.62102000000000002</v>
      </c>
      <c r="I12" s="118">
        <v>0.22974</v>
      </c>
      <c r="J12" s="119">
        <v>6.8700000000000002E-3</v>
      </c>
      <c r="K12" s="44">
        <f t="shared" si="2"/>
        <v>0.17072960000000004</v>
      </c>
      <c r="L12" s="44">
        <f t="shared" si="3"/>
        <v>1.057526</v>
      </c>
      <c r="M12" s="203"/>
      <c r="N12" s="118">
        <v>0.64019000000000004</v>
      </c>
      <c r="O12" s="12">
        <f t="shared" si="4"/>
        <v>1.8968412449056673</v>
      </c>
      <c r="P12" s="118">
        <v>0.20551</v>
      </c>
      <c r="Q12" s="119">
        <v>1.8400000000000001E-3</v>
      </c>
      <c r="R12" s="44">
        <f t="shared" si="5"/>
        <v>0.23739040000000006</v>
      </c>
      <c r="S12" s="44">
        <f t="shared" si="6"/>
        <v>1.0429896000000001</v>
      </c>
      <c r="T12" s="203"/>
      <c r="U12" s="5">
        <v>0.36299612999999997</v>
      </c>
      <c r="V12" s="5">
        <v>0.2846689</v>
      </c>
      <c r="W12" s="4">
        <v>0.2022554</v>
      </c>
      <c r="X12" s="12">
        <f t="shared" si="7"/>
        <v>-0.19495491399999998</v>
      </c>
      <c r="Y12" s="12">
        <f t="shared" si="8"/>
        <v>0.92094717399999992</v>
      </c>
    </row>
    <row r="13" spans="1:25" ht="23" customHeight="1" thickBot="1" x14ac:dyDescent="0.25">
      <c r="A13" s="3" t="s">
        <v>8118</v>
      </c>
      <c r="B13" s="5">
        <v>0.13419</v>
      </c>
      <c r="C13" s="5">
        <v>1.787E-2</v>
      </c>
      <c r="D13" s="4">
        <v>5.9000000000000001E-14</v>
      </c>
      <c r="E13" s="12">
        <f t="shared" si="0"/>
        <v>9.9164799999999997E-2</v>
      </c>
      <c r="F13" s="12">
        <f t="shared" si="1"/>
        <v>0.16921520000000001</v>
      </c>
      <c r="G13" s="204"/>
      <c r="H13" s="5">
        <v>0.14804999999999999</v>
      </c>
      <c r="I13" s="5">
        <v>1.7399999999999999E-2</v>
      </c>
      <c r="J13" s="4">
        <v>1.7850909999999999E-17</v>
      </c>
      <c r="K13" s="12">
        <f t="shared" si="2"/>
        <v>0.11394599999999999</v>
      </c>
      <c r="L13" s="12">
        <f t="shared" si="3"/>
        <v>0.18110999999999999</v>
      </c>
      <c r="M13" s="204"/>
      <c r="N13" s="5">
        <v>0.15051</v>
      </c>
      <c r="O13" s="12">
        <f t="shared" si="4"/>
        <v>1.1624269293143075</v>
      </c>
      <c r="P13" s="5">
        <v>1.5820000000000001E-2</v>
      </c>
      <c r="Q13" s="4">
        <v>1.8187109999999999E-21</v>
      </c>
      <c r="R13" s="12">
        <f t="shared" si="5"/>
        <v>0.11950280000000001</v>
      </c>
      <c r="S13" s="12">
        <f t="shared" si="6"/>
        <v>0.18151720000000002</v>
      </c>
      <c r="T13" s="204"/>
      <c r="U13" s="5">
        <v>6.1958390000000002E-2</v>
      </c>
      <c r="V13" s="5">
        <v>2.139549E-2</v>
      </c>
      <c r="W13" s="4">
        <v>3.7811870000000001E-3</v>
      </c>
      <c r="X13" s="12">
        <f t="shared" si="7"/>
        <v>2.0023229600000005E-2</v>
      </c>
      <c r="Y13" s="12">
        <f t="shared" si="8"/>
        <v>0.10389355040000001</v>
      </c>
    </row>
    <row r="14" spans="1:25" ht="17" thickBot="1" x14ac:dyDescent="0.25">
      <c r="A14" s="3" t="s">
        <v>8114</v>
      </c>
      <c r="B14" s="5">
        <v>0.82452000000000003</v>
      </c>
      <c r="C14" s="5">
        <v>0.50958999999999999</v>
      </c>
      <c r="D14" s="4">
        <v>0.10566</v>
      </c>
      <c r="E14" s="12">
        <f t="shared" si="0"/>
        <v>-0.17427639999999989</v>
      </c>
      <c r="F14" s="12">
        <f t="shared" si="1"/>
        <v>1.8233163999999999</v>
      </c>
      <c r="G14" s="203"/>
      <c r="H14" s="5">
        <v>0.69394999999999996</v>
      </c>
      <c r="I14" s="5">
        <v>0.49308999999999997</v>
      </c>
      <c r="J14" s="4">
        <v>0.15933</v>
      </c>
      <c r="K14" s="12">
        <f t="shared" si="2"/>
        <v>-0.27250639999999993</v>
      </c>
      <c r="L14" s="12">
        <f t="shared" si="3"/>
        <v>1.6308209999999999</v>
      </c>
      <c r="M14" s="203"/>
      <c r="N14" s="5">
        <v>0.87697999999999998</v>
      </c>
      <c r="O14" s="12">
        <f t="shared" si="4"/>
        <v>2.4036297724295426</v>
      </c>
      <c r="P14" s="5">
        <v>0.43032999999999999</v>
      </c>
      <c r="Q14" s="4">
        <v>4.156E-2</v>
      </c>
      <c r="R14" s="12">
        <f t="shared" si="5"/>
        <v>3.3533200000000041E-2</v>
      </c>
      <c r="S14" s="12">
        <f t="shared" si="6"/>
        <v>1.7204267999999998</v>
      </c>
      <c r="T14" s="203"/>
      <c r="U14" s="5">
        <v>0.59287400999999995</v>
      </c>
      <c r="V14" s="5">
        <v>0.53391622999999999</v>
      </c>
      <c r="W14" s="4">
        <v>0.26681589999999999</v>
      </c>
      <c r="X14" s="12">
        <f t="shared" si="7"/>
        <v>-0.45360180080000012</v>
      </c>
      <c r="Y14" s="12">
        <f t="shared" si="8"/>
        <v>1.6393498208000001</v>
      </c>
    </row>
    <row r="15" spans="1:25" ht="21" customHeight="1" thickBot="1" x14ac:dyDescent="0.25">
      <c r="A15" s="3" t="s">
        <v>8119</v>
      </c>
      <c r="B15" s="5">
        <v>0.24926999999999999</v>
      </c>
      <c r="C15" s="5">
        <v>3.4689999999999999E-2</v>
      </c>
      <c r="D15" s="4">
        <v>6.6599999999999999E-13</v>
      </c>
      <c r="E15" s="12">
        <f>B15-C15*1.96</f>
        <v>0.18127759999999998</v>
      </c>
      <c r="F15" s="12">
        <f t="shared" si="1"/>
        <v>0.3172624</v>
      </c>
      <c r="G15" s="204"/>
      <c r="H15" s="5">
        <v>0.27245999999999998</v>
      </c>
      <c r="I15" s="5">
        <v>3.542E-2</v>
      </c>
      <c r="J15" s="4">
        <v>1.44E-14</v>
      </c>
      <c r="K15" s="12">
        <f t="shared" si="2"/>
        <v>0.20303679999999996</v>
      </c>
      <c r="L15" s="12">
        <f t="shared" si="3"/>
        <v>0.339758</v>
      </c>
      <c r="M15" s="204"/>
      <c r="N15" s="5">
        <v>0.25900000000000001</v>
      </c>
      <c r="O15" s="12">
        <f t="shared" si="4"/>
        <v>1.2956338048280485</v>
      </c>
      <c r="P15" s="5">
        <v>3.1269999999999999E-2</v>
      </c>
      <c r="Q15" s="4">
        <v>1.2038020000000001E-16</v>
      </c>
      <c r="R15" s="12">
        <f t="shared" si="5"/>
        <v>0.19771080000000002</v>
      </c>
      <c r="S15" s="12">
        <f t="shared" si="6"/>
        <v>0.3202892</v>
      </c>
      <c r="T15" s="204"/>
      <c r="U15" s="5">
        <v>0.11043985000000001</v>
      </c>
      <c r="V15" s="5">
        <v>3.1536000000000002E-2</v>
      </c>
      <c r="W15" s="4">
        <v>4.6173699999999999E-4</v>
      </c>
      <c r="X15" s="12">
        <f t="shared" si="7"/>
        <v>4.8629290000000006E-2</v>
      </c>
      <c r="Y15" s="12">
        <f t="shared" si="8"/>
        <v>0.17225041000000002</v>
      </c>
    </row>
    <row r="16" spans="1:25" ht="17" thickBot="1" x14ac:dyDescent="0.25">
      <c r="A16" s="1" t="s">
        <v>8137</v>
      </c>
      <c r="B16" s="11"/>
      <c r="C16" s="11"/>
      <c r="D16" s="126"/>
      <c r="E16" s="12"/>
      <c r="F16" s="12"/>
      <c r="G16" s="6"/>
      <c r="H16" s="55"/>
      <c r="I16" s="55"/>
      <c r="J16" s="127"/>
      <c r="K16" s="12"/>
      <c r="L16" s="12"/>
      <c r="M16" s="6"/>
      <c r="N16" s="55"/>
      <c r="O16" s="12"/>
      <c r="P16" s="55"/>
      <c r="Q16" s="127"/>
      <c r="R16" s="12"/>
      <c r="S16" s="12"/>
      <c r="T16" s="6"/>
      <c r="U16" s="55"/>
      <c r="V16" s="55"/>
      <c r="W16" s="127"/>
      <c r="X16" s="12"/>
      <c r="Y16" s="12"/>
    </row>
    <row r="17" spans="1:25" ht="17" thickBot="1" x14ac:dyDescent="0.25">
      <c r="A17" s="3" t="s">
        <v>8107</v>
      </c>
      <c r="B17" s="5">
        <v>-1.1713</v>
      </c>
      <c r="C17" s="5">
        <v>2.4750000000000001E-2</v>
      </c>
      <c r="D17" s="4" t="s">
        <v>8108</v>
      </c>
      <c r="E17" s="12">
        <f t="shared" si="0"/>
        <v>-1.2198100000000001</v>
      </c>
      <c r="F17" s="12">
        <f t="shared" si="1"/>
        <v>-1.12279</v>
      </c>
      <c r="G17" s="6"/>
      <c r="H17" s="5">
        <v>-0.92935000000000001</v>
      </c>
      <c r="I17" s="5">
        <v>2.273E-2</v>
      </c>
      <c r="J17" s="4" t="s">
        <v>8108</v>
      </c>
      <c r="K17" s="12">
        <f t="shared" si="2"/>
        <v>-0.97390080000000001</v>
      </c>
      <c r="L17" s="12">
        <f t="shared" si="3"/>
        <v>-0.88616300000000003</v>
      </c>
      <c r="M17" s="6"/>
      <c r="N17" s="5">
        <v>-0.35304000000000002</v>
      </c>
      <c r="O17" s="12">
        <f t="shared" si="4"/>
        <v>0.7025490908515607</v>
      </c>
      <c r="P17" s="5">
        <v>1.8950000000000002E-2</v>
      </c>
      <c r="Q17" s="4" t="s">
        <v>8108</v>
      </c>
      <c r="R17" s="12">
        <f t="shared" si="5"/>
        <v>-0.39018200000000003</v>
      </c>
      <c r="S17" s="12">
        <f t="shared" si="6"/>
        <v>-0.31589800000000001</v>
      </c>
      <c r="T17" s="6"/>
      <c r="U17" s="5">
        <v>0.14456151</v>
      </c>
      <c r="V17" s="5">
        <v>3.165457E-2</v>
      </c>
      <c r="W17" s="4">
        <v>4.9511989999999999E-6</v>
      </c>
      <c r="X17" s="12">
        <f t="shared" si="7"/>
        <v>8.2518552800000006E-2</v>
      </c>
      <c r="Y17" s="12">
        <f t="shared" si="8"/>
        <v>0.2066044672</v>
      </c>
    </row>
    <row r="18" spans="1:25" ht="17" thickBot="1" x14ac:dyDescent="0.25">
      <c r="A18" s="3" t="s">
        <v>8110</v>
      </c>
      <c r="B18" s="5">
        <v>0.38723999999999997</v>
      </c>
      <c r="C18" s="5">
        <v>9.9900000000000003E-2</v>
      </c>
      <c r="D18" s="4">
        <v>1.06E-4</v>
      </c>
      <c r="E18" s="12">
        <f t="shared" si="0"/>
        <v>0.19143599999999997</v>
      </c>
      <c r="F18" s="12">
        <f t="shared" si="1"/>
        <v>0.58304400000000001</v>
      </c>
      <c r="G18" s="199"/>
      <c r="H18" s="5">
        <v>0.10779</v>
      </c>
      <c r="I18" s="5">
        <v>9.103E-2</v>
      </c>
      <c r="J18" s="4">
        <v>0.23599999999999999</v>
      </c>
      <c r="K18" s="12">
        <f t="shared" si="2"/>
        <v>-7.0628799999999992E-2</v>
      </c>
      <c r="L18" s="12">
        <f t="shared" si="3"/>
        <v>0.28074699999999997</v>
      </c>
      <c r="M18" s="199"/>
      <c r="N18" s="5">
        <v>0.23291999999999999</v>
      </c>
      <c r="O18" s="12">
        <f t="shared" si="4"/>
        <v>1.2622804928484281</v>
      </c>
      <c r="P18" s="5">
        <v>8.1229999999999997E-2</v>
      </c>
      <c r="Q18" s="4">
        <v>4.1399999999999996E-3</v>
      </c>
      <c r="R18" s="12">
        <f>N18-P18*1.96</f>
        <v>7.3709200000000002E-2</v>
      </c>
      <c r="S18" s="12">
        <f t="shared" si="6"/>
        <v>0.3921308</v>
      </c>
      <c r="T18" s="203"/>
      <c r="U18" s="5">
        <v>0.29186103000000002</v>
      </c>
      <c r="V18" s="5">
        <v>0.11638701</v>
      </c>
      <c r="W18" s="134">
        <v>1.215277E-2</v>
      </c>
      <c r="X18" s="12">
        <f t="shared" si="7"/>
        <v>6.3742490400000018E-2</v>
      </c>
      <c r="Y18" s="12">
        <f t="shared" si="8"/>
        <v>0.51997956960000002</v>
      </c>
    </row>
    <row r="19" spans="1:25" ht="20" customHeight="1" thickBot="1" x14ac:dyDescent="0.25">
      <c r="A19" s="3" t="s">
        <v>8121</v>
      </c>
      <c r="B19" s="5">
        <v>0.13095000000000001</v>
      </c>
      <c r="C19" s="5">
        <v>1.8169999999999999E-2</v>
      </c>
      <c r="D19" s="4">
        <v>5.6700000000000001E-13</v>
      </c>
      <c r="E19" s="12">
        <f t="shared" si="0"/>
        <v>9.5336800000000013E-2</v>
      </c>
      <c r="F19" s="12">
        <f t="shared" si="1"/>
        <v>0.16656320000000002</v>
      </c>
      <c r="G19" s="200"/>
      <c r="H19" s="5">
        <v>0.16295999999999999</v>
      </c>
      <c r="I19" s="5">
        <v>1.728E-2</v>
      </c>
      <c r="J19" s="4">
        <v>4.1030819999999999E-21</v>
      </c>
      <c r="K19" s="12">
        <f t="shared" si="2"/>
        <v>0.12909119999999999</v>
      </c>
      <c r="L19" s="12">
        <f t="shared" si="3"/>
        <v>0.19579199999999999</v>
      </c>
      <c r="M19" s="200"/>
      <c r="N19" s="5">
        <v>0.15873000000000001</v>
      </c>
      <c r="O19" s="12">
        <f t="shared" si="4"/>
        <v>1.1720214581629864</v>
      </c>
      <c r="P19" s="5">
        <v>1.5869999999999999E-2</v>
      </c>
      <c r="Q19" s="4">
        <v>1.4732519999999999E-23</v>
      </c>
      <c r="R19" s="12">
        <f t="shared" si="5"/>
        <v>0.12762480000000001</v>
      </c>
      <c r="S19" s="12">
        <f t="shared" si="6"/>
        <v>0.18983520000000001</v>
      </c>
      <c r="T19" s="200"/>
      <c r="U19" s="5">
        <v>4.8471109999999998E-2</v>
      </c>
      <c r="V19" s="5">
        <v>2.148514E-2</v>
      </c>
      <c r="W19" s="4">
        <v>2.4068780000000001E-2</v>
      </c>
      <c r="X19" s="12">
        <f t="shared" si="7"/>
        <v>6.3602355999999999E-3</v>
      </c>
      <c r="Y19" s="12">
        <f t="shared" si="8"/>
        <v>9.0581984399999996E-2</v>
      </c>
    </row>
    <row r="20" spans="1:25" ht="17" thickBot="1" x14ac:dyDescent="0.25">
      <c r="A20" s="3" t="s">
        <v>8114</v>
      </c>
      <c r="B20" s="5">
        <v>0.28682999999999997</v>
      </c>
      <c r="C20" s="5">
        <v>0.12945999999999999</v>
      </c>
      <c r="D20" s="4">
        <v>2.6721000000000002E-2</v>
      </c>
      <c r="E20" s="12">
        <f t="shared" si="0"/>
        <v>3.3088400000000018E-2</v>
      </c>
      <c r="F20" s="12">
        <f t="shared" si="1"/>
        <v>0.54057159999999993</v>
      </c>
      <c r="G20" s="199"/>
      <c r="H20" s="5">
        <v>8.2650000000000001E-2</v>
      </c>
      <c r="I20" s="5">
        <v>0.12162000000000001</v>
      </c>
      <c r="J20" s="4">
        <v>0.497</v>
      </c>
      <c r="K20" s="12">
        <f t="shared" si="2"/>
        <v>-0.15572520000000001</v>
      </c>
      <c r="L20" s="12">
        <f t="shared" si="3"/>
        <v>0.31372800000000001</v>
      </c>
      <c r="M20" s="199"/>
      <c r="N20" s="5">
        <v>0.19256999999999999</v>
      </c>
      <c r="O20" s="12">
        <f t="shared" si="4"/>
        <v>1.2123613660328503</v>
      </c>
      <c r="P20" s="5">
        <v>0.11362999999999999</v>
      </c>
      <c r="Q20" s="4">
        <v>9.0120000000000006E-2</v>
      </c>
      <c r="R20" s="12">
        <f t="shared" si="5"/>
        <v>-3.0144799999999999E-2</v>
      </c>
      <c r="S20" s="12">
        <f t="shared" si="6"/>
        <v>0.41528480000000001</v>
      </c>
      <c r="T20" s="199"/>
      <c r="U20" s="5">
        <v>0.33181391999999998</v>
      </c>
      <c r="V20" s="5">
        <v>0.17204943</v>
      </c>
      <c r="W20" s="4">
        <v>5.3780979999999999E-2</v>
      </c>
      <c r="X20" s="12">
        <f t="shared" si="7"/>
        <v>-5.4029628000000218E-3</v>
      </c>
      <c r="Y20" s="12">
        <f t="shared" si="8"/>
        <v>0.66903080280000005</v>
      </c>
    </row>
    <row r="21" spans="1:25" ht="16" customHeight="1" thickBot="1" x14ac:dyDescent="0.25">
      <c r="A21" s="3" t="s">
        <v>8122</v>
      </c>
      <c r="B21" s="5">
        <v>0.25613000000000002</v>
      </c>
      <c r="C21" s="5">
        <v>3.696E-2</v>
      </c>
      <c r="D21" s="4">
        <v>4.1999999999999999E-12</v>
      </c>
      <c r="E21" s="12">
        <f t="shared" si="0"/>
        <v>0.18368840000000003</v>
      </c>
      <c r="F21" s="12">
        <f t="shared" si="1"/>
        <v>0.32857160000000002</v>
      </c>
      <c r="G21" s="200"/>
      <c r="H21" s="5">
        <v>0.29896</v>
      </c>
      <c r="I21" s="5">
        <v>3.721E-2</v>
      </c>
      <c r="J21" s="4">
        <v>9.4299999999999994E-16</v>
      </c>
      <c r="K21" s="12">
        <f t="shared" si="2"/>
        <v>0.22602840000000002</v>
      </c>
      <c r="L21" s="12">
        <f t="shared" si="3"/>
        <v>0.36965900000000002</v>
      </c>
      <c r="M21" s="200"/>
      <c r="N21" s="5">
        <v>0.27661000000000002</v>
      </c>
      <c r="O21" s="12">
        <f t="shared" si="4"/>
        <v>1.3186519964598171</v>
      </c>
      <c r="P21" s="5">
        <v>3.3079999999999998E-2</v>
      </c>
      <c r="Q21" s="4">
        <v>6.2082680000000001E-17</v>
      </c>
      <c r="R21" s="12">
        <f t="shared" si="5"/>
        <v>0.21177320000000002</v>
      </c>
      <c r="S21" s="12">
        <f t="shared" si="6"/>
        <v>0.34144680000000005</v>
      </c>
      <c r="T21" s="200"/>
      <c r="U21" s="5">
        <v>9.7065700000000005E-2</v>
      </c>
      <c r="V21" s="5">
        <v>3.2832470000000002E-2</v>
      </c>
      <c r="W21" s="4">
        <v>3.1125969999999999E-3</v>
      </c>
      <c r="X21" s="12">
        <f t="shared" si="7"/>
        <v>3.2714058800000001E-2</v>
      </c>
      <c r="Y21" s="12">
        <f t="shared" si="8"/>
        <v>0.16141734120000001</v>
      </c>
    </row>
    <row r="22" spans="1:25" x14ac:dyDescent="0.2">
      <c r="A22" s="46" t="s">
        <v>8142</v>
      </c>
    </row>
  </sheetData>
  <mergeCells count="22">
    <mergeCell ref="T14:T15"/>
    <mergeCell ref="T18:T19"/>
    <mergeCell ref="T20:T21"/>
    <mergeCell ref="U2:Y2"/>
    <mergeCell ref="N2:T2"/>
    <mergeCell ref="T6:T7"/>
    <mergeCell ref="T8:T9"/>
    <mergeCell ref="T12:T13"/>
    <mergeCell ref="B2:G2"/>
    <mergeCell ref="M14:M15"/>
    <mergeCell ref="M18:M19"/>
    <mergeCell ref="M20:M21"/>
    <mergeCell ref="H2:M2"/>
    <mergeCell ref="M6:M7"/>
    <mergeCell ref="M8:M9"/>
    <mergeCell ref="M12:M13"/>
    <mergeCell ref="G6:G7"/>
    <mergeCell ref="G12:G13"/>
    <mergeCell ref="G8:G9"/>
    <mergeCell ref="G20:G21"/>
    <mergeCell ref="G18:G19"/>
    <mergeCell ref="G14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2020-08-12T19:11:50Z</dcterms:created>
  <dcterms:modified xsi:type="dcterms:W3CDTF">2022-09-08T04:23:52Z</dcterms:modified>
  <cp:category/>
  <cp:contentStatus/>
</cp:coreProperties>
</file>