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ggiewestwater/Documents/manuscripts/SHWPF_online_study/Translational_Psych_R2/"/>
    </mc:Choice>
  </mc:AlternateContent>
  <xr:revisionPtr revIDLastSave="0" documentId="13_ncr:1_{C34E6653-6A7D-EF42-B37E-EBC34FD217BF}" xr6:coauthVersionLast="47" xr6:coauthVersionMax="47" xr10:uidLastSave="{00000000-0000-0000-0000-000000000000}"/>
  <bookViews>
    <workbookView xWindow="-34560" yWindow="500" windowWidth="33760" windowHeight="19960" xr2:uid="{BFFDC635-CCEE-FB46-815D-6153B37BB8CA}"/>
  </bookViews>
  <sheets>
    <sheet name="Table S1. Exclusion EDEQ Scores" sheetId="16" r:id="rId1"/>
    <sheet name="Table S2. Psych Meds" sheetId="13" r:id="rId2"/>
    <sheet name="Table S3. Demo Final Sample" sheetId="14" r:id="rId3"/>
    <sheet name="Table S4. Model comparison" sheetId="17" r:id="rId4"/>
    <sheet name="Table S5. Acc Med Sens" sheetId="1" r:id="rId5"/>
    <sheet name="Table S6. Acc Hunger" sheetId="2" r:id="rId6"/>
    <sheet name="Table S7. Acc AnxDep" sheetId="7" r:id="rId7"/>
    <sheet name="Table S8. Acc Trial Order" sheetId="10" r:id="rId8"/>
    <sheet name="Table S9. LR Med" sheetId="3" r:id="rId9"/>
    <sheet name="Table S10. LR Hunger" sheetId="4" r:id="rId10"/>
    <sheet name="Table S11. LR AnxDep" sheetId="8" r:id="rId11"/>
    <sheet name="Table S12. LR Trial Order" sheetId="11" r:id="rId12"/>
    <sheet name="Table S13. ChoiceTemp Med" sheetId="5" r:id="rId13"/>
    <sheet name="Table S14. ChoiceTemp Hunger" sheetId="6" r:id="rId14"/>
    <sheet name="Table S15. ChoiceTemp AnxDep" sheetId="9" r:id="rId15"/>
    <sheet name="Table S16. ChoiceTemp Trial Ord" sheetId="1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4" l="1"/>
  <c r="M20" i="14"/>
  <c r="M21" i="14"/>
  <c r="M22" i="14"/>
  <c r="M25" i="14"/>
  <c r="M26" i="14"/>
  <c r="M27" i="14"/>
  <c r="M28" i="14"/>
  <c r="M29" i="14"/>
  <c r="M30" i="14"/>
  <c r="M32" i="14"/>
  <c r="M33" i="14"/>
  <c r="M34" i="14"/>
  <c r="M36" i="14"/>
  <c r="M37" i="14"/>
  <c r="M38" i="14"/>
  <c r="M39" i="14"/>
  <c r="M40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55" i="14"/>
  <c r="M56" i="14"/>
  <c r="M57" i="14"/>
  <c r="M58" i="14"/>
  <c r="M18" i="14"/>
  <c r="K38" i="14"/>
  <c r="K39" i="14"/>
  <c r="K40" i="14"/>
  <c r="K44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37" i="14"/>
  <c r="K19" i="14"/>
  <c r="K20" i="14"/>
  <c r="K21" i="14"/>
  <c r="K22" i="14"/>
  <c r="K23" i="14"/>
  <c r="K25" i="14"/>
  <c r="K26" i="14"/>
  <c r="K27" i="14"/>
  <c r="K28" i="14"/>
  <c r="K29" i="14"/>
  <c r="K30" i="14"/>
  <c r="K32" i="14"/>
  <c r="K33" i="14"/>
  <c r="K34" i="14"/>
  <c r="K35" i="14"/>
  <c r="K36" i="14"/>
  <c r="K18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32" i="14"/>
  <c r="I33" i="14"/>
  <c r="I34" i="14"/>
  <c r="I35" i="14"/>
  <c r="I36" i="14"/>
  <c r="I37" i="14"/>
  <c r="I38" i="14"/>
  <c r="I39" i="14"/>
  <c r="I40" i="14"/>
  <c r="I42" i="14"/>
  <c r="I43" i="14"/>
  <c r="I19" i="14"/>
  <c r="I20" i="14"/>
  <c r="I21" i="14"/>
  <c r="I22" i="14"/>
  <c r="I23" i="14"/>
  <c r="I25" i="14"/>
  <c r="I26" i="14"/>
  <c r="I27" i="14"/>
  <c r="I28" i="14"/>
  <c r="I29" i="14"/>
  <c r="I30" i="14"/>
  <c r="I18" i="14"/>
  <c r="E35" i="14"/>
  <c r="G36" i="14"/>
  <c r="G37" i="14"/>
  <c r="G38" i="14"/>
  <c r="G39" i="14"/>
  <c r="G25" i="14"/>
  <c r="G26" i="14"/>
  <c r="G27" i="14"/>
  <c r="G28" i="14"/>
  <c r="G29" i="14"/>
  <c r="G30" i="14"/>
  <c r="G32" i="14"/>
  <c r="G33" i="14"/>
  <c r="G34" i="14"/>
  <c r="G19" i="14"/>
  <c r="G20" i="14"/>
  <c r="G21" i="14"/>
  <c r="G22" i="14"/>
  <c r="G18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40" i="14"/>
  <c r="E56" i="14"/>
  <c r="E57" i="14"/>
  <c r="E55" i="14"/>
  <c r="E54" i="14"/>
  <c r="E47" i="14"/>
  <c r="E48" i="14"/>
  <c r="E49" i="14"/>
  <c r="E50" i="14"/>
  <c r="E51" i="14"/>
  <c r="E52" i="14"/>
  <c r="E53" i="14"/>
  <c r="E46" i="14"/>
  <c r="E44" i="14"/>
  <c r="E39" i="14"/>
  <c r="E40" i="14"/>
  <c r="E38" i="14"/>
  <c r="E32" i="14"/>
  <c r="E33" i="14"/>
  <c r="E34" i="14"/>
  <c r="E36" i="14"/>
  <c r="E37" i="14"/>
  <c r="E25" i="14"/>
  <c r="E26" i="14"/>
  <c r="E27" i="14"/>
  <c r="E28" i="14"/>
  <c r="E29" i="14"/>
  <c r="E30" i="14"/>
  <c r="E19" i="14"/>
  <c r="E20" i="14"/>
  <c r="E21" i="14"/>
  <c r="E22" i="14"/>
  <c r="E23" i="14"/>
  <c r="E18" i="14"/>
  <c r="C55" i="14"/>
  <c r="C56" i="14"/>
  <c r="C57" i="14"/>
  <c r="C58" i="14"/>
  <c r="C54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40" i="14"/>
  <c r="C39" i="14"/>
  <c r="C38" i="14"/>
  <c r="C32" i="14"/>
  <c r="C33" i="14"/>
  <c r="C34" i="14"/>
  <c r="C35" i="14"/>
  <c r="C36" i="14"/>
  <c r="C37" i="14"/>
  <c r="C25" i="14"/>
  <c r="C26" i="14"/>
  <c r="C27" i="14"/>
  <c r="C28" i="14"/>
  <c r="C29" i="14"/>
  <c r="C30" i="14"/>
  <c r="C19" i="14"/>
  <c r="C20" i="14"/>
  <c r="C21" i="14"/>
  <c r="C22" i="14"/>
  <c r="C23" i="14"/>
  <c r="C18" i="14"/>
  <c r="D6" i="16" l="1"/>
  <c r="D7" i="16"/>
  <c r="D8" i="16"/>
  <c r="D5" i="16"/>
</calcChain>
</file>

<file path=xl/sharedStrings.xml><?xml version="1.0" encoding="utf-8"?>
<sst xmlns="http://schemas.openxmlformats.org/spreadsheetml/2006/main" count="749" uniqueCount="243">
  <si>
    <t>Parameter</t>
  </si>
  <si>
    <t>Estimate</t>
  </si>
  <si>
    <t>SE</t>
  </si>
  <si>
    <t>p-value</t>
  </si>
  <si>
    <t>Fixed effects: mean ~ condition + display + edeq_tot + Sex + Age + sum_score + current_med</t>
  </si>
  <si>
    <t>conditionmoney</t>
  </si>
  <si>
    <t>displayL</t>
  </si>
  <si>
    <t>edeq_tot</t>
  </si>
  <si>
    <t>SexMale</t>
  </si>
  <si>
    <t>Age</t>
  </si>
  <si>
    <t>sum_score</t>
  </si>
  <si>
    <t>current_medYes</t>
  </si>
  <si>
    <t>Intercept</t>
  </si>
  <si>
    <t>&lt;.001</t>
  </si>
  <si>
    <t>Fixed effects:  mean ~ display * edeq_tot + condition * edeq_tot + condition * display + Sex + Age + sum_score + current_med</t>
  </si>
  <si>
    <t>displayL:edeq_tot</t>
  </si>
  <si>
    <t>edeq_tot:conditionmoney</t>
  </si>
  <si>
    <t>displayL:conditionmoney</t>
  </si>
  <si>
    <t>Model fit statistics</t>
  </si>
  <si>
    <t>Model</t>
  </si>
  <si>
    <t>df</t>
  </si>
  <si>
    <t>AIC</t>
  </si>
  <si>
    <t>BIC</t>
  </si>
  <si>
    <t>logLik</t>
  </si>
  <si>
    <t>Test</t>
  </si>
  <si>
    <t>L.Ratio</t>
  </si>
  <si>
    <t>pilt_ME_med</t>
  </si>
  <si>
    <t>pilt_INT_med</t>
  </si>
  <si>
    <t>1 vs 2</t>
  </si>
  <si>
    <t>hunger_rating</t>
  </si>
  <si>
    <t>Fixed effects: mean ~ condition + display + edeq_tot + Sex + Age + sum_score + hunger_rating</t>
  </si>
  <si>
    <t>Fixed effects:  mean ~ display * edeq_tot + condition * edeq_tot + condition * display + Sex + Age + sum_score + hunger_rating</t>
  </si>
  <si>
    <t>pilt_ME_h</t>
  </si>
  <si>
    <t>pilt_INT_h</t>
  </si>
  <si>
    <t xml:space="preserve">Fixed effects:  lr_log ~ condition + valence + edeq_tot + sum_score + Sex + Age + current_med </t>
  </si>
  <si>
    <t>valenceloss</t>
  </si>
  <si>
    <t xml:space="preserve">Fixed effects:  lr_log ~ valence * edeq_tot + condition * edeq_tot + sum_score +      Sex + Age + current_med </t>
  </si>
  <si>
    <t>valenceloss:edeq_tot</t>
  </si>
  <si>
    <t>valenceloss:conditionmoney</t>
  </si>
  <si>
    <t xml:space="preserve">Fixed effects:  lr_log ~ condition + valence + edeq_tot + sum_score + Sex + Age + hunger_rating </t>
  </si>
  <si>
    <t>Fixed effects:  lr_log ~ valence * edeq_tot + condition * edeq_tot + sum_score + Sex + Age + hunger_rating</t>
  </si>
  <si>
    <t>conditionmoney:valenceloss</t>
  </si>
  <si>
    <t>conditionmoney:edeq_tot</t>
  </si>
  <si>
    <t>conditionMoney</t>
  </si>
  <si>
    <t>phq8_total</t>
  </si>
  <si>
    <t>TAI_total</t>
  </si>
  <si>
    <t>Fixed effects: mean ~ condition + display + edeq_tot + Sex + Age + sum_score + phq8_total + TAI_total</t>
  </si>
  <si>
    <t>edeq_tot:conditionMoney</t>
  </si>
  <si>
    <t>displayL:conditionMoney</t>
  </si>
  <si>
    <t>pilt_ME_anxdep</t>
  </si>
  <si>
    <t>pilt_INT_anxdep</t>
  </si>
  <si>
    <t>Fixed effects:  mean ~ display * edeq_tot + condition * edeq_tot + condition * display + Sex + Age + sum_score + phq8_total + TAI_total</t>
  </si>
  <si>
    <t>Fixed effects: lr_log ~ condition + display + edeq_tot + Sex + Age + sum_score + phq8_total + TAI_total</t>
  </si>
  <si>
    <t>Fixed effects:  lr_log ~ display * edeq_tot + condition * edeq_tot + condition * display + Sex + Age + sum_score + phq8_total + TAI_total</t>
  </si>
  <si>
    <t>Fixed effects: beta ~ condition + display + edeq_tot + Sex + Age + sum_score + phq8_total + TAI_total</t>
  </si>
  <si>
    <t>Fixed effects:  beta ~ display * edeq_tot + condition * edeq_tot + condition * display + Sex + Age + sum_score + phq8_total + TAI_total</t>
  </si>
  <si>
    <t>Fixed effects: beta ~ condition * valence + condition * edeq_tot + valence * edeq_tot + Sex + Age + sum_score + hunger_rating</t>
  </si>
  <si>
    <t>Fixed effects: beta ~ condition + valence + edeq_tot + Sex + Age + sum_score + hunger_rating</t>
  </si>
  <si>
    <t>Fixed effects: beta ~ condition + valence + edeq_tot + Sex + Age + sum_score + current_med</t>
  </si>
  <si>
    <t xml:space="preserve">Fixed effects: beta ~ condition * valence + condition * edeq_tot + valence * edeq_tot + Sex + Age + sum_score + current_med </t>
  </si>
  <si>
    <t>Fixed effects: mean ~ condition + display + edeq_tot + Sex + Age + sum_score + diff_trial_order</t>
  </si>
  <si>
    <t>diff_trial_orderTRUE</t>
  </si>
  <si>
    <t>Fixed effects:  mean ~ display * edeq_tot + condition * edeq_tot + condition * display + Sex + Age + sum_score + diff_trial_order</t>
  </si>
  <si>
    <t>pilt_ME_order</t>
  </si>
  <si>
    <t>pilt_INT_order</t>
  </si>
  <si>
    <t>Fixed effects:  lr_log ~ condition + valence + edeq_tot + sum_score + Sex + Age + diff_trial_order</t>
  </si>
  <si>
    <t>Fixed effects:  lr_log ~ valence * edeq_tot + condition * edeq_tot + sum_score + Sex + Age + diff_trial_order</t>
  </si>
  <si>
    <t>Fixed effects:  beta ~ condition + valence + edeq_tot + sum_score + Sex + Age + diff_trial_order</t>
  </si>
  <si>
    <t>Fixed effects:  beta ~ valence * edeq_tot + condition * edeq_tot + sum_score + Sex + Age + diff_trial_order</t>
  </si>
  <si>
    <t>pilt_lr_ME_med</t>
  </si>
  <si>
    <t>pilt_lr_INT_med</t>
  </si>
  <si>
    <t>pilt_lr_ME_h</t>
  </si>
  <si>
    <t>pilt_lr_INT_h</t>
  </si>
  <si>
    <t>pilt_lr_ME_anxdep</t>
  </si>
  <si>
    <t>pilt_lr_INT_anxdep</t>
  </si>
  <si>
    <t>pilt_lr_ME_tro</t>
  </si>
  <si>
    <t>pilt_lr_INT_tro</t>
  </si>
  <si>
    <t>pilt_beta_ME_med</t>
  </si>
  <si>
    <t>pilt_beta_INT_med</t>
  </si>
  <si>
    <t>pilt_beta_ME_h</t>
  </si>
  <si>
    <t>pilt_beta_INT_h</t>
  </si>
  <si>
    <t>pilt_beta_ME_anxdep</t>
  </si>
  <si>
    <t>pilt_beta_INT_anxdep</t>
  </si>
  <si>
    <t>pilt_beta_ME_tro</t>
  </si>
  <si>
    <t>pilt_beta_INT_tro</t>
  </si>
  <si>
    <t>Medication</t>
  </si>
  <si>
    <t>Dose range (mg)</t>
  </si>
  <si>
    <t>N</t>
  </si>
  <si>
    <t>%</t>
  </si>
  <si>
    <t>SSRI</t>
  </si>
  <si>
    <t>Citalopram</t>
  </si>
  <si>
    <t>Escitalopram</t>
  </si>
  <si>
    <t>5 – 20</t>
  </si>
  <si>
    <t>Fluoxetine</t>
  </si>
  <si>
    <t>20 - 40</t>
  </si>
  <si>
    <t>Paroxetine</t>
  </si>
  <si>
    <t>Tricyclic antidepressant</t>
  </si>
  <si>
    <t>Unknown - 50</t>
  </si>
  <si>
    <t>Tianeptine</t>
  </si>
  <si>
    <t>Unknown</t>
  </si>
  <si>
    <t>SNRI</t>
  </si>
  <si>
    <t>Duloxetine</t>
  </si>
  <si>
    <t>20 - 120</t>
  </si>
  <si>
    <t>Atypical antidepressant</t>
  </si>
  <si>
    <t>Mirtazapine</t>
  </si>
  <si>
    <t>Bupropion</t>
  </si>
  <si>
    <t>Trazodone</t>
  </si>
  <si>
    <t>Vilazodone</t>
  </si>
  <si>
    <t>Stimulant</t>
  </si>
  <si>
    <t>Methylphenidate</t>
  </si>
  <si>
    <t>Lisdexamfetamine</t>
  </si>
  <si>
    <t>Sedative</t>
  </si>
  <si>
    <t>Alprazolam</t>
  </si>
  <si>
    <t>0.25 PRN</t>
  </si>
  <si>
    <t>Atypical antipsychotic</t>
  </si>
  <si>
    <t>Quetiapine</t>
  </si>
  <si>
    <t>50 - 400</t>
  </si>
  <si>
    <t>Mood stabilizers</t>
  </si>
  <si>
    <t>Valproate</t>
  </si>
  <si>
    <t>500 twice daily</t>
  </si>
  <si>
    <t>Lamotrigine</t>
  </si>
  <si>
    <t>150 – 200</t>
  </si>
  <si>
    <t>Amitriptyline </t>
  </si>
  <si>
    <t>Note: SSRI = selective serotonin reuptake inhibitor; SNRI = serotonin-norepinephrine reuptake inhibitors</t>
  </si>
  <si>
    <t>10 -- 50</t>
  </si>
  <si>
    <r>
      <t>Supplementary Table 1.</t>
    </r>
    <r>
      <rPr>
        <sz val="12"/>
        <color theme="1"/>
        <rFont val="Aptos Narrow"/>
        <scheme val="minor"/>
      </rPr>
      <t xml:space="preserve"> Exclusions by EDEQ quartile</t>
    </r>
  </si>
  <si>
    <t>Quartile</t>
  </si>
  <si>
    <t>EDEQ Total Score Range</t>
  </si>
  <si>
    <t>N Excluded</t>
  </si>
  <si>
    <t>% Excluded</t>
  </si>
  <si>
    <t>Excluded for accuracy &lt; 60%</t>
  </si>
  <si>
    <t>0 - 25%</t>
  </si>
  <si>
    <t>25 - 50%</t>
  </si>
  <si>
    <t>50 - 75%</t>
  </si>
  <si>
    <t xml:space="preserve">75 - 100% </t>
  </si>
  <si>
    <t>0 – 0.44</t>
  </si>
  <si>
    <t xml:space="preserve">0.45 – 1.14 </t>
  </si>
  <si>
    <t>1.15 – 2.27</t>
  </si>
  <si>
    <t xml:space="preserve">2.27 – 5.55 </t>
  </si>
  <si>
    <t>Characteristic</t>
  </si>
  <si>
    <t>M</t>
  </si>
  <si>
    <t>SD</t>
  </si>
  <si>
    <t>Age (years)</t>
  </si>
  <si>
    <t>EDEQ total score</t>
  </si>
  <si>
    <t>Restraint subscale</t>
  </si>
  <si>
    <t>Eating concern subscale</t>
  </si>
  <si>
    <t>Weight concern subscale</t>
  </si>
  <si>
    <t>Shape concern subscale</t>
  </si>
  <si>
    <t>Trait Anxiety Inventory</t>
  </si>
  <si>
    <t>PHQ-8</t>
  </si>
  <si>
    <t>OSPAN Score</t>
  </si>
  <si>
    <t>Sex (F/M)</t>
  </si>
  <si>
    <t>Ethnicity</t>
  </si>
  <si>
    <t xml:space="preserve">     White</t>
  </si>
  <si>
    <t xml:space="preserve">     Black</t>
  </si>
  <si>
    <t xml:space="preserve">     Asian</t>
  </si>
  <si>
    <t xml:space="preserve">     Other</t>
  </si>
  <si>
    <t>Educational attainment</t>
  </si>
  <si>
    <t xml:space="preserve">     Primary education</t>
  </si>
  <si>
    <t xml:space="preserve">     Lower secondary</t>
  </si>
  <si>
    <t xml:space="preserve">     Upper secondary</t>
  </si>
  <si>
    <t xml:space="preserve">     Post-secondary non-tertiary</t>
  </si>
  <si>
    <t xml:space="preserve">     First-stage tertiary</t>
  </si>
  <si>
    <t xml:space="preserve">     Second-stage tertiary</t>
  </si>
  <si>
    <t>Employment</t>
  </si>
  <si>
    <t xml:space="preserve">     Working for pay</t>
  </si>
  <si>
    <t xml:space="preserve">     Unemployed looking for job</t>
  </si>
  <si>
    <t xml:space="preserve">     Lost job</t>
  </si>
  <si>
    <t xml:space="preserve">     Homemaker</t>
  </si>
  <si>
    <t xml:space="preserve">     On disability or other leave</t>
  </si>
  <si>
    <t>Any lifetime mental health condition</t>
  </si>
  <si>
    <t>Lifetime psychotropic medication use</t>
  </si>
  <si>
    <t>Current psychotropic medication use</t>
  </si>
  <si>
    <t>Lifetime psychiatric diagnoses</t>
  </si>
  <si>
    <t xml:space="preserve">     Anorexia nervosa - R</t>
  </si>
  <si>
    <t xml:space="preserve">     Anorexia nervosa - BP</t>
  </si>
  <si>
    <t xml:space="preserve">     Bulimia nervosa</t>
  </si>
  <si>
    <t xml:space="preserve">     Binge-eating disorder </t>
  </si>
  <si>
    <t xml:space="preserve">     OSFED</t>
  </si>
  <si>
    <t xml:space="preserve">     Depressive disorder</t>
  </si>
  <si>
    <t xml:space="preserve">     Anxiety disorder</t>
  </si>
  <si>
    <t xml:space="preserve">     OCD</t>
  </si>
  <si>
    <t xml:space="preserve">     PTSD</t>
  </si>
  <si>
    <t xml:space="preserve">     BPD</t>
  </si>
  <si>
    <t xml:space="preserve">     Trichotillomania</t>
  </si>
  <si>
    <t xml:space="preserve">     Excoriation</t>
  </si>
  <si>
    <t xml:space="preserve">     ADHD</t>
  </si>
  <si>
    <t xml:space="preserve">     Substance use disorder</t>
  </si>
  <si>
    <t xml:space="preserve">     Alcohol use disorder</t>
  </si>
  <si>
    <t xml:space="preserve">     Schizophrenia</t>
  </si>
  <si>
    <r>
      <t>Supplementary Table 2.</t>
    </r>
    <r>
      <rPr>
        <sz val="12"/>
        <color theme="1"/>
        <rFont val="Aptos Narrow"/>
        <scheme val="minor"/>
      </rPr>
      <t xml:space="preserve"> Current psychotropic medication use</t>
    </r>
  </si>
  <si>
    <t>227/141</t>
  </si>
  <si>
    <t>61.7/38.3</t>
  </si>
  <si>
    <t xml:space="preserve">     Multiracial</t>
  </si>
  <si>
    <t xml:space="preserve">     Prefer not to say</t>
  </si>
  <si>
    <r>
      <t>Note:</t>
    </r>
    <r>
      <rPr>
        <sz val="11"/>
        <color theme="1"/>
        <rFont val="Arial"/>
        <family val="2"/>
      </rPr>
      <t xml:space="preserve"> ADHD= Attention-deficit hyperactivity disorder, Anorexia nervosa – R = Anorexia nervosa restrictive subtype, Anorexia nervosa – BP = Anorexia nervosa bingeing/purging subtype, BMI = Body mass index, BPD = Borderline personality disorder, EDEQ = Eating Disorder Examination Questionnaire, OCD = Obsessive-compulsive disorder, OSFED = Otherwise specified feeding or eating disorder, PHQ-8 = Patient Health Questionnaire=8, PTSD = Post-traumatic stress disorder.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N = 75 participants (20.4%) had EDEQ scores &gt;= 2.50, indicating clinically significant ED symptoms.</t>
    </r>
  </si>
  <si>
    <t>Accuracy &amp; inverse choice temperature</t>
  </si>
  <si>
    <t>Learning rate</t>
  </si>
  <si>
    <r>
      <t>Supplementary Table 3.</t>
    </r>
    <r>
      <rPr>
        <sz val="12"/>
        <color theme="1"/>
        <rFont val="Aptos Narrow"/>
        <scheme val="minor"/>
      </rPr>
      <t xml:space="preserve"> Demographic and clinical characteristics of analytic samples</t>
    </r>
  </si>
  <si>
    <t>All participants (n = 368)</t>
  </si>
  <si>
    <t>Low EDEQ (n = 293)</t>
  </si>
  <si>
    <t>High EDEQ (n = 75)</t>
  </si>
  <si>
    <t>171/122</t>
  </si>
  <si>
    <t>56/19</t>
  </si>
  <si>
    <t>74.7/25.3</t>
  </si>
  <si>
    <t>58.4/41.6</t>
  </si>
  <si>
    <t>Low EDEQ (n = 291)</t>
  </si>
  <si>
    <t>High EDEQ (n = 74)</t>
  </si>
  <si>
    <t>All participants (n = 365)</t>
  </si>
  <si>
    <t>-</t>
  </si>
  <si>
    <r>
      <t>BMI (kg/m</t>
    </r>
    <r>
      <rPr>
        <vertAlign val="superscript"/>
        <sz val="12"/>
        <color theme="1"/>
        <rFont val="Aptos Narrow"/>
        <scheme val="minor"/>
      </rPr>
      <t>2</t>
    </r>
    <r>
      <rPr>
        <sz val="12"/>
        <color theme="1"/>
        <rFont val="Aptos Narrow"/>
        <scheme val="minor"/>
      </rPr>
      <t>)</t>
    </r>
  </si>
  <si>
    <r>
      <t xml:space="preserve">     </t>
    </r>
    <r>
      <rPr>
        <i/>
        <sz val="12"/>
        <color theme="1"/>
        <rFont val="Aptos Narrow"/>
        <scheme val="minor"/>
      </rPr>
      <t>Enrolled in school, college, etc.</t>
    </r>
  </si>
  <si>
    <r>
      <t xml:space="preserve">     </t>
    </r>
    <r>
      <rPr>
        <i/>
        <sz val="12"/>
        <color theme="1"/>
        <rFont val="Aptos Narrow"/>
        <scheme val="minor"/>
      </rPr>
      <t>Bipolar disorder</t>
    </r>
  </si>
  <si>
    <t>225/140</t>
  </si>
  <si>
    <t>61.6/38.4</t>
  </si>
  <si>
    <t>170/121</t>
  </si>
  <si>
    <t>55/19</t>
  </si>
  <si>
    <t>74.3/25.7</t>
  </si>
  <si>
    <t xml:space="preserve">Model </t>
  </si>
  <si>
    <r>
      <t xml:space="preserve">Supplementary Table 4. </t>
    </r>
    <r>
      <rPr>
        <sz val="12"/>
        <color theme="1"/>
        <rFont val="Aptos Narrow"/>
        <scheme val="minor"/>
      </rPr>
      <t>Post hoc model comparisons</t>
    </r>
  </si>
  <si>
    <t>Parameters</t>
  </si>
  <si>
    <t>AIC ± SEM</t>
  </si>
  <si>
    <t>2 parameters: α, β</t>
  </si>
  <si>
    <t>1161.7 ± 1.24</t>
  </si>
  <si>
    <r>
      <t>3 parameters: α</t>
    </r>
    <r>
      <rPr>
        <vertAlign val="subscript"/>
        <sz val="10.5"/>
        <color theme="1"/>
        <rFont val="Arial"/>
        <family val="2"/>
      </rPr>
      <t>win</t>
    </r>
    <r>
      <rPr>
        <sz val="10.5"/>
        <color theme="1"/>
        <rFont val="Arial"/>
        <family val="2"/>
      </rPr>
      <t>, α</t>
    </r>
    <r>
      <rPr>
        <vertAlign val="subscript"/>
        <sz val="10.5"/>
        <color theme="1"/>
        <rFont val="Arial"/>
        <family val="2"/>
      </rPr>
      <t>loss</t>
    </r>
    <r>
      <rPr>
        <sz val="10.5"/>
        <color theme="1"/>
        <rFont val="Arial"/>
        <family val="2"/>
      </rPr>
      <t>, β</t>
    </r>
  </si>
  <si>
    <t>1161.3 ± 1.20</t>
  </si>
  <si>
    <r>
      <t>3 parameters: α, β</t>
    </r>
    <r>
      <rPr>
        <vertAlign val="subscript"/>
        <sz val="10.5"/>
        <color theme="1"/>
        <rFont val="Arial"/>
        <family val="2"/>
      </rPr>
      <t>win</t>
    </r>
    <r>
      <rPr>
        <sz val="10.5"/>
        <color theme="1"/>
        <rFont val="Arial"/>
        <family val="2"/>
      </rPr>
      <t>, β</t>
    </r>
    <r>
      <rPr>
        <vertAlign val="subscript"/>
        <sz val="10.5"/>
        <color theme="1"/>
        <rFont val="Arial"/>
        <family val="2"/>
      </rPr>
      <t>loss</t>
    </r>
  </si>
  <si>
    <t>1160.7 ± 1.19</t>
  </si>
  <si>
    <t>4 (original)</t>
  </si>
  <si>
    <r>
      <t>4 parameters: α</t>
    </r>
    <r>
      <rPr>
        <vertAlign val="subscript"/>
        <sz val="10.5"/>
        <color theme="1"/>
        <rFont val="Arial"/>
        <family val="2"/>
      </rPr>
      <t>win</t>
    </r>
    <r>
      <rPr>
        <sz val="10.5"/>
        <color theme="1"/>
        <rFont val="Arial"/>
        <family val="2"/>
      </rPr>
      <t>, α</t>
    </r>
    <r>
      <rPr>
        <vertAlign val="subscript"/>
        <sz val="10.5"/>
        <color theme="1"/>
        <rFont val="Arial"/>
        <family val="2"/>
      </rPr>
      <t>loss</t>
    </r>
    <r>
      <rPr>
        <sz val="10.5"/>
        <color theme="1"/>
        <rFont val="Arial"/>
        <family val="2"/>
      </rPr>
      <t>, β</t>
    </r>
    <r>
      <rPr>
        <vertAlign val="subscript"/>
        <sz val="10.5"/>
        <color theme="1"/>
        <rFont val="Arial"/>
        <family val="2"/>
      </rPr>
      <t>win</t>
    </r>
    <r>
      <rPr>
        <sz val="10.5"/>
        <color theme="1"/>
        <rFont val="Arial"/>
        <family val="2"/>
      </rPr>
      <t>, β</t>
    </r>
    <r>
      <rPr>
        <vertAlign val="subscript"/>
        <sz val="10.5"/>
        <color theme="1"/>
        <rFont val="Arial"/>
        <family val="2"/>
      </rPr>
      <t>loss</t>
    </r>
  </si>
  <si>
    <t>1162.8 ± 1.20</t>
  </si>
  <si>
    <r>
      <t>Supplementary Table 5.</t>
    </r>
    <r>
      <rPr>
        <sz val="12"/>
        <color theme="1"/>
        <rFont val="Aptos Narrow"/>
        <scheme val="minor"/>
      </rPr>
      <t xml:space="preserve"> Sensitivity analysis of instrumental learning task accuracy - Current medication</t>
    </r>
  </si>
  <si>
    <r>
      <t>Supplementary Table 6.</t>
    </r>
    <r>
      <rPr>
        <sz val="12"/>
        <color theme="1"/>
        <rFont val="Aptos Narrow"/>
        <scheme val="minor"/>
      </rPr>
      <t xml:space="preserve"> Sensitivity analysis of instrumental learning task accuracy - Hunger</t>
    </r>
  </si>
  <si>
    <r>
      <t>Supplementary Table 7.</t>
    </r>
    <r>
      <rPr>
        <sz val="12"/>
        <color theme="1"/>
        <rFont val="Aptos Narrow"/>
        <scheme val="minor"/>
      </rPr>
      <t xml:space="preserve"> Sensitivity analysis of instrumental learning task accuracy - Internalising symptoms</t>
    </r>
  </si>
  <si>
    <r>
      <t>Supplementary Table 8.</t>
    </r>
    <r>
      <rPr>
        <sz val="12"/>
        <color theme="1"/>
        <rFont val="Aptos Narrow"/>
        <scheme val="minor"/>
      </rPr>
      <t xml:space="preserve"> Sensitivity analysis of instrumental learning task accuracy - Trial order</t>
    </r>
  </si>
  <si>
    <r>
      <t>Supplementary Table 9.</t>
    </r>
    <r>
      <rPr>
        <sz val="12"/>
        <color theme="1"/>
        <rFont val="Aptos Narrow"/>
        <scheme val="minor"/>
      </rPr>
      <t xml:space="preserve"> Sensitivity analysis of instrumental learning task learning rate - Current medication</t>
    </r>
  </si>
  <si>
    <r>
      <t>Supplementary Table 10.</t>
    </r>
    <r>
      <rPr>
        <sz val="12"/>
        <color theme="1"/>
        <rFont val="Aptos Narrow"/>
        <scheme val="minor"/>
      </rPr>
      <t xml:space="preserve"> Sensitivity analysis of instrumental learning task learning rate - Hunger</t>
    </r>
  </si>
  <si>
    <r>
      <t>Supplementary Table 11.</t>
    </r>
    <r>
      <rPr>
        <sz val="12"/>
        <color theme="1"/>
        <rFont val="Aptos Narrow"/>
        <scheme val="minor"/>
      </rPr>
      <t xml:space="preserve"> Sensitivity analysis of instrumental learning task learning rate - Internalising symptoms</t>
    </r>
  </si>
  <si>
    <r>
      <t>Supplementary Table 12.</t>
    </r>
    <r>
      <rPr>
        <sz val="12"/>
        <color theme="1"/>
        <rFont val="Aptos Narrow"/>
        <scheme val="minor"/>
      </rPr>
      <t xml:space="preserve"> Sensitivity analysis of instrumental learning task learning rate - Trial order</t>
    </r>
  </si>
  <si>
    <r>
      <t>Supplementary Table 13.</t>
    </r>
    <r>
      <rPr>
        <sz val="12"/>
        <color theme="1"/>
        <rFont val="Aptos Narrow"/>
        <scheme val="minor"/>
      </rPr>
      <t xml:space="preserve"> Sensitivity analysis of instrumental learning task choice temperature - Current medication</t>
    </r>
  </si>
  <si>
    <r>
      <t>Supplementary Table 14.</t>
    </r>
    <r>
      <rPr>
        <sz val="12"/>
        <color theme="1"/>
        <rFont val="Aptos Narrow"/>
        <scheme val="minor"/>
      </rPr>
      <t xml:space="preserve"> Sensitivity analysis of instrumental learning task choice temperature - Hunger</t>
    </r>
  </si>
  <si>
    <r>
      <t>Supplementary Table 15.</t>
    </r>
    <r>
      <rPr>
        <sz val="12"/>
        <color theme="1"/>
        <rFont val="Aptos Narrow"/>
        <scheme val="minor"/>
      </rPr>
      <t xml:space="preserve"> Sensitivity analysis of instrumental learning task choice temperature - Internalising symptoms</t>
    </r>
  </si>
  <si>
    <r>
      <t>Supplementary Table 16.</t>
    </r>
    <r>
      <rPr>
        <sz val="12"/>
        <color theme="1"/>
        <rFont val="Aptos Narrow"/>
        <scheme val="minor"/>
      </rPr>
      <t xml:space="preserve"> Sensitivity analysis of instrumental learning task choice temperature - Trial order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</si>
</sst>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2">
    <font>
      <sz val="12"/>
      <color theme="1"/>
      <name val="Aptos Narrow"/>
      <family val="2"/>
      <scheme val="minor"/>
    </font>
    <font>
      <b/>
      <sz val="10.5"/>
      <color theme="1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name val="Aptos Narrow"/>
      <scheme val="minor"/>
    </font>
    <font>
      <sz val="10.5"/>
      <color theme="1"/>
      <name val="Arial"/>
      <family val="2"/>
    </font>
    <font>
      <vertAlign val="subscript"/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4" xfId="0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/>
    <xf numFmtId="164" fontId="0" fillId="0" borderId="6" xfId="0" applyNumberFormat="1" applyBorder="1"/>
    <xf numFmtId="164" fontId="0" fillId="0" borderId="4" xfId="0" applyNumberFormat="1" applyBorder="1" applyAlignment="1">
      <alignment horizontal="right"/>
    </xf>
    <xf numFmtId="164" fontId="0" fillId="0" borderId="4" xfId="0" applyNumberFormat="1" applyBorder="1"/>
    <xf numFmtId="164" fontId="0" fillId="0" borderId="7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4" xfId="0" applyFont="1" applyBorder="1"/>
    <xf numFmtId="0" fontId="3" fillId="0" borderId="15" xfId="0" applyFont="1" applyBorder="1" applyAlignment="1">
      <alignment horizontal="center" vertical="center" wrapText="1"/>
    </xf>
    <xf numFmtId="17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vertic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3" fillId="0" borderId="20" xfId="0" applyFont="1" applyBorder="1" applyAlignment="1">
      <alignment vertical="top" wrapText="1"/>
    </xf>
    <xf numFmtId="0" fontId="8" fillId="0" borderId="23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166" fontId="3" fillId="0" borderId="26" xfId="0" applyNumberFormat="1" applyFont="1" applyBorder="1" applyAlignment="1">
      <alignment horizontal="center" vertical="center" wrapText="1"/>
    </xf>
    <xf numFmtId="166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/>
    </xf>
    <xf numFmtId="166" fontId="3" fillId="0" borderId="26" xfId="0" applyNumberFormat="1" applyFont="1" applyBorder="1" applyAlignment="1">
      <alignment horizontal="center"/>
    </xf>
    <xf numFmtId="166" fontId="3" fillId="0" borderId="2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0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11A9-C567-C544-8DE1-33E44FD6A4E1}">
  <dimension ref="A1:D15"/>
  <sheetViews>
    <sheetView tabSelected="1" zoomScaleNormal="100" workbookViewId="0"/>
  </sheetViews>
  <sheetFormatPr baseColWidth="10" defaultRowHeight="16"/>
  <cols>
    <col min="2" max="2" width="22.5" customWidth="1"/>
  </cols>
  <sheetData>
    <row r="1" spans="1:4">
      <c r="A1" s="12" t="s">
        <v>125</v>
      </c>
    </row>
    <row r="2" spans="1:4" ht="17" thickBot="1"/>
    <row r="3" spans="1:4">
      <c r="A3" s="24" t="s">
        <v>126</v>
      </c>
      <c r="B3" s="32" t="s">
        <v>127</v>
      </c>
      <c r="C3" s="36" t="s">
        <v>128</v>
      </c>
      <c r="D3" s="37" t="s">
        <v>129</v>
      </c>
    </row>
    <row r="4" spans="1:4">
      <c r="A4" s="41" t="s">
        <v>130</v>
      </c>
      <c r="B4" s="40"/>
      <c r="C4" s="40"/>
      <c r="D4" s="42"/>
    </row>
    <row r="5" spans="1:4" ht="17">
      <c r="A5" s="29" t="s">
        <v>131</v>
      </c>
      <c r="B5" s="33" t="s">
        <v>135</v>
      </c>
      <c r="C5" s="33">
        <v>11</v>
      </c>
      <c r="D5" s="39">
        <f>(C5/32)*100</f>
        <v>34.375</v>
      </c>
    </row>
    <row r="6" spans="1:4" ht="17">
      <c r="A6" s="29" t="s">
        <v>132</v>
      </c>
      <c r="B6" s="33" t="s">
        <v>136</v>
      </c>
      <c r="C6" s="33">
        <v>5</v>
      </c>
      <c r="D6" s="39">
        <f t="shared" ref="D6:D8" si="0">(C6/32)*100</f>
        <v>15.625</v>
      </c>
    </row>
    <row r="7" spans="1:4" ht="17">
      <c r="A7" s="29" t="s">
        <v>133</v>
      </c>
      <c r="B7" s="33" t="s">
        <v>137</v>
      </c>
      <c r="C7" s="33">
        <v>4</v>
      </c>
      <c r="D7" s="39">
        <f t="shared" si="0"/>
        <v>12.5</v>
      </c>
    </row>
    <row r="8" spans="1:4" ht="18" thickBot="1">
      <c r="A8" s="30" t="s">
        <v>134</v>
      </c>
      <c r="B8" s="35" t="s">
        <v>138</v>
      </c>
      <c r="C8" s="35">
        <v>12</v>
      </c>
      <c r="D8" s="83">
        <f t="shared" si="0"/>
        <v>37.5</v>
      </c>
    </row>
    <row r="9" spans="1:4">
      <c r="A9" s="84"/>
      <c r="B9" s="50"/>
      <c r="C9" s="50"/>
      <c r="D9" s="50"/>
    </row>
    <row r="10" spans="1:4">
      <c r="A10" s="85"/>
      <c r="B10" s="50"/>
      <c r="C10" s="50"/>
      <c r="D10" s="86"/>
    </row>
    <row r="11" spans="1:4">
      <c r="A11" s="85"/>
      <c r="B11" s="50"/>
      <c r="C11" s="50"/>
      <c r="D11" s="86"/>
    </row>
    <row r="12" spans="1:4">
      <c r="A12" s="85"/>
      <c r="B12" s="50"/>
      <c r="C12" s="50"/>
      <c r="D12" s="86"/>
    </row>
    <row r="13" spans="1:4">
      <c r="A13" s="85"/>
      <c r="B13" s="50"/>
      <c r="C13" s="50"/>
      <c r="D13" s="86"/>
    </row>
    <row r="15" spans="1:4">
      <c r="A15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0758-1EAB-2A44-BA03-8C39937A0DB2}">
  <dimension ref="A1:D30"/>
  <sheetViews>
    <sheetView zoomScaleNormal="100" workbookViewId="0"/>
  </sheetViews>
  <sheetFormatPr baseColWidth="10" defaultRowHeight="16"/>
  <cols>
    <col min="1" max="1" width="24.5" customWidth="1"/>
    <col min="2" max="2" width="16.1640625" customWidth="1"/>
  </cols>
  <sheetData>
    <row r="1" spans="1:4">
      <c r="A1" s="12" t="s">
        <v>190</v>
      </c>
    </row>
    <row r="2" spans="1:4" ht="17" thickBot="1"/>
    <row r="3" spans="1:4">
      <c r="A3" s="24" t="s">
        <v>85</v>
      </c>
      <c r="B3" s="32" t="s">
        <v>86</v>
      </c>
      <c r="C3" s="36" t="s">
        <v>87</v>
      </c>
      <c r="D3" s="37" t="s">
        <v>88</v>
      </c>
    </row>
    <row r="4" spans="1:4" ht="14" customHeight="1">
      <c r="A4" s="27" t="s">
        <v>89</v>
      </c>
      <c r="B4" s="33"/>
      <c r="C4" s="33"/>
      <c r="D4" s="28"/>
    </row>
    <row r="5" spans="1:4" ht="14" customHeight="1">
      <c r="A5" s="29" t="s">
        <v>90</v>
      </c>
      <c r="B5" s="33">
        <v>10</v>
      </c>
      <c r="C5" s="33">
        <v>1</v>
      </c>
      <c r="D5" s="28">
        <v>0.25</v>
      </c>
    </row>
    <row r="6" spans="1:4" ht="14" customHeight="1">
      <c r="A6" s="29" t="s">
        <v>91</v>
      </c>
      <c r="B6" s="33" t="s">
        <v>92</v>
      </c>
      <c r="C6" s="33">
        <v>7</v>
      </c>
      <c r="D6" s="28">
        <v>1.75</v>
      </c>
    </row>
    <row r="7" spans="1:4" ht="14" customHeight="1">
      <c r="A7" s="29" t="s">
        <v>93</v>
      </c>
      <c r="B7" s="33" t="s">
        <v>94</v>
      </c>
      <c r="C7" s="33">
        <v>3</v>
      </c>
      <c r="D7" s="28">
        <v>0.75</v>
      </c>
    </row>
    <row r="8" spans="1:4" ht="14" customHeight="1">
      <c r="A8" s="29" t="s">
        <v>95</v>
      </c>
      <c r="B8" s="33">
        <v>20</v>
      </c>
      <c r="C8" s="33">
        <v>1</v>
      </c>
      <c r="D8" s="28">
        <v>0.25</v>
      </c>
    </row>
    <row r="9" spans="1:4" ht="14" customHeight="1">
      <c r="A9" s="27" t="s">
        <v>96</v>
      </c>
      <c r="B9" s="33"/>
      <c r="C9" s="33"/>
      <c r="D9" s="28"/>
    </row>
    <row r="10" spans="1:4" ht="14" customHeight="1">
      <c r="A10" s="29" t="s">
        <v>122</v>
      </c>
      <c r="B10" s="33" t="s">
        <v>97</v>
      </c>
      <c r="C10" s="33">
        <v>2</v>
      </c>
      <c r="D10" s="28">
        <v>0.5</v>
      </c>
    </row>
    <row r="11" spans="1:4" ht="14" customHeight="1">
      <c r="A11" s="29" t="s">
        <v>98</v>
      </c>
      <c r="B11" s="33" t="s">
        <v>99</v>
      </c>
      <c r="C11" s="33">
        <v>1</v>
      </c>
      <c r="D11" s="28">
        <v>0.25</v>
      </c>
    </row>
    <row r="12" spans="1:4" ht="14" customHeight="1">
      <c r="A12" s="27" t="s">
        <v>100</v>
      </c>
      <c r="B12" s="33"/>
      <c r="C12" s="33"/>
      <c r="D12" s="28"/>
    </row>
    <row r="13" spans="1:4" ht="14" customHeight="1">
      <c r="A13" s="29" t="s">
        <v>101</v>
      </c>
      <c r="B13" s="33" t="s">
        <v>102</v>
      </c>
      <c r="C13" s="33">
        <v>2</v>
      </c>
      <c r="D13" s="28">
        <v>0.5</v>
      </c>
    </row>
    <row r="14" spans="1:4" ht="14" customHeight="1">
      <c r="A14" s="27" t="s">
        <v>103</v>
      </c>
      <c r="B14" s="33"/>
      <c r="C14" s="33">
        <v>4</v>
      </c>
      <c r="D14" s="28">
        <v>1</v>
      </c>
    </row>
    <row r="15" spans="1:4" ht="14" customHeight="1">
      <c r="A15" s="29" t="s">
        <v>104</v>
      </c>
      <c r="B15" s="33" t="s">
        <v>99</v>
      </c>
      <c r="C15" s="33">
        <v>1</v>
      </c>
      <c r="D15" s="28">
        <v>0.25</v>
      </c>
    </row>
    <row r="16" spans="1:4" ht="14" customHeight="1">
      <c r="A16" s="29" t="s">
        <v>105</v>
      </c>
      <c r="B16" s="33">
        <v>300</v>
      </c>
      <c r="C16" s="33">
        <v>1</v>
      </c>
      <c r="D16" s="28">
        <v>0.25</v>
      </c>
    </row>
    <row r="17" spans="1:4" ht="14" customHeight="1">
      <c r="A17" s="29" t="s">
        <v>106</v>
      </c>
      <c r="B17" s="33">
        <v>100</v>
      </c>
      <c r="C17" s="33">
        <v>1</v>
      </c>
      <c r="D17" s="28">
        <v>0.25</v>
      </c>
    </row>
    <row r="18" spans="1:4" ht="14" customHeight="1">
      <c r="A18" s="29" t="s">
        <v>107</v>
      </c>
      <c r="B18" s="33" t="s">
        <v>99</v>
      </c>
      <c r="C18" s="33">
        <v>1</v>
      </c>
      <c r="D18" s="28">
        <v>0.25</v>
      </c>
    </row>
    <row r="19" spans="1:4" ht="14" customHeight="1">
      <c r="A19" s="27" t="s">
        <v>108</v>
      </c>
      <c r="B19" s="33"/>
      <c r="C19" s="33"/>
      <c r="D19" s="28"/>
    </row>
    <row r="20" spans="1:4" ht="14" customHeight="1">
      <c r="A20" s="29" t="s">
        <v>109</v>
      </c>
      <c r="B20" s="34" t="s">
        <v>124</v>
      </c>
      <c r="C20" s="33">
        <v>2</v>
      </c>
      <c r="D20" s="28">
        <v>0.5</v>
      </c>
    </row>
    <row r="21" spans="1:4" ht="14" customHeight="1">
      <c r="A21" s="29" t="s">
        <v>110</v>
      </c>
      <c r="B21" s="33">
        <v>70</v>
      </c>
      <c r="C21" s="33">
        <v>1</v>
      </c>
      <c r="D21" s="28">
        <v>0.25</v>
      </c>
    </row>
    <row r="22" spans="1:4" ht="14" customHeight="1">
      <c r="A22" s="27" t="s">
        <v>111</v>
      </c>
      <c r="B22" s="33"/>
      <c r="C22" s="33"/>
      <c r="D22" s="28"/>
    </row>
    <row r="23" spans="1:4" ht="14" customHeight="1">
      <c r="A23" s="29" t="s">
        <v>112</v>
      </c>
      <c r="B23" s="33" t="s">
        <v>113</v>
      </c>
      <c r="C23" s="33">
        <v>1</v>
      </c>
      <c r="D23" s="28">
        <v>0.25</v>
      </c>
    </row>
    <row r="24" spans="1:4" ht="14" customHeight="1">
      <c r="A24" s="27" t="s">
        <v>114</v>
      </c>
      <c r="B24" s="33"/>
      <c r="C24" s="33"/>
      <c r="D24" s="28"/>
    </row>
    <row r="25" spans="1:4" ht="14" customHeight="1">
      <c r="A25" s="29" t="s">
        <v>115</v>
      </c>
      <c r="B25" s="33" t="s">
        <v>116</v>
      </c>
      <c r="C25" s="33">
        <v>4</v>
      </c>
      <c r="D25" s="28">
        <v>1</v>
      </c>
    </row>
    <row r="26" spans="1:4" ht="14" customHeight="1">
      <c r="A26" s="27" t="s">
        <v>117</v>
      </c>
      <c r="B26" s="33"/>
      <c r="C26" s="33">
        <v>3</v>
      </c>
      <c r="D26" s="28">
        <v>0.75</v>
      </c>
    </row>
    <row r="27" spans="1:4" ht="14" customHeight="1">
      <c r="A27" s="29" t="s">
        <v>118</v>
      </c>
      <c r="B27" s="33" t="s">
        <v>119</v>
      </c>
      <c r="C27" s="33">
        <v>1</v>
      </c>
      <c r="D27" s="28">
        <v>0.25</v>
      </c>
    </row>
    <row r="28" spans="1:4" ht="14" customHeight="1" thickBot="1">
      <c r="A28" s="30" t="s">
        <v>120</v>
      </c>
      <c r="B28" s="35" t="s">
        <v>121</v>
      </c>
      <c r="C28" s="35">
        <v>2</v>
      </c>
      <c r="D28" s="31">
        <v>0.5</v>
      </c>
    </row>
    <row r="29" spans="1:4" ht="14" customHeight="1"/>
    <row r="30" spans="1:4">
      <c r="A30" s="38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BDC8-0E4C-D94D-A3AF-2F9207F6655B}">
  <dimension ref="A1:P60"/>
  <sheetViews>
    <sheetView zoomScaleNormal="100" workbookViewId="0">
      <selection activeCell="Q25" sqref="Q25"/>
    </sheetView>
  </sheetViews>
  <sheetFormatPr baseColWidth="10" defaultRowHeight="16"/>
  <cols>
    <col min="1" max="1" width="44.83203125" customWidth="1"/>
    <col min="2" max="2" width="13.6640625" customWidth="1"/>
    <col min="3" max="3" width="17.83203125" customWidth="1"/>
    <col min="10" max="10" width="13.33203125" customWidth="1"/>
    <col min="11" max="11" width="12.5" customWidth="1"/>
    <col min="13" max="13" width="12.33203125" customWidth="1"/>
  </cols>
  <sheetData>
    <row r="1" spans="1:16" ht="17" thickBot="1">
      <c r="A1" s="12" t="s">
        <v>198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6" ht="17" thickBot="1">
      <c r="A2" s="82" t="s">
        <v>218</v>
      </c>
      <c r="B2" s="100" t="s">
        <v>196</v>
      </c>
      <c r="C2" s="101"/>
      <c r="D2" s="101"/>
      <c r="E2" s="101"/>
      <c r="F2" s="101"/>
      <c r="G2" s="102"/>
      <c r="H2" s="101" t="s">
        <v>197</v>
      </c>
      <c r="I2" s="101"/>
      <c r="J2" s="101"/>
      <c r="K2" s="101"/>
      <c r="L2" s="101"/>
      <c r="M2" s="102"/>
    </row>
    <row r="3" spans="1:16">
      <c r="A3" s="59"/>
      <c r="B3" s="105" t="s">
        <v>199</v>
      </c>
      <c r="C3" s="104"/>
      <c r="D3" s="103" t="s">
        <v>200</v>
      </c>
      <c r="E3" s="104"/>
      <c r="F3" s="98" t="s">
        <v>201</v>
      </c>
      <c r="G3" s="99"/>
      <c r="H3" s="105" t="s">
        <v>208</v>
      </c>
      <c r="I3" s="104"/>
      <c r="J3" s="103" t="s">
        <v>206</v>
      </c>
      <c r="K3" s="104"/>
      <c r="L3" s="98" t="s">
        <v>207</v>
      </c>
      <c r="M3" s="99"/>
    </row>
    <row r="4" spans="1:16" ht="18" thickBot="1">
      <c r="A4" s="60" t="s">
        <v>139</v>
      </c>
      <c r="B4" s="46" t="s">
        <v>140</v>
      </c>
      <c r="C4" s="65" t="s">
        <v>141</v>
      </c>
      <c r="D4" s="46" t="s">
        <v>140</v>
      </c>
      <c r="E4" s="65" t="s">
        <v>141</v>
      </c>
      <c r="F4" s="46" t="s">
        <v>140</v>
      </c>
      <c r="G4" s="47" t="s">
        <v>141</v>
      </c>
      <c r="H4" s="76" t="s">
        <v>140</v>
      </c>
      <c r="I4" s="65" t="s">
        <v>141</v>
      </c>
      <c r="J4" s="46" t="s">
        <v>140</v>
      </c>
      <c r="K4" s="65" t="s">
        <v>141</v>
      </c>
      <c r="L4" s="46" t="s">
        <v>140</v>
      </c>
      <c r="M4" s="47" t="s">
        <v>141</v>
      </c>
    </row>
    <row r="5" spans="1:16" ht="17">
      <c r="A5" s="61" t="s">
        <v>142</v>
      </c>
      <c r="B5" s="45">
        <v>29.29</v>
      </c>
      <c r="C5" s="66">
        <v>6.55</v>
      </c>
      <c r="D5" s="44">
        <v>29.77</v>
      </c>
      <c r="E5" s="73">
        <v>6.58</v>
      </c>
      <c r="F5" s="45">
        <v>27.37</v>
      </c>
      <c r="G5" s="53">
        <v>6.08</v>
      </c>
      <c r="H5" s="77">
        <v>29.3</v>
      </c>
      <c r="I5" s="80">
        <v>6.55</v>
      </c>
      <c r="J5" s="45">
        <v>29.78</v>
      </c>
      <c r="K5" s="66">
        <v>6.57</v>
      </c>
      <c r="L5" s="45">
        <v>27.39</v>
      </c>
      <c r="M5" s="53">
        <v>6.12</v>
      </c>
      <c r="O5" s="43"/>
      <c r="P5" s="43"/>
    </row>
    <row r="6" spans="1:16" ht="20">
      <c r="A6" s="61" t="s">
        <v>210</v>
      </c>
      <c r="B6" s="45">
        <v>24.97</v>
      </c>
      <c r="C6" s="66">
        <v>5.88</v>
      </c>
      <c r="D6" s="44">
        <v>24.52</v>
      </c>
      <c r="E6" s="73">
        <v>5.51</v>
      </c>
      <c r="F6" s="45">
        <v>26.79</v>
      </c>
      <c r="G6" s="53">
        <v>6.9</v>
      </c>
      <c r="H6" s="77">
        <v>24.96</v>
      </c>
      <c r="I6" s="66">
        <v>5.89</v>
      </c>
      <c r="J6" s="45">
        <v>24.52</v>
      </c>
      <c r="K6" s="66">
        <v>5.53</v>
      </c>
      <c r="L6" s="45">
        <v>26.71</v>
      </c>
      <c r="M6" s="53">
        <v>6.91</v>
      </c>
      <c r="O6" s="43"/>
      <c r="P6" s="43"/>
    </row>
    <row r="7" spans="1:16" ht="17">
      <c r="A7" s="61" t="s">
        <v>143</v>
      </c>
      <c r="B7" s="45">
        <v>1.46</v>
      </c>
      <c r="C7" s="66">
        <v>1.25</v>
      </c>
      <c r="D7" s="44">
        <v>0.95</v>
      </c>
      <c r="E7" s="73">
        <v>0.7</v>
      </c>
      <c r="F7" s="44">
        <v>3.48</v>
      </c>
      <c r="G7" s="54">
        <v>0.81</v>
      </c>
      <c r="H7" s="78">
        <v>1.45</v>
      </c>
      <c r="I7" s="73">
        <v>1.25</v>
      </c>
      <c r="J7" s="44">
        <v>0.94</v>
      </c>
      <c r="K7" s="73">
        <v>0.7</v>
      </c>
      <c r="L7" s="45">
        <v>3.47</v>
      </c>
      <c r="M7" s="53">
        <v>0.81</v>
      </c>
      <c r="O7" s="43"/>
      <c r="P7" s="43"/>
    </row>
    <row r="8" spans="1:16" ht="15" customHeight="1">
      <c r="A8" s="62" t="s">
        <v>144</v>
      </c>
      <c r="B8" s="45">
        <v>1.28</v>
      </c>
      <c r="C8" s="66">
        <v>1.47</v>
      </c>
      <c r="D8" s="44">
        <v>0.75</v>
      </c>
      <c r="E8" s="73">
        <v>0.93</v>
      </c>
      <c r="F8" s="44">
        <v>3.36</v>
      </c>
      <c r="G8" s="54">
        <v>1.33</v>
      </c>
      <c r="H8" s="78">
        <v>1.26</v>
      </c>
      <c r="I8" s="73">
        <v>1.46</v>
      </c>
      <c r="J8" s="44">
        <v>0.72</v>
      </c>
      <c r="K8" s="73">
        <v>0.88</v>
      </c>
      <c r="L8" s="45">
        <v>3.38</v>
      </c>
      <c r="M8" s="53">
        <v>1.34</v>
      </c>
      <c r="O8" s="43"/>
      <c r="P8" s="43"/>
    </row>
    <row r="9" spans="1:16" ht="15" customHeight="1">
      <c r="A9" s="62" t="s">
        <v>145</v>
      </c>
      <c r="B9" s="45">
        <v>0.85</v>
      </c>
      <c r="C9" s="66">
        <v>1.08</v>
      </c>
      <c r="D9" s="44">
        <v>0.42</v>
      </c>
      <c r="E9" s="73">
        <v>0.51</v>
      </c>
      <c r="F9" s="44">
        <v>2.5</v>
      </c>
      <c r="G9" s="54">
        <v>1.1299999999999999</v>
      </c>
      <c r="H9" s="78">
        <v>0.84</v>
      </c>
      <c r="I9" s="73">
        <v>1.07</v>
      </c>
      <c r="J9" s="44">
        <v>0.42</v>
      </c>
      <c r="K9" s="73">
        <v>0.51</v>
      </c>
      <c r="L9" s="45">
        <v>2.48</v>
      </c>
      <c r="M9" s="53">
        <v>2.48</v>
      </c>
      <c r="O9" s="43"/>
      <c r="P9" s="43"/>
    </row>
    <row r="10" spans="1:16" ht="15" customHeight="1">
      <c r="A10" s="62" t="s">
        <v>146</v>
      </c>
      <c r="B10" s="45">
        <v>1.52</v>
      </c>
      <c r="C10" s="66">
        <v>1.35</v>
      </c>
      <c r="D10" s="44">
        <v>1</v>
      </c>
      <c r="E10" s="73">
        <v>0.84</v>
      </c>
      <c r="F10" s="44">
        <v>3.57</v>
      </c>
      <c r="G10" s="54">
        <v>0.96</v>
      </c>
      <c r="H10" s="78">
        <v>1.51</v>
      </c>
      <c r="I10" s="73">
        <v>1.35</v>
      </c>
      <c r="J10" s="44">
        <v>0.99</v>
      </c>
      <c r="K10" s="73">
        <v>0.84</v>
      </c>
      <c r="L10" s="45">
        <v>3.56</v>
      </c>
      <c r="M10" s="53">
        <v>0.96</v>
      </c>
      <c r="O10" s="43"/>
      <c r="P10" s="43"/>
    </row>
    <row r="11" spans="1:16" ht="15" customHeight="1">
      <c r="A11" s="62" t="s">
        <v>147</v>
      </c>
      <c r="B11" s="45">
        <v>2.21</v>
      </c>
      <c r="C11" s="66">
        <v>1.62</v>
      </c>
      <c r="D11" s="44">
        <v>1.62</v>
      </c>
      <c r="E11" s="73">
        <v>1.17</v>
      </c>
      <c r="F11" s="44">
        <v>4.5</v>
      </c>
      <c r="G11" s="54">
        <v>0.98</v>
      </c>
      <c r="H11" s="78">
        <v>2.2000000000000002</v>
      </c>
      <c r="I11" s="73">
        <v>1.61</v>
      </c>
      <c r="J11" s="44">
        <v>1.62</v>
      </c>
      <c r="K11" s="73">
        <v>1.17</v>
      </c>
      <c r="L11" s="45">
        <v>4.4800000000000004</v>
      </c>
      <c r="M11" s="53">
        <v>0.97</v>
      </c>
      <c r="O11" s="43"/>
      <c r="P11" s="43"/>
    </row>
    <row r="12" spans="1:16" ht="15" customHeight="1">
      <c r="A12" s="61" t="s">
        <v>148</v>
      </c>
      <c r="B12" s="45">
        <v>46.08</v>
      </c>
      <c r="C12" s="66">
        <v>13.76</v>
      </c>
      <c r="D12" s="44">
        <v>43.43</v>
      </c>
      <c r="E12" s="73">
        <v>13.14</v>
      </c>
      <c r="F12" s="44">
        <v>56.41</v>
      </c>
      <c r="G12" s="54">
        <v>11</v>
      </c>
      <c r="H12" s="78">
        <v>46.08</v>
      </c>
      <c r="I12" s="73">
        <v>13.77</v>
      </c>
      <c r="J12" s="44">
        <v>43.46</v>
      </c>
      <c r="K12" s="73">
        <v>13.17</v>
      </c>
      <c r="L12" s="45">
        <v>56.36</v>
      </c>
      <c r="M12" s="53">
        <v>11.07</v>
      </c>
      <c r="O12" s="43"/>
      <c r="P12" s="43"/>
    </row>
    <row r="13" spans="1:16" ht="17">
      <c r="A13" s="61" t="s">
        <v>149</v>
      </c>
      <c r="B13" s="45">
        <v>6.7</v>
      </c>
      <c r="C13" s="66">
        <v>5.55</v>
      </c>
      <c r="D13" s="44">
        <v>5.53</v>
      </c>
      <c r="E13" s="73">
        <v>4.8899999999999997</v>
      </c>
      <c r="F13" s="44">
        <v>11.28</v>
      </c>
      <c r="G13" s="54">
        <v>5.63</v>
      </c>
      <c r="H13" s="78">
        <v>6.73</v>
      </c>
      <c r="I13" s="73">
        <v>5.56</v>
      </c>
      <c r="J13" s="44">
        <v>5.55</v>
      </c>
      <c r="K13" s="73">
        <v>4.9000000000000004</v>
      </c>
      <c r="L13" s="45">
        <v>11.36</v>
      </c>
      <c r="M13" s="53">
        <v>5.62</v>
      </c>
      <c r="O13" s="43"/>
      <c r="P13" s="43"/>
    </row>
    <row r="14" spans="1:16" ht="18" customHeight="1" thickBot="1">
      <c r="A14" s="61" t="s">
        <v>150</v>
      </c>
      <c r="B14" s="45">
        <v>33.659999999999997</v>
      </c>
      <c r="C14" s="66">
        <v>16.38</v>
      </c>
      <c r="D14" s="44">
        <v>33.83</v>
      </c>
      <c r="E14" s="73">
        <v>16.32</v>
      </c>
      <c r="F14" s="44">
        <v>32.99</v>
      </c>
      <c r="G14" s="54">
        <v>16.739999999999998</v>
      </c>
      <c r="H14" s="78">
        <v>33.72</v>
      </c>
      <c r="I14" s="73">
        <v>16.440000000000001</v>
      </c>
      <c r="J14" s="44">
        <v>33.89</v>
      </c>
      <c r="K14" s="73">
        <v>16.36</v>
      </c>
      <c r="L14" s="45">
        <v>33.049999999999997</v>
      </c>
      <c r="M14" s="53">
        <v>16.84</v>
      </c>
      <c r="O14" s="43"/>
      <c r="P14" s="43"/>
    </row>
    <row r="15" spans="1:16" ht="18" thickBot="1">
      <c r="A15" s="63"/>
      <c r="B15" s="52" t="s">
        <v>87</v>
      </c>
      <c r="C15" s="67" t="s">
        <v>88</v>
      </c>
      <c r="D15" s="52" t="s">
        <v>87</v>
      </c>
      <c r="E15" s="67" t="s">
        <v>88</v>
      </c>
      <c r="F15" s="52" t="s">
        <v>87</v>
      </c>
      <c r="G15" s="48" t="s">
        <v>88</v>
      </c>
      <c r="H15" s="79" t="s">
        <v>87</v>
      </c>
      <c r="I15" s="67" t="s">
        <v>88</v>
      </c>
      <c r="J15" s="52" t="s">
        <v>87</v>
      </c>
      <c r="K15" s="67" t="s">
        <v>88</v>
      </c>
      <c r="L15" s="52" t="s">
        <v>87</v>
      </c>
      <c r="M15" s="48" t="s">
        <v>88</v>
      </c>
    </row>
    <row r="16" spans="1:16" ht="17">
      <c r="A16" s="61" t="s">
        <v>151</v>
      </c>
      <c r="B16" s="50" t="s">
        <v>191</v>
      </c>
      <c r="C16" s="68" t="s">
        <v>192</v>
      </c>
      <c r="D16" s="45" t="s">
        <v>202</v>
      </c>
      <c r="E16" s="66" t="s">
        <v>205</v>
      </c>
      <c r="F16" s="45" t="s">
        <v>203</v>
      </c>
      <c r="G16" s="53" t="s">
        <v>204</v>
      </c>
      <c r="H16" s="77" t="s">
        <v>213</v>
      </c>
      <c r="I16" s="66" t="s">
        <v>214</v>
      </c>
      <c r="J16" s="45" t="s">
        <v>215</v>
      </c>
      <c r="K16" s="66" t="s">
        <v>205</v>
      </c>
      <c r="L16" s="45" t="s">
        <v>216</v>
      </c>
      <c r="M16" s="53" t="s">
        <v>217</v>
      </c>
    </row>
    <row r="17" spans="1:13" ht="17">
      <c r="A17" s="61" t="s">
        <v>152</v>
      </c>
      <c r="B17" s="49"/>
      <c r="C17" s="69"/>
      <c r="D17" s="45"/>
      <c r="E17" s="66"/>
      <c r="F17" s="45"/>
      <c r="G17" s="53"/>
      <c r="H17" s="77"/>
      <c r="I17" s="66"/>
      <c r="J17" s="45"/>
      <c r="K17" s="66"/>
      <c r="L17" s="45"/>
      <c r="M17" s="53"/>
    </row>
    <row r="18" spans="1:13" ht="17">
      <c r="A18" s="62" t="s">
        <v>153</v>
      </c>
      <c r="B18" s="51">
        <v>278</v>
      </c>
      <c r="C18" s="70">
        <f>(B18/368)*100</f>
        <v>75.543478260869563</v>
      </c>
      <c r="D18" s="45">
        <v>221</v>
      </c>
      <c r="E18" s="74">
        <f>(D18/293)*100</f>
        <v>75.426621160409553</v>
      </c>
      <c r="F18" s="45">
        <v>57</v>
      </c>
      <c r="G18" s="55">
        <f>(F18/75)*100</f>
        <v>76</v>
      </c>
      <c r="H18" s="77">
        <v>277</v>
      </c>
      <c r="I18" s="74">
        <f>(H18/365)*100</f>
        <v>75.890410958904113</v>
      </c>
      <c r="J18" s="45">
        <v>220</v>
      </c>
      <c r="K18" s="74">
        <f>(J18/291)*100</f>
        <v>75.601374570446737</v>
      </c>
      <c r="L18" s="45">
        <v>57</v>
      </c>
      <c r="M18" s="55">
        <f>(L18/74)*100</f>
        <v>77.027027027027032</v>
      </c>
    </row>
    <row r="19" spans="1:13" ht="17">
      <c r="A19" s="62" t="s">
        <v>154</v>
      </c>
      <c r="B19" s="51">
        <v>43</v>
      </c>
      <c r="C19" s="70">
        <f t="shared" ref="C19:C38" si="0">(B19/368)*100</f>
        <v>11.684782608695652</v>
      </c>
      <c r="D19" s="45">
        <v>35</v>
      </c>
      <c r="E19" s="74">
        <f t="shared" ref="E19:E40" si="1">(D19/293)*100</f>
        <v>11.945392491467576</v>
      </c>
      <c r="F19" s="45">
        <v>8</v>
      </c>
      <c r="G19" s="55">
        <f t="shared" ref="G19:G37" si="2">(F19/75)*100</f>
        <v>10.666666666666668</v>
      </c>
      <c r="H19" s="77">
        <v>42</v>
      </c>
      <c r="I19" s="74">
        <f t="shared" ref="I19:I58" si="3">(H19/365)*100</f>
        <v>11.506849315068493</v>
      </c>
      <c r="J19" s="45">
        <v>34</v>
      </c>
      <c r="K19" s="74">
        <f t="shared" ref="K19:K57" si="4">(J19/291)*100</f>
        <v>11.683848797250858</v>
      </c>
      <c r="L19" s="45">
        <v>8</v>
      </c>
      <c r="M19" s="55">
        <f t="shared" ref="M19:M58" si="5">(L19/74)*100</f>
        <v>10.810810810810811</v>
      </c>
    </row>
    <row r="20" spans="1:13" ht="17">
      <c r="A20" s="62" t="s">
        <v>155</v>
      </c>
      <c r="B20" s="51">
        <v>19</v>
      </c>
      <c r="C20" s="70">
        <f t="shared" si="0"/>
        <v>5.1630434782608692</v>
      </c>
      <c r="D20" s="45">
        <v>15</v>
      </c>
      <c r="E20" s="74">
        <f t="shared" si="1"/>
        <v>5.1194539249146755</v>
      </c>
      <c r="F20" s="45">
        <v>4</v>
      </c>
      <c r="G20" s="55">
        <f t="shared" si="2"/>
        <v>5.3333333333333339</v>
      </c>
      <c r="H20" s="77">
        <v>18</v>
      </c>
      <c r="I20" s="74">
        <f t="shared" si="3"/>
        <v>4.9315068493150687</v>
      </c>
      <c r="J20" s="45">
        <v>15</v>
      </c>
      <c r="K20" s="74">
        <f t="shared" si="4"/>
        <v>5.1546391752577314</v>
      </c>
      <c r="L20" s="45">
        <v>3</v>
      </c>
      <c r="M20" s="55">
        <f t="shared" si="5"/>
        <v>4.0540540540540544</v>
      </c>
    </row>
    <row r="21" spans="1:13" ht="17">
      <c r="A21" s="62" t="s">
        <v>156</v>
      </c>
      <c r="B21" s="51">
        <v>11</v>
      </c>
      <c r="C21" s="70">
        <f t="shared" si="0"/>
        <v>2.9891304347826089</v>
      </c>
      <c r="D21" s="45">
        <v>10</v>
      </c>
      <c r="E21" s="74">
        <f t="shared" si="1"/>
        <v>3.4129692832764507</v>
      </c>
      <c r="F21" s="45">
        <v>1</v>
      </c>
      <c r="G21" s="55">
        <f t="shared" si="2"/>
        <v>1.3333333333333335</v>
      </c>
      <c r="H21" s="77">
        <v>11</v>
      </c>
      <c r="I21" s="74">
        <f t="shared" si="3"/>
        <v>3.0136986301369864</v>
      </c>
      <c r="J21" s="45">
        <v>10</v>
      </c>
      <c r="K21" s="74">
        <f t="shared" si="4"/>
        <v>3.4364261168384882</v>
      </c>
      <c r="L21" s="45">
        <v>1</v>
      </c>
      <c r="M21" s="55">
        <f t="shared" si="5"/>
        <v>1.3513513513513513</v>
      </c>
    </row>
    <row r="22" spans="1:13" ht="17">
      <c r="A22" s="62" t="s">
        <v>193</v>
      </c>
      <c r="B22" s="51">
        <v>16</v>
      </c>
      <c r="C22" s="70">
        <f t="shared" si="0"/>
        <v>4.3478260869565215</v>
      </c>
      <c r="D22" s="45">
        <v>11</v>
      </c>
      <c r="E22" s="74">
        <f t="shared" si="1"/>
        <v>3.7542662116040959</v>
      </c>
      <c r="F22" s="45">
        <v>5</v>
      </c>
      <c r="G22" s="55">
        <f t="shared" si="2"/>
        <v>6.666666666666667</v>
      </c>
      <c r="H22" s="77">
        <v>16</v>
      </c>
      <c r="I22" s="74">
        <f t="shared" si="3"/>
        <v>4.3835616438356162</v>
      </c>
      <c r="J22" s="45">
        <v>11</v>
      </c>
      <c r="K22" s="74">
        <f t="shared" si="4"/>
        <v>3.7800687285223367</v>
      </c>
      <c r="L22" s="45">
        <v>5</v>
      </c>
      <c r="M22" s="55">
        <f t="shared" si="5"/>
        <v>6.756756756756757</v>
      </c>
    </row>
    <row r="23" spans="1:13" ht="17">
      <c r="A23" s="62" t="s">
        <v>194</v>
      </c>
      <c r="B23" s="51">
        <v>1</v>
      </c>
      <c r="C23" s="70">
        <f t="shared" si="0"/>
        <v>0.27173913043478259</v>
      </c>
      <c r="D23" s="45">
        <v>1</v>
      </c>
      <c r="E23" s="74">
        <f t="shared" si="1"/>
        <v>0.34129692832764508</v>
      </c>
      <c r="F23" s="45" t="s">
        <v>209</v>
      </c>
      <c r="G23" s="55" t="s">
        <v>209</v>
      </c>
      <c r="H23" s="77">
        <v>1</v>
      </c>
      <c r="I23" s="74">
        <f t="shared" si="3"/>
        <v>0.27397260273972601</v>
      </c>
      <c r="J23" s="45">
        <v>1</v>
      </c>
      <c r="K23" s="74">
        <f t="shared" si="4"/>
        <v>0.3436426116838488</v>
      </c>
      <c r="L23" s="45" t="s">
        <v>209</v>
      </c>
      <c r="M23" s="55" t="s">
        <v>209</v>
      </c>
    </row>
    <row r="24" spans="1:13" ht="16" customHeight="1">
      <c r="A24" s="61" t="s">
        <v>157</v>
      </c>
      <c r="B24" s="51"/>
      <c r="C24" s="70"/>
      <c r="D24" s="45"/>
      <c r="E24" s="74"/>
      <c r="F24" s="45"/>
      <c r="G24" s="55"/>
      <c r="H24" s="77"/>
      <c r="I24" s="74"/>
      <c r="J24" s="45"/>
      <c r="K24" s="74"/>
      <c r="L24" s="45"/>
      <c r="M24" s="55"/>
    </row>
    <row r="25" spans="1:13" ht="16" customHeight="1">
      <c r="A25" s="62" t="s">
        <v>158</v>
      </c>
      <c r="B25" s="51">
        <v>4</v>
      </c>
      <c r="C25" s="70">
        <f t="shared" si="0"/>
        <v>1.0869565217391304</v>
      </c>
      <c r="D25" s="45">
        <v>2</v>
      </c>
      <c r="E25" s="74">
        <f t="shared" si="1"/>
        <v>0.68259385665529015</v>
      </c>
      <c r="F25" s="45">
        <v>2</v>
      </c>
      <c r="G25" s="55">
        <f t="shared" si="2"/>
        <v>2.666666666666667</v>
      </c>
      <c r="H25" s="77">
        <v>4</v>
      </c>
      <c r="I25" s="74">
        <f t="shared" si="3"/>
        <v>1.095890410958904</v>
      </c>
      <c r="J25" s="45">
        <v>2</v>
      </c>
      <c r="K25" s="74">
        <f t="shared" si="4"/>
        <v>0.6872852233676976</v>
      </c>
      <c r="L25" s="45">
        <v>2</v>
      </c>
      <c r="M25" s="55">
        <f t="shared" si="5"/>
        <v>2.7027027027027026</v>
      </c>
    </row>
    <row r="26" spans="1:13" ht="16" customHeight="1">
      <c r="A26" s="62" t="s">
        <v>159</v>
      </c>
      <c r="B26" s="51">
        <v>24</v>
      </c>
      <c r="C26" s="70">
        <f t="shared" si="0"/>
        <v>6.5217391304347823</v>
      </c>
      <c r="D26" s="45">
        <v>19</v>
      </c>
      <c r="E26" s="74">
        <f t="shared" si="1"/>
        <v>6.4846416382252556</v>
      </c>
      <c r="F26" s="45">
        <v>5</v>
      </c>
      <c r="G26" s="55">
        <f t="shared" si="2"/>
        <v>6.666666666666667</v>
      </c>
      <c r="H26" s="77">
        <v>24</v>
      </c>
      <c r="I26" s="74">
        <f t="shared" si="3"/>
        <v>6.5753424657534243</v>
      </c>
      <c r="J26" s="45">
        <v>19</v>
      </c>
      <c r="K26" s="74">
        <f t="shared" si="4"/>
        <v>6.5292096219931279</v>
      </c>
      <c r="L26" s="45">
        <v>5</v>
      </c>
      <c r="M26" s="55">
        <f t="shared" si="5"/>
        <v>6.756756756756757</v>
      </c>
    </row>
    <row r="27" spans="1:13" ht="16" customHeight="1">
      <c r="A27" s="62" t="s">
        <v>160</v>
      </c>
      <c r="B27" s="51">
        <v>68</v>
      </c>
      <c r="C27" s="70">
        <f t="shared" si="0"/>
        <v>18.478260869565215</v>
      </c>
      <c r="D27" s="45">
        <v>50</v>
      </c>
      <c r="E27" s="74">
        <f t="shared" si="1"/>
        <v>17.064846416382252</v>
      </c>
      <c r="F27" s="45">
        <v>18</v>
      </c>
      <c r="G27" s="55">
        <f t="shared" si="2"/>
        <v>24</v>
      </c>
      <c r="H27" s="77">
        <v>68</v>
      </c>
      <c r="I27" s="74">
        <f t="shared" si="3"/>
        <v>18.63013698630137</v>
      </c>
      <c r="J27" s="45">
        <v>50</v>
      </c>
      <c r="K27" s="74">
        <f t="shared" si="4"/>
        <v>17.182130584192439</v>
      </c>
      <c r="L27" s="45">
        <v>18</v>
      </c>
      <c r="M27" s="55">
        <f t="shared" si="5"/>
        <v>24.324324324324326</v>
      </c>
    </row>
    <row r="28" spans="1:13" ht="16" customHeight="1">
      <c r="A28" s="62" t="s">
        <v>161</v>
      </c>
      <c r="B28" s="51">
        <v>26</v>
      </c>
      <c r="C28" s="70">
        <f t="shared" si="0"/>
        <v>7.0652173913043477</v>
      </c>
      <c r="D28" s="45">
        <v>22</v>
      </c>
      <c r="E28" s="74">
        <f t="shared" si="1"/>
        <v>7.5085324232081918</v>
      </c>
      <c r="F28" s="45">
        <v>4</v>
      </c>
      <c r="G28" s="55">
        <f t="shared" si="2"/>
        <v>5.3333333333333339</v>
      </c>
      <c r="H28" s="77">
        <v>26</v>
      </c>
      <c r="I28" s="74">
        <f t="shared" si="3"/>
        <v>7.1232876712328768</v>
      </c>
      <c r="J28" s="45">
        <v>22</v>
      </c>
      <c r="K28" s="74">
        <f t="shared" si="4"/>
        <v>7.5601374570446733</v>
      </c>
      <c r="L28" s="45">
        <v>4</v>
      </c>
      <c r="M28" s="55">
        <f t="shared" si="5"/>
        <v>5.4054054054054053</v>
      </c>
    </row>
    <row r="29" spans="1:13" ht="16" customHeight="1">
      <c r="A29" s="62" t="s">
        <v>162</v>
      </c>
      <c r="B29" s="51">
        <v>156</v>
      </c>
      <c r="C29" s="70">
        <f t="shared" si="0"/>
        <v>42.391304347826086</v>
      </c>
      <c r="D29" s="45">
        <v>122</v>
      </c>
      <c r="E29" s="74">
        <f t="shared" si="1"/>
        <v>41.638225255972692</v>
      </c>
      <c r="F29" s="45">
        <v>34</v>
      </c>
      <c r="G29" s="55">
        <f t="shared" si="2"/>
        <v>45.333333333333329</v>
      </c>
      <c r="H29" s="77">
        <v>155</v>
      </c>
      <c r="I29" s="74">
        <f t="shared" si="3"/>
        <v>42.465753424657535</v>
      </c>
      <c r="J29" s="45">
        <v>121</v>
      </c>
      <c r="K29" s="74">
        <f t="shared" si="4"/>
        <v>41.580756013745706</v>
      </c>
      <c r="L29" s="45">
        <v>34</v>
      </c>
      <c r="M29" s="55">
        <f t="shared" si="5"/>
        <v>45.945945945945951</v>
      </c>
    </row>
    <row r="30" spans="1:13" ht="16" customHeight="1">
      <c r="A30" s="62" t="s">
        <v>163</v>
      </c>
      <c r="B30" s="51">
        <v>90</v>
      </c>
      <c r="C30" s="70">
        <f t="shared" si="0"/>
        <v>24.456521739130434</v>
      </c>
      <c r="D30" s="45">
        <v>78</v>
      </c>
      <c r="E30" s="74">
        <f t="shared" si="1"/>
        <v>26.621160409556317</v>
      </c>
      <c r="F30" s="45">
        <v>12</v>
      </c>
      <c r="G30" s="55">
        <f t="shared" si="2"/>
        <v>16</v>
      </c>
      <c r="H30" s="77">
        <v>88</v>
      </c>
      <c r="I30" s="74">
        <f t="shared" si="3"/>
        <v>24.109589041095891</v>
      </c>
      <c r="J30" s="45">
        <v>77</v>
      </c>
      <c r="K30" s="74">
        <f t="shared" si="4"/>
        <v>26.460481099656359</v>
      </c>
      <c r="L30" s="45">
        <v>11</v>
      </c>
      <c r="M30" s="55">
        <f t="shared" si="5"/>
        <v>14.864864864864865</v>
      </c>
    </row>
    <row r="31" spans="1:13" ht="16" customHeight="1">
      <c r="A31" s="61" t="s">
        <v>164</v>
      </c>
      <c r="B31" s="51"/>
      <c r="C31" s="70"/>
      <c r="D31" s="45"/>
      <c r="E31" s="74"/>
      <c r="F31" s="45"/>
      <c r="G31" s="55"/>
      <c r="H31" s="77"/>
      <c r="I31" s="74"/>
      <c r="J31" s="45"/>
      <c r="K31" s="74"/>
      <c r="L31" s="45"/>
      <c r="M31" s="55"/>
    </row>
    <row r="32" spans="1:13" ht="17" customHeight="1">
      <c r="A32" s="61" t="s">
        <v>211</v>
      </c>
      <c r="B32" s="51">
        <v>86</v>
      </c>
      <c r="C32" s="70">
        <f t="shared" si="0"/>
        <v>23.369565217391305</v>
      </c>
      <c r="D32" s="45">
        <v>60</v>
      </c>
      <c r="E32" s="74">
        <f t="shared" si="1"/>
        <v>20.477815699658702</v>
      </c>
      <c r="F32" s="45">
        <v>26</v>
      </c>
      <c r="G32" s="55">
        <f t="shared" si="2"/>
        <v>34.666666666666671</v>
      </c>
      <c r="H32" s="77">
        <v>85</v>
      </c>
      <c r="I32" s="74">
        <f t="shared" si="3"/>
        <v>23.287671232876711</v>
      </c>
      <c r="J32" s="45">
        <v>59</v>
      </c>
      <c r="K32" s="74">
        <f t="shared" si="4"/>
        <v>20.274914089347078</v>
      </c>
      <c r="L32" s="45">
        <v>26</v>
      </c>
      <c r="M32" s="55">
        <f t="shared" si="5"/>
        <v>35.135135135135137</v>
      </c>
    </row>
    <row r="33" spans="1:13" ht="17" customHeight="1">
      <c r="A33" s="62" t="s">
        <v>165</v>
      </c>
      <c r="B33" s="51">
        <v>225</v>
      </c>
      <c r="C33" s="70">
        <f t="shared" si="0"/>
        <v>61.141304347826086</v>
      </c>
      <c r="D33" s="45">
        <v>189</v>
      </c>
      <c r="E33" s="74">
        <f t="shared" si="1"/>
        <v>64.50511945392492</v>
      </c>
      <c r="F33" s="45">
        <v>36</v>
      </c>
      <c r="G33" s="55">
        <f t="shared" si="2"/>
        <v>48</v>
      </c>
      <c r="H33" s="77">
        <v>223</v>
      </c>
      <c r="I33" s="74">
        <f t="shared" si="3"/>
        <v>61.095890410958908</v>
      </c>
      <c r="J33" s="45">
        <v>188</v>
      </c>
      <c r="K33" s="74">
        <f t="shared" si="4"/>
        <v>64.604810996563572</v>
      </c>
      <c r="L33" s="45">
        <v>35</v>
      </c>
      <c r="M33" s="55">
        <f t="shared" si="5"/>
        <v>47.297297297297298</v>
      </c>
    </row>
    <row r="34" spans="1:13" ht="17" customHeight="1">
      <c r="A34" s="62" t="s">
        <v>166</v>
      </c>
      <c r="B34" s="51">
        <v>34</v>
      </c>
      <c r="C34" s="70">
        <f t="shared" si="0"/>
        <v>9.2391304347826075</v>
      </c>
      <c r="D34" s="45">
        <v>23</v>
      </c>
      <c r="E34" s="74">
        <f t="shared" si="1"/>
        <v>7.8498293515358366</v>
      </c>
      <c r="F34" s="45">
        <v>11</v>
      </c>
      <c r="G34" s="55">
        <f t="shared" si="2"/>
        <v>14.666666666666666</v>
      </c>
      <c r="H34" s="77">
        <v>34</v>
      </c>
      <c r="I34" s="74">
        <f t="shared" si="3"/>
        <v>9.3150684931506849</v>
      </c>
      <c r="J34" s="45">
        <v>23</v>
      </c>
      <c r="K34" s="74">
        <f t="shared" si="4"/>
        <v>7.9037800687285218</v>
      </c>
      <c r="L34" s="45">
        <v>11</v>
      </c>
      <c r="M34" s="55">
        <f t="shared" si="5"/>
        <v>14.864864864864865</v>
      </c>
    </row>
    <row r="35" spans="1:13" ht="17" customHeight="1">
      <c r="A35" s="62" t="s">
        <v>167</v>
      </c>
      <c r="B35" s="51">
        <v>4</v>
      </c>
      <c r="C35" s="70">
        <f t="shared" si="0"/>
        <v>1.0869565217391304</v>
      </c>
      <c r="D35" s="45">
        <v>4</v>
      </c>
      <c r="E35" s="74">
        <f t="shared" si="1"/>
        <v>1.3651877133105803</v>
      </c>
      <c r="F35" s="45" t="s">
        <v>209</v>
      </c>
      <c r="G35" s="55" t="s">
        <v>209</v>
      </c>
      <c r="H35" s="77">
        <v>4</v>
      </c>
      <c r="I35" s="74">
        <f t="shared" si="3"/>
        <v>1.095890410958904</v>
      </c>
      <c r="J35" s="45">
        <v>4</v>
      </c>
      <c r="K35" s="74">
        <f t="shared" si="4"/>
        <v>1.3745704467353952</v>
      </c>
      <c r="L35" s="45" t="s">
        <v>209</v>
      </c>
      <c r="M35" s="55" t="s">
        <v>209</v>
      </c>
    </row>
    <row r="36" spans="1:13" ht="17" customHeight="1">
      <c r="A36" s="62" t="s">
        <v>168</v>
      </c>
      <c r="B36" s="51">
        <v>16</v>
      </c>
      <c r="C36" s="70">
        <f t="shared" si="0"/>
        <v>4.3478260869565215</v>
      </c>
      <c r="D36" s="45">
        <v>15</v>
      </c>
      <c r="E36" s="74">
        <f t="shared" si="1"/>
        <v>5.1194539249146755</v>
      </c>
      <c r="F36" s="45">
        <v>1</v>
      </c>
      <c r="G36" s="55">
        <f t="shared" si="2"/>
        <v>1.3333333333333335</v>
      </c>
      <c r="H36" s="77">
        <v>16</v>
      </c>
      <c r="I36" s="74">
        <f t="shared" si="3"/>
        <v>4.3835616438356162</v>
      </c>
      <c r="J36" s="45">
        <v>15</v>
      </c>
      <c r="K36" s="74">
        <f t="shared" si="4"/>
        <v>5.1546391752577314</v>
      </c>
      <c r="L36" s="45">
        <v>1</v>
      </c>
      <c r="M36" s="55">
        <f t="shared" si="5"/>
        <v>1.3513513513513513</v>
      </c>
    </row>
    <row r="37" spans="1:13" ht="17" customHeight="1">
      <c r="A37" s="62" t="s">
        <v>169</v>
      </c>
      <c r="B37" s="51">
        <v>3</v>
      </c>
      <c r="C37" s="70">
        <f t="shared" si="0"/>
        <v>0.81521739130434778</v>
      </c>
      <c r="D37" s="45">
        <v>2</v>
      </c>
      <c r="E37" s="74">
        <f t="shared" si="1"/>
        <v>0.68259385665529015</v>
      </c>
      <c r="F37" s="45">
        <v>1</v>
      </c>
      <c r="G37" s="55">
        <f t="shared" si="2"/>
        <v>1.3333333333333335</v>
      </c>
      <c r="H37" s="77">
        <v>3</v>
      </c>
      <c r="I37" s="74">
        <f t="shared" si="3"/>
        <v>0.82191780821917804</v>
      </c>
      <c r="J37" s="45">
        <v>2</v>
      </c>
      <c r="K37" s="74">
        <f t="shared" si="4"/>
        <v>0.6872852233676976</v>
      </c>
      <c r="L37" s="45">
        <v>1</v>
      </c>
      <c r="M37" s="55">
        <f t="shared" si="5"/>
        <v>1.3513513513513513</v>
      </c>
    </row>
    <row r="38" spans="1:13" ht="16" customHeight="1">
      <c r="A38" s="61" t="s">
        <v>170</v>
      </c>
      <c r="B38" s="50">
        <v>78</v>
      </c>
      <c r="C38" s="71">
        <f t="shared" si="0"/>
        <v>21.195652173913043</v>
      </c>
      <c r="D38" s="45">
        <v>50</v>
      </c>
      <c r="E38" s="74">
        <f t="shared" si="1"/>
        <v>17.064846416382252</v>
      </c>
      <c r="F38" s="45">
        <v>28</v>
      </c>
      <c r="G38" s="55">
        <f>(F38/75)*100</f>
        <v>37.333333333333336</v>
      </c>
      <c r="H38" s="77">
        <v>78</v>
      </c>
      <c r="I38" s="74">
        <f t="shared" si="3"/>
        <v>21.36986301369863</v>
      </c>
      <c r="J38" s="45">
        <v>50</v>
      </c>
      <c r="K38" s="74">
        <f t="shared" si="4"/>
        <v>17.182130584192439</v>
      </c>
      <c r="L38" s="45">
        <v>28</v>
      </c>
      <c r="M38" s="55">
        <f t="shared" si="5"/>
        <v>37.837837837837839</v>
      </c>
    </row>
    <row r="39" spans="1:13" ht="16" customHeight="1">
      <c r="A39" s="61" t="s">
        <v>171</v>
      </c>
      <c r="B39" s="50">
        <v>81</v>
      </c>
      <c r="C39" s="71">
        <f>(B39/368)*100</f>
        <v>22.010869565217391</v>
      </c>
      <c r="D39" s="45">
        <v>52</v>
      </c>
      <c r="E39" s="74">
        <f t="shared" si="1"/>
        <v>17.747440273037544</v>
      </c>
      <c r="F39" s="45">
        <v>29</v>
      </c>
      <c r="G39" s="55">
        <f>(F39/75)*100</f>
        <v>38.666666666666664</v>
      </c>
      <c r="H39" s="77">
        <v>80</v>
      </c>
      <c r="I39" s="74">
        <f t="shared" si="3"/>
        <v>21.917808219178081</v>
      </c>
      <c r="J39" s="45">
        <v>51</v>
      </c>
      <c r="K39" s="74">
        <f t="shared" si="4"/>
        <v>17.525773195876287</v>
      </c>
      <c r="L39" s="45">
        <v>29</v>
      </c>
      <c r="M39" s="55">
        <f t="shared" si="5"/>
        <v>39.189189189189186</v>
      </c>
    </row>
    <row r="40" spans="1:13" ht="16" customHeight="1">
      <c r="A40" s="61" t="s">
        <v>172</v>
      </c>
      <c r="B40" s="50">
        <v>33</v>
      </c>
      <c r="C40" s="71">
        <f>(B40/368)*100</f>
        <v>8.9673913043478262</v>
      </c>
      <c r="D40" s="45">
        <v>25</v>
      </c>
      <c r="E40" s="74">
        <f t="shared" si="1"/>
        <v>8.5324232081911262</v>
      </c>
      <c r="F40" s="45">
        <v>8</v>
      </c>
      <c r="G40" s="55">
        <f>(F40/75)*100</f>
        <v>10.666666666666668</v>
      </c>
      <c r="H40" s="77">
        <v>33</v>
      </c>
      <c r="I40" s="74">
        <f t="shared" si="3"/>
        <v>9.0410958904109595</v>
      </c>
      <c r="J40" s="45">
        <v>25</v>
      </c>
      <c r="K40" s="74">
        <f t="shared" si="4"/>
        <v>8.5910652920962196</v>
      </c>
      <c r="L40" s="45">
        <v>8</v>
      </c>
      <c r="M40" s="55">
        <f t="shared" si="5"/>
        <v>10.810810810810811</v>
      </c>
    </row>
    <row r="41" spans="1:13" ht="16" customHeight="1">
      <c r="A41" s="61" t="s">
        <v>173</v>
      </c>
      <c r="B41" s="11"/>
      <c r="C41" s="71"/>
      <c r="D41" s="45"/>
      <c r="E41" s="66"/>
      <c r="F41" s="45"/>
      <c r="G41" s="55"/>
      <c r="H41" s="77"/>
      <c r="I41" s="74"/>
      <c r="J41" s="45"/>
      <c r="K41" s="74"/>
      <c r="L41" s="45"/>
      <c r="M41" s="55"/>
    </row>
    <row r="42" spans="1:13" ht="16" customHeight="1">
      <c r="A42" s="62" t="s">
        <v>174</v>
      </c>
      <c r="B42" s="50">
        <v>6</v>
      </c>
      <c r="C42" s="71">
        <f t="shared" ref="C42:C58" si="6">(B42/368)*100</f>
        <v>1.6304347826086956</v>
      </c>
      <c r="D42" s="45" t="s">
        <v>209</v>
      </c>
      <c r="E42" s="66" t="s">
        <v>209</v>
      </c>
      <c r="F42" s="45">
        <v>6</v>
      </c>
      <c r="G42" s="55">
        <f t="shared" ref="G42:G58" si="7">(F42/75)*100</f>
        <v>8</v>
      </c>
      <c r="H42" s="77">
        <v>6</v>
      </c>
      <c r="I42" s="74">
        <f t="shared" si="3"/>
        <v>1.6438356164383561</v>
      </c>
      <c r="J42" s="45" t="s">
        <v>209</v>
      </c>
      <c r="K42" s="74" t="s">
        <v>209</v>
      </c>
      <c r="L42" s="45">
        <v>6</v>
      </c>
      <c r="M42" s="55">
        <f t="shared" si="5"/>
        <v>8.1081081081081088</v>
      </c>
    </row>
    <row r="43" spans="1:13" ht="16" customHeight="1">
      <c r="A43" s="62" t="s">
        <v>175</v>
      </c>
      <c r="B43" s="50">
        <v>3</v>
      </c>
      <c r="C43" s="71">
        <f t="shared" si="6"/>
        <v>0.81521739130434778</v>
      </c>
      <c r="D43" s="45" t="s">
        <v>209</v>
      </c>
      <c r="E43" s="66" t="s">
        <v>209</v>
      </c>
      <c r="F43" s="45">
        <v>3</v>
      </c>
      <c r="G43" s="55">
        <f t="shared" si="7"/>
        <v>4</v>
      </c>
      <c r="H43" s="77">
        <v>3</v>
      </c>
      <c r="I43" s="74">
        <f t="shared" si="3"/>
        <v>0.82191780821917804</v>
      </c>
      <c r="J43" s="45" t="s">
        <v>209</v>
      </c>
      <c r="K43" s="74" t="s">
        <v>209</v>
      </c>
      <c r="L43" s="45">
        <v>3</v>
      </c>
      <c r="M43" s="55">
        <f t="shared" si="5"/>
        <v>4.0540540540540544</v>
      </c>
    </row>
    <row r="44" spans="1:13" ht="16" customHeight="1">
      <c r="A44" s="62" t="s">
        <v>176</v>
      </c>
      <c r="B44" s="50">
        <v>3</v>
      </c>
      <c r="C44" s="71">
        <f t="shared" si="6"/>
        <v>0.81521739130434778</v>
      </c>
      <c r="D44" s="45">
        <v>1</v>
      </c>
      <c r="E44" s="74">
        <f t="shared" ref="E44:E57" si="8">(D44/293)*100</f>
        <v>0.34129692832764508</v>
      </c>
      <c r="F44" s="45">
        <v>2</v>
      </c>
      <c r="G44" s="55">
        <f t="shared" si="7"/>
        <v>2.666666666666667</v>
      </c>
      <c r="H44" s="77">
        <v>3</v>
      </c>
      <c r="I44" s="74">
        <f t="shared" si="3"/>
        <v>0.82191780821917804</v>
      </c>
      <c r="J44" s="45">
        <v>1</v>
      </c>
      <c r="K44" s="74">
        <f t="shared" si="4"/>
        <v>0.3436426116838488</v>
      </c>
      <c r="L44" s="45">
        <v>2</v>
      </c>
      <c r="M44" s="55">
        <f t="shared" si="5"/>
        <v>2.7027027027027026</v>
      </c>
    </row>
    <row r="45" spans="1:13" ht="16" customHeight="1">
      <c r="A45" s="62" t="s">
        <v>177</v>
      </c>
      <c r="B45" s="50">
        <v>8</v>
      </c>
      <c r="C45" s="71">
        <f t="shared" si="6"/>
        <v>2.1739130434782608</v>
      </c>
      <c r="D45" s="45" t="s">
        <v>209</v>
      </c>
      <c r="E45" s="74" t="s">
        <v>209</v>
      </c>
      <c r="F45" s="45">
        <v>8</v>
      </c>
      <c r="G45" s="55">
        <f t="shared" si="7"/>
        <v>10.666666666666668</v>
      </c>
      <c r="H45" s="77">
        <v>8</v>
      </c>
      <c r="I45" s="74">
        <f t="shared" si="3"/>
        <v>2.1917808219178081</v>
      </c>
      <c r="J45" s="45" t="s">
        <v>209</v>
      </c>
      <c r="K45" s="74" t="s">
        <v>209</v>
      </c>
      <c r="L45" s="45">
        <v>8</v>
      </c>
      <c r="M45" s="55">
        <f t="shared" si="5"/>
        <v>10.810810810810811</v>
      </c>
    </row>
    <row r="46" spans="1:13" ht="16" customHeight="1">
      <c r="A46" s="62" t="s">
        <v>178</v>
      </c>
      <c r="B46" s="50">
        <v>5</v>
      </c>
      <c r="C46" s="71">
        <f t="shared" si="6"/>
        <v>1.3586956521739131</v>
      </c>
      <c r="D46" s="45">
        <v>3</v>
      </c>
      <c r="E46" s="74">
        <f t="shared" si="8"/>
        <v>1.0238907849829351</v>
      </c>
      <c r="F46" s="45">
        <v>2</v>
      </c>
      <c r="G46" s="55">
        <f t="shared" si="7"/>
        <v>2.666666666666667</v>
      </c>
      <c r="H46" s="77">
        <v>5</v>
      </c>
      <c r="I46" s="74">
        <f t="shared" si="3"/>
        <v>1.3698630136986301</v>
      </c>
      <c r="J46" s="45">
        <v>3</v>
      </c>
      <c r="K46" s="74">
        <f t="shared" si="4"/>
        <v>1.0309278350515463</v>
      </c>
      <c r="L46" s="45">
        <v>2</v>
      </c>
      <c r="M46" s="55">
        <f t="shared" si="5"/>
        <v>2.7027027027027026</v>
      </c>
    </row>
    <row r="47" spans="1:13" ht="16" customHeight="1">
      <c r="A47" s="62" t="s">
        <v>179</v>
      </c>
      <c r="B47" s="50">
        <v>69</v>
      </c>
      <c r="C47" s="71">
        <f t="shared" si="6"/>
        <v>18.75</v>
      </c>
      <c r="D47" s="45">
        <v>42</v>
      </c>
      <c r="E47" s="74">
        <f t="shared" si="8"/>
        <v>14.334470989761092</v>
      </c>
      <c r="F47" s="45">
        <v>27</v>
      </c>
      <c r="G47" s="55">
        <f t="shared" si="7"/>
        <v>36</v>
      </c>
      <c r="H47" s="77">
        <v>68</v>
      </c>
      <c r="I47" s="74">
        <f t="shared" si="3"/>
        <v>18.63013698630137</v>
      </c>
      <c r="J47" s="45">
        <v>41</v>
      </c>
      <c r="K47" s="74">
        <f t="shared" si="4"/>
        <v>14.0893470790378</v>
      </c>
      <c r="L47" s="45">
        <v>27</v>
      </c>
      <c r="M47" s="55">
        <f t="shared" si="5"/>
        <v>36.486486486486484</v>
      </c>
    </row>
    <row r="48" spans="1:13" ht="16" customHeight="1">
      <c r="A48" s="62" t="s">
        <v>180</v>
      </c>
      <c r="B48" s="50">
        <v>89</v>
      </c>
      <c r="C48" s="71">
        <f t="shared" si="6"/>
        <v>24.184782608695652</v>
      </c>
      <c r="D48" s="45">
        <v>58</v>
      </c>
      <c r="E48" s="74">
        <f t="shared" si="8"/>
        <v>19.795221843003414</v>
      </c>
      <c r="F48" s="45">
        <v>31</v>
      </c>
      <c r="G48" s="55">
        <f t="shared" si="7"/>
        <v>41.333333333333336</v>
      </c>
      <c r="H48" s="77">
        <v>89</v>
      </c>
      <c r="I48" s="74">
        <f t="shared" si="3"/>
        <v>24.383561643835616</v>
      </c>
      <c r="J48" s="45">
        <v>58</v>
      </c>
      <c r="K48" s="74">
        <f t="shared" si="4"/>
        <v>19.93127147766323</v>
      </c>
      <c r="L48" s="45">
        <v>31</v>
      </c>
      <c r="M48" s="55">
        <f t="shared" si="5"/>
        <v>41.891891891891895</v>
      </c>
    </row>
    <row r="49" spans="1:13" ht="16" customHeight="1">
      <c r="A49" s="62" t="s">
        <v>181</v>
      </c>
      <c r="B49" s="50">
        <v>8</v>
      </c>
      <c r="C49" s="71">
        <f t="shared" si="6"/>
        <v>2.1739130434782608</v>
      </c>
      <c r="D49" s="45">
        <v>3</v>
      </c>
      <c r="E49" s="74">
        <f t="shared" si="8"/>
        <v>1.0238907849829351</v>
      </c>
      <c r="F49" s="45">
        <v>5</v>
      </c>
      <c r="G49" s="55">
        <f t="shared" si="7"/>
        <v>6.666666666666667</v>
      </c>
      <c r="H49" s="77">
        <v>8</v>
      </c>
      <c r="I49" s="74">
        <f t="shared" si="3"/>
        <v>2.1917808219178081</v>
      </c>
      <c r="J49" s="45">
        <v>3</v>
      </c>
      <c r="K49" s="74">
        <f t="shared" si="4"/>
        <v>1.0309278350515463</v>
      </c>
      <c r="L49" s="45">
        <v>5</v>
      </c>
      <c r="M49" s="55">
        <f t="shared" si="5"/>
        <v>6.756756756756757</v>
      </c>
    </row>
    <row r="50" spans="1:13" ht="16" customHeight="1">
      <c r="A50" s="62" t="s">
        <v>182</v>
      </c>
      <c r="B50" s="50">
        <v>12</v>
      </c>
      <c r="C50" s="71">
        <f t="shared" si="6"/>
        <v>3.2608695652173911</v>
      </c>
      <c r="D50" s="45">
        <v>6</v>
      </c>
      <c r="E50" s="74">
        <f t="shared" si="8"/>
        <v>2.0477815699658701</v>
      </c>
      <c r="F50" s="45">
        <v>6</v>
      </c>
      <c r="G50" s="55">
        <f t="shared" si="7"/>
        <v>8</v>
      </c>
      <c r="H50" s="77">
        <v>12</v>
      </c>
      <c r="I50" s="74">
        <f t="shared" si="3"/>
        <v>3.2876712328767121</v>
      </c>
      <c r="J50" s="45">
        <v>6</v>
      </c>
      <c r="K50" s="74">
        <f t="shared" si="4"/>
        <v>2.0618556701030926</v>
      </c>
      <c r="L50" s="45">
        <v>6</v>
      </c>
      <c r="M50" s="55">
        <f t="shared" si="5"/>
        <v>8.1081081081081088</v>
      </c>
    </row>
    <row r="51" spans="1:13" ht="16" customHeight="1">
      <c r="A51" s="62" t="s">
        <v>183</v>
      </c>
      <c r="B51" s="50">
        <v>8</v>
      </c>
      <c r="C51" s="71">
        <f t="shared" si="6"/>
        <v>2.1739130434782608</v>
      </c>
      <c r="D51" s="45">
        <v>4</v>
      </c>
      <c r="E51" s="74">
        <f t="shared" si="8"/>
        <v>1.3651877133105803</v>
      </c>
      <c r="F51" s="45">
        <v>4</v>
      </c>
      <c r="G51" s="55">
        <f t="shared" si="7"/>
        <v>5.3333333333333339</v>
      </c>
      <c r="H51" s="77">
        <v>8</v>
      </c>
      <c r="I51" s="74">
        <f t="shared" si="3"/>
        <v>2.1917808219178081</v>
      </c>
      <c r="J51" s="45">
        <v>4</v>
      </c>
      <c r="K51" s="74">
        <f t="shared" si="4"/>
        <v>1.3745704467353952</v>
      </c>
      <c r="L51" s="45">
        <v>4</v>
      </c>
      <c r="M51" s="55">
        <f t="shared" si="5"/>
        <v>5.4054054054054053</v>
      </c>
    </row>
    <row r="52" spans="1:13" ht="16" customHeight="1">
      <c r="A52" s="62" t="s">
        <v>184</v>
      </c>
      <c r="B52" s="50">
        <v>4</v>
      </c>
      <c r="C52" s="71">
        <f t="shared" si="6"/>
        <v>1.0869565217391304</v>
      </c>
      <c r="D52" s="45">
        <v>2</v>
      </c>
      <c r="E52" s="74">
        <f t="shared" si="8"/>
        <v>0.68259385665529015</v>
      </c>
      <c r="F52" s="45">
        <v>2</v>
      </c>
      <c r="G52" s="55">
        <f t="shared" si="7"/>
        <v>2.666666666666667</v>
      </c>
      <c r="H52" s="77">
        <v>4</v>
      </c>
      <c r="I52" s="74">
        <f t="shared" si="3"/>
        <v>1.095890410958904</v>
      </c>
      <c r="J52" s="45">
        <v>2</v>
      </c>
      <c r="K52" s="74">
        <f t="shared" si="4"/>
        <v>0.6872852233676976</v>
      </c>
      <c r="L52" s="45">
        <v>2</v>
      </c>
      <c r="M52" s="55">
        <f t="shared" si="5"/>
        <v>2.7027027027027026</v>
      </c>
    </row>
    <row r="53" spans="1:13" ht="16" customHeight="1">
      <c r="A53" s="62" t="s">
        <v>185</v>
      </c>
      <c r="B53" s="50">
        <v>3</v>
      </c>
      <c r="C53" s="71">
        <f t="shared" si="6"/>
        <v>0.81521739130434778</v>
      </c>
      <c r="D53" s="45">
        <v>2</v>
      </c>
      <c r="E53" s="74">
        <f t="shared" si="8"/>
        <v>0.68259385665529015</v>
      </c>
      <c r="F53" s="45">
        <v>1</v>
      </c>
      <c r="G53" s="55">
        <f t="shared" si="7"/>
        <v>1.3333333333333335</v>
      </c>
      <c r="H53" s="77">
        <v>3</v>
      </c>
      <c r="I53" s="74">
        <f t="shared" si="3"/>
        <v>0.82191780821917804</v>
      </c>
      <c r="J53" s="45">
        <v>2</v>
      </c>
      <c r="K53" s="74">
        <f t="shared" si="4"/>
        <v>0.6872852233676976</v>
      </c>
      <c r="L53" s="45">
        <v>1</v>
      </c>
      <c r="M53" s="55">
        <f t="shared" si="5"/>
        <v>1.3513513513513513</v>
      </c>
    </row>
    <row r="54" spans="1:13" ht="16" customHeight="1">
      <c r="A54" s="62" t="s">
        <v>186</v>
      </c>
      <c r="B54" s="50">
        <v>11</v>
      </c>
      <c r="C54" s="71">
        <f t="shared" si="6"/>
        <v>2.9891304347826089</v>
      </c>
      <c r="D54" s="45">
        <v>5</v>
      </c>
      <c r="E54" s="74">
        <f t="shared" si="8"/>
        <v>1.7064846416382253</v>
      </c>
      <c r="F54" s="45">
        <v>6</v>
      </c>
      <c r="G54" s="55">
        <f t="shared" si="7"/>
        <v>8</v>
      </c>
      <c r="H54" s="77">
        <v>11</v>
      </c>
      <c r="I54" s="74">
        <f t="shared" si="3"/>
        <v>3.0136986301369864</v>
      </c>
      <c r="J54" s="45">
        <v>5</v>
      </c>
      <c r="K54" s="74">
        <f t="shared" si="4"/>
        <v>1.7182130584192441</v>
      </c>
      <c r="L54" s="45">
        <v>6</v>
      </c>
      <c r="M54" s="55">
        <f t="shared" si="5"/>
        <v>8.1081081081081088</v>
      </c>
    </row>
    <row r="55" spans="1:13" ht="16" customHeight="1">
      <c r="A55" s="62" t="s">
        <v>187</v>
      </c>
      <c r="B55" s="50">
        <v>3</v>
      </c>
      <c r="C55" s="71">
        <f t="shared" si="6"/>
        <v>0.81521739130434778</v>
      </c>
      <c r="D55" s="45">
        <v>2</v>
      </c>
      <c r="E55" s="74">
        <f t="shared" si="8"/>
        <v>0.68259385665529015</v>
      </c>
      <c r="F55" s="45">
        <v>1</v>
      </c>
      <c r="G55" s="55">
        <f t="shared" si="7"/>
        <v>1.3333333333333335</v>
      </c>
      <c r="H55" s="77">
        <v>3</v>
      </c>
      <c r="I55" s="74">
        <f t="shared" si="3"/>
        <v>0.82191780821917804</v>
      </c>
      <c r="J55" s="45">
        <v>2</v>
      </c>
      <c r="K55" s="74">
        <f t="shared" si="4"/>
        <v>0.6872852233676976</v>
      </c>
      <c r="L55" s="45">
        <v>1</v>
      </c>
      <c r="M55" s="55">
        <f t="shared" si="5"/>
        <v>1.3513513513513513</v>
      </c>
    </row>
    <row r="56" spans="1:13" ht="16" customHeight="1">
      <c r="A56" s="62" t="s">
        <v>188</v>
      </c>
      <c r="B56" s="50">
        <v>5</v>
      </c>
      <c r="C56" s="71">
        <f t="shared" si="6"/>
        <v>1.3586956521739131</v>
      </c>
      <c r="D56" s="45">
        <v>1</v>
      </c>
      <c r="E56" s="74">
        <f t="shared" si="8"/>
        <v>0.34129692832764508</v>
      </c>
      <c r="F56" s="45">
        <v>4</v>
      </c>
      <c r="G56" s="55">
        <f t="shared" si="7"/>
        <v>5.3333333333333339</v>
      </c>
      <c r="H56" s="77">
        <v>5</v>
      </c>
      <c r="I56" s="74">
        <f t="shared" si="3"/>
        <v>1.3698630136986301</v>
      </c>
      <c r="J56" s="45">
        <v>1</v>
      </c>
      <c r="K56" s="74">
        <f t="shared" si="4"/>
        <v>0.3436426116838488</v>
      </c>
      <c r="L56" s="45">
        <v>4</v>
      </c>
      <c r="M56" s="55">
        <f t="shared" si="5"/>
        <v>5.4054054054054053</v>
      </c>
    </row>
    <row r="57" spans="1:13" ht="16" customHeight="1">
      <c r="A57" s="61" t="s">
        <v>212</v>
      </c>
      <c r="B57" s="50">
        <v>4</v>
      </c>
      <c r="C57" s="71">
        <f t="shared" si="6"/>
        <v>1.0869565217391304</v>
      </c>
      <c r="D57" s="45">
        <v>2</v>
      </c>
      <c r="E57" s="74">
        <f t="shared" si="8"/>
        <v>0.68259385665529015</v>
      </c>
      <c r="F57" s="45">
        <v>2</v>
      </c>
      <c r="G57" s="55">
        <f t="shared" si="7"/>
        <v>2.666666666666667</v>
      </c>
      <c r="H57" s="77">
        <v>4</v>
      </c>
      <c r="I57" s="74">
        <f t="shared" si="3"/>
        <v>1.095890410958904</v>
      </c>
      <c r="J57" s="45">
        <v>2</v>
      </c>
      <c r="K57" s="74">
        <f t="shared" si="4"/>
        <v>0.6872852233676976</v>
      </c>
      <c r="L57" s="45">
        <v>2</v>
      </c>
      <c r="M57" s="55">
        <f t="shared" si="5"/>
        <v>2.7027027027027026</v>
      </c>
    </row>
    <row r="58" spans="1:13" ht="16" customHeight="1" thickBot="1">
      <c r="A58" s="64" t="s">
        <v>189</v>
      </c>
      <c r="B58" s="56">
        <v>1</v>
      </c>
      <c r="C58" s="72">
        <f t="shared" si="6"/>
        <v>0.27173913043478259</v>
      </c>
      <c r="D58" s="57" t="s">
        <v>209</v>
      </c>
      <c r="E58" s="75" t="s">
        <v>209</v>
      </c>
      <c r="F58" s="57">
        <v>1</v>
      </c>
      <c r="G58" s="58">
        <f t="shared" si="7"/>
        <v>1.3333333333333335</v>
      </c>
      <c r="H58" s="81">
        <v>1</v>
      </c>
      <c r="I58" s="75">
        <f t="shared" si="3"/>
        <v>0.27397260273972601</v>
      </c>
      <c r="J58" s="57" t="s">
        <v>209</v>
      </c>
      <c r="K58" s="75" t="s">
        <v>209</v>
      </c>
      <c r="L58" s="57">
        <v>1</v>
      </c>
      <c r="M58" s="58">
        <f t="shared" si="5"/>
        <v>1.3513513513513513</v>
      </c>
    </row>
    <row r="60" spans="1:13" ht="80" customHeight="1">
      <c r="A60" s="97" t="s">
        <v>195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</row>
  </sheetData>
  <mergeCells count="9">
    <mergeCell ref="A60:M60"/>
    <mergeCell ref="L3:M3"/>
    <mergeCell ref="B2:G2"/>
    <mergeCell ref="H2:M2"/>
    <mergeCell ref="J3:K3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69DE-234B-A945-8691-089CA6F28456}">
  <dimension ref="A1:C7"/>
  <sheetViews>
    <sheetView workbookViewId="0"/>
  </sheetViews>
  <sheetFormatPr baseColWidth="10" defaultRowHeight="16"/>
  <cols>
    <col min="2" max="2" width="38.5" customWidth="1"/>
    <col min="3" max="3" width="17" customWidth="1"/>
  </cols>
  <sheetData>
    <row r="1" spans="1:3">
      <c r="A1" s="87" t="s">
        <v>219</v>
      </c>
    </row>
    <row r="2" spans="1:3" ht="19" customHeight="1" thickBot="1"/>
    <row r="3" spans="1:3" ht="19" customHeight="1">
      <c r="A3" s="91" t="s">
        <v>19</v>
      </c>
      <c r="B3" s="94" t="s">
        <v>220</v>
      </c>
      <c r="C3" s="90" t="s">
        <v>221</v>
      </c>
    </row>
    <row r="4" spans="1:3" ht="19" customHeight="1">
      <c r="A4" s="92">
        <v>1</v>
      </c>
      <c r="B4" s="95" t="s">
        <v>222</v>
      </c>
      <c r="C4" s="88" t="s">
        <v>223</v>
      </c>
    </row>
    <row r="5" spans="1:3" ht="19" customHeight="1">
      <c r="A5" s="92">
        <v>2</v>
      </c>
      <c r="B5" s="95" t="s">
        <v>224</v>
      </c>
      <c r="C5" s="88" t="s">
        <v>225</v>
      </c>
    </row>
    <row r="6" spans="1:3" ht="19" customHeight="1">
      <c r="A6" s="92">
        <v>3</v>
      </c>
      <c r="B6" s="95" t="s">
        <v>226</v>
      </c>
      <c r="C6" s="88" t="s">
        <v>227</v>
      </c>
    </row>
    <row r="7" spans="1:3" ht="18" thickBot="1">
      <c r="A7" s="93" t="s">
        <v>228</v>
      </c>
      <c r="B7" s="96" t="s">
        <v>229</v>
      </c>
      <c r="C7" s="89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30D5-C6DC-864A-B296-BD58EECC3636}">
  <dimension ref="A1:I31"/>
  <sheetViews>
    <sheetView zoomScaleNormal="100" workbookViewId="0"/>
  </sheetViews>
  <sheetFormatPr baseColWidth="10" defaultRowHeight="16"/>
  <cols>
    <col min="1" max="1" width="14.33203125" customWidth="1"/>
    <col min="3" max="3" width="11" customWidth="1"/>
  </cols>
  <sheetData>
    <row r="1" spans="1:4" s="11" customFormat="1">
      <c r="A1" s="12" t="s">
        <v>231</v>
      </c>
    </row>
    <row r="2" spans="1:4">
      <c r="A2" s="1"/>
    </row>
    <row r="3" spans="1:4" ht="17" thickBot="1">
      <c r="A3" t="s">
        <v>4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89.00224</v>
      </c>
      <c r="C5" s="17">
        <v>2.5039308</v>
      </c>
      <c r="D5" s="10" t="s">
        <v>13</v>
      </c>
    </row>
    <row r="6" spans="1:4">
      <c r="A6" s="2" t="s">
        <v>5</v>
      </c>
      <c r="B6" s="17">
        <v>2.2060499999999998</v>
      </c>
      <c r="C6" s="17">
        <v>0.49762210000000001</v>
      </c>
      <c r="D6" s="10" t="s">
        <v>13</v>
      </c>
    </row>
    <row r="7" spans="1:4">
      <c r="A7" s="2" t="s">
        <v>6</v>
      </c>
      <c r="B7" s="17">
        <v>-7.9522899999999996</v>
      </c>
      <c r="C7" s="17">
        <v>0.44102079999999999</v>
      </c>
      <c r="D7" s="10" t="s">
        <v>13</v>
      </c>
    </row>
    <row r="8" spans="1:4">
      <c r="A8" s="2" t="s">
        <v>7</v>
      </c>
      <c r="B8" s="17">
        <v>-0.44622000000000001</v>
      </c>
      <c r="C8" s="17">
        <v>0.38408199999999998</v>
      </c>
      <c r="D8" s="20">
        <v>0.24610000000000001</v>
      </c>
    </row>
    <row r="9" spans="1:4">
      <c r="A9" s="2" t="s">
        <v>8</v>
      </c>
      <c r="B9" s="17">
        <v>1.7995699999999999</v>
      </c>
      <c r="C9" s="17">
        <v>0.96284069999999999</v>
      </c>
      <c r="D9" s="20">
        <v>6.2399999999999997E-2</v>
      </c>
    </row>
    <row r="10" spans="1:4">
      <c r="A10" s="2" t="s">
        <v>9</v>
      </c>
      <c r="B10" s="17">
        <v>-0.11703</v>
      </c>
      <c r="C10" s="17">
        <v>7.0848599999999998E-2</v>
      </c>
      <c r="D10" s="20">
        <v>9.9400000000000002E-2</v>
      </c>
    </row>
    <row r="11" spans="1:4">
      <c r="A11" s="2" t="s">
        <v>10</v>
      </c>
      <c r="B11" s="17">
        <v>9.1920000000000002E-2</v>
      </c>
      <c r="C11" s="17">
        <v>2.8139000000000001E-2</v>
      </c>
      <c r="D11" s="20">
        <v>1.1999999999999999E-3</v>
      </c>
    </row>
    <row r="12" spans="1:4" ht="17" thickBot="1">
      <c r="A12" s="4" t="s">
        <v>11</v>
      </c>
      <c r="B12" s="18">
        <v>-1.15835</v>
      </c>
      <c r="C12" s="18">
        <v>1.6368308</v>
      </c>
      <c r="D12" s="21">
        <v>0.47960000000000003</v>
      </c>
    </row>
    <row r="14" spans="1:4" ht="17" thickBot="1">
      <c r="A14" t="s">
        <v>14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88.326070000000001</v>
      </c>
      <c r="C16" s="17">
        <v>2.5649342000000002</v>
      </c>
      <c r="D16" s="10" t="s">
        <v>13</v>
      </c>
    </row>
    <row r="17" spans="1:9">
      <c r="A17" s="2" t="s">
        <v>6</v>
      </c>
      <c r="B17" s="17">
        <v>-6.0001800000000003</v>
      </c>
      <c r="C17" s="17">
        <v>0.80293959999999998</v>
      </c>
      <c r="D17" s="10" t="s">
        <v>13</v>
      </c>
    </row>
    <row r="18" spans="1:9">
      <c r="A18" s="2" t="s">
        <v>7</v>
      </c>
      <c r="B18" s="17">
        <v>-0.34308</v>
      </c>
      <c r="C18" s="17">
        <v>0.47517730000000002</v>
      </c>
      <c r="D18" s="20">
        <v>0.4708</v>
      </c>
    </row>
    <row r="19" spans="1:9">
      <c r="A19" s="2" t="s">
        <v>5</v>
      </c>
      <c r="B19" s="17">
        <v>2.2083300000000001</v>
      </c>
      <c r="C19" s="17">
        <v>0.87341979999999997</v>
      </c>
      <c r="D19" s="20">
        <v>1.2E-2</v>
      </c>
    </row>
    <row r="20" spans="1:9">
      <c r="A20" s="2" t="s">
        <v>8</v>
      </c>
      <c r="B20" s="17">
        <v>1.80053</v>
      </c>
      <c r="C20" s="17">
        <v>0.97148120000000004</v>
      </c>
      <c r="D20" s="20">
        <v>6.4600000000000005E-2</v>
      </c>
    </row>
    <row r="21" spans="1:9">
      <c r="A21" s="2" t="s">
        <v>9</v>
      </c>
      <c r="B21" s="17">
        <v>-0.11527</v>
      </c>
      <c r="C21" s="17">
        <v>7.1474599999999999E-2</v>
      </c>
      <c r="D21" s="20">
        <v>0.1077</v>
      </c>
    </row>
    <row r="22" spans="1:9">
      <c r="A22" s="2" t="s">
        <v>10</v>
      </c>
      <c r="B22" s="17">
        <v>9.2990000000000003E-2</v>
      </c>
      <c r="C22" s="17">
        <v>2.8384800000000002E-2</v>
      </c>
      <c r="D22" s="20">
        <v>1.1999999999999999E-3</v>
      </c>
    </row>
    <row r="23" spans="1:9">
      <c r="A23" s="2" t="s">
        <v>11</v>
      </c>
      <c r="B23" s="17">
        <v>-1.22482</v>
      </c>
      <c r="C23" s="17">
        <v>1.6510590999999999</v>
      </c>
      <c r="D23" s="20">
        <v>0.4587</v>
      </c>
    </row>
    <row r="24" spans="1:9">
      <c r="A24" s="2" t="s">
        <v>15</v>
      </c>
      <c r="B24" s="17">
        <v>-0.78703000000000001</v>
      </c>
      <c r="C24" s="17">
        <v>0.36156680000000002</v>
      </c>
      <c r="D24" s="20">
        <v>0.03</v>
      </c>
    </row>
    <row r="25" spans="1:9">
      <c r="A25" s="2" t="s">
        <v>16</v>
      </c>
      <c r="B25" s="17">
        <v>0.58626999999999996</v>
      </c>
      <c r="C25" s="17">
        <v>0.40877229999999998</v>
      </c>
      <c r="D25" s="20">
        <v>0.1525</v>
      </c>
    </row>
    <row r="26" spans="1:9" ht="17" thickBot="1">
      <c r="A26" s="4" t="s">
        <v>17</v>
      </c>
      <c r="B26" s="18">
        <v>-1.671</v>
      </c>
      <c r="C26" s="18">
        <v>0.87084030000000001</v>
      </c>
      <c r="D26" s="21">
        <v>5.5599999999999997E-2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26</v>
      </c>
      <c r="B30">
        <v>1</v>
      </c>
      <c r="C30">
        <v>12</v>
      </c>
      <c r="D30">
        <v>8644.0939999999991</v>
      </c>
      <c r="E30">
        <v>8720.1550000000007</v>
      </c>
      <c r="F30">
        <v>-4307.0469999999996</v>
      </c>
      <c r="I30" s="3"/>
    </row>
    <row r="31" spans="1:9" ht="17" thickBot="1">
      <c r="A31" s="4" t="s">
        <v>27</v>
      </c>
      <c r="B31" s="5">
        <v>2</v>
      </c>
      <c r="C31" s="5">
        <v>15</v>
      </c>
      <c r="D31" s="5">
        <v>8648.6200000000008</v>
      </c>
      <c r="E31" s="5">
        <v>8709.4689999999991</v>
      </c>
      <c r="F31" s="5">
        <v>-4312.3100000000004</v>
      </c>
      <c r="G31" s="5" t="s">
        <v>28</v>
      </c>
      <c r="H31" s="18">
        <v>10.525880000000001</v>
      </c>
      <c r="I31" s="21">
        <v>1.46E-2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6012-114B-9F44-86A2-65AB879BE496}">
  <dimension ref="A1:I31"/>
  <sheetViews>
    <sheetView zoomScaleNormal="100" workbookViewId="0"/>
  </sheetViews>
  <sheetFormatPr baseColWidth="10" defaultRowHeight="16"/>
  <cols>
    <col min="1" max="1" width="11.5" customWidth="1"/>
  </cols>
  <sheetData>
    <row r="1" spans="1:4">
      <c r="A1" s="12" t="s">
        <v>232</v>
      </c>
    </row>
    <row r="3" spans="1:4" ht="17" thickBot="1">
      <c r="A3" t="s">
        <v>30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89.786959999999993</v>
      </c>
      <c r="C5" s="17">
        <v>2.5705505999999998</v>
      </c>
      <c r="D5" s="10" t="s">
        <v>13</v>
      </c>
    </row>
    <row r="6" spans="1:4">
      <c r="A6" s="2" t="s">
        <v>5</v>
      </c>
      <c r="B6" s="17">
        <v>2.2050200000000002</v>
      </c>
      <c r="C6" s="17">
        <v>0.49743799999999999</v>
      </c>
      <c r="D6" s="10" t="s">
        <v>13</v>
      </c>
    </row>
    <row r="7" spans="1:4">
      <c r="A7" s="2" t="s">
        <v>6</v>
      </c>
      <c r="B7" s="17">
        <v>-7.95655</v>
      </c>
      <c r="C7" s="17">
        <v>0.44100210000000001</v>
      </c>
      <c r="D7" s="10" t="s">
        <v>13</v>
      </c>
    </row>
    <row r="8" spans="1:4">
      <c r="A8" s="2" t="s">
        <v>7</v>
      </c>
      <c r="B8" s="17">
        <v>-0.43234</v>
      </c>
      <c r="C8" s="17">
        <v>0.38345669999999998</v>
      </c>
      <c r="D8" s="20">
        <v>0.26029999999999998</v>
      </c>
    </row>
    <row r="9" spans="1:4">
      <c r="A9" s="2" t="s">
        <v>8</v>
      </c>
      <c r="B9" s="17">
        <v>1.9416899999999999</v>
      </c>
      <c r="C9" s="17">
        <v>0.96435879999999996</v>
      </c>
      <c r="D9" s="20">
        <v>4.48E-2</v>
      </c>
    </row>
    <row r="10" spans="1:4">
      <c r="A10" s="2" t="s">
        <v>9</v>
      </c>
      <c r="B10" s="17">
        <v>-0.12654000000000001</v>
      </c>
      <c r="C10" s="17">
        <v>7.0436899999999997E-2</v>
      </c>
      <c r="D10" s="20">
        <v>7.3300000000000004E-2</v>
      </c>
    </row>
    <row r="11" spans="1:4">
      <c r="A11" s="2" t="s">
        <v>10</v>
      </c>
      <c r="B11" s="17">
        <v>8.8260000000000005E-2</v>
      </c>
      <c r="C11" s="17">
        <v>2.8239500000000001E-2</v>
      </c>
      <c r="D11" s="20">
        <v>1.9E-3</v>
      </c>
    </row>
    <row r="12" spans="1:4" ht="17" thickBot="1">
      <c r="A12" s="4" t="s">
        <v>29</v>
      </c>
      <c r="B12" s="18">
        <v>-1.7649999999999999E-2</v>
      </c>
      <c r="C12" s="18">
        <v>1.62466E-2</v>
      </c>
      <c r="D12" s="21">
        <v>0.27800000000000002</v>
      </c>
    </row>
    <row r="14" spans="1:4" ht="17" thickBot="1">
      <c r="A14" t="s">
        <v>31</v>
      </c>
    </row>
    <row r="15" spans="1:4">
      <c r="A15" s="24" t="s">
        <v>0</v>
      </c>
      <c r="B15" s="25" t="s">
        <v>1</v>
      </c>
      <c r="C15" s="25" t="s">
        <v>2</v>
      </c>
      <c r="D15" s="26" t="s">
        <v>3</v>
      </c>
    </row>
    <row r="16" spans="1:4">
      <c r="A16" s="2" t="s">
        <v>12</v>
      </c>
      <c r="B16" s="17">
        <v>89.142610000000005</v>
      </c>
      <c r="C16" s="17">
        <v>2.6301451</v>
      </c>
      <c r="D16" s="10" t="s">
        <v>13</v>
      </c>
    </row>
    <row r="17" spans="1:9">
      <c r="A17" s="2" t="s">
        <v>6</v>
      </c>
      <c r="B17" s="17">
        <v>-5.9981999999999998</v>
      </c>
      <c r="C17" s="17">
        <v>0.80287620000000004</v>
      </c>
      <c r="D17" s="10" t="s">
        <v>13</v>
      </c>
    </row>
    <row r="18" spans="1:9">
      <c r="A18" s="2" t="s">
        <v>7</v>
      </c>
      <c r="B18" s="17">
        <v>-0.32719999999999999</v>
      </c>
      <c r="C18" s="17">
        <v>0.47480299999999998</v>
      </c>
      <c r="D18" s="20">
        <v>0.49120000000000003</v>
      </c>
    </row>
    <row r="19" spans="1:9">
      <c r="A19" s="2" t="s">
        <v>5</v>
      </c>
      <c r="B19" s="17">
        <v>2.2150699999999999</v>
      </c>
      <c r="C19" s="17">
        <v>0.87323459999999997</v>
      </c>
      <c r="D19" s="20">
        <v>1.17E-2</v>
      </c>
    </row>
    <row r="20" spans="1:9">
      <c r="A20" s="2" t="s">
        <v>8</v>
      </c>
      <c r="B20" s="17">
        <v>1.94906</v>
      </c>
      <c r="C20" s="17">
        <v>0.97298110000000004</v>
      </c>
      <c r="D20" s="20">
        <v>4.5900000000000003E-2</v>
      </c>
    </row>
    <row r="21" spans="1:9">
      <c r="A21" s="2" t="s">
        <v>9</v>
      </c>
      <c r="B21" s="17">
        <v>-0.12526000000000001</v>
      </c>
      <c r="C21" s="17">
        <v>7.1056400000000006E-2</v>
      </c>
      <c r="D21" s="20">
        <v>7.8799999999999995E-2</v>
      </c>
    </row>
    <row r="22" spans="1:9">
      <c r="A22" s="2" t="s">
        <v>10</v>
      </c>
      <c r="B22" s="17">
        <v>8.9169999999999999E-2</v>
      </c>
      <c r="C22" s="17">
        <v>2.8485199999999999E-2</v>
      </c>
      <c r="D22" s="20">
        <v>1.9E-3</v>
      </c>
    </row>
    <row r="23" spans="1:9">
      <c r="A23" s="2" t="s">
        <v>29</v>
      </c>
      <c r="B23" s="17">
        <v>-1.8450000000000001E-2</v>
      </c>
      <c r="C23" s="17">
        <v>1.6388300000000001E-2</v>
      </c>
      <c r="D23" s="20">
        <v>0.26100000000000001</v>
      </c>
    </row>
    <row r="24" spans="1:9">
      <c r="A24" s="2" t="s">
        <v>15</v>
      </c>
      <c r="B24" s="17">
        <v>-0.78820999999999997</v>
      </c>
      <c r="C24" s="17">
        <v>0.36153790000000002</v>
      </c>
      <c r="D24" s="20">
        <v>2.9700000000000001E-2</v>
      </c>
    </row>
    <row r="25" spans="1:9">
      <c r="A25" s="2" t="s">
        <v>16</v>
      </c>
      <c r="B25" s="17">
        <v>0.58387</v>
      </c>
      <c r="C25" s="17">
        <v>0.4086303</v>
      </c>
      <c r="D25" s="20">
        <v>0.15409999999999999</v>
      </c>
    </row>
    <row r="26" spans="1:9" ht="17" thickBot="1">
      <c r="A26" s="4" t="s">
        <v>17</v>
      </c>
      <c r="B26" s="18">
        <v>-1.68011</v>
      </c>
      <c r="C26" s="18">
        <v>0.87081620000000004</v>
      </c>
      <c r="D26" s="21">
        <v>5.4300000000000001E-2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32</v>
      </c>
      <c r="B30">
        <v>1</v>
      </c>
      <c r="C30">
        <v>12</v>
      </c>
      <c r="D30" s="17">
        <v>8647.9359999999997</v>
      </c>
      <c r="E30" s="17">
        <v>8708.7849999999999</v>
      </c>
      <c r="F30" s="17">
        <v>-4311.9679999999998</v>
      </c>
      <c r="I30" s="3"/>
    </row>
    <row r="31" spans="1:9" ht="17" thickBot="1">
      <c r="A31" s="4" t="s">
        <v>33</v>
      </c>
      <c r="B31" s="5">
        <v>2</v>
      </c>
      <c r="C31" s="5">
        <v>15</v>
      </c>
      <c r="D31" s="18">
        <v>8643.3709999999992</v>
      </c>
      <c r="E31" s="18">
        <v>8719.4320000000007</v>
      </c>
      <c r="F31" s="18">
        <v>-4306.6850000000004</v>
      </c>
      <c r="G31" s="5" t="s">
        <v>28</v>
      </c>
      <c r="H31" s="22">
        <v>10.565530000000001</v>
      </c>
      <c r="I31" s="23">
        <v>1.43E-2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95C3-38CC-D24D-A676-60DF7BFDE3E5}">
  <dimension ref="A1:I33"/>
  <sheetViews>
    <sheetView zoomScaleNormal="100" workbookViewId="0"/>
  </sheetViews>
  <sheetFormatPr baseColWidth="10" defaultRowHeight="16"/>
  <sheetData>
    <row r="1" spans="1:4">
      <c r="A1" s="12" t="s">
        <v>233</v>
      </c>
    </row>
    <row r="3" spans="1:4" ht="17" thickBot="1">
      <c r="A3" t="s">
        <v>46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88.967029999999994</v>
      </c>
      <c r="C5" s="17">
        <v>3.206302</v>
      </c>
      <c r="D5" s="10" t="s">
        <v>13</v>
      </c>
    </row>
    <row r="6" spans="1:4">
      <c r="A6" s="2" t="s">
        <v>43</v>
      </c>
      <c r="B6" s="17">
        <v>2.1834699999999998</v>
      </c>
      <c r="C6" s="17">
        <v>0.50120799999999999</v>
      </c>
      <c r="D6" s="10" t="s">
        <v>13</v>
      </c>
    </row>
    <row r="7" spans="1:4">
      <c r="A7" s="2" t="s">
        <v>6</v>
      </c>
      <c r="B7" s="17">
        <v>-7.9713500000000002</v>
      </c>
      <c r="C7" s="17">
        <v>0.445662</v>
      </c>
      <c r="D7" s="10" t="s">
        <v>13</v>
      </c>
    </row>
    <row r="8" spans="1:4">
      <c r="A8" s="2" t="s">
        <v>7</v>
      </c>
      <c r="B8" s="17">
        <v>-0.36903000000000002</v>
      </c>
      <c r="C8" s="17">
        <v>0.43893500000000002</v>
      </c>
      <c r="D8" s="20">
        <v>0.40110000000000001</v>
      </c>
    </row>
    <row r="9" spans="1:4">
      <c r="A9" s="2" t="s">
        <v>8</v>
      </c>
      <c r="B9" s="17">
        <v>1.6451899999999999</v>
      </c>
      <c r="C9" s="17">
        <v>0.95332600000000001</v>
      </c>
      <c r="D9" s="20">
        <v>8.5300000000000001E-2</v>
      </c>
    </row>
    <row r="10" spans="1:4">
      <c r="A10" s="2" t="s">
        <v>9</v>
      </c>
      <c r="B10" s="17">
        <v>-0.13807</v>
      </c>
      <c r="C10" s="17">
        <v>7.0703000000000002E-2</v>
      </c>
      <c r="D10" s="20">
        <v>5.16E-2</v>
      </c>
    </row>
    <row r="11" spans="1:4">
      <c r="A11" s="2" t="s">
        <v>10</v>
      </c>
      <c r="B11" s="17">
        <v>9.3590000000000007E-2</v>
      </c>
      <c r="C11" s="17">
        <v>2.8015000000000002E-2</v>
      </c>
      <c r="D11" s="20">
        <v>8.9999999999999998E-4</v>
      </c>
    </row>
    <row r="12" spans="1:4">
      <c r="A12" s="2" t="s">
        <v>44</v>
      </c>
      <c r="B12" s="17">
        <v>-0.12606000000000001</v>
      </c>
      <c r="C12" s="17">
        <v>0.146479</v>
      </c>
      <c r="D12" s="20">
        <v>0.39</v>
      </c>
    </row>
    <row r="13" spans="1:4" ht="17" thickBot="1">
      <c r="A13" s="4" t="s">
        <v>45</v>
      </c>
      <c r="B13" s="18">
        <v>3.0640000000000001E-2</v>
      </c>
      <c r="C13" s="18">
        <v>5.7225999999999999E-2</v>
      </c>
      <c r="D13" s="21">
        <v>0.5927</v>
      </c>
    </row>
    <row r="15" spans="1:4" ht="17" thickBot="1">
      <c r="A15" t="s">
        <v>51</v>
      </c>
    </row>
    <row r="16" spans="1:4">
      <c r="A16" s="24" t="s">
        <v>0</v>
      </c>
      <c r="B16" s="25" t="s">
        <v>1</v>
      </c>
      <c r="C16" s="25" t="s">
        <v>2</v>
      </c>
      <c r="D16" s="26" t="s">
        <v>3</v>
      </c>
    </row>
    <row r="17" spans="1:9">
      <c r="A17" s="2" t="s">
        <v>12</v>
      </c>
      <c r="B17" s="17">
        <v>88.342470000000006</v>
      </c>
      <c r="C17" s="17">
        <v>3.269631</v>
      </c>
      <c r="D17" s="10" t="s">
        <v>13</v>
      </c>
    </row>
    <row r="18" spans="1:9">
      <c r="A18" s="2" t="s">
        <v>6</v>
      </c>
      <c r="B18" s="17">
        <v>-5.9973999999999998</v>
      </c>
      <c r="C18" s="17">
        <v>0.81125999999999998</v>
      </c>
      <c r="D18" s="10" t="s">
        <v>13</v>
      </c>
    </row>
    <row r="19" spans="1:9">
      <c r="A19" s="2" t="s">
        <v>7</v>
      </c>
      <c r="B19" s="17">
        <v>-0.29091</v>
      </c>
      <c r="C19" s="17">
        <v>0.51949500000000004</v>
      </c>
      <c r="D19" s="20">
        <v>0.57579999999999998</v>
      </c>
    </row>
    <row r="20" spans="1:9">
      <c r="A20" s="2" t="s">
        <v>43</v>
      </c>
      <c r="B20" s="17">
        <v>2.1301899999999998</v>
      </c>
      <c r="C20" s="17">
        <v>0.88039900000000004</v>
      </c>
      <c r="D20" s="20">
        <v>1.61E-2</v>
      </c>
    </row>
    <row r="21" spans="1:9">
      <c r="A21" s="2" t="s">
        <v>8</v>
      </c>
      <c r="B21" s="17">
        <v>1.64388</v>
      </c>
      <c r="C21" s="17">
        <v>0.96151900000000001</v>
      </c>
      <c r="D21" s="20">
        <v>8.8200000000000001E-2</v>
      </c>
    </row>
    <row r="22" spans="1:9">
      <c r="A22" s="2" t="s">
        <v>9</v>
      </c>
      <c r="B22" s="17">
        <v>-0.13641</v>
      </c>
      <c r="C22" s="17">
        <v>7.1299000000000001E-2</v>
      </c>
      <c r="D22" s="20">
        <v>5.6500000000000002E-2</v>
      </c>
    </row>
    <row r="23" spans="1:9">
      <c r="A23" s="2" t="s">
        <v>10</v>
      </c>
      <c r="B23" s="17">
        <v>9.4539999999999999E-2</v>
      </c>
      <c r="C23" s="17">
        <v>2.8250000000000001E-2</v>
      </c>
      <c r="D23" s="20">
        <v>8.9999999999999998E-4</v>
      </c>
    </row>
    <row r="24" spans="1:9">
      <c r="A24" s="2" t="s">
        <v>44</v>
      </c>
      <c r="B24" s="17">
        <v>-0.12145</v>
      </c>
      <c r="C24" s="17">
        <v>0.14771000000000001</v>
      </c>
      <c r="D24" s="20">
        <v>0.41149999999999998</v>
      </c>
    </row>
    <row r="25" spans="1:9">
      <c r="A25" s="2" t="s">
        <v>45</v>
      </c>
      <c r="B25" s="17">
        <v>2.955E-2</v>
      </c>
      <c r="C25" s="17">
        <v>5.7711999999999999E-2</v>
      </c>
      <c r="D25" s="20">
        <v>0.60899999999999999</v>
      </c>
    </row>
    <row r="26" spans="1:9">
      <c r="A26" s="2" t="s">
        <v>15</v>
      </c>
      <c r="B26" s="17">
        <v>-0.79117000000000004</v>
      </c>
      <c r="C26" s="17">
        <v>0.36449300000000001</v>
      </c>
      <c r="D26" s="20">
        <v>3.04E-2</v>
      </c>
    </row>
    <row r="27" spans="1:9">
      <c r="A27" s="2" t="s">
        <v>47</v>
      </c>
      <c r="B27" s="17">
        <v>0.63468999999999998</v>
      </c>
      <c r="C27" s="17">
        <v>0.41077599999999997</v>
      </c>
      <c r="D27" s="20">
        <v>0.1234</v>
      </c>
    </row>
    <row r="28" spans="1:9" ht="17" thickBot="1">
      <c r="A28" s="4" t="s">
        <v>48</v>
      </c>
      <c r="B28" s="18">
        <v>-1.6968700000000001</v>
      </c>
      <c r="C28" s="18">
        <v>0.87993100000000002</v>
      </c>
      <c r="D28" s="21">
        <v>5.4399999999999997E-2</v>
      </c>
    </row>
    <row r="30" spans="1:9" ht="17" thickBot="1">
      <c r="A30" t="s">
        <v>18</v>
      </c>
    </row>
    <row r="31" spans="1:9" ht="17" thickBot="1">
      <c r="A31" s="14"/>
      <c r="B31" s="15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5" t="s">
        <v>24</v>
      </c>
      <c r="H31" s="15" t="s">
        <v>25</v>
      </c>
      <c r="I31" s="16" t="s">
        <v>3</v>
      </c>
    </row>
    <row r="32" spans="1:9">
      <c r="A32" s="2" t="s">
        <v>49</v>
      </c>
      <c r="B32">
        <v>1</v>
      </c>
      <c r="C32">
        <v>13</v>
      </c>
      <c r="D32" s="17">
        <v>8566.9120000000003</v>
      </c>
      <c r="E32" s="17">
        <v>8632.7099999999991</v>
      </c>
      <c r="F32" s="17">
        <v>-4270.4560000000001</v>
      </c>
      <c r="I32" s="3"/>
    </row>
    <row r="33" spans="1:9" ht="17" thickBot="1">
      <c r="A33" s="4" t="s">
        <v>50</v>
      </c>
      <c r="B33" s="5">
        <v>2</v>
      </c>
      <c r="C33" s="5">
        <v>16</v>
      </c>
      <c r="D33" s="18">
        <v>8562.027</v>
      </c>
      <c r="E33" s="18">
        <v>8643.0079999999998</v>
      </c>
      <c r="F33" s="18">
        <v>-4265.0129999999999</v>
      </c>
      <c r="G33" s="5" t="s">
        <v>28</v>
      </c>
      <c r="H33" s="5">
        <v>10.8855</v>
      </c>
      <c r="I33" s="6">
        <v>1.24E-2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3346-6C04-0340-AAA9-3C37048DB152}">
  <dimension ref="A1:I31"/>
  <sheetViews>
    <sheetView zoomScaleNormal="100" workbookViewId="0"/>
  </sheetViews>
  <sheetFormatPr baseColWidth="10" defaultRowHeight="16"/>
  <sheetData>
    <row r="1" spans="1:4">
      <c r="A1" s="12" t="s">
        <v>234</v>
      </c>
    </row>
    <row r="3" spans="1:4" ht="17" thickBot="1">
      <c r="A3" t="s">
        <v>60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89.546530000000004</v>
      </c>
      <c r="C5" s="17">
        <v>2.4956931999999998</v>
      </c>
      <c r="D5" s="10" t="s">
        <v>13</v>
      </c>
    </row>
    <row r="6" spans="1:4">
      <c r="A6" s="2" t="s">
        <v>5</v>
      </c>
      <c r="B6" s="17">
        <v>2.2043400000000002</v>
      </c>
      <c r="C6" s="17">
        <v>0.49781730000000002</v>
      </c>
      <c r="D6" s="10" t="s">
        <v>13</v>
      </c>
    </row>
    <row r="7" spans="1:4">
      <c r="A7" s="2" t="s">
        <v>6</v>
      </c>
      <c r="B7" s="17">
        <v>-7.9404599999999999</v>
      </c>
      <c r="C7" s="17">
        <v>0.44114890000000001</v>
      </c>
      <c r="D7" s="10" t="s">
        <v>13</v>
      </c>
    </row>
    <row r="8" spans="1:4">
      <c r="A8" s="2" t="s">
        <v>7</v>
      </c>
      <c r="B8" s="17">
        <v>-0.46609</v>
      </c>
      <c r="C8" s="17">
        <v>0.37945390000000001</v>
      </c>
      <c r="D8" s="20">
        <v>0.22009999999999999</v>
      </c>
    </row>
    <row r="9" spans="1:4">
      <c r="A9" s="2" t="s">
        <v>8</v>
      </c>
      <c r="B9" s="17">
        <v>1.96774</v>
      </c>
      <c r="C9" s="17">
        <v>0.95822229999999997</v>
      </c>
      <c r="D9" s="20">
        <v>4.07E-2</v>
      </c>
    </row>
    <row r="10" spans="1:4">
      <c r="A10" s="2" t="s">
        <v>9</v>
      </c>
      <c r="B10" s="17">
        <v>-0.13292999999999999</v>
      </c>
      <c r="C10" s="17">
        <v>7.0254899999999995E-2</v>
      </c>
      <c r="D10" s="20">
        <v>5.9299999999999999E-2</v>
      </c>
    </row>
    <row r="11" spans="1:4">
      <c r="A11" s="2" t="s">
        <v>10</v>
      </c>
      <c r="B11" s="17">
        <v>8.9560000000000001E-2</v>
      </c>
      <c r="C11" s="17">
        <v>2.7994399999999999E-2</v>
      </c>
      <c r="D11" s="20">
        <v>1.5E-3</v>
      </c>
    </row>
    <row r="12" spans="1:4" ht="17" thickBot="1">
      <c r="A12" s="4" t="s">
        <v>61</v>
      </c>
      <c r="B12" s="18">
        <v>-5.40618</v>
      </c>
      <c r="C12" s="18">
        <v>2.9001304999999999</v>
      </c>
      <c r="D12" s="21">
        <v>6.3100000000000003E-2</v>
      </c>
    </row>
    <row r="14" spans="1:4" ht="17" thickBot="1">
      <c r="A14" t="s">
        <v>62</v>
      </c>
    </row>
    <row r="15" spans="1:4">
      <c r="A15" s="24" t="s">
        <v>0</v>
      </c>
      <c r="B15" s="25" t="s">
        <v>1</v>
      </c>
      <c r="C15" s="25" t="s">
        <v>2</v>
      </c>
      <c r="D15" s="26" t="s">
        <v>3</v>
      </c>
    </row>
    <row r="16" spans="1:4">
      <c r="A16" s="2" t="s">
        <v>12</v>
      </c>
      <c r="B16" s="17">
        <v>88.860129999999998</v>
      </c>
      <c r="C16" s="17">
        <v>2.5574873</v>
      </c>
      <c r="D16" s="10" t="s">
        <v>13</v>
      </c>
    </row>
    <row r="17" spans="1:9">
      <c r="A17" s="2" t="s">
        <v>6</v>
      </c>
      <c r="B17" s="17">
        <v>-6.0119899999999999</v>
      </c>
      <c r="C17" s="17">
        <v>0.80318929999999999</v>
      </c>
      <c r="D17" s="10" t="s">
        <v>13</v>
      </c>
    </row>
    <row r="18" spans="1:9">
      <c r="A18" s="2" t="s">
        <v>7</v>
      </c>
      <c r="B18" s="17">
        <v>-0.35951</v>
      </c>
      <c r="C18" s="17">
        <v>0.47167890000000001</v>
      </c>
      <c r="D18" s="20">
        <v>0.44640000000000002</v>
      </c>
    </row>
    <row r="19" spans="1:9">
      <c r="A19" s="2" t="s">
        <v>5</v>
      </c>
      <c r="B19" s="17">
        <v>2.2254200000000002</v>
      </c>
      <c r="C19" s="17">
        <v>0.8739209</v>
      </c>
      <c r="D19" s="20">
        <v>1.14E-2</v>
      </c>
    </row>
    <row r="20" spans="1:9">
      <c r="A20" s="2" t="s">
        <v>8</v>
      </c>
      <c r="B20" s="17">
        <v>1.96675</v>
      </c>
      <c r="C20" s="17">
        <v>0.96716040000000003</v>
      </c>
      <c r="D20" s="20">
        <v>4.2700000000000002E-2</v>
      </c>
    </row>
    <row r="21" spans="1:9">
      <c r="A21" s="2" t="s">
        <v>9</v>
      </c>
      <c r="B21" s="17">
        <v>-0.13114999999999999</v>
      </c>
      <c r="C21" s="17">
        <v>7.0898699999999995E-2</v>
      </c>
      <c r="D21" s="20">
        <v>6.5199999999999994E-2</v>
      </c>
    </row>
    <row r="22" spans="1:9">
      <c r="A22" s="2" t="s">
        <v>10</v>
      </c>
      <c r="B22" s="17">
        <v>9.0649999999999994E-2</v>
      </c>
      <c r="C22" s="17">
        <v>2.8248100000000002E-2</v>
      </c>
      <c r="D22" s="20">
        <v>1.5E-3</v>
      </c>
    </row>
    <row r="23" spans="1:9">
      <c r="A23" s="2" t="s">
        <v>61</v>
      </c>
      <c r="B23" s="17">
        <v>-5.2021699999999997</v>
      </c>
      <c r="C23" s="17">
        <v>2.9248614000000002</v>
      </c>
      <c r="D23" s="20">
        <v>7.6100000000000001E-2</v>
      </c>
    </row>
    <row r="24" spans="1:9">
      <c r="A24" s="2" t="s">
        <v>15</v>
      </c>
      <c r="B24" s="17">
        <v>-0.77807000000000004</v>
      </c>
      <c r="C24" s="17">
        <v>0.36166789999999999</v>
      </c>
      <c r="D24" s="20">
        <v>3.1899999999999998E-2</v>
      </c>
    </row>
    <row r="25" spans="1:9">
      <c r="A25" s="2" t="s">
        <v>16</v>
      </c>
      <c r="B25" s="17">
        <v>0.56560999999999995</v>
      </c>
      <c r="C25" s="17">
        <v>0.40905920000000001</v>
      </c>
      <c r="D25" s="20">
        <v>0.1678</v>
      </c>
    </row>
    <row r="26" spans="1:9" ht="17" thickBot="1">
      <c r="A26" s="4" t="s">
        <v>17</v>
      </c>
      <c r="B26" s="18">
        <v>-1.65106</v>
      </c>
      <c r="C26" s="18">
        <v>0.8711624</v>
      </c>
      <c r="D26" s="21">
        <v>5.8599999999999999E-2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63</v>
      </c>
      <c r="B30">
        <v>1</v>
      </c>
      <c r="C30">
        <v>12</v>
      </c>
      <c r="D30" s="17">
        <v>8645.6419999999998</v>
      </c>
      <c r="E30" s="17">
        <v>8706.491</v>
      </c>
      <c r="F30" s="17">
        <v>-4310.8209999999999</v>
      </c>
      <c r="I30" s="3"/>
    </row>
    <row r="31" spans="1:9" ht="17" thickBot="1">
      <c r="A31" s="4" t="s">
        <v>64</v>
      </c>
      <c r="B31" s="5">
        <v>2</v>
      </c>
      <c r="C31" s="5">
        <v>15</v>
      </c>
      <c r="D31" s="18">
        <v>8641.4709999999995</v>
      </c>
      <c r="E31" s="18">
        <v>8717.5319999999992</v>
      </c>
      <c r="F31" s="18">
        <v>-4305.7359999999999</v>
      </c>
      <c r="G31" s="5" t="s">
        <v>28</v>
      </c>
      <c r="H31" s="5">
        <v>10.17102</v>
      </c>
      <c r="I31" s="6">
        <v>1.72E-2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6777-7C3E-0E47-B7BA-D10A147B5C92}">
  <dimension ref="A1:I31"/>
  <sheetViews>
    <sheetView zoomScaleNormal="100" workbookViewId="0"/>
  </sheetViews>
  <sheetFormatPr baseColWidth="10" defaultRowHeight="16"/>
  <sheetData>
    <row r="1" spans="1:4">
      <c r="A1" s="12" t="s">
        <v>235</v>
      </c>
    </row>
    <row r="3" spans="1:4" ht="17" thickBot="1">
      <c r="A3" t="s">
        <v>34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13" t="s">
        <v>12</v>
      </c>
      <c r="B5" s="17">
        <v>-1.1590640000000001</v>
      </c>
      <c r="C5" s="17">
        <v>4.5280849999999997E-2</v>
      </c>
      <c r="D5" s="10" t="s">
        <v>13</v>
      </c>
    </row>
    <row r="6" spans="1:4">
      <c r="A6" s="2" t="s">
        <v>5</v>
      </c>
      <c r="B6" s="17">
        <v>4.0864200000000003E-2</v>
      </c>
      <c r="C6" s="17">
        <v>1.3164820000000001E-2</v>
      </c>
      <c r="D6" s="20">
        <v>2.0999999999999999E-3</v>
      </c>
    </row>
    <row r="7" spans="1:4">
      <c r="A7" s="2" t="s">
        <v>35</v>
      </c>
      <c r="B7" s="17">
        <v>-2.3084E-2</v>
      </c>
      <c r="C7" s="17">
        <v>1.3204260000000001E-2</v>
      </c>
      <c r="D7" s="20">
        <v>8.1100000000000005E-2</v>
      </c>
    </row>
    <row r="8" spans="1:4">
      <c r="A8" s="2" t="s">
        <v>7</v>
      </c>
      <c r="B8" s="17">
        <v>4.4501999999999996E-3</v>
      </c>
      <c r="C8" s="17">
        <v>6.9226699999999997E-3</v>
      </c>
      <c r="D8" s="20">
        <v>0.52070000000000005</v>
      </c>
    </row>
    <row r="9" spans="1:4">
      <c r="A9" s="2" t="s">
        <v>10</v>
      </c>
      <c r="B9" s="17">
        <v>9.8200000000000002E-5</v>
      </c>
      <c r="C9" s="17">
        <v>5.0741000000000002E-4</v>
      </c>
      <c r="D9" s="20">
        <v>0.84660000000000002</v>
      </c>
    </row>
    <row r="10" spans="1:4">
      <c r="A10" s="2" t="s">
        <v>8</v>
      </c>
      <c r="B10" s="17">
        <v>-4.5179999999999998E-4</v>
      </c>
      <c r="C10" s="17">
        <v>1.71824E-2</v>
      </c>
      <c r="D10" s="20">
        <v>0.97899999999999998</v>
      </c>
    </row>
    <row r="11" spans="1:4">
      <c r="A11" s="2" t="s">
        <v>9</v>
      </c>
      <c r="B11" s="17">
        <v>2.0866000000000001E-3</v>
      </c>
      <c r="C11" s="17">
        <v>1.2794600000000001E-3</v>
      </c>
      <c r="D11" s="20">
        <v>0.1038</v>
      </c>
    </row>
    <row r="12" spans="1:4" ht="17" thickBot="1">
      <c r="A12" s="4" t="s">
        <v>11</v>
      </c>
      <c r="B12" s="18">
        <v>5.4282700000000003E-2</v>
      </c>
      <c r="C12" s="18">
        <v>2.9376849999999999E-2</v>
      </c>
      <c r="D12" s="21">
        <v>6.5500000000000003E-2</v>
      </c>
    </row>
    <row r="14" spans="1:4" ht="17" thickBot="1">
      <c r="A14" t="s">
        <v>36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-1.1383293999999999</v>
      </c>
      <c r="C16" s="17">
        <v>4.720353E-2</v>
      </c>
      <c r="D16" s="10" t="s">
        <v>13</v>
      </c>
    </row>
    <row r="17" spans="1:9">
      <c r="A17" s="2" t="s">
        <v>35</v>
      </c>
      <c r="B17" s="17">
        <v>-5.5850900000000002E-2</v>
      </c>
      <c r="C17" s="17">
        <v>2.4301730000000001E-2</v>
      </c>
      <c r="D17" s="3">
        <v>2.1999999999999999E-2</v>
      </c>
    </row>
    <row r="18" spans="1:9">
      <c r="A18" s="2" t="s">
        <v>7</v>
      </c>
      <c r="B18" s="17">
        <v>-6.4266999999999996E-3</v>
      </c>
      <c r="C18" s="17">
        <v>1.037078E-2</v>
      </c>
      <c r="D18" s="20">
        <v>0.53590000000000004</v>
      </c>
    </row>
    <row r="19" spans="1:9">
      <c r="A19" s="2" t="s">
        <v>5</v>
      </c>
      <c r="B19" s="17">
        <v>2.4863300000000001E-2</v>
      </c>
      <c r="C19" s="17">
        <v>2.389262E-2</v>
      </c>
      <c r="D19" s="20">
        <v>0.2989</v>
      </c>
    </row>
    <row r="20" spans="1:9">
      <c r="A20" s="2" t="s">
        <v>10</v>
      </c>
      <c r="B20" s="17">
        <v>7.9900000000000004E-5</v>
      </c>
      <c r="C20" s="17">
        <v>5.0874000000000004E-4</v>
      </c>
      <c r="D20" s="20">
        <v>0.87529999999999997</v>
      </c>
    </row>
    <row r="21" spans="1:9">
      <c r="A21" s="2" t="s">
        <v>8</v>
      </c>
      <c r="B21" s="17">
        <v>-1.8300000000000001E-5</v>
      </c>
      <c r="C21" s="17">
        <v>1.7227869999999999E-2</v>
      </c>
      <c r="D21" s="20">
        <v>0.99919999999999998</v>
      </c>
    </row>
    <row r="22" spans="1:9">
      <c r="A22" s="2" t="s">
        <v>9</v>
      </c>
      <c r="B22" s="17">
        <v>2.0739999999999999E-3</v>
      </c>
      <c r="C22" s="17">
        <v>1.2828900000000001E-3</v>
      </c>
      <c r="D22" s="20">
        <v>0.10680000000000001</v>
      </c>
    </row>
    <row r="23" spans="1:9">
      <c r="A23" s="2" t="s">
        <v>11</v>
      </c>
      <c r="B23" s="17">
        <v>5.4485800000000001E-2</v>
      </c>
      <c r="C23" s="17">
        <v>2.94512E-2</v>
      </c>
      <c r="D23" s="20">
        <v>6.5100000000000005E-2</v>
      </c>
    </row>
    <row r="24" spans="1:9">
      <c r="A24" s="2" t="s">
        <v>37</v>
      </c>
      <c r="B24" s="17">
        <v>1.6693099999999999E-2</v>
      </c>
      <c r="C24" s="17">
        <v>1.0861239999999999E-2</v>
      </c>
      <c r="D24" s="20">
        <v>0.125</v>
      </c>
    </row>
    <row r="25" spans="1:9">
      <c r="A25" s="2" t="s">
        <v>16</v>
      </c>
      <c r="B25" s="17">
        <v>5.1967999999999997E-3</v>
      </c>
      <c r="C25" s="17">
        <v>1.080776E-2</v>
      </c>
      <c r="D25" s="20">
        <v>0.63100000000000001</v>
      </c>
    </row>
    <row r="26" spans="1:9" ht="17" thickBot="1">
      <c r="A26" s="4" t="s">
        <v>38</v>
      </c>
      <c r="B26" s="18">
        <v>1.7660599999999999E-2</v>
      </c>
      <c r="C26" s="18">
        <v>2.632342E-2</v>
      </c>
      <c r="D26" s="21">
        <v>0.50260000000000005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69</v>
      </c>
      <c r="B30">
        <v>1</v>
      </c>
      <c r="C30">
        <v>12</v>
      </c>
      <c r="D30" s="17">
        <v>-36.137610000000002</v>
      </c>
      <c r="E30" s="17">
        <v>24.505420000000001</v>
      </c>
      <c r="F30" s="17">
        <v>30.0688</v>
      </c>
      <c r="I30" s="3"/>
    </row>
    <row r="31" spans="1:9" ht="17" thickBot="1">
      <c r="A31" s="4" t="s">
        <v>70</v>
      </c>
      <c r="B31" s="5">
        <v>2</v>
      </c>
      <c r="C31" s="5">
        <v>15</v>
      </c>
      <c r="D31" s="18">
        <v>-33.21808</v>
      </c>
      <c r="E31" s="18">
        <v>42.585700000000003</v>
      </c>
      <c r="F31" s="18">
        <v>31.60904</v>
      </c>
      <c r="G31" s="5" t="s">
        <v>28</v>
      </c>
      <c r="H31" s="18">
        <v>3.0804770000000001</v>
      </c>
      <c r="I31" s="21">
        <v>0.37940000000000002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0447-9F23-A243-B6DB-1560770D6E49}">
  <dimension ref="A1:I31"/>
  <sheetViews>
    <sheetView zoomScaleNormal="100" workbookViewId="0"/>
  </sheetViews>
  <sheetFormatPr baseColWidth="10" defaultRowHeight="16"/>
  <sheetData>
    <row r="1" spans="1:4">
      <c r="A1" s="12" t="s">
        <v>236</v>
      </c>
    </row>
    <row r="3" spans="1:4" ht="17" thickBot="1">
      <c r="A3" t="s">
        <v>39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-1.1568944000000001</v>
      </c>
      <c r="C5" s="17">
        <v>4.6638369999999998E-2</v>
      </c>
      <c r="D5" s="10" t="s">
        <v>13</v>
      </c>
    </row>
    <row r="6" spans="1:4">
      <c r="A6" s="2" t="s">
        <v>5</v>
      </c>
      <c r="B6" s="17">
        <v>4.1316400000000003E-2</v>
      </c>
      <c r="C6" s="17">
        <v>1.318476E-2</v>
      </c>
      <c r="D6" s="20">
        <v>1.9E-3</v>
      </c>
    </row>
    <row r="7" spans="1:4">
      <c r="A7" s="2" t="s">
        <v>35</v>
      </c>
      <c r="B7" s="17">
        <v>-2.2745999999999999E-2</v>
      </c>
      <c r="C7" s="17">
        <v>1.322276E-2</v>
      </c>
      <c r="D7" s="20">
        <v>8.5999999999999993E-2</v>
      </c>
    </row>
    <row r="8" spans="1:4">
      <c r="A8" s="2" t="s">
        <v>7</v>
      </c>
      <c r="B8" s="17">
        <v>6.2411000000000003E-3</v>
      </c>
      <c r="C8" s="17">
        <v>6.9209199999999997E-3</v>
      </c>
      <c r="D8" s="20">
        <v>0.36780000000000002</v>
      </c>
    </row>
    <row r="9" spans="1:4">
      <c r="A9" s="2" t="s">
        <v>10</v>
      </c>
      <c r="B9" s="17">
        <v>9.2700000000000004E-5</v>
      </c>
      <c r="C9" s="17">
        <v>5.1002000000000003E-4</v>
      </c>
      <c r="D9" s="20">
        <v>0.85580000000000001</v>
      </c>
    </row>
    <row r="10" spans="1:4">
      <c r="A10" s="2" t="s">
        <v>8</v>
      </c>
      <c r="B10" s="17">
        <v>-1.5579000000000001E-3</v>
      </c>
      <c r="C10" s="17">
        <v>1.7251740000000002E-2</v>
      </c>
      <c r="D10" s="20">
        <v>0.92810000000000004</v>
      </c>
    </row>
    <row r="11" spans="1:4">
      <c r="A11" s="2" t="s">
        <v>9</v>
      </c>
      <c r="B11" s="17">
        <v>2.2978999999999999E-3</v>
      </c>
      <c r="C11" s="17">
        <v>1.2748499999999999E-3</v>
      </c>
      <c r="D11" s="20">
        <v>7.2300000000000003E-2</v>
      </c>
    </row>
    <row r="12" spans="1:4" ht="17" thickBot="1">
      <c r="A12" s="4" t="s">
        <v>29</v>
      </c>
      <c r="B12" s="18">
        <v>-1.9019999999999999E-4</v>
      </c>
      <c r="C12" s="18">
        <v>2.9336E-4</v>
      </c>
      <c r="D12" s="21">
        <v>0.51719999999999999</v>
      </c>
    </row>
    <row r="14" spans="1:4" ht="17" thickBot="1">
      <c r="A14" t="s">
        <v>40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-1.1365422999999999</v>
      </c>
      <c r="C16" s="17">
        <v>4.8485060000000003E-2</v>
      </c>
      <c r="D16" s="10" t="s">
        <v>13</v>
      </c>
    </row>
    <row r="17" spans="1:9">
      <c r="A17" s="2" t="s">
        <v>35</v>
      </c>
      <c r="B17" s="17">
        <v>-5.5053900000000003E-2</v>
      </c>
      <c r="C17" s="17">
        <v>2.4337560000000001E-2</v>
      </c>
      <c r="D17" s="20">
        <v>2.41E-2</v>
      </c>
    </row>
    <row r="18" spans="1:9">
      <c r="A18" s="2" t="s">
        <v>7</v>
      </c>
      <c r="B18" s="17">
        <v>-4.7102000000000003E-3</v>
      </c>
      <c r="C18" s="17">
        <v>1.038473E-2</v>
      </c>
      <c r="D18" s="20">
        <v>0.65039999999999998</v>
      </c>
    </row>
    <row r="19" spans="1:9">
      <c r="A19" s="2" t="s">
        <v>5</v>
      </c>
      <c r="B19" s="17">
        <v>2.5178300000000001E-2</v>
      </c>
      <c r="C19" s="17">
        <v>2.393062E-2</v>
      </c>
      <c r="D19" s="20">
        <v>0.29360000000000003</v>
      </c>
    </row>
    <row r="20" spans="1:9">
      <c r="A20" s="2" t="s">
        <v>10</v>
      </c>
      <c r="B20" s="17">
        <v>7.5900000000000002E-5</v>
      </c>
      <c r="C20" s="17">
        <v>5.1135000000000004E-4</v>
      </c>
      <c r="D20" s="20">
        <v>0.8821</v>
      </c>
    </row>
    <row r="21" spans="1:9">
      <c r="A21" s="2" t="s">
        <v>8</v>
      </c>
      <c r="B21" s="17">
        <v>-1.1842000000000001E-3</v>
      </c>
      <c r="C21" s="17">
        <v>1.7296929999999999E-2</v>
      </c>
      <c r="D21" s="20">
        <v>0.94550000000000001</v>
      </c>
    </row>
    <row r="22" spans="1:9">
      <c r="A22" s="2" t="s">
        <v>9</v>
      </c>
      <c r="B22" s="17">
        <v>2.2889999999999998E-3</v>
      </c>
      <c r="C22" s="17">
        <v>1.2782200000000001E-3</v>
      </c>
      <c r="D22" s="20">
        <v>7.4200000000000002E-2</v>
      </c>
    </row>
    <row r="23" spans="1:9">
      <c r="A23" s="2" t="s">
        <v>29</v>
      </c>
      <c r="B23" s="17">
        <v>-1.8230000000000001E-4</v>
      </c>
      <c r="C23" s="17">
        <v>2.9412999999999998E-4</v>
      </c>
      <c r="D23" s="20">
        <v>0.53569999999999995</v>
      </c>
    </row>
    <row r="24" spans="1:9">
      <c r="A24" s="2" t="s">
        <v>37</v>
      </c>
      <c r="B24" s="17">
        <v>1.6549399999999999E-2</v>
      </c>
      <c r="C24" s="17">
        <v>1.087863E-2</v>
      </c>
      <c r="D24" s="20">
        <v>0.1288</v>
      </c>
    </row>
    <row r="25" spans="1:9">
      <c r="A25" s="2" t="s">
        <v>16</v>
      </c>
      <c r="B25" s="17">
        <v>5.4590999999999997E-3</v>
      </c>
      <c r="C25" s="17">
        <v>1.082375E-2</v>
      </c>
      <c r="D25" s="20">
        <v>0.61439999999999995</v>
      </c>
    </row>
    <row r="26" spans="1:9" ht="17" thickBot="1">
      <c r="A26" s="4" t="s">
        <v>38</v>
      </c>
      <c r="B26" s="18">
        <v>1.7169199999999999E-2</v>
      </c>
      <c r="C26" s="18">
        <v>2.6365119999999999E-2</v>
      </c>
      <c r="D26" s="21">
        <v>0.51519999999999999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71</v>
      </c>
      <c r="B30">
        <v>1</v>
      </c>
      <c r="C30">
        <v>12</v>
      </c>
      <c r="D30" s="17">
        <v>-33.127070000000003</v>
      </c>
      <c r="E30" s="17">
        <v>27.51596</v>
      </c>
      <c r="F30" s="17">
        <v>28.56354</v>
      </c>
      <c r="I30" s="3"/>
    </row>
    <row r="31" spans="1:9" ht="17" thickBot="1">
      <c r="A31" s="4" t="s">
        <v>72</v>
      </c>
      <c r="B31" s="5">
        <v>2</v>
      </c>
      <c r="C31" s="5">
        <v>15</v>
      </c>
      <c r="D31" s="18">
        <v>-30.155080000000002</v>
      </c>
      <c r="E31" s="18">
        <v>45.648710000000001</v>
      </c>
      <c r="F31" s="18">
        <v>30.077539999999999</v>
      </c>
      <c r="G31" s="5" t="s">
        <v>28</v>
      </c>
      <c r="H31" s="18">
        <v>3.0280049999999998</v>
      </c>
      <c r="I31" s="21">
        <v>0.38729999999999998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2F3F-FF15-AE46-B2B6-846B616180C6}">
  <dimension ref="A1:I33"/>
  <sheetViews>
    <sheetView zoomScaleNormal="100" workbookViewId="0"/>
  </sheetViews>
  <sheetFormatPr baseColWidth="10" defaultRowHeight="16"/>
  <sheetData>
    <row r="1" spans="1:4">
      <c r="A1" s="12" t="s">
        <v>237</v>
      </c>
    </row>
    <row r="3" spans="1:4" ht="17" thickBot="1">
      <c r="A3" t="s">
        <v>52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-1.1997226999999999</v>
      </c>
      <c r="C5" s="17">
        <v>5.8516400000000003E-2</v>
      </c>
      <c r="D5" s="10" t="s">
        <v>13</v>
      </c>
    </row>
    <row r="6" spans="1:4">
      <c r="A6" s="2" t="s">
        <v>5</v>
      </c>
      <c r="B6" s="17">
        <v>4.11843E-2</v>
      </c>
      <c r="C6" s="17">
        <v>1.317305E-2</v>
      </c>
      <c r="D6" s="20">
        <v>1.9E-3</v>
      </c>
    </row>
    <row r="7" spans="1:4">
      <c r="A7" s="2" t="s">
        <v>35</v>
      </c>
      <c r="B7" s="17">
        <v>-2.2539300000000002E-2</v>
      </c>
      <c r="C7" s="17">
        <v>1.3214689999999999E-2</v>
      </c>
      <c r="D7" s="20">
        <v>8.8700000000000001E-2</v>
      </c>
    </row>
    <row r="8" spans="1:4">
      <c r="A8" s="2" t="s">
        <v>7</v>
      </c>
      <c r="B8" s="17">
        <v>-5.5800000000000001E-5</v>
      </c>
      <c r="C8" s="17">
        <v>8.0517000000000002E-3</v>
      </c>
      <c r="D8" s="20">
        <v>0.99450000000000005</v>
      </c>
    </row>
    <row r="9" spans="1:4">
      <c r="A9" s="2" t="s">
        <v>10</v>
      </c>
      <c r="B9" s="17">
        <v>1.537E-4</v>
      </c>
      <c r="C9" s="17">
        <v>5.0922000000000001E-4</v>
      </c>
      <c r="D9" s="20">
        <v>0.76300000000000001</v>
      </c>
    </row>
    <row r="10" spans="1:4">
      <c r="A10" s="2" t="s">
        <v>8</v>
      </c>
      <c r="B10" s="17">
        <v>-1.3361E-3</v>
      </c>
      <c r="C10" s="17">
        <v>1.721164E-2</v>
      </c>
      <c r="D10" s="20">
        <v>0.93820000000000003</v>
      </c>
    </row>
    <row r="11" spans="1:4">
      <c r="A11" s="2" t="s">
        <v>9</v>
      </c>
      <c r="B11" s="17">
        <v>2.6459000000000001E-3</v>
      </c>
      <c r="C11" s="17">
        <v>1.2929899999999999E-3</v>
      </c>
      <c r="D11" s="20">
        <v>4.1500000000000002E-2</v>
      </c>
    </row>
    <row r="12" spans="1:4">
      <c r="A12" s="2" t="s">
        <v>44</v>
      </c>
      <c r="B12" s="17">
        <v>5.3989999999999995E-4</v>
      </c>
      <c r="C12" s="17">
        <v>1.0397500000000001E-3</v>
      </c>
      <c r="D12" s="20">
        <v>0.60389999999999999</v>
      </c>
    </row>
    <row r="13" spans="1:4" ht="17" thickBot="1">
      <c r="A13" s="4" t="s">
        <v>45</v>
      </c>
      <c r="B13" s="18">
        <v>1.3018000000000001E-3</v>
      </c>
      <c r="C13" s="18">
        <v>2.6549999999999998E-3</v>
      </c>
      <c r="D13" s="21">
        <v>0.62419999999999998</v>
      </c>
    </row>
    <row r="15" spans="1:4" ht="17" thickBot="1">
      <c r="A15" t="s">
        <v>53</v>
      </c>
    </row>
    <row r="16" spans="1:4" ht="17" thickBot="1">
      <c r="A16" s="7" t="s">
        <v>0</v>
      </c>
      <c r="B16" s="8" t="s">
        <v>1</v>
      </c>
      <c r="C16" s="8" t="s">
        <v>2</v>
      </c>
      <c r="D16" s="9" t="s">
        <v>3</v>
      </c>
    </row>
    <row r="17" spans="1:9">
      <c r="A17" s="2" t="s">
        <v>12</v>
      </c>
      <c r="B17" s="17">
        <v>-1.1784538</v>
      </c>
      <c r="C17" s="17">
        <v>6.025018E-2</v>
      </c>
      <c r="D17" s="10" t="s">
        <v>13</v>
      </c>
    </row>
    <row r="18" spans="1:9">
      <c r="A18" s="2" t="s">
        <v>35</v>
      </c>
      <c r="B18" s="17">
        <v>-5.4523200000000001E-2</v>
      </c>
      <c r="C18" s="17">
        <v>2.432511E-2</v>
      </c>
      <c r="D18" s="20">
        <v>2.5499999999999998E-2</v>
      </c>
    </row>
    <row r="19" spans="1:9">
      <c r="A19" s="2" t="s">
        <v>7</v>
      </c>
      <c r="B19" s="17">
        <v>-1.05516E-2</v>
      </c>
      <c r="C19" s="17">
        <v>1.10913E-2</v>
      </c>
      <c r="D19" s="20">
        <v>0.34210000000000002</v>
      </c>
    </row>
    <row r="20" spans="1:9">
      <c r="A20" s="2" t="s">
        <v>5</v>
      </c>
      <c r="B20" s="17">
        <v>2.5215100000000001E-2</v>
      </c>
      <c r="C20" s="17">
        <v>2.3912920000000001E-2</v>
      </c>
      <c r="D20" s="20">
        <v>0.29249999999999998</v>
      </c>
    </row>
    <row r="21" spans="1:9">
      <c r="A21" s="2" t="s">
        <v>10</v>
      </c>
      <c r="B21" s="17">
        <v>1.349E-4</v>
      </c>
      <c r="C21" s="17">
        <v>5.1057999999999995E-4</v>
      </c>
      <c r="D21" s="20">
        <v>0.79179999999999995</v>
      </c>
    </row>
    <row r="22" spans="1:9">
      <c r="A22" s="2" t="s">
        <v>8</v>
      </c>
      <c r="B22" s="17">
        <v>-9.5770000000000002E-4</v>
      </c>
      <c r="C22" s="17">
        <v>1.7256980000000002E-2</v>
      </c>
      <c r="D22" s="20">
        <v>0.95579999999999998</v>
      </c>
    </row>
    <row r="23" spans="1:9">
      <c r="A23" s="2" t="s">
        <v>9</v>
      </c>
      <c r="B23" s="17">
        <v>2.6258000000000002E-3</v>
      </c>
      <c r="C23" s="17">
        <v>1.2965299999999999E-3</v>
      </c>
      <c r="D23" s="20">
        <v>4.36E-2</v>
      </c>
    </row>
    <row r="24" spans="1:9">
      <c r="A24" s="2" t="s">
        <v>44</v>
      </c>
      <c r="B24" s="17">
        <v>5.285E-4</v>
      </c>
      <c r="C24" s="17">
        <v>1.0424900000000001E-3</v>
      </c>
      <c r="D24" s="20">
        <v>0.61250000000000004</v>
      </c>
    </row>
    <row r="25" spans="1:9">
      <c r="A25" s="2" t="s">
        <v>45</v>
      </c>
      <c r="B25" s="17">
        <v>1.25E-3</v>
      </c>
      <c r="C25" s="17">
        <v>2.6621599999999998E-3</v>
      </c>
      <c r="D25" s="20">
        <v>0.63900000000000001</v>
      </c>
    </row>
    <row r="26" spans="1:9">
      <c r="A26" s="2" t="s">
        <v>37</v>
      </c>
      <c r="B26" s="17">
        <v>1.6228300000000001E-2</v>
      </c>
      <c r="C26" s="17">
        <v>1.08749E-2</v>
      </c>
      <c r="D26" s="20">
        <v>0.1363</v>
      </c>
    </row>
    <row r="27" spans="1:9">
      <c r="A27" s="2" t="s">
        <v>16</v>
      </c>
      <c r="B27" s="17">
        <v>5.2607000000000001E-3</v>
      </c>
      <c r="C27" s="17">
        <v>1.0817129999999999E-2</v>
      </c>
      <c r="D27" s="20">
        <v>0.62709999999999999</v>
      </c>
    </row>
    <row r="28" spans="1:9" ht="17" thickBot="1">
      <c r="A28" s="4" t="s">
        <v>38</v>
      </c>
      <c r="B28" s="18">
        <v>1.7411200000000002E-2</v>
      </c>
      <c r="C28" s="18">
        <v>2.6345299999999999E-2</v>
      </c>
      <c r="D28" s="21">
        <v>0.50900000000000001</v>
      </c>
    </row>
    <row r="30" spans="1:9" ht="17" thickBot="1">
      <c r="A30" t="s">
        <v>18</v>
      </c>
    </row>
    <row r="31" spans="1:9" ht="17" thickBot="1">
      <c r="A31" s="14"/>
      <c r="B31" s="15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5" t="s">
        <v>24</v>
      </c>
      <c r="H31" s="15" t="s">
        <v>25</v>
      </c>
      <c r="I31" s="16" t="s">
        <v>3</v>
      </c>
    </row>
    <row r="32" spans="1:9">
      <c r="A32" s="2" t="s">
        <v>73</v>
      </c>
      <c r="B32">
        <v>1</v>
      </c>
      <c r="C32">
        <v>13</v>
      </c>
      <c r="D32" s="17">
        <v>-32.715980000000002</v>
      </c>
      <c r="E32" s="17">
        <v>32.980629999999998</v>
      </c>
      <c r="F32" s="17">
        <v>29.357990000000001</v>
      </c>
      <c r="I32" s="3"/>
    </row>
    <row r="33" spans="1:9" ht="17" thickBot="1">
      <c r="A33" s="4" t="s">
        <v>74</v>
      </c>
      <c r="B33" s="5">
        <v>2</v>
      </c>
      <c r="C33" s="5">
        <v>16</v>
      </c>
      <c r="D33" s="18">
        <v>-29.653949999999998</v>
      </c>
      <c r="E33" s="18">
        <v>51.203429999999997</v>
      </c>
      <c r="F33" s="18">
        <v>30.826969999999999</v>
      </c>
      <c r="G33" s="5" t="s">
        <v>28</v>
      </c>
      <c r="H33" s="18">
        <v>2.9379650000000002</v>
      </c>
      <c r="I33" s="21">
        <v>0.40129999999999999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E8F6-03A5-A145-809E-9377BC19BC28}">
  <dimension ref="A1:I31"/>
  <sheetViews>
    <sheetView zoomScaleNormal="100" workbookViewId="0"/>
  </sheetViews>
  <sheetFormatPr baseColWidth="10" defaultRowHeight="16"/>
  <cols>
    <col min="2" max="2" width="11.33203125" bestFit="1" customWidth="1"/>
    <col min="3" max="3" width="11" bestFit="1" customWidth="1"/>
  </cols>
  <sheetData>
    <row r="1" spans="1:4">
      <c r="A1" s="12" t="s">
        <v>238</v>
      </c>
    </row>
    <row r="3" spans="1:4" ht="17" thickBot="1">
      <c r="A3" t="s">
        <v>65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-1.1611206000000001</v>
      </c>
      <c r="C5" s="17">
        <v>4.5328920000000002E-2</v>
      </c>
      <c r="D5" s="10" t="s">
        <v>13</v>
      </c>
    </row>
    <row r="6" spans="1:4">
      <c r="A6" s="2" t="s">
        <v>5</v>
      </c>
      <c r="B6" s="17">
        <v>4.1203499999999997E-2</v>
      </c>
      <c r="C6" s="17">
        <v>1.3187279999999999E-2</v>
      </c>
      <c r="D6" s="20">
        <v>2E-3</v>
      </c>
    </row>
    <row r="7" spans="1:4">
      <c r="A7" s="2" t="s">
        <v>35</v>
      </c>
      <c r="B7" s="17">
        <v>-2.2540000000000001E-2</v>
      </c>
      <c r="C7" s="17">
        <v>1.3226430000000001E-2</v>
      </c>
      <c r="D7" s="20">
        <v>8.8999999999999996E-2</v>
      </c>
    </row>
    <row r="8" spans="1:4">
      <c r="A8" s="2" t="s">
        <v>7</v>
      </c>
      <c r="B8" s="17">
        <v>5.9345999999999999E-3</v>
      </c>
      <c r="C8" s="17">
        <v>6.8819500000000004E-3</v>
      </c>
      <c r="D8" s="20">
        <v>0.3891</v>
      </c>
    </row>
    <row r="9" spans="1:4">
      <c r="A9" s="2" t="s">
        <v>10</v>
      </c>
      <c r="B9" s="17">
        <v>1.1569999999999999E-4</v>
      </c>
      <c r="C9" s="17">
        <v>5.0712000000000001E-4</v>
      </c>
      <c r="D9" s="20">
        <v>0.81969999999999998</v>
      </c>
    </row>
    <row r="10" spans="1:4">
      <c r="A10" s="2" t="s">
        <v>8</v>
      </c>
      <c r="B10" s="17">
        <v>-1.9132000000000001E-3</v>
      </c>
      <c r="C10" s="17">
        <v>1.7156399999999999E-2</v>
      </c>
      <c r="D10" s="20">
        <v>0.9113</v>
      </c>
    </row>
    <row r="11" spans="1:4">
      <c r="A11" s="2" t="s">
        <v>9</v>
      </c>
      <c r="B11" s="17">
        <v>2.2659999999999998E-3</v>
      </c>
      <c r="C11" s="17">
        <v>1.2744900000000001E-3</v>
      </c>
      <c r="D11" s="20">
        <v>7.6300000000000007E-2</v>
      </c>
    </row>
    <row r="12" spans="1:4" ht="17" thickBot="1">
      <c r="A12" s="4" t="s">
        <v>61</v>
      </c>
      <c r="B12" s="18">
        <v>-4.58159E-2</v>
      </c>
      <c r="C12" s="18">
        <v>5.4823530000000002E-2</v>
      </c>
      <c r="D12" s="21">
        <v>0.40389999999999998</v>
      </c>
    </row>
    <row r="14" spans="1:4" ht="17" thickBot="1">
      <c r="A14" t="s">
        <v>66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-1.1403349</v>
      </c>
      <c r="C16" s="17">
        <v>4.7253549999999998E-2</v>
      </c>
      <c r="D16" s="10" t="s">
        <v>13</v>
      </c>
    </row>
    <row r="17" spans="1:9">
      <c r="A17" s="2" t="s">
        <v>35</v>
      </c>
      <c r="B17" s="17">
        <v>-5.5335500000000003E-2</v>
      </c>
      <c r="C17" s="17">
        <v>2.4343859999999998E-2</v>
      </c>
      <c r="D17" s="20">
        <v>2.35E-2</v>
      </c>
    </row>
    <row r="18" spans="1:9">
      <c r="A18" s="2" t="s">
        <v>7</v>
      </c>
      <c r="B18" s="17">
        <v>-4.9776999999999998E-3</v>
      </c>
      <c r="C18" s="17">
        <v>1.035787E-2</v>
      </c>
      <c r="D18" s="20">
        <v>0.63109999999999999</v>
      </c>
    </row>
    <row r="19" spans="1:9">
      <c r="A19" s="2" t="s">
        <v>5</v>
      </c>
      <c r="B19" s="17">
        <v>2.5311400000000001E-2</v>
      </c>
      <c r="C19" s="17">
        <v>2.3938330000000001E-2</v>
      </c>
      <c r="D19" s="20">
        <v>0.29120000000000001</v>
      </c>
    </row>
    <row r="20" spans="1:9">
      <c r="A20" s="2" t="s">
        <v>10</v>
      </c>
      <c r="B20" s="17">
        <v>9.7299999999999993E-5</v>
      </c>
      <c r="C20" s="17">
        <v>5.0841999999999999E-4</v>
      </c>
      <c r="D20" s="20">
        <v>0.84830000000000005</v>
      </c>
    </row>
    <row r="21" spans="1:9">
      <c r="A21" s="2" t="s">
        <v>8</v>
      </c>
      <c r="B21" s="17">
        <v>-1.4683000000000001E-3</v>
      </c>
      <c r="C21" s="17">
        <v>1.7200759999999999E-2</v>
      </c>
      <c r="D21" s="20">
        <v>0.93200000000000005</v>
      </c>
    </row>
    <row r="22" spans="1:9">
      <c r="A22" s="2" t="s">
        <v>9</v>
      </c>
      <c r="B22" s="17">
        <v>2.2525000000000002E-3</v>
      </c>
      <c r="C22" s="17">
        <v>1.2778500000000001E-3</v>
      </c>
      <c r="D22" s="20">
        <v>7.8799999999999995E-2</v>
      </c>
    </row>
    <row r="23" spans="1:9">
      <c r="A23" s="2" t="s">
        <v>61</v>
      </c>
      <c r="B23" s="17">
        <v>-4.6603199999999997E-2</v>
      </c>
      <c r="C23" s="17">
        <v>5.4960679999999998E-2</v>
      </c>
      <c r="D23" s="20">
        <v>0.39700000000000002</v>
      </c>
    </row>
    <row r="24" spans="1:9">
      <c r="A24" s="2" t="s">
        <v>37</v>
      </c>
      <c r="B24" s="17">
        <v>1.6789399999999999E-2</v>
      </c>
      <c r="C24" s="17">
        <v>1.088163E-2</v>
      </c>
      <c r="D24" s="20">
        <v>0.1235</v>
      </c>
    </row>
    <row r="25" spans="1:9">
      <c r="A25" s="2" t="s">
        <v>16</v>
      </c>
      <c r="B25" s="17">
        <v>5.1910000000000003E-3</v>
      </c>
      <c r="C25" s="17">
        <v>1.0830019999999999E-2</v>
      </c>
      <c r="D25" s="20">
        <v>0.6321</v>
      </c>
    </row>
    <row r="26" spans="1:9" ht="17" thickBot="1">
      <c r="A26" s="4" t="s">
        <v>38</v>
      </c>
      <c r="B26" s="18">
        <v>1.7453E-2</v>
      </c>
      <c r="C26" s="18">
        <v>2.6371350000000002E-2</v>
      </c>
      <c r="D26" s="21">
        <v>0.50839999999999996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75</v>
      </c>
      <c r="B30">
        <v>1</v>
      </c>
      <c r="C30">
        <v>12</v>
      </c>
      <c r="D30" s="17">
        <v>-33.404420000000002</v>
      </c>
      <c r="E30" s="17">
        <v>27.238610000000001</v>
      </c>
      <c r="F30" s="17">
        <v>28.702210000000001</v>
      </c>
      <c r="I30" s="3"/>
    </row>
    <row r="31" spans="1:9" ht="17" thickBot="1">
      <c r="A31" s="4" t="s">
        <v>76</v>
      </c>
      <c r="B31" s="5">
        <v>2</v>
      </c>
      <c r="C31" s="5">
        <v>15</v>
      </c>
      <c r="D31" s="18">
        <v>-30.490120000000001</v>
      </c>
      <c r="E31" s="18">
        <v>45.313659999999999</v>
      </c>
      <c r="F31" s="18">
        <v>30.245059999999999</v>
      </c>
      <c r="G31" s="5" t="s">
        <v>28</v>
      </c>
      <c r="H31" s="5">
        <v>3.0857079999999999</v>
      </c>
      <c r="I31" s="6">
        <v>0.37859999999999999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A1DB-3A5F-8347-A8ED-C338D3DE8482}">
  <dimension ref="A1:I31"/>
  <sheetViews>
    <sheetView zoomScaleNormal="100" workbookViewId="0"/>
  </sheetViews>
  <sheetFormatPr baseColWidth="10" defaultRowHeight="16"/>
  <cols>
    <col min="1" max="1" width="19.6640625" customWidth="1"/>
  </cols>
  <sheetData>
    <row r="1" spans="1:4">
      <c r="A1" s="12" t="s">
        <v>239</v>
      </c>
    </row>
    <row r="3" spans="1:4" ht="17" thickBot="1">
      <c r="A3" t="s">
        <v>58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27.971786000000002</v>
      </c>
      <c r="C5" s="17">
        <v>2.7622922000000001</v>
      </c>
      <c r="D5" s="19" t="s">
        <v>13</v>
      </c>
    </row>
    <row r="6" spans="1:4">
      <c r="A6" s="2" t="s">
        <v>5</v>
      </c>
      <c r="B6" s="17">
        <v>1.50153</v>
      </c>
      <c r="C6" s="17">
        <v>0.55369919999999995</v>
      </c>
      <c r="D6" s="19">
        <v>7.4000000000000003E-3</v>
      </c>
    </row>
    <row r="7" spans="1:4">
      <c r="A7" s="2" t="s">
        <v>35</v>
      </c>
      <c r="B7" s="17">
        <v>-10.648963999999999</v>
      </c>
      <c r="C7" s="17">
        <v>0.49089929999999998</v>
      </c>
      <c r="D7" s="19" t="s">
        <v>13</v>
      </c>
    </row>
    <row r="8" spans="1:4">
      <c r="A8" s="2" t="s">
        <v>7</v>
      </c>
      <c r="B8" s="17">
        <v>-0.68421900000000002</v>
      </c>
      <c r="C8" s="17">
        <v>0.42370429999999998</v>
      </c>
      <c r="D8" s="20">
        <v>0.1072</v>
      </c>
    </row>
    <row r="9" spans="1:4">
      <c r="A9" s="2" t="s">
        <v>8</v>
      </c>
      <c r="B9" s="17">
        <v>2.279906</v>
      </c>
      <c r="C9" s="17">
        <v>1.0620114</v>
      </c>
      <c r="D9" s="20">
        <v>3.2500000000000001E-2</v>
      </c>
    </row>
    <row r="10" spans="1:4">
      <c r="A10" s="2" t="s">
        <v>9</v>
      </c>
      <c r="B10" s="17">
        <v>-0.122081</v>
      </c>
      <c r="C10" s="17">
        <v>7.8154000000000001E-2</v>
      </c>
      <c r="D10" s="20">
        <v>0.1191</v>
      </c>
    </row>
    <row r="11" spans="1:4">
      <c r="A11" s="2" t="s">
        <v>10</v>
      </c>
      <c r="B11" s="17">
        <v>9.8709000000000005E-2</v>
      </c>
      <c r="C11" s="17">
        <v>3.1043299999999999E-2</v>
      </c>
      <c r="D11" s="20">
        <v>1.6000000000000001E-3</v>
      </c>
    </row>
    <row r="12" spans="1:4" ht="17" thickBot="1">
      <c r="A12" s="4" t="s">
        <v>11</v>
      </c>
      <c r="B12" s="18">
        <v>-1.144649</v>
      </c>
      <c r="C12" s="18">
        <v>1.8057501</v>
      </c>
      <c r="D12" s="21">
        <v>0.52659999999999996</v>
      </c>
    </row>
    <row r="14" spans="1:4" ht="17" thickBot="1">
      <c r="A14" t="s">
        <v>59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26.952211999999999</v>
      </c>
      <c r="C16" s="17">
        <v>2.8323235000000002</v>
      </c>
      <c r="D16" s="19" t="s">
        <v>13</v>
      </c>
    </row>
    <row r="17" spans="1:9">
      <c r="A17" s="2" t="s">
        <v>5</v>
      </c>
      <c r="B17" s="17">
        <v>1.619615</v>
      </c>
      <c r="C17" s="17">
        <v>0.970804</v>
      </c>
      <c r="D17" s="20">
        <v>9.6299999999999997E-2</v>
      </c>
    </row>
    <row r="18" spans="1:9">
      <c r="A18" s="2" t="s">
        <v>35</v>
      </c>
      <c r="B18" s="17">
        <v>-8.0201119999999992</v>
      </c>
      <c r="C18" s="17">
        <v>0.89027520000000004</v>
      </c>
      <c r="D18" s="19" t="s">
        <v>13</v>
      </c>
    </row>
    <row r="19" spans="1:9">
      <c r="A19" s="2" t="s">
        <v>7</v>
      </c>
      <c r="B19" s="17">
        <v>-0.41553299999999999</v>
      </c>
      <c r="C19" s="17">
        <v>0.52567920000000001</v>
      </c>
      <c r="D19" s="20">
        <v>0.42980000000000002</v>
      </c>
    </row>
    <row r="20" spans="1:9">
      <c r="A20" s="2" t="s">
        <v>8</v>
      </c>
      <c r="B20" s="17">
        <v>2.2771379999999999</v>
      </c>
      <c r="C20" s="17">
        <v>1.0724562</v>
      </c>
      <c r="D20" s="20">
        <v>3.44E-2</v>
      </c>
    </row>
    <row r="21" spans="1:9">
      <c r="A21" s="2" t="s">
        <v>9</v>
      </c>
      <c r="B21" s="17">
        <v>-0.120116</v>
      </c>
      <c r="C21" s="17">
        <v>7.8908900000000004E-2</v>
      </c>
      <c r="D21" s="20">
        <v>0.1288</v>
      </c>
    </row>
    <row r="22" spans="1:9">
      <c r="A22" s="2" t="s">
        <v>10</v>
      </c>
      <c r="B22" s="17">
        <v>0.100337</v>
      </c>
      <c r="C22" s="17">
        <v>3.13388E-2</v>
      </c>
      <c r="D22" s="20">
        <v>1.5E-3</v>
      </c>
    </row>
    <row r="23" spans="1:9">
      <c r="A23" s="2" t="s">
        <v>11</v>
      </c>
      <c r="B23" s="17">
        <v>-1.223903</v>
      </c>
      <c r="C23" s="17">
        <v>1.822902</v>
      </c>
      <c r="D23" s="20">
        <v>0.50239999999999996</v>
      </c>
    </row>
    <row r="24" spans="1:9">
      <c r="A24" s="2" t="s">
        <v>41</v>
      </c>
      <c r="B24" s="17">
        <v>-2.0063049999999998</v>
      </c>
      <c r="C24" s="17">
        <v>0.96556750000000002</v>
      </c>
      <c r="D24" s="20">
        <v>3.8199999999999998E-2</v>
      </c>
    </row>
    <row r="25" spans="1:9">
      <c r="A25" s="2" t="s">
        <v>42</v>
      </c>
      <c r="B25" s="17">
        <v>0.62084399999999995</v>
      </c>
      <c r="C25" s="17">
        <v>0.45466420000000002</v>
      </c>
      <c r="D25" s="20">
        <v>0.1731</v>
      </c>
    </row>
    <row r="26" spans="1:9" ht="17" thickBot="1">
      <c r="A26" s="4" t="s">
        <v>37</v>
      </c>
      <c r="B26" s="18">
        <v>-1.1512519999999999</v>
      </c>
      <c r="C26" s="18">
        <v>0.40086480000000002</v>
      </c>
      <c r="D26" s="21">
        <v>4.3E-3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77</v>
      </c>
      <c r="B30">
        <v>1</v>
      </c>
      <c r="C30">
        <v>12</v>
      </c>
      <c r="D30" s="17">
        <v>8894.5110000000004</v>
      </c>
      <c r="E30" s="17">
        <v>8955.36</v>
      </c>
      <c r="F30" s="17">
        <v>-4435.2560000000003</v>
      </c>
      <c r="I30" s="3"/>
    </row>
    <row r="31" spans="1:9" ht="17" thickBot="1">
      <c r="A31" s="4" t="s">
        <v>78</v>
      </c>
      <c r="B31" s="5">
        <v>2</v>
      </c>
      <c r="C31" s="5">
        <v>15</v>
      </c>
      <c r="D31" s="18">
        <v>8886.0859999999993</v>
      </c>
      <c r="E31" s="18">
        <v>8962.1470000000008</v>
      </c>
      <c r="F31" s="18">
        <v>-4428.0429999999997</v>
      </c>
      <c r="G31" s="5" t="s">
        <v>28</v>
      </c>
      <c r="H31" s="18">
        <v>14.42536</v>
      </c>
      <c r="I31" s="6">
        <v>2.3999999999999998E-3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6F8D-F008-EC45-A29E-9C1247C5C8C5}">
  <dimension ref="A1:I31"/>
  <sheetViews>
    <sheetView zoomScaleNormal="100" workbookViewId="0"/>
  </sheetViews>
  <sheetFormatPr baseColWidth="10" defaultRowHeight="16"/>
  <sheetData>
    <row r="1" spans="1:4">
      <c r="A1" s="12" t="s">
        <v>240</v>
      </c>
    </row>
    <row r="3" spans="1:4" ht="17" thickBot="1">
      <c r="A3" t="s">
        <v>57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28.530826000000001</v>
      </c>
      <c r="C5" s="17">
        <v>2.8379295999999998</v>
      </c>
      <c r="D5" s="19" t="s">
        <v>13</v>
      </c>
    </row>
    <row r="6" spans="1:4">
      <c r="A6" s="2" t="s">
        <v>5</v>
      </c>
      <c r="B6" s="17">
        <v>1.4994879999999999</v>
      </c>
      <c r="C6" s="17">
        <v>0.55360969999999998</v>
      </c>
      <c r="D6" s="20">
        <v>7.4000000000000003E-3</v>
      </c>
    </row>
    <row r="7" spans="1:4">
      <c r="A7" s="2" t="s">
        <v>35</v>
      </c>
      <c r="B7" s="17">
        <v>-10.652773</v>
      </c>
      <c r="C7" s="17">
        <v>0.4908922</v>
      </c>
      <c r="D7" s="19" t="s">
        <v>13</v>
      </c>
    </row>
    <row r="8" spans="1:4">
      <c r="A8" s="2" t="s">
        <v>7</v>
      </c>
      <c r="B8" s="17">
        <v>-0.68549599999999999</v>
      </c>
      <c r="C8" s="17">
        <v>0.42333409999999999</v>
      </c>
      <c r="D8" s="20">
        <v>0.10630000000000001</v>
      </c>
    </row>
    <row r="9" spans="1:4">
      <c r="A9" s="2" t="s">
        <v>8</v>
      </c>
      <c r="B9" s="17">
        <v>2.389135</v>
      </c>
      <c r="C9" s="17">
        <v>1.0645011</v>
      </c>
      <c r="D9" s="20">
        <v>2.5399999999999999E-2</v>
      </c>
    </row>
    <row r="10" spans="1:4">
      <c r="A10" s="2" t="s">
        <v>9</v>
      </c>
      <c r="B10" s="17">
        <v>-0.130241</v>
      </c>
      <c r="C10" s="17">
        <v>7.7758099999999997E-2</v>
      </c>
      <c r="D10" s="20">
        <v>9.4799999999999995E-2</v>
      </c>
    </row>
    <row r="11" spans="1:4">
      <c r="A11" s="2" t="s">
        <v>10</v>
      </c>
      <c r="B11" s="17">
        <v>9.6074999999999994E-2</v>
      </c>
      <c r="C11" s="17">
        <v>3.1177300000000002E-2</v>
      </c>
      <c r="D11" s="20">
        <v>2.2000000000000001E-3</v>
      </c>
    </row>
    <row r="12" spans="1:4" ht="17" thickBot="1">
      <c r="A12" s="4" t="s">
        <v>29</v>
      </c>
      <c r="B12" s="18">
        <v>-1.1724E-2</v>
      </c>
      <c r="C12" s="18">
        <v>1.7936000000000001E-2</v>
      </c>
      <c r="D12" s="21">
        <v>0.51380000000000003</v>
      </c>
    </row>
    <row r="14" spans="1:4" ht="17" thickBot="1">
      <c r="A14" t="s">
        <v>56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27.553372</v>
      </c>
      <c r="C16" s="17">
        <v>2.9064679</v>
      </c>
      <c r="D16" s="19" t="s">
        <v>13</v>
      </c>
    </row>
    <row r="17" spans="1:9">
      <c r="A17" s="2" t="s">
        <v>5</v>
      </c>
      <c r="B17" s="17">
        <v>1.624682</v>
      </c>
      <c r="C17" s="17">
        <v>0.97075149999999999</v>
      </c>
      <c r="D17" s="20">
        <v>9.5200000000000007E-2</v>
      </c>
    </row>
    <row r="18" spans="1:9">
      <c r="A18" s="2" t="s">
        <v>35</v>
      </c>
      <c r="B18" s="17">
        <v>-8.0200180000000003</v>
      </c>
      <c r="C18" s="17">
        <v>0.89024150000000002</v>
      </c>
      <c r="D18" s="19" t="s">
        <v>13</v>
      </c>
    </row>
    <row r="19" spans="1:9">
      <c r="A19" s="2" t="s">
        <v>7</v>
      </c>
      <c r="B19" s="17">
        <v>-0.41494700000000001</v>
      </c>
      <c r="C19" s="17">
        <v>0.52555850000000004</v>
      </c>
      <c r="D19" s="20">
        <v>0.43030000000000002</v>
      </c>
    </row>
    <row r="20" spans="1:9">
      <c r="A20" s="2" t="s">
        <v>8</v>
      </c>
      <c r="B20" s="17">
        <v>2.3944879999999999</v>
      </c>
      <c r="C20" s="17">
        <v>1.0749506</v>
      </c>
      <c r="D20" s="20">
        <v>2.6499999999999999E-2</v>
      </c>
    </row>
    <row r="21" spans="1:9">
      <c r="A21" s="2" t="s">
        <v>9</v>
      </c>
      <c r="B21" s="17">
        <v>-0.12887899999999999</v>
      </c>
      <c r="C21" s="17">
        <v>7.8507099999999996E-2</v>
      </c>
      <c r="D21" s="20">
        <v>0.10150000000000001</v>
      </c>
    </row>
    <row r="22" spans="1:9">
      <c r="A22" s="2" t="s">
        <v>10</v>
      </c>
      <c r="B22" s="17">
        <v>9.7491999999999995E-2</v>
      </c>
      <c r="C22" s="17">
        <v>3.1473500000000001E-2</v>
      </c>
      <c r="D22" s="20">
        <v>2.0999999999999999E-3</v>
      </c>
    </row>
    <row r="23" spans="1:9">
      <c r="A23" s="2" t="s">
        <v>29</v>
      </c>
      <c r="B23" s="17">
        <v>-1.2730999999999999E-2</v>
      </c>
      <c r="C23" s="17">
        <v>1.81072E-2</v>
      </c>
      <c r="D23" s="20">
        <v>0.4824</v>
      </c>
    </row>
    <row r="24" spans="1:9">
      <c r="A24" s="2" t="s">
        <v>41</v>
      </c>
      <c r="B24" s="17">
        <v>-2.013274</v>
      </c>
      <c r="C24" s="17">
        <v>0.96558160000000004</v>
      </c>
      <c r="D24" s="20">
        <v>3.7600000000000001E-2</v>
      </c>
    </row>
    <row r="25" spans="1:9">
      <c r="A25" s="2" t="s">
        <v>42</v>
      </c>
      <c r="B25" s="17">
        <v>0.61818700000000004</v>
      </c>
      <c r="C25" s="17">
        <v>0.45459670000000002</v>
      </c>
      <c r="D25" s="20">
        <v>0.1749</v>
      </c>
    </row>
    <row r="26" spans="1:9" ht="17" thickBot="1">
      <c r="A26" s="4" t="s">
        <v>37</v>
      </c>
      <c r="B26" s="18">
        <v>-1.1515740000000001</v>
      </c>
      <c r="C26" s="18">
        <v>0.40085330000000002</v>
      </c>
      <c r="D26" s="21">
        <v>4.1999999999999997E-3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79</v>
      </c>
      <c r="B30">
        <v>1</v>
      </c>
      <c r="C30">
        <v>12</v>
      </c>
      <c r="D30" s="17">
        <v>8894.4860000000008</v>
      </c>
      <c r="E30" s="17">
        <v>8955.3340000000007</v>
      </c>
      <c r="F30" s="17">
        <v>-4435.2430000000004</v>
      </c>
      <c r="I30" s="3"/>
    </row>
    <row r="31" spans="1:9" ht="17" thickBot="1">
      <c r="A31" s="4" t="s">
        <v>80</v>
      </c>
      <c r="B31" s="5">
        <v>2</v>
      </c>
      <c r="C31" s="5">
        <v>15</v>
      </c>
      <c r="D31" s="18">
        <v>8886.0419999999995</v>
      </c>
      <c r="E31" s="18">
        <v>8962.1029999999992</v>
      </c>
      <c r="F31" s="18">
        <v>-4428.0209999999997</v>
      </c>
      <c r="G31" s="5" t="s">
        <v>28</v>
      </c>
      <c r="H31" s="18">
        <v>14.443720000000001</v>
      </c>
      <c r="I31" s="6">
        <v>2.3999999999999998E-3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1D97-C6B1-8246-A266-114CECD5CA90}">
  <dimension ref="A1:I33"/>
  <sheetViews>
    <sheetView zoomScaleNormal="100" workbookViewId="0"/>
  </sheetViews>
  <sheetFormatPr baseColWidth="10" defaultRowHeight="16"/>
  <sheetData>
    <row r="1" spans="1:4">
      <c r="A1" s="12" t="s">
        <v>241</v>
      </c>
    </row>
    <row r="3" spans="1:4" ht="17" thickBot="1">
      <c r="A3" t="s">
        <v>54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27.573242</v>
      </c>
      <c r="C5" s="17">
        <v>3.548171</v>
      </c>
      <c r="D5" s="19" t="s">
        <v>13</v>
      </c>
    </row>
    <row r="6" spans="1:4">
      <c r="A6" s="2" t="s">
        <v>5</v>
      </c>
      <c r="B6" s="17">
        <v>1.4907550000000001</v>
      </c>
      <c r="C6" s="17">
        <v>0.55424399999999996</v>
      </c>
      <c r="D6" s="20">
        <v>7.4999999999999997E-3</v>
      </c>
    </row>
    <row r="7" spans="1:4">
      <c r="A7" s="2" t="s">
        <v>35</v>
      </c>
      <c r="B7" s="17">
        <v>-10.634185</v>
      </c>
      <c r="C7" s="17">
        <v>0.491761</v>
      </c>
      <c r="D7" s="19" t="s">
        <v>13</v>
      </c>
    </row>
    <row r="8" spans="1:4">
      <c r="A8" s="2" t="s">
        <v>7</v>
      </c>
      <c r="B8" s="17">
        <v>-0.42989899999999998</v>
      </c>
      <c r="C8" s="17">
        <v>0.48642400000000002</v>
      </c>
      <c r="D8" s="20">
        <v>0.37740000000000001</v>
      </c>
    </row>
    <row r="9" spans="1:4">
      <c r="A9" s="2" t="s">
        <v>8</v>
      </c>
      <c r="B9" s="17">
        <v>2.2768190000000001</v>
      </c>
      <c r="C9" s="17">
        <v>1.0562990000000001</v>
      </c>
      <c r="D9" s="20">
        <v>3.1800000000000002E-2</v>
      </c>
    </row>
    <row r="10" spans="1:4">
      <c r="A10" s="2" t="s">
        <v>9</v>
      </c>
      <c r="B10" s="17">
        <v>-0.14768200000000001</v>
      </c>
      <c r="C10" s="17">
        <v>7.8476000000000004E-2</v>
      </c>
      <c r="D10" s="20">
        <v>6.0699999999999997E-2</v>
      </c>
    </row>
    <row r="11" spans="1:4">
      <c r="A11" s="2" t="s">
        <v>10</v>
      </c>
      <c r="B11" s="17">
        <v>9.8928000000000002E-2</v>
      </c>
      <c r="C11" s="17">
        <v>3.0907E-2</v>
      </c>
      <c r="D11" s="20">
        <v>1.5E-3</v>
      </c>
    </row>
    <row r="12" spans="1:4">
      <c r="A12" s="2" t="s">
        <v>44</v>
      </c>
      <c r="B12" s="17">
        <v>5.2150000000000002E-2</v>
      </c>
      <c r="C12" s="17">
        <v>6.2833E-2</v>
      </c>
      <c r="D12" s="20">
        <v>0.40710000000000002</v>
      </c>
    </row>
    <row r="13" spans="1:4" ht="17" thickBot="1">
      <c r="A13" s="4" t="s">
        <v>45</v>
      </c>
      <c r="B13" s="18">
        <v>-0.257438</v>
      </c>
      <c r="C13" s="18">
        <v>0.15936</v>
      </c>
      <c r="D13" s="21">
        <v>0.1071</v>
      </c>
    </row>
    <row r="15" spans="1:4" ht="17" thickBot="1">
      <c r="A15" t="s">
        <v>55</v>
      </c>
    </row>
    <row r="16" spans="1:4" ht="17" thickBot="1">
      <c r="A16" s="7" t="s">
        <v>0</v>
      </c>
      <c r="B16" s="8" t="s">
        <v>1</v>
      </c>
      <c r="C16" s="8" t="s">
        <v>2</v>
      </c>
      <c r="D16" s="9" t="s">
        <v>3</v>
      </c>
    </row>
    <row r="17" spans="1:9">
      <c r="A17" s="2" t="s">
        <v>12</v>
      </c>
      <c r="B17" s="17">
        <v>26.588913000000002</v>
      </c>
      <c r="C17" s="17">
        <v>3.6232730000000002</v>
      </c>
      <c r="D17" s="19" t="s">
        <v>13</v>
      </c>
    </row>
    <row r="18" spans="1:9">
      <c r="A18" s="2" t="s">
        <v>5</v>
      </c>
      <c r="B18" s="17">
        <v>1.615767</v>
      </c>
      <c r="C18" s="17">
        <v>0.97200699999999995</v>
      </c>
      <c r="D18" s="20">
        <v>9.7500000000000003E-2</v>
      </c>
    </row>
    <row r="19" spans="1:9">
      <c r="A19" s="2" t="s">
        <v>35</v>
      </c>
      <c r="B19" s="17">
        <v>-8.0247290000000007</v>
      </c>
      <c r="C19" s="17">
        <v>0.891737</v>
      </c>
      <c r="D19" s="19" t="s">
        <v>13</v>
      </c>
    </row>
    <row r="20" spans="1:9">
      <c r="A20" s="2" t="s">
        <v>7</v>
      </c>
      <c r="B20" s="17">
        <v>-0.177455</v>
      </c>
      <c r="C20" s="17">
        <v>0.57597200000000004</v>
      </c>
      <c r="D20" s="20">
        <v>0.75819999999999999</v>
      </c>
    </row>
    <row r="21" spans="1:9">
      <c r="A21" s="2" t="s">
        <v>8</v>
      </c>
      <c r="B21" s="17">
        <v>2.2779379999999998</v>
      </c>
      <c r="C21" s="17">
        <v>1.06711</v>
      </c>
      <c r="D21" s="20">
        <v>3.3500000000000002E-2</v>
      </c>
    </row>
    <row r="22" spans="1:9">
      <c r="A22" s="2" t="s">
        <v>9</v>
      </c>
      <c r="B22" s="17">
        <v>-0.145646</v>
      </c>
      <c r="C22" s="17">
        <v>7.9264000000000001E-2</v>
      </c>
      <c r="D22" s="20">
        <v>6.7000000000000004E-2</v>
      </c>
    </row>
    <row r="23" spans="1:9">
      <c r="A23" s="2" t="s">
        <v>10</v>
      </c>
      <c r="B23" s="17">
        <v>0.100495</v>
      </c>
      <c r="C23" s="17">
        <v>3.1213000000000001E-2</v>
      </c>
      <c r="D23" s="20">
        <v>1.4E-3</v>
      </c>
    </row>
    <row r="24" spans="1:9">
      <c r="A24" s="2" t="s">
        <v>44</v>
      </c>
      <c r="B24" s="17">
        <v>5.0684E-2</v>
      </c>
      <c r="C24" s="17">
        <v>6.3465999999999995E-2</v>
      </c>
      <c r="D24" s="20">
        <v>0.42499999999999999</v>
      </c>
    </row>
    <row r="25" spans="1:9">
      <c r="A25" s="2" t="s">
        <v>45</v>
      </c>
      <c r="B25" s="17">
        <v>-0.25078400000000001</v>
      </c>
      <c r="C25" s="17">
        <v>0.160944</v>
      </c>
      <c r="D25" s="20">
        <v>0.1201</v>
      </c>
    </row>
    <row r="26" spans="1:9">
      <c r="A26" s="2" t="s">
        <v>41</v>
      </c>
      <c r="B26" s="17">
        <v>-2.0146459999999999</v>
      </c>
      <c r="C26" s="17">
        <v>0.96718599999999999</v>
      </c>
      <c r="D26" s="20">
        <v>3.78E-2</v>
      </c>
    </row>
    <row r="27" spans="1:9">
      <c r="A27" s="2" t="s">
        <v>42</v>
      </c>
      <c r="B27" s="17">
        <v>0.61887999999999999</v>
      </c>
      <c r="C27" s="17">
        <v>0.455179</v>
      </c>
      <c r="D27" s="20">
        <v>0.1749</v>
      </c>
    </row>
    <row r="28" spans="1:9" ht="17" thickBot="1">
      <c r="A28" s="4" t="s">
        <v>37</v>
      </c>
      <c r="B28" s="18">
        <v>-1.135127</v>
      </c>
      <c r="C28" s="18">
        <v>0.401528</v>
      </c>
      <c r="D28" s="21">
        <v>4.8999999999999998E-3</v>
      </c>
    </row>
    <row r="30" spans="1:9" ht="17" thickBot="1">
      <c r="A30" t="s">
        <v>18</v>
      </c>
    </row>
    <row r="31" spans="1:9" ht="17" thickBot="1">
      <c r="A31" s="14"/>
      <c r="B31" s="15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5" t="s">
        <v>24</v>
      </c>
      <c r="H31" s="15" t="s">
        <v>25</v>
      </c>
      <c r="I31" s="16" t="s">
        <v>3</v>
      </c>
    </row>
    <row r="32" spans="1:9">
      <c r="A32" s="2" t="s">
        <v>81</v>
      </c>
      <c r="B32">
        <v>1</v>
      </c>
      <c r="C32">
        <v>13</v>
      </c>
      <c r="D32" s="17">
        <v>8894.027</v>
      </c>
      <c r="E32" s="17">
        <v>8959.9459999999999</v>
      </c>
      <c r="F32" s="17">
        <v>-4434.0129999999999</v>
      </c>
      <c r="I32" s="3"/>
    </row>
    <row r="33" spans="1:9" ht="17" thickBot="1">
      <c r="A33" s="4" t="s">
        <v>82</v>
      </c>
      <c r="B33" s="5">
        <v>2</v>
      </c>
      <c r="C33" s="5">
        <v>16</v>
      </c>
      <c r="D33" s="18">
        <v>8885.8420000000006</v>
      </c>
      <c r="E33" s="18">
        <v>8966.9740000000002</v>
      </c>
      <c r="F33" s="18">
        <v>-4426.9210000000003</v>
      </c>
      <c r="G33" s="5" t="s">
        <v>28</v>
      </c>
      <c r="H33" s="18">
        <v>14.18439</v>
      </c>
      <c r="I33" s="21">
        <v>2.7000000000000001E-3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6D41-089C-004B-96BC-CE0E3432FE18}">
  <dimension ref="A1:I31"/>
  <sheetViews>
    <sheetView zoomScaleNormal="100" workbookViewId="0"/>
  </sheetViews>
  <sheetFormatPr baseColWidth="10" defaultRowHeight="16"/>
  <sheetData>
    <row r="1" spans="1:4">
      <c r="A1" s="12" t="s">
        <v>242</v>
      </c>
    </row>
    <row r="3" spans="1:4" ht="17" thickBot="1">
      <c r="A3" t="s">
        <v>67</v>
      </c>
    </row>
    <row r="4" spans="1:4" ht="17" thickBot="1">
      <c r="A4" s="7" t="s">
        <v>0</v>
      </c>
      <c r="B4" s="8" t="s">
        <v>1</v>
      </c>
      <c r="C4" s="8" t="s">
        <v>2</v>
      </c>
      <c r="D4" s="9" t="s">
        <v>3</v>
      </c>
    </row>
    <row r="5" spans="1:4">
      <c r="A5" s="2" t="s">
        <v>12</v>
      </c>
      <c r="B5" s="17">
        <v>28.168288</v>
      </c>
      <c r="C5" s="17">
        <v>2.7674789999999998</v>
      </c>
      <c r="D5" s="10" t="s">
        <v>13</v>
      </c>
    </row>
    <row r="6" spans="1:4">
      <c r="A6" s="2" t="s">
        <v>5</v>
      </c>
      <c r="B6" s="17">
        <v>1.497787</v>
      </c>
      <c r="C6" s="17">
        <v>0.553809</v>
      </c>
      <c r="D6" s="20">
        <v>7.1999999999999998E-3</v>
      </c>
    </row>
    <row r="7" spans="1:4">
      <c r="A7" s="2" t="s">
        <v>35</v>
      </c>
      <c r="B7" s="17">
        <v>-10.648832000000001</v>
      </c>
      <c r="C7" s="17">
        <v>0.49097600000000002</v>
      </c>
      <c r="D7" s="10" t="s">
        <v>13</v>
      </c>
    </row>
    <row r="8" spans="1:4">
      <c r="A8" s="2" t="s">
        <v>7</v>
      </c>
      <c r="B8" s="17">
        <v>-0.71386000000000005</v>
      </c>
      <c r="C8" s="17">
        <v>0.42077799999999999</v>
      </c>
      <c r="D8" s="20">
        <v>9.06E-2</v>
      </c>
    </row>
    <row r="9" spans="1:4">
      <c r="A9" s="2" t="s">
        <v>8</v>
      </c>
      <c r="B9" s="17">
        <v>2.3478180000000002</v>
      </c>
      <c r="C9" s="17">
        <v>1.0624990000000001</v>
      </c>
      <c r="D9" s="20">
        <v>2.7799999999999998E-2</v>
      </c>
    </row>
    <row r="10" spans="1:4">
      <c r="A10" s="2" t="s">
        <v>9</v>
      </c>
      <c r="B10" s="17">
        <v>-0.129632</v>
      </c>
      <c r="C10" s="17">
        <v>7.7904000000000001E-2</v>
      </c>
      <c r="D10" s="20">
        <v>9.7000000000000003E-2</v>
      </c>
    </row>
    <row r="11" spans="1:4">
      <c r="A11" s="2" t="s">
        <v>10</v>
      </c>
      <c r="B11" s="17">
        <v>9.7758999999999999E-2</v>
      </c>
      <c r="C11" s="17">
        <v>3.1043000000000001E-2</v>
      </c>
      <c r="D11" s="20">
        <v>1.8E-3</v>
      </c>
    </row>
    <row r="12" spans="1:4" ht="17" thickBot="1">
      <c r="A12" s="4" t="s">
        <v>61</v>
      </c>
      <c r="B12" s="18">
        <v>-1.0233319999999999</v>
      </c>
      <c r="C12" s="18">
        <v>3.216504</v>
      </c>
      <c r="D12" s="21">
        <v>0.75060000000000004</v>
      </c>
    </row>
    <row r="14" spans="1:4" ht="17" thickBot="1">
      <c r="A14" t="s">
        <v>68</v>
      </c>
    </row>
    <row r="15" spans="1:4" ht="17" thickBot="1">
      <c r="A15" s="7" t="s">
        <v>0</v>
      </c>
      <c r="B15" s="8" t="s">
        <v>1</v>
      </c>
      <c r="C15" s="8" t="s">
        <v>2</v>
      </c>
      <c r="D15" s="9" t="s">
        <v>3</v>
      </c>
    </row>
    <row r="16" spans="1:4">
      <c r="A16" s="2" t="s">
        <v>12</v>
      </c>
      <c r="B16" s="17">
        <v>27.136806</v>
      </c>
      <c r="C16" s="17">
        <v>2.837488</v>
      </c>
      <c r="D16" s="10" t="s">
        <v>13</v>
      </c>
    </row>
    <row r="17" spans="1:9">
      <c r="A17" s="2" t="s">
        <v>5</v>
      </c>
      <c r="B17" s="17">
        <v>1.6226670000000001</v>
      </c>
      <c r="C17" s="17">
        <v>0.97115899999999999</v>
      </c>
      <c r="D17" s="20">
        <v>9.5799999999999996E-2</v>
      </c>
    </row>
    <row r="18" spans="1:9">
      <c r="A18" s="2" t="s">
        <v>35</v>
      </c>
      <c r="B18" s="17">
        <v>-8.0255700000000001</v>
      </c>
      <c r="C18" s="17">
        <v>0.89036800000000005</v>
      </c>
      <c r="D18" s="10" t="s">
        <v>13</v>
      </c>
    </row>
    <row r="19" spans="1:9">
      <c r="A19" s="2" t="s">
        <v>7</v>
      </c>
      <c r="B19" s="17">
        <v>-0.44656099999999999</v>
      </c>
      <c r="C19" s="17">
        <v>0.52347500000000002</v>
      </c>
      <c r="D19" s="20">
        <v>0.39419999999999999</v>
      </c>
    </row>
    <row r="20" spans="1:9">
      <c r="A20" s="2" t="s">
        <v>8</v>
      </c>
      <c r="B20" s="17">
        <v>2.3421439999999998</v>
      </c>
      <c r="C20" s="17">
        <v>1.073021</v>
      </c>
      <c r="D20" s="20">
        <v>2.9700000000000001E-2</v>
      </c>
    </row>
    <row r="21" spans="1:9">
      <c r="A21" s="2" t="s">
        <v>9</v>
      </c>
      <c r="B21" s="17">
        <v>-0.12759499999999999</v>
      </c>
      <c r="C21" s="17">
        <v>7.8659000000000007E-2</v>
      </c>
      <c r="D21" s="20">
        <v>0.1056</v>
      </c>
    </row>
    <row r="22" spans="1:9">
      <c r="A22" s="2" t="s">
        <v>10</v>
      </c>
      <c r="B22" s="17">
        <v>9.9412E-2</v>
      </c>
      <c r="C22" s="17">
        <v>3.134E-2</v>
      </c>
      <c r="D22" s="20">
        <v>1.6000000000000001E-3</v>
      </c>
    </row>
    <row r="23" spans="1:9">
      <c r="A23" s="2" t="s">
        <v>61</v>
      </c>
      <c r="B23" s="17">
        <v>-0.77545299999999995</v>
      </c>
      <c r="C23" s="17">
        <v>3.2451099999999999</v>
      </c>
      <c r="D23" s="20">
        <v>0.81130000000000002</v>
      </c>
    </row>
    <row r="24" spans="1:9">
      <c r="A24" s="2" t="s">
        <v>41</v>
      </c>
      <c r="B24" s="17">
        <v>-2.0042710000000001</v>
      </c>
      <c r="C24" s="17">
        <v>0.96572800000000003</v>
      </c>
      <c r="D24" s="20">
        <v>3.85E-2</v>
      </c>
    </row>
    <row r="25" spans="1:9">
      <c r="A25" s="2" t="s">
        <v>42</v>
      </c>
      <c r="B25" s="17">
        <v>0.61498900000000001</v>
      </c>
      <c r="C25" s="17">
        <v>0.45490900000000001</v>
      </c>
      <c r="D25" s="20">
        <v>0.1774</v>
      </c>
    </row>
    <row r="26" spans="1:9" ht="17" thickBot="1">
      <c r="A26" s="4" t="s">
        <v>37</v>
      </c>
      <c r="B26" s="18">
        <v>-1.1484289999999999</v>
      </c>
      <c r="C26" s="18">
        <v>0.400924</v>
      </c>
      <c r="D26" s="21">
        <v>4.4000000000000003E-3</v>
      </c>
    </row>
    <row r="28" spans="1:9" ht="17" thickBot="1">
      <c r="A28" t="s">
        <v>18</v>
      </c>
    </row>
    <row r="29" spans="1:9" ht="17" thickBot="1">
      <c r="A29" s="14"/>
      <c r="B29" s="15" t="s">
        <v>19</v>
      </c>
      <c r="C29" s="15" t="s">
        <v>20</v>
      </c>
      <c r="D29" s="15" t="s">
        <v>21</v>
      </c>
      <c r="E29" s="15" t="s">
        <v>22</v>
      </c>
      <c r="F29" s="15" t="s">
        <v>23</v>
      </c>
      <c r="G29" s="15" t="s">
        <v>24</v>
      </c>
      <c r="H29" s="15" t="s">
        <v>25</v>
      </c>
      <c r="I29" s="16" t="s">
        <v>3</v>
      </c>
    </row>
    <row r="30" spans="1:9">
      <c r="A30" s="2" t="s">
        <v>83</v>
      </c>
      <c r="B30">
        <v>1</v>
      </c>
      <c r="C30">
        <v>12</v>
      </c>
      <c r="D30" s="17">
        <v>8894.8140000000003</v>
      </c>
      <c r="E30" s="17">
        <v>8955.6620000000003</v>
      </c>
      <c r="F30" s="17">
        <v>-4435.4070000000002</v>
      </c>
      <c r="I30" s="3"/>
    </row>
    <row r="31" spans="1:9" ht="17" thickBot="1">
      <c r="A31" s="4" t="s">
        <v>84</v>
      </c>
      <c r="B31" s="5">
        <v>2</v>
      </c>
      <c r="C31" s="5">
        <v>15</v>
      </c>
      <c r="D31" s="18">
        <v>8886.4830000000002</v>
      </c>
      <c r="E31" s="18">
        <v>8962.5439999999999</v>
      </c>
      <c r="F31" s="18">
        <v>-4428.2420000000002</v>
      </c>
      <c r="G31" s="5" t="s">
        <v>28</v>
      </c>
      <c r="H31" s="5">
        <v>14.33065</v>
      </c>
      <c r="I31" s="6">
        <v>2.5000000000000001E-3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S1. Exclusion EDEQ Scores</vt:lpstr>
      <vt:lpstr>Table S2. Psych Meds</vt:lpstr>
      <vt:lpstr>Table S3. Demo Final Sample</vt:lpstr>
      <vt:lpstr>Table S4. Model comparison</vt:lpstr>
      <vt:lpstr>Table S5. Acc Med Sens</vt:lpstr>
      <vt:lpstr>Table S6. Acc Hunger</vt:lpstr>
      <vt:lpstr>Table S7. Acc AnxDep</vt:lpstr>
      <vt:lpstr>Table S8. Acc Trial Order</vt:lpstr>
      <vt:lpstr>Table S9. LR Med</vt:lpstr>
      <vt:lpstr>Table S10. LR Hunger</vt:lpstr>
      <vt:lpstr>Table S11. LR AnxDep</vt:lpstr>
      <vt:lpstr>Table S12. LR Trial Order</vt:lpstr>
      <vt:lpstr>Table S13. ChoiceTemp Med</vt:lpstr>
      <vt:lpstr>Table S14. ChoiceTemp Hunger</vt:lpstr>
      <vt:lpstr>Table S15. ChoiceTemp AnxDep</vt:lpstr>
      <vt:lpstr>Table S16. ChoiceTemp Trial 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Westwater, Margaret</dc:creator>
  <cp:lastModifiedBy>Westwater, Margaret</cp:lastModifiedBy>
  <dcterms:created xsi:type="dcterms:W3CDTF">2025-06-15T18:45:16Z</dcterms:created>
  <dcterms:modified xsi:type="dcterms:W3CDTF">2026-06-02T19:25:36Z</dcterms:modified>
</cp:coreProperties>
</file>