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615"/>
  <workbookPr/>
  <mc:AlternateContent xmlns:mc="http://schemas.openxmlformats.org/markup-compatibility/2006">
    <mc:Choice Requires="x15">
      <x15ac:absPath xmlns:x15ac="http://schemas.microsoft.com/office/spreadsheetml/2010/11/ac" url="/Users/yunevam/Documents/Katie/SCC_manuscript_submission/BJC_2018/BJC_resubmission_December2018/"/>
    </mc:Choice>
  </mc:AlternateContent>
  <bookViews>
    <workbookView xWindow="-1180" yWindow="1660" windowWidth="27760" windowHeight="15380" tabRatio="500"/>
  </bookViews>
  <sheets>
    <sheet name="Sheet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W7" i="1" l="1"/>
  <c r="R7" i="1"/>
  <c r="I7" i="1"/>
  <c r="F7" i="1"/>
  <c r="D7" i="1"/>
  <c r="M6" i="1"/>
  <c r="K6" i="1"/>
  <c r="H6" i="1"/>
  <c r="Z5" i="1"/>
  <c r="U5" i="1"/>
  <c r="Q5" i="1"/>
  <c r="P5" i="1"/>
  <c r="M5" i="1"/>
  <c r="J5" i="1"/>
  <c r="I5" i="1"/>
  <c r="G5" i="1"/>
  <c r="E5" i="1"/>
</calcChain>
</file>

<file path=xl/sharedStrings.xml><?xml version="1.0" encoding="utf-8"?>
<sst xmlns="http://schemas.openxmlformats.org/spreadsheetml/2006/main" count="182" uniqueCount="116">
  <si>
    <t>Gene Expression</t>
  </si>
  <si>
    <t>ALDOA</t>
  </si>
  <si>
    <t>ALDOB</t>
  </si>
  <si>
    <t>ALDOC</t>
  </si>
  <si>
    <t>BDH1</t>
  </si>
  <si>
    <t>BDH2</t>
  </si>
  <si>
    <t>CKMT1</t>
  </si>
  <si>
    <t>CKMT2</t>
  </si>
  <si>
    <t>CTPS</t>
  </si>
  <si>
    <t>CTPS2</t>
  </si>
  <si>
    <t>GOT1</t>
  </si>
  <si>
    <t>GOT2</t>
  </si>
  <si>
    <t>IDH1</t>
  </si>
  <si>
    <t>IDH2</t>
  </si>
  <si>
    <t>IDH3a</t>
  </si>
  <si>
    <t>IDH3g</t>
  </si>
  <si>
    <t>MDH1</t>
  </si>
  <si>
    <t>MDH2</t>
  </si>
  <si>
    <t>ME1</t>
  </si>
  <si>
    <t>ME2</t>
  </si>
  <si>
    <t>ME3</t>
  </si>
  <si>
    <t>MTHFD1</t>
  </si>
  <si>
    <t>MTHFD2</t>
  </si>
  <si>
    <t>PGAM1</t>
  </si>
  <si>
    <t>PGAM2</t>
  </si>
  <si>
    <t>SHMT1</t>
  </si>
  <si>
    <t>SHMT2</t>
  </si>
  <si>
    <t xml:space="preserve">ANOVA F </t>
  </si>
  <si>
    <t>DFn</t>
  </si>
  <si>
    <t>DFd</t>
  </si>
  <si>
    <t>NC vs AdC Tukey's multiple comparisons test (after correction by Bonferroni)</t>
  </si>
  <si>
    <t>&lt;0.0024</t>
  </si>
  <si>
    <t>&gt;0.9999</t>
  </si>
  <si>
    <t>NC vs SCC Tukey's multiple comparisons test (after correction by Bonferroni)</t>
  </si>
  <si>
    <t>AdC vs SCC Tukey's multiple comparisons test (after correction by Bonferroni)</t>
  </si>
  <si>
    <t>*Prism 6 does not give exact P values below 0.0001</t>
  </si>
  <si>
    <t>ND</t>
  </si>
  <si>
    <t>t, df</t>
  </si>
  <si>
    <t>t=5.047 df=4.528</t>
  </si>
  <si>
    <t>t=3.299 df=5.034</t>
  </si>
  <si>
    <t>t=6.794 df=5.238</t>
  </si>
  <si>
    <t>t=4.606 df=4.785</t>
  </si>
  <si>
    <t>t=6.672 df=5.28</t>
  </si>
  <si>
    <t>t=4.197 df=4.008</t>
  </si>
  <si>
    <t>t=4.545 df=8.522</t>
  </si>
  <si>
    <t>t=1.418 df=7.781</t>
  </si>
  <si>
    <t>t=2.266 df=5.253</t>
  </si>
  <si>
    <t>t=6.519 df=8.968</t>
  </si>
  <si>
    <t>t=4.326 df=5.017</t>
  </si>
  <si>
    <t>t=5.046 df=7.229</t>
  </si>
  <si>
    <t>t=3.059 df=8.251</t>
  </si>
  <si>
    <t>t=3.57 df=8.856</t>
  </si>
  <si>
    <t>t=3.217 df=8.212</t>
  </si>
  <si>
    <t>t=6.992 df=6.03</t>
  </si>
  <si>
    <t>t=6.411 df=5.368</t>
  </si>
  <si>
    <t>t=0.5781 df=8.018</t>
  </si>
  <si>
    <t>t=3.784 df=7.006</t>
  </si>
  <si>
    <t>t=5.716 df=8.001</t>
  </si>
  <si>
    <t>t=2.42 df=7.295</t>
  </si>
  <si>
    <t>t=4.714 df=5.657</t>
  </si>
  <si>
    <t>t=3.405 df=4.036</t>
  </si>
  <si>
    <t>t=18.37 df=5.139</t>
  </si>
  <si>
    <t>t=7.502 df=5.03</t>
  </si>
  <si>
    <t>Welch's t-test P value MYC vs NC</t>
  </si>
  <si>
    <t>Welch's t-test P value MYC+N1ICD vs NC</t>
  </si>
  <si>
    <t>Welch's t-test P value MYC+N1ICD vs MYC</t>
  </si>
  <si>
    <t>t=0.7866 df=6.551</t>
  </si>
  <si>
    <t>t=5.547 df=3.315</t>
  </si>
  <si>
    <t>t=9.262 df=3.824</t>
  </si>
  <si>
    <t>t=1.718 df=5.249</t>
  </si>
  <si>
    <t>t=1.553 df=3.282</t>
  </si>
  <si>
    <t>t=4.671 df=7.953</t>
  </si>
  <si>
    <t>t=0.5609 df=4.556</t>
  </si>
  <si>
    <t>t=1.827 df=3.156</t>
  </si>
  <si>
    <t>t=2.143 df=3.034</t>
  </si>
  <si>
    <t>t=0.822 df=4.239</t>
  </si>
  <si>
    <t>t=3.774 df=4.827</t>
  </si>
  <si>
    <t>t=0.6983 df=3.059</t>
  </si>
  <si>
    <t>t=3.481 df=5.186</t>
  </si>
  <si>
    <t>t=0.6292 df=7.011</t>
  </si>
  <si>
    <t>t=1.082 df=4.126</t>
  </si>
  <si>
    <t>t=0.04538 df=6.196</t>
  </si>
  <si>
    <t>t=0.5108 df=3.678</t>
  </si>
  <si>
    <t>t=1.98 df=6.341</t>
  </si>
  <si>
    <t>t=1.309 df=3.282</t>
  </si>
  <si>
    <t>t=0.6923 df=3.315</t>
  </si>
  <si>
    <t>t=1.109 df=3.058</t>
  </si>
  <si>
    <t>t=3.56 df=6.577</t>
  </si>
  <si>
    <t>t=1.913 df=3.814</t>
  </si>
  <si>
    <t>t=1.711 df=6.083</t>
  </si>
  <si>
    <t>t=0.76 df=3.846</t>
  </si>
  <si>
    <t>t=1.126 df=5.019</t>
  </si>
  <si>
    <t>t=1.777 df=5.033</t>
  </si>
  <si>
    <t>t=1.096 df=6.216</t>
  </si>
  <si>
    <t>t=0.3788 df=4.052</t>
  </si>
  <si>
    <t>t=1.748 df=5.515</t>
  </si>
  <si>
    <t>t=1.684 df=3.18</t>
  </si>
  <si>
    <t>t=1.943 df=4.71</t>
  </si>
  <si>
    <t>t=1.25 df=3.025</t>
  </si>
  <si>
    <t>t=0.8994 df=3.693</t>
  </si>
  <si>
    <t>t=1.298 df=6.349</t>
  </si>
  <si>
    <t>t=0.8997 df=5.544</t>
  </si>
  <si>
    <t>t=1.752 df=4.135</t>
  </si>
  <si>
    <t>t=0.0441 df=3.472</t>
  </si>
  <si>
    <t>t=2.496 df=3.561</t>
  </si>
  <si>
    <t>t=0.6728 df=4.536</t>
  </si>
  <si>
    <t>t=0.6975 df=6.963</t>
  </si>
  <si>
    <t>t=2.017 df=6.904</t>
  </si>
  <si>
    <t>t=2.424 df=3.078</t>
  </si>
  <si>
    <t>t=0.2688 df=4.184</t>
  </si>
  <si>
    <t>t=3.106 df=4.938</t>
  </si>
  <si>
    <t>t=0.3459 df=3.223</t>
  </si>
  <si>
    <t>t=2.008 df=3.003</t>
  </si>
  <si>
    <t>t=1.602 df=3.234</t>
  </si>
  <si>
    <t>t=1.829 df=3.004</t>
  </si>
  <si>
    <t>t=1.453 df=4.267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</si>
</sst>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sz val="9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tabSelected="1" topLeftCell="J1" workbookViewId="0">
      <selection activeCell="AA14" sqref="AA14"/>
    </sheetView>
  </sheetViews>
  <sheetFormatPr baseColWidth="10" defaultRowHeight="16" x14ac:dyDescent="0.2"/>
  <cols>
    <col min="1" max="1" width="37.5" customWidth="1"/>
  </cols>
  <sheetData>
    <row r="1" spans="1:2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 x14ac:dyDescent="0.2">
      <c r="A2" t="s">
        <v>27</v>
      </c>
      <c r="B2" s="1">
        <v>59.66</v>
      </c>
      <c r="C2" s="1">
        <v>0.27789999999999998</v>
      </c>
      <c r="D2" s="1">
        <v>10.039999999999999</v>
      </c>
      <c r="E2" s="1">
        <v>46.25</v>
      </c>
      <c r="F2" s="1">
        <v>56.56</v>
      </c>
      <c r="G2" s="1">
        <v>49.7</v>
      </c>
      <c r="H2" s="1">
        <v>4.3209999999999997</v>
      </c>
      <c r="I2" s="1">
        <v>23.788879999999999</v>
      </c>
      <c r="J2" s="1">
        <v>13.13</v>
      </c>
      <c r="K2" s="1">
        <v>14.46</v>
      </c>
      <c r="L2" s="1">
        <v>98.57</v>
      </c>
      <c r="M2" s="1">
        <v>7.4779999999999998</v>
      </c>
      <c r="N2" s="1">
        <v>48.97</v>
      </c>
      <c r="O2" s="1">
        <v>1.212</v>
      </c>
      <c r="P2" s="1">
        <v>5.7590000000000003</v>
      </c>
      <c r="Q2" s="1">
        <v>25.57</v>
      </c>
      <c r="R2" s="1">
        <v>62.66</v>
      </c>
      <c r="S2" s="1">
        <v>55.08</v>
      </c>
      <c r="T2" s="1">
        <v>1.3120000000000001</v>
      </c>
      <c r="U2" s="1">
        <v>5.3979999999999997</v>
      </c>
      <c r="V2" s="1">
        <v>35.549999999999997</v>
      </c>
      <c r="W2" s="1">
        <v>51.08</v>
      </c>
      <c r="X2" s="1">
        <v>60.83</v>
      </c>
      <c r="Y2" s="1">
        <v>5.5389999999999997</v>
      </c>
      <c r="Z2" s="1">
        <v>4.2069999999999999</v>
      </c>
      <c r="AA2" s="1">
        <v>75.180000000000007</v>
      </c>
    </row>
    <row r="3" spans="1:27" x14ac:dyDescent="0.2">
      <c r="A3" t="s">
        <v>28</v>
      </c>
      <c r="B3">
        <v>2</v>
      </c>
      <c r="C3">
        <v>2</v>
      </c>
      <c r="D3">
        <v>2</v>
      </c>
      <c r="E3">
        <v>2</v>
      </c>
      <c r="F3">
        <v>2</v>
      </c>
      <c r="G3">
        <v>2</v>
      </c>
      <c r="H3">
        <v>2</v>
      </c>
      <c r="I3">
        <v>2</v>
      </c>
      <c r="J3">
        <v>2</v>
      </c>
      <c r="K3">
        <v>2</v>
      </c>
      <c r="L3">
        <v>2</v>
      </c>
      <c r="M3">
        <v>2</v>
      </c>
      <c r="N3">
        <v>2</v>
      </c>
      <c r="O3">
        <v>2</v>
      </c>
      <c r="P3">
        <v>2</v>
      </c>
      <c r="Q3">
        <v>2</v>
      </c>
      <c r="R3">
        <v>2</v>
      </c>
      <c r="S3">
        <v>2</v>
      </c>
      <c r="T3">
        <v>2</v>
      </c>
      <c r="U3">
        <v>2</v>
      </c>
      <c r="V3">
        <v>2</v>
      </c>
      <c r="W3">
        <v>2</v>
      </c>
      <c r="X3">
        <v>2</v>
      </c>
      <c r="Y3">
        <v>2</v>
      </c>
      <c r="Z3">
        <v>2</v>
      </c>
      <c r="AA3">
        <v>2</v>
      </c>
    </row>
    <row r="4" spans="1:27" x14ac:dyDescent="0.2">
      <c r="A4" t="s">
        <v>29</v>
      </c>
      <c r="B4">
        <v>134</v>
      </c>
      <c r="C4">
        <v>134</v>
      </c>
      <c r="D4">
        <v>134</v>
      </c>
      <c r="E4">
        <v>134</v>
      </c>
      <c r="F4">
        <v>134</v>
      </c>
      <c r="G4">
        <v>134</v>
      </c>
      <c r="H4">
        <v>134</v>
      </c>
      <c r="I4">
        <v>134</v>
      </c>
      <c r="J4">
        <v>134</v>
      </c>
      <c r="K4">
        <v>134</v>
      </c>
      <c r="L4">
        <v>134</v>
      </c>
      <c r="M4">
        <v>134</v>
      </c>
      <c r="N4">
        <v>134</v>
      </c>
      <c r="O4">
        <v>134</v>
      </c>
      <c r="P4">
        <v>134</v>
      </c>
      <c r="Q4">
        <v>134</v>
      </c>
      <c r="R4">
        <v>134</v>
      </c>
      <c r="S4">
        <v>134</v>
      </c>
      <c r="T4">
        <v>134</v>
      </c>
      <c r="U4">
        <v>134</v>
      </c>
      <c r="V4">
        <v>134</v>
      </c>
      <c r="W4">
        <v>134</v>
      </c>
      <c r="X4">
        <v>134</v>
      </c>
      <c r="Y4">
        <v>134</v>
      </c>
      <c r="Z4">
        <v>134</v>
      </c>
      <c r="AA4">
        <v>134</v>
      </c>
    </row>
    <row r="5" spans="1:27" x14ac:dyDescent="0.2">
      <c r="A5" t="s">
        <v>30</v>
      </c>
      <c r="B5" s="1" t="s">
        <v>31</v>
      </c>
      <c r="C5" s="1" t="s">
        <v>32</v>
      </c>
      <c r="D5" s="1" t="s">
        <v>32</v>
      </c>
      <c r="E5" s="1">
        <f>26*0.0001</f>
        <v>2.6000000000000003E-3</v>
      </c>
      <c r="F5" s="1" t="s">
        <v>31</v>
      </c>
      <c r="G5" s="1">
        <f>26*0.0098</f>
        <v>0.25479999999999997</v>
      </c>
      <c r="H5" s="1" t="s">
        <v>32</v>
      </c>
      <c r="I5" s="1">
        <f>26*0.0006</f>
        <v>1.5599999999999999E-2</v>
      </c>
      <c r="J5" s="1">
        <f>26*0.0018</f>
        <v>4.6800000000000001E-2</v>
      </c>
      <c r="K5" s="1" t="s">
        <v>31</v>
      </c>
      <c r="L5" s="1" t="s">
        <v>31</v>
      </c>
      <c r="M5" s="1">
        <f>26*0.0108</f>
        <v>0.28079999999999999</v>
      </c>
      <c r="N5" s="1" t="s">
        <v>31</v>
      </c>
      <c r="O5" s="1" t="s">
        <v>32</v>
      </c>
      <c r="P5" s="1">
        <f>26*0.0028</f>
        <v>7.2800000000000004E-2</v>
      </c>
      <c r="Q5" s="1">
        <f>26*0.0263</f>
        <v>0.68379999999999996</v>
      </c>
      <c r="R5" s="1" t="s">
        <v>31</v>
      </c>
      <c r="S5" s="1" t="s">
        <v>32</v>
      </c>
      <c r="T5" s="1" t="s">
        <v>32</v>
      </c>
      <c r="U5" s="1">
        <f>26*0.0113</f>
        <v>0.29380000000000001</v>
      </c>
      <c r="V5" s="1" t="s">
        <v>31</v>
      </c>
      <c r="W5" s="1" t="s">
        <v>31</v>
      </c>
      <c r="X5" s="1" t="s">
        <v>31</v>
      </c>
      <c r="Y5" s="1" t="s">
        <v>32</v>
      </c>
      <c r="Z5" s="1">
        <f>26*0.0154</f>
        <v>0.40040000000000003</v>
      </c>
      <c r="AA5" s="1" t="s">
        <v>31</v>
      </c>
    </row>
    <row r="6" spans="1:27" x14ac:dyDescent="0.2">
      <c r="A6" t="s">
        <v>33</v>
      </c>
      <c r="B6" s="1" t="s">
        <v>31</v>
      </c>
      <c r="C6" s="1" t="s">
        <v>32</v>
      </c>
      <c r="D6" s="1" t="s">
        <v>31</v>
      </c>
      <c r="E6" s="1" t="s">
        <v>31</v>
      </c>
      <c r="F6" s="1" t="s">
        <v>31</v>
      </c>
      <c r="G6" s="1" t="s">
        <v>31</v>
      </c>
      <c r="H6" s="1">
        <f>26*0.0157</f>
        <v>0.40819999999999995</v>
      </c>
      <c r="I6" s="1" t="s">
        <v>31</v>
      </c>
      <c r="J6" s="1" t="s">
        <v>32</v>
      </c>
      <c r="K6" s="1">
        <f>26*0.0003</f>
        <v>7.7999999999999996E-3</v>
      </c>
      <c r="L6" s="1" t="s">
        <v>31</v>
      </c>
      <c r="M6" s="1">
        <f>26*0.0027</f>
        <v>7.0199999999999999E-2</v>
      </c>
      <c r="N6" s="1" t="s">
        <v>31</v>
      </c>
      <c r="O6" s="1" t="s">
        <v>32</v>
      </c>
      <c r="P6" s="1" t="s">
        <v>32</v>
      </c>
      <c r="Q6" s="1" t="s">
        <v>31</v>
      </c>
      <c r="R6" s="1" t="s">
        <v>31</v>
      </c>
      <c r="S6" s="1" t="s">
        <v>31</v>
      </c>
      <c r="T6" s="1" t="s">
        <v>32</v>
      </c>
      <c r="U6" s="1" t="s">
        <v>32</v>
      </c>
      <c r="V6" s="1" t="s">
        <v>31</v>
      </c>
      <c r="W6" s="1" t="s">
        <v>31</v>
      </c>
      <c r="X6" s="1" t="s">
        <v>31</v>
      </c>
      <c r="Y6" s="1" t="s">
        <v>31</v>
      </c>
      <c r="Z6" s="1" t="s">
        <v>32</v>
      </c>
      <c r="AA6" s="1" t="s">
        <v>31</v>
      </c>
    </row>
    <row r="7" spans="1:27" x14ac:dyDescent="0.2">
      <c r="A7" t="s">
        <v>34</v>
      </c>
      <c r="B7" s="1" t="s">
        <v>31</v>
      </c>
      <c r="C7" s="1" t="s">
        <v>32</v>
      </c>
      <c r="D7" s="1">
        <f>26*0.001</f>
        <v>2.6000000000000002E-2</v>
      </c>
      <c r="E7" s="1" t="s">
        <v>31</v>
      </c>
      <c r="F7" s="1">
        <f>26*0.0142</f>
        <v>0.36920000000000003</v>
      </c>
      <c r="G7" s="1" t="s">
        <v>31</v>
      </c>
      <c r="H7" s="1" t="s">
        <v>32</v>
      </c>
      <c r="I7" s="1">
        <f>26*0.0037</f>
        <v>9.6200000000000008E-2</v>
      </c>
      <c r="J7" s="1" t="s">
        <v>31</v>
      </c>
      <c r="K7" s="1" t="s">
        <v>32</v>
      </c>
      <c r="L7" s="1" t="s">
        <v>31</v>
      </c>
      <c r="M7" s="1" t="s">
        <v>32</v>
      </c>
      <c r="N7" s="1" t="s">
        <v>32</v>
      </c>
      <c r="O7" s="1" t="s">
        <v>32</v>
      </c>
      <c r="P7" s="1" t="s">
        <v>32</v>
      </c>
      <c r="Q7" s="1" t="s">
        <v>31</v>
      </c>
      <c r="R7" s="1">
        <f>26*0.001</f>
        <v>2.6000000000000002E-2</v>
      </c>
      <c r="S7" s="1" t="s">
        <v>31</v>
      </c>
      <c r="T7" s="1" t="s">
        <v>32</v>
      </c>
      <c r="U7" s="1" t="s">
        <v>32</v>
      </c>
      <c r="V7" s="1" t="s">
        <v>32</v>
      </c>
      <c r="W7" s="1">
        <f>26*0.006</f>
        <v>0.156</v>
      </c>
      <c r="X7" s="1" t="s">
        <v>31</v>
      </c>
      <c r="Y7" s="1" t="s">
        <v>32</v>
      </c>
      <c r="Z7" s="1" t="s">
        <v>32</v>
      </c>
      <c r="AA7" s="1" t="s">
        <v>31</v>
      </c>
    </row>
    <row r="8" spans="1:27" x14ac:dyDescent="0.2">
      <c r="A8" t="s">
        <v>35</v>
      </c>
    </row>
    <row r="9" spans="1:27" x14ac:dyDescent="0.2">
      <c r="A9" t="s">
        <v>63</v>
      </c>
      <c r="B9" s="2">
        <v>0.459009</v>
      </c>
      <c r="C9" t="s">
        <v>36</v>
      </c>
      <c r="D9" s="2">
        <v>9.3199999999999999E-4</v>
      </c>
      <c r="E9" s="2">
        <v>0.21052999999999999</v>
      </c>
      <c r="F9" s="2">
        <v>0.60133899999999996</v>
      </c>
      <c r="G9" s="2">
        <v>0.12049</v>
      </c>
      <c r="H9" s="2">
        <v>1.3845E-2</v>
      </c>
      <c r="I9" s="2">
        <v>1.6629000000000001E-2</v>
      </c>
      <c r="J9" s="2">
        <v>0.338366</v>
      </c>
      <c r="K9" s="2">
        <v>0.63863000000000003</v>
      </c>
      <c r="L9" s="2">
        <v>0.27468599999999999</v>
      </c>
      <c r="M9" s="2">
        <v>0.346891</v>
      </c>
      <c r="N9" s="2">
        <v>0.13175100000000001</v>
      </c>
      <c r="O9" s="2">
        <v>0.491174</v>
      </c>
      <c r="P9" s="2">
        <v>0.13533000000000001</v>
      </c>
      <c r="Q9" s="2">
        <v>0.72383600000000003</v>
      </c>
      <c r="R9" s="2">
        <v>0.18567400000000001</v>
      </c>
      <c r="S9" s="2">
        <v>0.29922500000000002</v>
      </c>
      <c r="T9" s="2">
        <v>0.239451</v>
      </c>
      <c r="U9" s="2">
        <v>0.15226400000000001</v>
      </c>
      <c r="V9" s="2">
        <v>7.4742000000000003E-2</v>
      </c>
      <c r="W9" s="2">
        <v>0.50808600000000004</v>
      </c>
      <c r="X9" s="2">
        <v>9.1689000000000007E-2</v>
      </c>
      <c r="Y9" s="2">
        <v>2.7126999999999998E-2</v>
      </c>
      <c r="Z9" s="2">
        <v>0.13810700000000001</v>
      </c>
      <c r="AA9" s="2">
        <v>0.16464100000000001</v>
      </c>
    </row>
    <row r="10" spans="1:27" x14ac:dyDescent="0.2">
      <c r="A10" t="s">
        <v>37</v>
      </c>
      <c r="B10" s="1" t="s">
        <v>66</v>
      </c>
      <c r="C10" t="s">
        <v>36</v>
      </c>
      <c r="D10" s="1" t="s">
        <v>68</v>
      </c>
      <c r="E10" s="1" t="s">
        <v>70</v>
      </c>
      <c r="F10" s="1" t="s">
        <v>72</v>
      </c>
      <c r="G10" s="1" t="s">
        <v>74</v>
      </c>
      <c r="H10" s="1" t="s">
        <v>76</v>
      </c>
      <c r="I10" s="1" t="s">
        <v>78</v>
      </c>
      <c r="J10" s="1" t="s">
        <v>80</v>
      </c>
      <c r="K10" s="1" t="s">
        <v>82</v>
      </c>
      <c r="L10" s="1" t="s">
        <v>84</v>
      </c>
      <c r="M10" s="1" t="s">
        <v>86</v>
      </c>
      <c r="N10" s="1" t="s">
        <v>88</v>
      </c>
      <c r="O10" s="1" t="s">
        <v>90</v>
      </c>
      <c r="P10" s="1" t="s">
        <v>92</v>
      </c>
      <c r="Q10" s="1" t="s">
        <v>94</v>
      </c>
      <c r="R10" s="1" t="s">
        <v>96</v>
      </c>
      <c r="S10" s="1" t="s">
        <v>98</v>
      </c>
      <c r="T10" s="1" t="s">
        <v>100</v>
      </c>
      <c r="U10" s="1" t="s">
        <v>102</v>
      </c>
      <c r="V10" s="1" t="s">
        <v>104</v>
      </c>
      <c r="W10" s="1" t="s">
        <v>106</v>
      </c>
      <c r="X10" s="1" t="s">
        <v>108</v>
      </c>
      <c r="Y10" s="1" t="s">
        <v>110</v>
      </c>
      <c r="Z10" s="1" t="s">
        <v>112</v>
      </c>
      <c r="AA10" s="1" t="s">
        <v>114</v>
      </c>
    </row>
    <row r="11" spans="1:27" x14ac:dyDescent="0.2">
      <c r="A11" t="s">
        <v>64</v>
      </c>
      <c r="B11" s="1">
        <v>5.1910000000000003E-3</v>
      </c>
      <c r="C11" t="s">
        <v>36</v>
      </c>
      <c r="D11">
        <v>2.1291000000000001E-2</v>
      </c>
      <c r="E11">
        <v>8.7299999999999997E-4</v>
      </c>
      <c r="F11" s="1">
        <v>6.4749999999999999E-3</v>
      </c>
      <c r="G11">
        <v>9.2199999999999997E-4</v>
      </c>
      <c r="H11" s="1">
        <v>1.3664000000000001E-2</v>
      </c>
      <c r="I11">
        <v>1.6050000000000001E-3</v>
      </c>
      <c r="J11" s="1">
        <v>0.194887</v>
      </c>
      <c r="K11" s="1">
        <v>7.0213999999999999E-2</v>
      </c>
      <c r="L11">
        <v>1.11E-4</v>
      </c>
      <c r="M11" s="1">
        <v>7.4729999999999996E-3</v>
      </c>
      <c r="N11" s="2">
        <v>1.3489999999999999E-3</v>
      </c>
      <c r="O11" s="1">
        <v>1.5051999999999999E-2</v>
      </c>
      <c r="P11" s="1">
        <v>6.1869999999999998E-3</v>
      </c>
      <c r="Q11" s="1">
        <v>1.188E-2</v>
      </c>
      <c r="R11">
        <v>4.17E-4</v>
      </c>
      <c r="S11">
        <v>1.0480000000000001E-3</v>
      </c>
      <c r="T11" s="1">
        <v>0.57909699999999997</v>
      </c>
      <c r="U11" s="1">
        <v>6.8450000000000004E-3</v>
      </c>
      <c r="V11" s="1">
        <v>4.46E-4</v>
      </c>
      <c r="W11" s="1">
        <v>4.4689E-2</v>
      </c>
      <c r="X11">
        <v>3.8270000000000001E-3</v>
      </c>
      <c r="Y11" s="1">
        <v>2.6768E-2</v>
      </c>
      <c r="Z11" s="1">
        <v>6.9999999999999999E-6</v>
      </c>
      <c r="AA11">
        <v>6.4800000000000003E-4</v>
      </c>
    </row>
    <row r="12" spans="1:27" x14ac:dyDescent="0.2">
      <c r="A12" t="s">
        <v>37</v>
      </c>
      <c r="B12" s="1" t="s">
        <v>38</v>
      </c>
      <c r="C12" t="s">
        <v>36</v>
      </c>
      <c r="D12" s="1" t="s">
        <v>39</v>
      </c>
      <c r="E12" s="1" t="s">
        <v>40</v>
      </c>
      <c r="F12" s="1" t="s">
        <v>41</v>
      </c>
      <c r="G12" s="1" t="s">
        <v>42</v>
      </c>
      <c r="H12" s="1" t="s">
        <v>43</v>
      </c>
      <c r="I12" s="1" t="s">
        <v>44</v>
      </c>
      <c r="J12" s="1" t="s">
        <v>45</v>
      </c>
      <c r="K12" s="1" t="s">
        <v>46</v>
      </c>
      <c r="L12" s="1" t="s">
        <v>47</v>
      </c>
      <c r="M12" s="1" t="s">
        <v>48</v>
      </c>
      <c r="N12" s="1" t="s">
        <v>49</v>
      </c>
      <c r="O12" s="1" t="s">
        <v>50</v>
      </c>
      <c r="P12" s="1" t="s">
        <v>51</v>
      </c>
      <c r="Q12" s="1" t="s">
        <v>52</v>
      </c>
      <c r="R12" s="1" t="s">
        <v>53</v>
      </c>
      <c r="S12" s="1" t="s">
        <v>54</v>
      </c>
      <c r="T12" s="1" t="s">
        <v>55</v>
      </c>
      <c r="U12" s="1" t="s">
        <v>56</v>
      </c>
      <c r="V12" s="1" t="s">
        <v>57</v>
      </c>
      <c r="W12" s="1" t="s">
        <v>58</v>
      </c>
      <c r="X12" s="1" t="s">
        <v>59</v>
      </c>
      <c r="Y12" s="1" t="s">
        <v>60</v>
      </c>
      <c r="Z12" s="1" t="s">
        <v>61</v>
      </c>
      <c r="AA12" s="1" t="s">
        <v>62</v>
      </c>
    </row>
    <row r="13" spans="1:27" x14ac:dyDescent="0.2">
      <c r="A13" t="s">
        <v>65</v>
      </c>
      <c r="B13" s="2">
        <v>8.8229999999999992E-3</v>
      </c>
      <c r="C13" t="s">
        <v>36</v>
      </c>
      <c r="D13" s="2">
        <v>0.14374300000000001</v>
      </c>
      <c r="E13" s="2">
        <v>1.6260000000000001E-3</v>
      </c>
      <c r="F13" s="2">
        <v>0.16067400000000001</v>
      </c>
      <c r="G13" s="2">
        <v>0.45479700000000001</v>
      </c>
      <c r="H13" s="2">
        <v>0.53439000000000003</v>
      </c>
      <c r="I13" s="2">
        <v>0.54916600000000004</v>
      </c>
      <c r="J13" s="2">
        <v>0.96523499999999995</v>
      </c>
      <c r="K13" s="2">
        <v>9.2430999999999999E-2</v>
      </c>
      <c r="L13" s="2">
        <v>0.53416399999999997</v>
      </c>
      <c r="M13" s="2">
        <v>1.0220999999999999E-2</v>
      </c>
      <c r="N13" s="2">
        <v>0.13728499999999999</v>
      </c>
      <c r="O13" s="2">
        <v>0.31116100000000002</v>
      </c>
      <c r="P13" s="2">
        <v>0.31358799999999998</v>
      </c>
      <c r="Q13" s="2">
        <v>0.13536500000000001</v>
      </c>
      <c r="R13" s="2">
        <v>0.11315699999999999</v>
      </c>
      <c r="S13" s="2">
        <v>0.42319200000000001</v>
      </c>
      <c r="T13" s="2">
        <v>0.40565000000000001</v>
      </c>
      <c r="U13" s="2">
        <v>0.96724500000000002</v>
      </c>
      <c r="V13" s="2">
        <v>0.53383199999999997</v>
      </c>
      <c r="W13" s="2">
        <v>8.4062999999999999E-2</v>
      </c>
      <c r="X13" s="2">
        <v>0.80080700000000005</v>
      </c>
      <c r="Y13" s="2">
        <v>0.75080199999999997</v>
      </c>
      <c r="Z13" s="2">
        <v>0.200956</v>
      </c>
      <c r="AA13" s="2">
        <v>0.21556700000000001</v>
      </c>
    </row>
    <row r="14" spans="1:27" x14ac:dyDescent="0.2">
      <c r="A14" t="s">
        <v>37</v>
      </c>
      <c r="B14" s="1" t="s">
        <v>67</v>
      </c>
      <c r="C14" t="s">
        <v>36</v>
      </c>
      <c r="D14" s="1" t="s">
        <v>69</v>
      </c>
      <c r="E14" s="1" t="s">
        <v>71</v>
      </c>
      <c r="F14" s="1" t="s">
        <v>73</v>
      </c>
      <c r="G14" s="1" t="s">
        <v>75</v>
      </c>
      <c r="H14" s="1" t="s">
        <v>77</v>
      </c>
      <c r="I14" s="1" t="s">
        <v>79</v>
      </c>
      <c r="J14" s="1" t="s">
        <v>81</v>
      </c>
      <c r="K14" s="1" t="s">
        <v>83</v>
      </c>
      <c r="L14" s="1" t="s">
        <v>85</v>
      </c>
      <c r="M14" s="1" t="s">
        <v>87</v>
      </c>
      <c r="N14" s="1" t="s">
        <v>89</v>
      </c>
      <c r="O14" s="1" t="s">
        <v>91</v>
      </c>
      <c r="P14" s="1" t="s">
        <v>93</v>
      </c>
      <c r="Q14" s="1" t="s">
        <v>95</v>
      </c>
      <c r="R14" s="1" t="s">
        <v>97</v>
      </c>
      <c r="S14" s="1" t="s">
        <v>99</v>
      </c>
      <c r="T14" s="1" t="s">
        <v>101</v>
      </c>
      <c r="U14" s="1" t="s">
        <v>103</v>
      </c>
      <c r="V14" s="1" t="s">
        <v>105</v>
      </c>
      <c r="W14" s="1" t="s">
        <v>107</v>
      </c>
      <c r="X14" s="1" t="s">
        <v>109</v>
      </c>
      <c r="Y14" s="1" t="s">
        <v>111</v>
      </c>
      <c r="Z14" s="1" t="s">
        <v>113</v>
      </c>
      <c r="AA14" s="1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2019-02-22T15:08:14Z</dcterms:created>
  <dcterms:modified xsi:type="dcterms:W3CDTF">2019-02-22T15:43:24Z</dcterms:modified>
</cp:coreProperties>
</file>