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3"/>
  <workbookPr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Revised version/"/>
    </mc:Choice>
  </mc:AlternateContent>
  <xr:revisionPtr revIDLastSave="0" documentId="13_ncr:1_{D06C1D18-5B46-A04D-9E91-5C4D71AE4A9D}" xr6:coauthVersionLast="47" xr6:coauthVersionMax="47" xr10:uidLastSave="{00000000-0000-0000-0000-000000000000}"/>
  <bookViews>
    <workbookView xWindow="300" yWindow="600" windowWidth="26240" windowHeight="15960" activeTab="1" xr2:uid="{00000000-000D-0000-FFFF-FFFF00000000}"/>
  </bookViews>
  <sheets>
    <sheet name="Gbp1_OE" sheetId="15" r:id="rId1"/>
    <sheet name="Gbp1_OE_DGTPase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6" i="16" l="1"/>
  <c r="I46" i="16"/>
  <c r="S45" i="16"/>
  <c r="I45" i="16"/>
  <c r="S44" i="16"/>
  <c r="I44" i="16"/>
  <c r="X44" i="16" s="1"/>
  <c r="S43" i="16"/>
  <c r="I43" i="16"/>
  <c r="S42" i="16"/>
  <c r="I42" i="16"/>
  <c r="S41" i="16"/>
  <c r="I41" i="16"/>
  <c r="S34" i="16"/>
  <c r="I34" i="16"/>
  <c r="X34" i="16" s="1"/>
  <c r="S33" i="16"/>
  <c r="I33" i="16"/>
  <c r="X33" i="16" s="1"/>
  <c r="S32" i="16"/>
  <c r="I32" i="16"/>
  <c r="X32" i="16" s="1"/>
  <c r="S31" i="16"/>
  <c r="I31" i="16"/>
  <c r="S30" i="16"/>
  <c r="I30" i="16"/>
  <c r="S29" i="16"/>
  <c r="I29" i="16"/>
  <c r="X29" i="16" s="1"/>
  <c r="S22" i="16"/>
  <c r="I22" i="16"/>
  <c r="S21" i="16"/>
  <c r="I21" i="16"/>
  <c r="S20" i="16"/>
  <c r="I20" i="16"/>
  <c r="S19" i="16"/>
  <c r="I19" i="16"/>
  <c r="X19" i="16" s="1"/>
  <c r="S18" i="16"/>
  <c r="I18" i="16"/>
  <c r="X18" i="16" s="1"/>
  <c r="S17" i="16"/>
  <c r="I17" i="16"/>
  <c r="S10" i="16"/>
  <c r="I10" i="16"/>
  <c r="S9" i="16"/>
  <c r="I9" i="16"/>
  <c r="S8" i="16"/>
  <c r="I8" i="16"/>
  <c r="X8" i="16" s="1"/>
  <c r="S7" i="16"/>
  <c r="I7" i="16"/>
  <c r="X7" i="16" s="1"/>
  <c r="S6" i="16"/>
  <c r="I6" i="16"/>
  <c r="X6" i="16" s="1"/>
  <c r="S5" i="16"/>
  <c r="I5" i="16"/>
  <c r="AM22" i="15"/>
  <c r="AM20" i="15"/>
  <c r="AH31" i="15"/>
  <c r="AH30" i="15"/>
  <c r="AC30" i="15"/>
  <c r="AC31" i="15"/>
  <c r="AC32" i="15"/>
  <c r="AC33" i="15"/>
  <c r="AC34" i="15"/>
  <c r="AC29" i="15"/>
  <c r="X47" i="15"/>
  <c r="X23" i="15"/>
  <c r="X35" i="15"/>
  <c r="S46" i="15"/>
  <c r="I46" i="15"/>
  <c r="S45" i="15"/>
  <c r="I45" i="15"/>
  <c r="S44" i="15"/>
  <c r="I44" i="15"/>
  <c r="S43" i="15"/>
  <c r="I43" i="15"/>
  <c r="S42" i="15"/>
  <c r="I42" i="15"/>
  <c r="S41" i="15"/>
  <c r="I41" i="15"/>
  <c r="S34" i="15"/>
  <c r="I34" i="15"/>
  <c r="S33" i="15"/>
  <c r="I33" i="15"/>
  <c r="S32" i="15"/>
  <c r="I32" i="15"/>
  <c r="S31" i="15"/>
  <c r="I31" i="15"/>
  <c r="S30" i="15"/>
  <c r="I30" i="15"/>
  <c r="S29" i="15"/>
  <c r="I29" i="15"/>
  <c r="I20" i="15"/>
  <c r="S6" i="15"/>
  <c r="S22" i="15"/>
  <c r="I22" i="15"/>
  <c r="X22" i="15" s="1"/>
  <c r="S21" i="15"/>
  <c r="I21" i="15"/>
  <c r="S20" i="15"/>
  <c r="S19" i="15"/>
  <c r="I19" i="15"/>
  <c r="S18" i="15"/>
  <c r="I18" i="15"/>
  <c r="X18" i="15" s="1"/>
  <c r="S17" i="15"/>
  <c r="I17" i="15"/>
  <c r="S10" i="15"/>
  <c r="I10" i="15"/>
  <c r="X10" i="15" s="1"/>
  <c r="S9" i="15"/>
  <c r="I9" i="15"/>
  <c r="S8" i="15"/>
  <c r="I8" i="15"/>
  <c r="S7" i="15"/>
  <c r="I7" i="15"/>
  <c r="I6" i="15"/>
  <c r="S5" i="15"/>
  <c r="I5" i="15"/>
  <c r="X43" i="16" l="1"/>
  <c r="X42" i="16"/>
  <c r="X41" i="16"/>
  <c r="X31" i="16"/>
  <c r="X35" i="16" s="1"/>
  <c r="AC29" i="16" s="1"/>
  <c r="AH29" i="16" s="1"/>
  <c r="X30" i="16"/>
  <c r="X20" i="16"/>
  <c r="X10" i="16"/>
  <c r="X9" i="16"/>
  <c r="X5" i="16"/>
  <c r="X11" i="16" s="1"/>
  <c r="AC5" i="16" s="1"/>
  <c r="AH5" i="16" s="1"/>
  <c r="X46" i="16"/>
  <c r="X45" i="16"/>
  <c r="X17" i="16"/>
  <c r="X22" i="16"/>
  <c r="X21" i="16"/>
  <c r="X23" i="16"/>
  <c r="AC17" i="16" s="1"/>
  <c r="AH17" i="16" s="1"/>
  <c r="AC44" i="15"/>
  <c r="AC41" i="15"/>
  <c r="AC46" i="15"/>
  <c r="AC43" i="15"/>
  <c r="AC42" i="15"/>
  <c r="AH41" i="15"/>
  <c r="X43" i="15"/>
  <c r="AH43" i="15" s="1"/>
  <c r="X34" i="15"/>
  <c r="AH34" i="15" s="1"/>
  <c r="X30" i="15"/>
  <c r="X44" i="15"/>
  <c r="X45" i="15"/>
  <c r="X42" i="15"/>
  <c r="X46" i="15"/>
  <c r="AH46" i="15" s="1"/>
  <c r="X41" i="15"/>
  <c r="X32" i="15"/>
  <c r="AH32" i="15" s="1"/>
  <c r="X29" i="15"/>
  <c r="X33" i="15"/>
  <c r="AH33" i="15" s="1"/>
  <c r="X31" i="15"/>
  <c r="X21" i="15"/>
  <c r="X20" i="15"/>
  <c r="X7" i="15"/>
  <c r="X17" i="15"/>
  <c r="X19" i="15"/>
  <c r="X6" i="15"/>
  <c r="X8" i="15"/>
  <c r="X5" i="15"/>
  <c r="X11" i="15" s="1"/>
  <c r="X9" i="15"/>
  <c r="X47" i="16" l="1"/>
  <c r="AC31" i="16"/>
  <c r="AH31" i="16" s="1"/>
  <c r="AC32" i="16"/>
  <c r="AH32" i="16" s="1"/>
  <c r="AM32" i="16" s="1"/>
  <c r="AC34" i="16"/>
  <c r="AH34" i="16" s="1"/>
  <c r="AC30" i="16"/>
  <c r="AH30" i="16" s="1"/>
  <c r="AC33" i="16"/>
  <c r="AH33" i="16" s="1"/>
  <c r="AC18" i="16"/>
  <c r="AH18" i="16" s="1"/>
  <c r="AC20" i="16"/>
  <c r="AH20" i="16" s="1"/>
  <c r="AM20" i="16" s="1"/>
  <c r="AC22" i="16"/>
  <c r="AH22" i="16" s="1"/>
  <c r="AC19" i="16"/>
  <c r="AH19" i="16" s="1"/>
  <c r="AC21" i="16"/>
  <c r="AH21" i="16" s="1"/>
  <c r="AC7" i="16"/>
  <c r="AH7" i="16" s="1"/>
  <c r="AC10" i="16"/>
  <c r="AH10" i="16" s="1"/>
  <c r="AC6" i="16"/>
  <c r="AH6" i="16" s="1"/>
  <c r="AC8" i="16"/>
  <c r="AH8" i="16" s="1"/>
  <c r="AM8" i="16" s="1"/>
  <c r="AC9" i="16"/>
  <c r="AH9" i="16" s="1"/>
  <c r="AM9" i="16" s="1"/>
  <c r="AH44" i="15"/>
  <c r="AM44" i="15" s="1"/>
  <c r="AM33" i="15"/>
  <c r="AC45" i="15"/>
  <c r="AH45" i="15" s="1"/>
  <c r="AM45" i="15" s="1"/>
  <c r="AH42" i="15"/>
  <c r="AM46" i="15"/>
  <c r="AM34" i="15"/>
  <c r="AH29" i="15"/>
  <c r="AM32" i="15" s="1"/>
  <c r="AC18" i="15"/>
  <c r="AH18" i="15" s="1"/>
  <c r="AC17" i="15"/>
  <c r="AH17" i="15" s="1"/>
  <c r="AC5" i="15"/>
  <c r="AH5" i="15" s="1"/>
  <c r="AC6" i="15"/>
  <c r="AH6" i="15" s="1"/>
  <c r="AC9" i="15"/>
  <c r="AH9" i="15" s="1"/>
  <c r="AC8" i="15"/>
  <c r="AH8" i="15" s="1"/>
  <c r="AC7" i="15"/>
  <c r="AH7" i="15" s="1"/>
  <c r="AC10" i="15"/>
  <c r="AH10" i="15" s="1"/>
  <c r="AM21" i="16" l="1"/>
  <c r="AC41" i="16"/>
  <c r="AH41" i="16" s="1"/>
  <c r="AC42" i="16"/>
  <c r="AH42" i="16" s="1"/>
  <c r="AC43" i="16"/>
  <c r="AH43" i="16" s="1"/>
  <c r="AC44" i="16"/>
  <c r="AH44" i="16" s="1"/>
  <c r="AM44" i="16" s="1"/>
  <c r="AC46" i="16"/>
  <c r="AH46" i="16" s="1"/>
  <c r="AM46" i="16" s="1"/>
  <c r="AC45" i="16"/>
  <c r="AH45" i="16" s="1"/>
  <c r="AM45" i="16" s="1"/>
  <c r="AM33" i="16"/>
  <c r="AM34" i="16"/>
  <c r="AM10" i="16"/>
  <c r="AM22" i="16"/>
  <c r="AC22" i="15"/>
  <c r="AH22" i="15" s="1"/>
  <c r="AC21" i="15"/>
  <c r="AH21" i="15" s="1"/>
  <c r="AM21" i="15" s="1"/>
  <c r="AC20" i="15"/>
  <c r="AH20" i="15" s="1"/>
  <c r="AC19" i="15"/>
  <c r="AH19" i="15" s="1"/>
  <c r="AM9" i="15"/>
  <c r="AM8" i="15"/>
  <c r="AM10" i="15"/>
</calcChain>
</file>

<file path=xl/sharedStrings.xml><?xml version="1.0" encoding="utf-8"?>
<sst xmlns="http://schemas.openxmlformats.org/spreadsheetml/2006/main" count="1520" uniqueCount="35">
  <si>
    <t>Step1: Copy paste data from qPCR analysis</t>
  </si>
  <si>
    <t>Step2: Copy paste data from qPCR analysis</t>
  </si>
  <si>
    <t>Step3</t>
  </si>
  <si>
    <t>Step4</t>
  </si>
  <si>
    <t>Step5</t>
  </si>
  <si>
    <t xml:space="preserve">Step6 </t>
  </si>
  <si>
    <t> </t>
  </si>
  <si>
    <t>Housekeeping gene</t>
  </si>
  <si>
    <t>∆Ct</t>
  </si>
  <si>
    <t>∆Ct - Average ∆Ct control =</t>
  </si>
  <si>
    <t>∆∆Ct</t>
  </si>
  <si>
    <t>Follow the equation</t>
  </si>
  <si>
    <t>2^-∆∆Ct</t>
  </si>
  <si>
    <t>Fold change (Values to plot)</t>
  </si>
  <si>
    <t xml:space="preserve">dpi </t>
  </si>
  <si>
    <t>dpi</t>
  </si>
  <si>
    <t>Gene of interest - HK</t>
  </si>
  <si>
    <t>Av.</t>
  </si>
  <si>
    <t>Ctrl</t>
  </si>
  <si>
    <t>R1</t>
  </si>
  <si>
    <t>A</t>
  </si>
  <si>
    <t>Cq</t>
  </si>
  <si>
    <t>R2</t>
  </si>
  <si>
    <t>B</t>
  </si>
  <si>
    <t>R3</t>
  </si>
  <si>
    <t>C</t>
  </si>
  <si>
    <t>Condition 1</t>
  </si>
  <si>
    <t>D</t>
  </si>
  <si>
    <t>E</t>
  </si>
  <si>
    <t>F</t>
  </si>
  <si>
    <t xml:space="preserve">Average of the control group </t>
  </si>
  <si>
    <t>Gene of interest</t>
  </si>
  <si>
    <t xml:space="preserve">Condition </t>
  </si>
  <si>
    <t>GBP1 WT</t>
  </si>
  <si>
    <t>GBP1 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</si>
</sst>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0"/>
    <numFmt numFmtId="165" formatCode="#,##0.0000000000"/>
  </numFmts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</font>
    <font>
      <sz val="12"/>
      <color rgb="FF000000"/>
      <name val="Aptos Narrow"/>
      <family val="2"/>
    </font>
    <font>
      <b/>
      <sz val="8.25"/>
      <name val="Microsoft Sans Serif"/>
      <family val="2"/>
    </font>
    <font>
      <sz val="8.25"/>
      <name val="Microsoft Sans Serif"/>
      <family val="2"/>
    </font>
    <font>
      <b/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E4ECF7"/>
        <bgColor rgb="FF000000"/>
      </patternFill>
    </fill>
    <fill>
      <patternFill patternType="solid">
        <fgColor rgb="FFD3DCE9"/>
        <bgColor rgb="FF000000"/>
      </patternFill>
    </fill>
    <fill>
      <patternFill patternType="solid">
        <fgColor rgb="FFA9C4E9"/>
        <bgColor rgb="FF000000"/>
      </patternFill>
    </fill>
    <fill>
      <patternFill patternType="solid">
        <fgColor rgb="FFDAF2D0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10" xfId="0" applyFont="1" applyBorder="1"/>
    <xf numFmtId="0" fontId="4" fillId="2" borderId="0" xfId="0" applyFont="1" applyFill="1"/>
    <xf numFmtId="0" fontId="3" fillId="0" borderId="13" xfId="0" applyFont="1" applyBorder="1"/>
    <xf numFmtId="0" fontId="3" fillId="0" borderId="14" xfId="0" applyFont="1" applyBorder="1"/>
    <xf numFmtId="0" fontId="5" fillId="0" borderId="13" xfId="0" applyFont="1" applyBorder="1" applyAlignment="1">
      <alignment wrapText="1"/>
    </xf>
    <xf numFmtId="0" fontId="4" fillId="3" borderId="13" xfId="0" applyFont="1" applyFill="1" applyBorder="1"/>
    <xf numFmtId="0" fontId="4" fillId="3" borderId="0" xfId="0" applyFont="1" applyFill="1"/>
    <xf numFmtId="0" fontId="4" fillId="4" borderId="0" xfId="0" applyFont="1" applyFill="1"/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3" xfId="0" applyFont="1" applyBorder="1"/>
    <xf numFmtId="0" fontId="4" fillId="3" borderId="14" xfId="0" applyFont="1" applyFill="1" applyBorder="1"/>
    <xf numFmtId="0" fontId="4" fillId="4" borderId="13" xfId="0" applyFont="1" applyFill="1" applyBorder="1"/>
    <xf numFmtId="0" fontId="4" fillId="3" borderId="10" xfId="0" applyFont="1" applyFill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0" fontId="3" fillId="0" borderId="21" xfId="0" applyFont="1" applyBorder="1"/>
    <xf numFmtId="0" fontId="3" fillId="0" borderId="19" xfId="0" applyFont="1" applyBorder="1"/>
    <xf numFmtId="0" fontId="3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3" fillId="0" borderId="25" xfId="0" applyFont="1" applyBorder="1"/>
    <xf numFmtId="0" fontId="3" fillId="0" borderId="25" xfId="0" quotePrefix="1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6" xfId="0" applyFont="1" applyBorder="1"/>
    <xf numFmtId="0" fontId="3" fillId="0" borderId="23" xfId="0" applyFont="1" applyBorder="1"/>
    <xf numFmtId="0" fontId="3" fillId="0" borderId="24" xfId="0" applyFont="1" applyBorder="1"/>
    <xf numFmtId="3" fontId="3" fillId="0" borderId="25" xfId="0" applyNumberFormat="1" applyFont="1" applyBorder="1"/>
    <xf numFmtId="0" fontId="4" fillId="0" borderId="27" xfId="0" applyFont="1" applyBorder="1"/>
    <xf numFmtId="0" fontId="4" fillId="0" borderId="1" xfId="0" applyFont="1" applyBorder="1"/>
    <xf numFmtId="0" fontId="3" fillId="0" borderId="28" xfId="0" applyFont="1" applyBorder="1"/>
    <xf numFmtId="0" fontId="3" fillId="0" borderId="27" xfId="0" applyFont="1" applyBorder="1"/>
    <xf numFmtId="0" fontId="4" fillId="5" borderId="24" xfId="0" applyFont="1" applyFill="1" applyBorder="1"/>
    <xf numFmtId="0" fontId="4" fillId="5" borderId="26" xfId="0" applyFont="1" applyFill="1" applyBorder="1"/>
    <xf numFmtId="0" fontId="3" fillId="5" borderId="23" xfId="0" applyFont="1" applyFill="1" applyBorder="1"/>
    <xf numFmtId="0" fontId="3" fillId="5" borderId="24" xfId="0" applyFont="1" applyFill="1" applyBorder="1"/>
    <xf numFmtId="0" fontId="3" fillId="5" borderId="25" xfId="0" applyFont="1" applyFill="1" applyBorder="1"/>
    <xf numFmtId="0" fontId="4" fillId="5" borderId="23" xfId="0" applyFont="1" applyFill="1" applyBorder="1"/>
    <xf numFmtId="0" fontId="4" fillId="5" borderId="25" xfId="0" applyFont="1" applyFill="1" applyBorder="1"/>
    <xf numFmtId="0" fontId="3" fillId="5" borderId="25" xfId="0" quotePrefix="1" applyFont="1" applyFill="1" applyBorder="1"/>
    <xf numFmtId="0" fontId="4" fillId="5" borderId="27" xfId="0" applyFont="1" applyFill="1" applyBorder="1"/>
    <xf numFmtId="0" fontId="4" fillId="5" borderId="1" xfId="0" applyFont="1" applyFill="1" applyBorder="1"/>
    <xf numFmtId="0" fontId="3" fillId="5" borderId="28" xfId="0" applyFont="1" applyFill="1" applyBorder="1"/>
    <xf numFmtId="0" fontId="3" fillId="5" borderId="27" xfId="0" applyFont="1" applyFill="1" applyBorder="1"/>
    <xf numFmtId="0" fontId="3" fillId="5" borderId="6" xfId="0" applyFont="1" applyFill="1" applyBorder="1"/>
    <xf numFmtId="0" fontId="3" fillId="0" borderId="1" xfId="0" applyFont="1" applyBorder="1"/>
    <xf numFmtId="0" fontId="4" fillId="5" borderId="28" xfId="0" applyFont="1" applyFill="1" applyBorder="1"/>
    <xf numFmtId="0" fontId="4" fillId="5" borderId="6" xfId="0" applyFont="1" applyFill="1" applyBorder="1"/>
    <xf numFmtId="0" fontId="3" fillId="5" borderId="6" xfId="0" quotePrefix="1" applyFont="1" applyFill="1" applyBorder="1"/>
    <xf numFmtId="0" fontId="3" fillId="0" borderId="30" xfId="0" applyFont="1" applyBorder="1"/>
    <xf numFmtId="164" fontId="3" fillId="5" borderId="6" xfId="0" applyNumberFormat="1" applyFont="1" applyFill="1" applyBorder="1"/>
    <xf numFmtId="165" fontId="3" fillId="5" borderId="6" xfId="0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0" xfId="0" applyFont="1"/>
    <xf numFmtId="0" fontId="3" fillId="0" borderId="15" xfId="0" applyFont="1" applyBorder="1"/>
    <xf numFmtId="0" fontId="4" fillId="0" borderId="8" xfId="0" applyFont="1" applyBorder="1"/>
    <xf numFmtId="0" fontId="4" fillId="0" borderId="1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5" xfId="0" applyFont="1" applyBorder="1"/>
    <xf numFmtId="0" fontId="1" fillId="0" borderId="29" xfId="0" applyFont="1" applyBorder="1"/>
    <xf numFmtId="0" fontId="1" fillId="0" borderId="36" xfId="0" applyFont="1" applyBorder="1"/>
    <xf numFmtId="0" fontId="1" fillId="0" borderId="1" xfId="0" applyFont="1" applyBorder="1"/>
    <xf numFmtId="0" fontId="3" fillId="0" borderId="34" xfId="0" applyFont="1" applyBorder="1"/>
    <xf numFmtId="0" fontId="3" fillId="0" borderId="1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6FA6-DFEF-8040-85CF-8A53B16D2440}">
  <dimension ref="A1:AN47"/>
  <sheetViews>
    <sheetView topLeftCell="A25" workbookViewId="0">
      <selection activeCell="Y27" sqref="Y27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80" t="s">
        <v>0</v>
      </c>
      <c r="D1" s="81"/>
      <c r="E1" s="81"/>
      <c r="F1" s="81"/>
      <c r="G1" s="81"/>
      <c r="H1" s="81"/>
      <c r="I1" s="82"/>
      <c r="J1" s="1"/>
      <c r="K1" s="1"/>
      <c r="L1" s="1"/>
      <c r="M1" s="83" t="s">
        <v>1</v>
      </c>
      <c r="N1" s="84"/>
      <c r="O1" s="84"/>
      <c r="P1" s="84"/>
      <c r="Q1" s="84"/>
      <c r="R1" s="84"/>
      <c r="S1" s="85"/>
      <c r="T1" s="1"/>
      <c r="U1" s="86" t="s">
        <v>2</v>
      </c>
      <c r="V1" s="86"/>
      <c r="W1" s="86"/>
      <c r="X1" s="86"/>
      <c r="Y1" s="1"/>
      <c r="Z1" s="86" t="s">
        <v>3</v>
      </c>
      <c r="AA1" s="86"/>
      <c r="AB1" s="86"/>
      <c r="AC1" s="86"/>
      <c r="AD1" s="1"/>
      <c r="AE1" s="86" t="s">
        <v>4</v>
      </c>
      <c r="AF1" s="86"/>
      <c r="AG1" s="86"/>
      <c r="AH1" s="86"/>
      <c r="AI1" s="1"/>
      <c r="AJ1" s="86" t="s">
        <v>5</v>
      </c>
      <c r="AK1" s="86"/>
      <c r="AL1" s="86"/>
      <c r="AM1" s="86"/>
      <c r="AN1" s="1"/>
    </row>
    <row r="2" spans="1:40" ht="15" customHeight="1" thickBot="1" x14ac:dyDescent="0.25">
      <c r="A2" s="2"/>
      <c r="B2" s="3"/>
      <c r="C2" s="87"/>
      <c r="D2" s="88"/>
      <c r="E2" s="88"/>
      <c r="F2" s="88"/>
      <c r="G2" s="88"/>
      <c r="H2" s="88"/>
      <c r="I2" s="88"/>
      <c r="J2" s="4" t="s">
        <v>6</v>
      </c>
      <c r="K2" s="4"/>
      <c r="L2" s="4" t="s">
        <v>6</v>
      </c>
      <c r="M2" s="89" t="s">
        <v>7</v>
      </c>
      <c r="N2" s="90"/>
      <c r="O2" s="90"/>
      <c r="P2" s="90"/>
      <c r="Q2" s="90"/>
      <c r="R2" s="90"/>
      <c r="S2" s="91"/>
      <c r="T2" s="2"/>
      <c r="U2" s="63" t="s">
        <v>8</v>
      </c>
      <c r="V2" s="64"/>
      <c r="W2" s="64"/>
      <c r="X2" s="65"/>
      <c r="Y2" s="2"/>
      <c r="Z2" s="63" t="s">
        <v>9</v>
      </c>
      <c r="AA2" s="64"/>
      <c r="AB2" s="65"/>
      <c r="AC2" s="5" t="s">
        <v>10</v>
      </c>
      <c r="AD2" s="2"/>
      <c r="AE2" s="63" t="s">
        <v>11</v>
      </c>
      <c r="AF2" s="64"/>
      <c r="AG2" s="65"/>
      <c r="AH2" s="5" t="s">
        <v>12</v>
      </c>
      <c r="AI2" s="2"/>
      <c r="AJ2" s="63" t="s">
        <v>13</v>
      </c>
      <c r="AK2" s="64"/>
      <c r="AL2" s="64"/>
      <c r="AM2" s="65"/>
      <c r="AN2" s="2"/>
    </row>
    <row r="3" spans="1:40" ht="26" thickBot="1" x14ac:dyDescent="0.25">
      <c r="A3" s="6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69" t="s">
        <v>14</v>
      </c>
      <c r="G3" s="62"/>
      <c r="H3" s="70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71" t="s">
        <v>15</v>
      </c>
      <c r="Q3" s="72"/>
      <c r="R3" s="73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6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67"/>
      <c r="B5" s="74" t="s">
        <v>18</v>
      </c>
      <c r="C5" s="22" t="s">
        <v>19</v>
      </c>
      <c r="D5" s="22" t="s">
        <v>20</v>
      </c>
      <c r="E5" s="23" t="s">
        <v>21</v>
      </c>
      <c r="F5" s="24">
        <v>28.534208674570301</v>
      </c>
      <c r="G5" s="25">
        <v>28.287048432162599</v>
      </c>
      <c r="H5" s="26">
        <v>28.364315059730298</v>
      </c>
      <c r="I5" s="26">
        <f>AVERAGE(F5:H5)</f>
        <v>28.3951907221544</v>
      </c>
      <c r="J5" s="3" t="s">
        <v>6</v>
      </c>
      <c r="K5" s="3"/>
      <c r="L5" s="76" t="s">
        <v>18</v>
      </c>
      <c r="M5" s="22" t="s">
        <v>19</v>
      </c>
      <c r="N5" s="22" t="s">
        <v>20</v>
      </c>
      <c r="O5" s="23" t="s">
        <v>21</v>
      </c>
      <c r="P5" s="24">
        <v>14.6204192681239</v>
      </c>
      <c r="Q5" s="25">
        <v>14.144161110837899</v>
      </c>
      <c r="R5" s="26">
        <v>14.086987843524801</v>
      </c>
      <c r="S5" s="26">
        <f>AVERAGE(P5:R5)</f>
        <v>14.2838560741622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14.1113346479922</v>
      </c>
      <c r="Y5" s="2"/>
      <c r="Z5" s="27" t="s">
        <v>19</v>
      </c>
      <c r="AA5" s="28" t="s">
        <v>20</v>
      </c>
      <c r="AB5" s="29" t="s">
        <v>21</v>
      </c>
      <c r="AC5" s="31">
        <f>X5-$X$11</f>
        <v>-0.30118755694646815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1.2321582492354246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67"/>
      <c r="B6" s="74"/>
      <c r="C6" s="28" t="s">
        <v>22</v>
      </c>
      <c r="D6" s="28" t="s">
        <v>23</v>
      </c>
      <c r="E6" s="34" t="s">
        <v>21</v>
      </c>
      <c r="F6" s="35">
        <v>28.265507601908599</v>
      </c>
      <c r="G6" s="36">
        <v>28.537314154916999</v>
      </c>
      <c r="H6" s="30">
        <v>28.386584855807801</v>
      </c>
      <c r="I6" s="30">
        <f t="shared" ref="I6:I10" si="1">AVERAGE(F6:H6)</f>
        <v>28.396468870877797</v>
      </c>
      <c r="J6" s="3" t="s">
        <v>6</v>
      </c>
      <c r="K6" s="3"/>
      <c r="L6" s="74"/>
      <c r="M6" s="28" t="s">
        <v>22</v>
      </c>
      <c r="N6" s="28" t="s">
        <v>23</v>
      </c>
      <c r="O6" s="34" t="s">
        <v>21</v>
      </c>
      <c r="P6" s="35">
        <v>13.7421855543652</v>
      </c>
      <c r="Q6" s="36">
        <v>13.910428749883099</v>
      </c>
      <c r="R6" s="30">
        <v>14.016908123005299</v>
      </c>
      <c r="S6" s="30">
        <f>AVERAGE(P6:R6)</f>
        <v>13.889840809084532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14.506628061793265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2">X6-$X$11</f>
        <v>9.4105856854596937E-2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3">2^-(AC6)</f>
        <v>0.93685270336390214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67"/>
      <c r="B7" s="75"/>
      <c r="C7" s="38" t="s">
        <v>24</v>
      </c>
      <c r="D7" s="38" t="s">
        <v>25</v>
      </c>
      <c r="E7" s="39" t="s">
        <v>21</v>
      </c>
      <c r="F7" s="40">
        <v>28.292206545825501</v>
      </c>
      <c r="G7" s="41">
        <v>28.348393758219199</v>
      </c>
      <c r="H7" s="5">
        <v>28.052997176726901</v>
      </c>
      <c r="I7" s="5">
        <f t="shared" si="1"/>
        <v>28.231199160257201</v>
      </c>
      <c r="J7" s="3" t="s">
        <v>6</v>
      </c>
      <c r="K7" s="3"/>
      <c r="L7" s="77"/>
      <c r="M7" s="38" t="s">
        <v>24</v>
      </c>
      <c r="N7" s="38" t="s">
        <v>25</v>
      </c>
      <c r="O7" s="39" t="s">
        <v>21</v>
      </c>
      <c r="P7" s="40">
        <v>13.5525394669971</v>
      </c>
      <c r="Q7" s="41">
        <v>13.5575639300256</v>
      </c>
      <c r="R7" s="5">
        <v>13.7246823686573</v>
      </c>
      <c r="S7" s="5">
        <f t="shared" ref="S7" si="4">AVERAGE(P7:R7)</f>
        <v>13.611595255226666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14.619603905030536</v>
      </c>
      <c r="Y7" s="2"/>
      <c r="Z7" s="27" t="s">
        <v>24</v>
      </c>
      <c r="AA7" s="28" t="s">
        <v>25</v>
      </c>
      <c r="AB7" s="29" t="s">
        <v>21</v>
      </c>
      <c r="AC7" s="30">
        <f t="shared" si="2"/>
        <v>0.20708170009186766</v>
      </c>
      <c r="AD7" s="2"/>
      <c r="AE7" s="27" t="s">
        <v>24</v>
      </c>
      <c r="AF7" s="28" t="s">
        <v>25</v>
      </c>
      <c r="AG7" s="29" t="s">
        <v>21</v>
      </c>
      <c r="AH7" s="30">
        <f t="shared" si="3"/>
        <v>0.86628779696988811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67"/>
      <c r="B8" s="74" t="s">
        <v>26</v>
      </c>
      <c r="C8" s="42" t="s">
        <v>19</v>
      </c>
      <c r="D8" s="42" t="s">
        <v>27</v>
      </c>
      <c r="E8" s="43" t="s">
        <v>21</v>
      </c>
      <c r="F8" s="44">
        <v>26.9861623953249</v>
      </c>
      <c r="G8" s="45">
        <v>26.4739181794268</v>
      </c>
      <c r="H8" s="46">
        <v>26.537196829694999</v>
      </c>
      <c r="I8" s="46">
        <f t="shared" si="1"/>
        <v>26.665759134815563</v>
      </c>
      <c r="J8" s="3" t="s">
        <v>6</v>
      </c>
      <c r="K8" s="3"/>
      <c r="L8" s="78" t="s">
        <v>26</v>
      </c>
      <c r="M8" s="42" t="s">
        <v>19</v>
      </c>
      <c r="N8" s="42" t="s">
        <v>27</v>
      </c>
      <c r="O8" s="43" t="s">
        <v>21</v>
      </c>
      <c r="P8" s="44">
        <v>14.1444677836063</v>
      </c>
      <c r="Q8" s="45">
        <v>14.1020453476961</v>
      </c>
      <c r="R8" s="46">
        <v>13.9832351188528</v>
      </c>
      <c r="S8" s="46">
        <f>AVERAGE(P8:R8)</f>
        <v>14.076582750051733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12.58917638476383</v>
      </c>
      <c r="Y8" s="2"/>
      <c r="Z8" s="47" t="s">
        <v>19</v>
      </c>
      <c r="AA8" s="42" t="s">
        <v>27</v>
      </c>
      <c r="AB8" s="48" t="s">
        <v>21</v>
      </c>
      <c r="AC8" s="49">
        <f t="shared" si="2"/>
        <v>-1.823345820174838</v>
      </c>
      <c r="AD8" s="2"/>
      <c r="AE8" s="47" t="s">
        <v>19</v>
      </c>
      <c r="AF8" s="42" t="s">
        <v>27</v>
      </c>
      <c r="AG8" s="48" t="s">
        <v>21</v>
      </c>
      <c r="AH8" s="46">
        <f t="shared" si="3"/>
        <v>3.5390099554921743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2.8722040839220049</v>
      </c>
      <c r="AN8" s="2"/>
    </row>
    <row r="9" spans="1:40" ht="16" x14ac:dyDescent="0.2">
      <c r="A9" s="67"/>
      <c r="B9" s="74"/>
      <c r="C9" s="42" t="s">
        <v>22</v>
      </c>
      <c r="D9" s="42" t="s">
        <v>28</v>
      </c>
      <c r="E9" s="43" t="s">
        <v>21</v>
      </c>
      <c r="F9" s="44">
        <v>26.1208882624477</v>
      </c>
      <c r="G9" s="45">
        <v>26.5809776140911</v>
      </c>
      <c r="H9" s="46">
        <v>26.785115037072501</v>
      </c>
      <c r="I9" s="46">
        <f t="shared" si="1"/>
        <v>26.4956603045371</v>
      </c>
      <c r="J9" s="3" t="s">
        <v>6</v>
      </c>
      <c r="K9" s="3"/>
      <c r="L9" s="78"/>
      <c r="M9" s="42" t="s">
        <v>22</v>
      </c>
      <c r="N9" s="42" t="s">
        <v>28</v>
      </c>
      <c r="O9" s="43" t="s">
        <v>21</v>
      </c>
      <c r="P9" s="44">
        <v>13.629550719605399</v>
      </c>
      <c r="Q9" s="45">
        <v>13.6970979123384</v>
      </c>
      <c r="R9" s="46">
        <v>13.473293299969599</v>
      </c>
      <c r="S9" s="46">
        <f>AVERAGE(P9:R9)</f>
        <v>13.599980643971131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12.895679660565969</v>
      </c>
      <c r="Y9" s="2"/>
      <c r="Z9" s="47" t="s">
        <v>22</v>
      </c>
      <c r="AA9" s="42" t="s">
        <v>28</v>
      </c>
      <c r="AB9" s="48" t="s">
        <v>21</v>
      </c>
      <c r="AC9" s="46">
        <f>X9-$X$11</f>
        <v>-1.5168425443726985</v>
      </c>
      <c r="AD9" s="2"/>
      <c r="AE9" s="47" t="s">
        <v>22</v>
      </c>
      <c r="AF9" s="42" t="s">
        <v>28</v>
      </c>
      <c r="AG9" s="48" t="s">
        <v>21</v>
      </c>
      <c r="AH9" s="46">
        <f t="shared" si="3"/>
        <v>2.8616407037526681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3.0545257471932805</v>
      </c>
      <c r="AN9" s="2"/>
    </row>
    <row r="10" spans="1:40" ht="17" thickBot="1" x14ac:dyDescent="0.25">
      <c r="A10" s="68"/>
      <c r="B10" s="77"/>
      <c r="C10" s="50" t="s">
        <v>24</v>
      </c>
      <c r="D10" s="50" t="s">
        <v>29</v>
      </c>
      <c r="E10" s="51" t="s">
        <v>21</v>
      </c>
      <c r="F10" s="52">
        <v>26.1315795825798</v>
      </c>
      <c r="G10" s="53">
        <v>26.392348825564401</v>
      </c>
      <c r="H10" s="54">
        <v>27.507656677198899</v>
      </c>
      <c r="I10" s="54">
        <f t="shared" si="1"/>
        <v>26.677195028447699</v>
      </c>
      <c r="J10" s="55" t="s">
        <v>6</v>
      </c>
      <c r="K10" s="3"/>
      <c r="L10" s="79"/>
      <c r="M10" s="50" t="s">
        <v>24</v>
      </c>
      <c r="N10" s="50" t="s">
        <v>29</v>
      </c>
      <c r="O10" s="51" t="s">
        <v>21</v>
      </c>
      <c r="P10" s="52">
        <v>13.381785496132601</v>
      </c>
      <c r="Q10" s="53">
        <v>13.4265867261783</v>
      </c>
      <c r="R10" s="54">
        <v>13.3535501620318</v>
      </c>
      <c r="S10" s="54">
        <f>AVERAGE(P10:R10)</f>
        <v>13.387307461447568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13.289887567000131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-1.1226346379385372</v>
      </c>
      <c r="AD10" s="2"/>
      <c r="AE10" s="56" t="s">
        <v>24</v>
      </c>
      <c r="AF10" s="50" t="s">
        <v>29</v>
      </c>
      <c r="AG10" s="57" t="s">
        <v>21</v>
      </c>
      <c r="AH10" s="54">
        <f t="shared" si="3"/>
        <v>2.1774425242121995</v>
      </c>
      <c r="AI10" s="2"/>
      <c r="AJ10" s="56" t="s">
        <v>24</v>
      </c>
      <c r="AK10" s="50" t="s">
        <v>29</v>
      </c>
      <c r="AL10" s="57" t="s">
        <v>21</v>
      </c>
      <c r="AM10" s="60">
        <f t="shared" si="5"/>
        <v>2.513532490967187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2" t="s">
        <v>30</v>
      </c>
      <c r="V11" s="62"/>
      <c r="W11" s="62"/>
      <c r="X11" s="3">
        <f>AVERAGE(X5:X7)</f>
        <v>14.412522204938668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3" t="s">
        <v>31</v>
      </c>
      <c r="D14" s="64"/>
      <c r="E14" s="64"/>
      <c r="F14" s="64"/>
      <c r="G14" s="64"/>
      <c r="H14" s="64"/>
      <c r="I14" s="64"/>
      <c r="J14" s="4" t="s">
        <v>6</v>
      </c>
      <c r="K14" s="4"/>
      <c r="L14" s="4" t="s">
        <v>6</v>
      </c>
      <c r="M14" s="63" t="s">
        <v>7</v>
      </c>
      <c r="N14" s="64"/>
      <c r="O14" s="64"/>
      <c r="P14" s="64"/>
      <c r="Q14" s="64"/>
      <c r="R14" s="64"/>
      <c r="S14" s="65"/>
      <c r="T14" s="2"/>
      <c r="U14" s="63" t="s">
        <v>8</v>
      </c>
      <c r="V14" s="64"/>
      <c r="W14" s="64"/>
      <c r="X14" s="65"/>
      <c r="Y14" s="2"/>
      <c r="Z14" s="63" t="s">
        <v>9</v>
      </c>
      <c r="AA14" s="64"/>
      <c r="AB14" s="65"/>
      <c r="AC14" s="59" t="s">
        <v>10</v>
      </c>
      <c r="AD14" s="2"/>
      <c r="AE14" s="63" t="s">
        <v>11</v>
      </c>
      <c r="AF14" s="64"/>
      <c r="AG14" s="65"/>
      <c r="AH14" s="59" t="s">
        <v>12</v>
      </c>
      <c r="AI14" s="2"/>
      <c r="AJ14" s="63" t="s">
        <v>13</v>
      </c>
      <c r="AK14" s="64"/>
      <c r="AL14" s="64"/>
      <c r="AM14" s="65"/>
      <c r="AN14" s="2"/>
    </row>
    <row r="15" spans="1:40" ht="26" thickBot="1" x14ac:dyDescent="0.25">
      <c r="A15" s="6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69" t="s">
        <v>14</v>
      </c>
      <c r="G15" s="62"/>
      <c r="H15" s="70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71" t="s">
        <v>15</v>
      </c>
      <c r="Q15" s="72"/>
      <c r="R15" s="73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6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67"/>
      <c r="B17" s="74" t="s">
        <v>18</v>
      </c>
      <c r="C17" s="22" t="s">
        <v>19</v>
      </c>
      <c r="D17" s="22" t="s">
        <v>20</v>
      </c>
      <c r="E17" s="23" t="s">
        <v>21</v>
      </c>
      <c r="F17" s="24">
        <v>28.534208674570301</v>
      </c>
      <c r="G17" s="25">
        <v>28.287048432162599</v>
      </c>
      <c r="H17" s="26">
        <v>28.364315059730298</v>
      </c>
      <c r="I17" s="26">
        <f>AVERAGE(F17:H17)</f>
        <v>28.3951907221544</v>
      </c>
      <c r="J17" s="3" t="s">
        <v>6</v>
      </c>
      <c r="K17" s="3"/>
      <c r="L17" s="76" t="s">
        <v>18</v>
      </c>
      <c r="M17" s="22" t="s">
        <v>19</v>
      </c>
      <c r="N17" s="22" t="s">
        <v>20</v>
      </c>
      <c r="O17" s="23" t="s">
        <v>21</v>
      </c>
      <c r="P17" s="24">
        <v>14.6204192681239</v>
      </c>
      <c r="Q17" s="25">
        <v>14.144161110837899</v>
      </c>
      <c r="R17" s="26">
        <v>14.086987843524801</v>
      </c>
      <c r="S17" s="26">
        <f>AVERAGE(P17:R17)</f>
        <v>14.2838560741622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14.1113346479922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-0.30118755694646815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1.2321582492354246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67"/>
      <c r="B18" s="74"/>
      <c r="C18" s="28" t="s">
        <v>22</v>
      </c>
      <c r="D18" s="28" t="s">
        <v>23</v>
      </c>
      <c r="E18" s="34" t="s">
        <v>21</v>
      </c>
      <c r="F18" s="35">
        <v>28.265507601908599</v>
      </c>
      <c r="G18" s="36">
        <v>28.537314154916999</v>
      </c>
      <c r="H18" s="30">
        <v>28.386584855807801</v>
      </c>
      <c r="I18" s="30">
        <f t="shared" ref="I18:I22" si="7">AVERAGE(F18:H18)</f>
        <v>28.396468870877797</v>
      </c>
      <c r="J18" s="3" t="s">
        <v>6</v>
      </c>
      <c r="K18" s="3"/>
      <c r="L18" s="74"/>
      <c r="M18" s="28" t="s">
        <v>22</v>
      </c>
      <c r="N18" s="28" t="s">
        <v>23</v>
      </c>
      <c r="O18" s="34" t="s">
        <v>21</v>
      </c>
      <c r="P18" s="35">
        <v>13.7421855543652</v>
      </c>
      <c r="Q18" s="36">
        <v>13.910428749883099</v>
      </c>
      <c r="R18" s="30">
        <v>14.016908123005299</v>
      </c>
      <c r="S18" s="30">
        <f t="shared" ref="S18:S22" si="8">AVERAGE(P18:R18)</f>
        <v>13.889840809084532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14.506628061793265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9.4105856854596937E-2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0.93685270336390214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67"/>
      <c r="B19" s="75"/>
      <c r="C19" s="38" t="s">
        <v>24</v>
      </c>
      <c r="D19" s="38" t="s">
        <v>25</v>
      </c>
      <c r="E19" s="39" t="s">
        <v>21</v>
      </c>
      <c r="F19" s="40">
        <v>28.292206545825501</v>
      </c>
      <c r="G19" s="41">
        <v>28.348393758219199</v>
      </c>
      <c r="H19" s="5">
        <v>28.052997176726901</v>
      </c>
      <c r="I19" s="5">
        <f t="shared" si="7"/>
        <v>28.231199160257201</v>
      </c>
      <c r="J19" s="3" t="s">
        <v>6</v>
      </c>
      <c r="K19" s="3"/>
      <c r="L19" s="77"/>
      <c r="M19" s="38" t="s">
        <v>24</v>
      </c>
      <c r="N19" s="38" t="s">
        <v>25</v>
      </c>
      <c r="O19" s="39" t="s">
        <v>21</v>
      </c>
      <c r="P19" s="40">
        <v>13.5525394669971</v>
      </c>
      <c r="Q19" s="41">
        <v>13.5575639300256</v>
      </c>
      <c r="R19" s="5">
        <v>13.7246823686573</v>
      </c>
      <c r="S19" s="5">
        <f t="shared" si="8"/>
        <v>13.611595255226666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14.619603905030536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0.20708170009186766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0.86628779696988811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67"/>
      <c r="B20" s="74" t="s">
        <v>32</v>
      </c>
      <c r="C20" s="42" t="s">
        <v>19</v>
      </c>
      <c r="D20" s="42" t="s">
        <v>27</v>
      </c>
      <c r="E20" s="43" t="s">
        <v>21</v>
      </c>
      <c r="F20" s="44">
        <v>28.4100453448218</v>
      </c>
      <c r="G20" s="45">
        <v>27.942554828263599</v>
      </c>
      <c r="H20" s="46">
        <v>27.903510573117501</v>
      </c>
      <c r="I20" s="46">
        <f>AVERAGE(F20:H20)</f>
        <v>28.085370248734296</v>
      </c>
      <c r="J20" s="3" t="s">
        <v>6</v>
      </c>
      <c r="K20" s="3"/>
      <c r="L20" s="78" t="s">
        <v>32</v>
      </c>
      <c r="M20" s="42" t="s">
        <v>19</v>
      </c>
      <c r="N20" s="42" t="s">
        <v>27</v>
      </c>
      <c r="O20" s="43" t="s">
        <v>21</v>
      </c>
      <c r="P20" s="44">
        <v>13.7377870110261</v>
      </c>
      <c r="Q20" s="45">
        <v>13.422253516651301</v>
      </c>
      <c r="R20" s="46">
        <v>13.775869006791201</v>
      </c>
      <c r="S20" s="46">
        <f t="shared" si="8"/>
        <v>13.645303178156203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14.440067070578094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2.7544865639425709E-2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0.98108846415266471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0.79623576335381185</v>
      </c>
      <c r="AN20" s="2"/>
    </row>
    <row r="21" spans="1:40" ht="16" x14ac:dyDescent="0.2">
      <c r="A21" s="67"/>
      <c r="B21" s="74"/>
      <c r="C21" s="42" t="s">
        <v>22</v>
      </c>
      <c r="D21" s="42" t="s">
        <v>28</v>
      </c>
      <c r="E21" s="43" t="s">
        <v>21</v>
      </c>
      <c r="F21" s="44">
        <v>28.238929472638901</v>
      </c>
      <c r="G21" s="45">
        <v>28.011845579308002</v>
      </c>
      <c r="H21" s="46">
        <v>27.912414528493201</v>
      </c>
      <c r="I21" s="46">
        <f t="shared" si="7"/>
        <v>28.054396526813367</v>
      </c>
      <c r="J21" s="3" t="s">
        <v>6</v>
      </c>
      <c r="K21" s="3"/>
      <c r="L21" s="78"/>
      <c r="M21" s="42" t="s">
        <v>22</v>
      </c>
      <c r="N21" s="42" t="s">
        <v>28</v>
      </c>
      <c r="O21" s="43" t="s">
        <v>21</v>
      </c>
      <c r="P21" s="44">
        <v>13.553108840801</v>
      </c>
      <c r="Q21" s="45">
        <v>13.621914273723499</v>
      </c>
      <c r="R21" s="46">
        <v>13.555337758723301</v>
      </c>
      <c r="S21" s="46">
        <f t="shared" si="8"/>
        <v>13.576786957749269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14.477609569064098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6.5087364125430369E-2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0.95588743093327022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" si="11">AH21/AH18</f>
        <v>1.0203177377842014</v>
      </c>
      <c r="AN21" s="2"/>
    </row>
    <row r="22" spans="1:40" ht="17" thickBot="1" x14ac:dyDescent="0.25">
      <c r="A22" s="68"/>
      <c r="B22" s="77"/>
      <c r="C22" s="50" t="s">
        <v>24</v>
      </c>
      <c r="D22" s="50" t="s">
        <v>29</v>
      </c>
      <c r="E22" s="51" t="s">
        <v>21</v>
      </c>
      <c r="F22" s="52">
        <v>28.179399470935799</v>
      </c>
      <c r="G22" s="53">
        <v>28.332067546725298</v>
      </c>
      <c r="H22" s="54">
        <v>29.007261790242701</v>
      </c>
      <c r="I22" s="54">
        <f t="shared" si="7"/>
        <v>28.506242935967933</v>
      </c>
      <c r="J22" s="55" t="s">
        <v>6</v>
      </c>
      <c r="K22" s="3"/>
      <c r="L22" s="79"/>
      <c r="M22" s="50" t="s">
        <v>24</v>
      </c>
      <c r="N22" s="50" t="s">
        <v>29</v>
      </c>
      <c r="O22" s="51" t="s">
        <v>21</v>
      </c>
      <c r="P22" s="52">
        <v>13.0985575280035</v>
      </c>
      <c r="Q22" s="53">
        <v>13.011275941244</v>
      </c>
      <c r="R22" s="54">
        <v>12.628955102048799</v>
      </c>
      <c r="S22" s="54">
        <f t="shared" si="8"/>
        <v>12.912929523765433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15.5933134122025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1.180791207263832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0.44110951715555963</v>
      </c>
      <c r="AI22" s="2"/>
      <c r="AJ22" s="56" t="s">
        <v>24</v>
      </c>
      <c r="AK22" s="50" t="s">
        <v>29</v>
      </c>
      <c r="AL22" s="57" t="s">
        <v>21</v>
      </c>
      <c r="AM22" s="60">
        <f>AH22/AH19</f>
        <v>0.50919511817952168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62" t="s">
        <v>30</v>
      </c>
      <c r="V23" s="62"/>
      <c r="W23" s="62"/>
      <c r="X23" s="3">
        <f>AVERAGE(X17:X19)</f>
        <v>14.412522204938668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7" thickBo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5" customHeight="1" thickBot="1" x14ac:dyDescent="0.25">
      <c r="A25" s="1"/>
      <c r="B25" s="1"/>
      <c r="C25" s="80" t="s">
        <v>0</v>
      </c>
      <c r="D25" s="81"/>
      <c r="E25" s="81"/>
      <c r="F25" s="81"/>
      <c r="G25" s="81"/>
      <c r="H25" s="81"/>
      <c r="I25" s="82"/>
      <c r="J25" s="1"/>
      <c r="K25" s="1"/>
      <c r="L25" s="1"/>
      <c r="M25" s="83" t="s">
        <v>1</v>
      </c>
      <c r="N25" s="84"/>
      <c r="O25" s="84"/>
      <c r="P25" s="84"/>
      <c r="Q25" s="84"/>
      <c r="R25" s="84"/>
      <c r="S25" s="85"/>
      <c r="T25" s="1"/>
      <c r="U25" s="86" t="s">
        <v>2</v>
      </c>
      <c r="V25" s="86"/>
      <c r="W25" s="86"/>
      <c r="X25" s="86"/>
      <c r="Y25" s="1"/>
      <c r="Z25" s="86" t="s">
        <v>3</v>
      </c>
      <c r="AA25" s="86"/>
      <c r="AB25" s="86"/>
      <c r="AC25" s="86"/>
      <c r="AD25" s="1"/>
      <c r="AE25" s="86" t="s">
        <v>4</v>
      </c>
      <c r="AF25" s="86"/>
      <c r="AG25" s="86"/>
      <c r="AH25" s="86"/>
      <c r="AI25" s="1"/>
      <c r="AJ25" s="86" t="s">
        <v>5</v>
      </c>
      <c r="AK25" s="86"/>
      <c r="AL25" s="86"/>
      <c r="AM25" s="86"/>
      <c r="AN25" s="1"/>
    </row>
    <row r="26" spans="1:40" ht="15" customHeight="1" thickBot="1" x14ac:dyDescent="0.25">
      <c r="A26" s="2"/>
      <c r="B26" s="3"/>
      <c r="C26" s="87"/>
      <c r="D26" s="88"/>
      <c r="E26" s="88"/>
      <c r="F26" s="88"/>
      <c r="G26" s="88"/>
      <c r="H26" s="88"/>
      <c r="I26" s="88"/>
      <c r="J26" s="4" t="s">
        <v>6</v>
      </c>
      <c r="K26" s="4"/>
      <c r="L26" s="4" t="s">
        <v>6</v>
      </c>
      <c r="M26" s="89" t="s">
        <v>7</v>
      </c>
      <c r="N26" s="90"/>
      <c r="O26" s="90"/>
      <c r="P26" s="90"/>
      <c r="Q26" s="90"/>
      <c r="R26" s="90"/>
      <c r="S26" s="91"/>
      <c r="T26" s="2"/>
      <c r="U26" s="63" t="s">
        <v>8</v>
      </c>
      <c r="V26" s="64"/>
      <c r="W26" s="64"/>
      <c r="X26" s="65"/>
      <c r="Y26" s="2"/>
      <c r="Z26" s="63" t="s">
        <v>9</v>
      </c>
      <c r="AA26" s="64"/>
      <c r="AB26" s="65"/>
      <c r="AC26" s="5" t="s">
        <v>10</v>
      </c>
      <c r="AD26" s="2"/>
      <c r="AE26" s="63" t="s">
        <v>11</v>
      </c>
      <c r="AF26" s="64"/>
      <c r="AG26" s="65"/>
      <c r="AH26" s="5" t="s">
        <v>12</v>
      </c>
      <c r="AI26" s="2"/>
      <c r="AJ26" s="63" t="s">
        <v>13</v>
      </c>
      <c r="AK26" s="64"/>
      <c r="AL26" s="64"/>
      <c r="AM26" s="65"/>
      <c r="AN26" s="2"/>
    </row>
    <row r="27" spans="1:40" ht="26" thickBot="1" x14ac:dyDescent="0.25">
      <c r="A27" s="66" t="s">
        <v>33</v>
      </c>
      <c r="B27" s="6" t="s">
        <v>6</v>
      </c>
      <c r="C27" s="3" t="s">
        <v>6</v>
      </c>
      <c r="D27" s="7" t="s">
        <v>6</v>
      </c>
      <c r="E27" s="7" t="s">
        <v>6</v>
      </c>
      <c r="F27" s="69" t="s">
        <v>14</v>
      </c>
      <c r="G27" s="62"/>
      <c r="H27" s="70"/>
      <c r="I27" s="8" t="s">
        <v>6</v>
      </c>
      <c r="J27" s="3" t="s">
        <v>6</v>
      </c>
      <c r="K27" s="3"/>
      <c r="L27" s="8" t="s">
        <v>6</v>
      </c>
      <c r="M27" s="3" t="s">
        <v>6</v>
      </c>
      <c r="N27" s="7" t="s">
        <v>6</v>
      </c>
      <c r="O27" s="7" t="s">
        <v>6</v>
      </c>
      <c r="P27" s="71" t="s">
        <v>15</v>
      </c>
      <c r="Q27" s="72"/>
      <c r="R27" s="73"/>
      <c r="S27" s="8" t="s">
        <v>6</v>
      </c>
      <c r="T27" s="2"/>
      <c r="U27" s="9" t="s">
        <v>6</v>
      </c>
      <c r="V27" s="3" t="s">
        <v>6</v>
      </c>
      <c r="W27" s="8" t="s">
        <v>6</v>
      </c>
      <c r="X27" s="10" t="s">
        <v>16</v>
      </c>
      <c r="Y27" s="2"/>
      <c r="Z27" s="9" t="s">
        <v>6</v>
      </c>
      <c r="AA27" s="3" t="s">
        <v>6</v>
      </c>
      <c r="AB27" s="8" t="s">
        <v>6</v>
      </c>
      <c r="AC27" s="8" t="s">
        <v>6</v>
      </c>
      <c r="AD27" s="2"/>
      <c r="AE27" s="9" t="s">
        <v>6</v>
      </c>
      <c r="AF27" s="3" t="s">
        <v>6</v>
      </c>
      <c r="AG27" s="8" t="s">
        <v>6</v>
      </c>
      <c r="AH27" s="8" t="s">
        <v>6</v>
      </c>
      <c r="AI27" s="2"/>
      <c r="AJ27" s="9" t="s">
        <v>6</v>
      </c>
      <c r="AK27" s="3" t="s">
        <v>6</v>
      </c>
      <c r="AL27" s="8" t="s">
        <v>6</v>
      </c>
      <c r="AM27" s="8" t="s">
        <v>6</v>
      </c>
      <c r="AN27" s="2"/>
    </row>
    <row r="28" spans="1:40" ht="17" thickBot="1" x14ac:dyDescent="0.25">
      <c r="A28" s="67"/>
      <c r="B28" s="11" t="s">
        <v>6</v>
      </c>
      <c r="C28" s="12" t="s">
        <v>6</v>
      </c>
      <c r="D28" s="13" t="s">
        <v>6</v>
      </c>
      <c r="E28" s="13" t="s">
        <v>6</v>
      </c>
      <c r="F28" s="14">
        <v>1</v>
      </c>
      <c r="G28" s="15">
        <v>2</v>
      </c>
      <c r="H28" s="16">
        <v>3</v>
      </c>
      <c r="I28" s="16" t="s">
        <v>17</v>
      </c>
      <c r="J28" s="17" t="s">
        <v>6</v>
      </c>
      <c r="K28" s="17"/>
      <c r="L28" s="18" t="s">
        <v>6</v>
      </c>
      <c r="M28" s="12" t="s">
        <v>6</v>
      </c>
      <c r="N28" s="13" t="s">
        <v>6</v>
      </c>
      <c r="O28" s="13" t="s">
        <v>6</v>
      </c>
      <c r="P28" s="14">
        <v>1</v>
      </c>
      <c r="Q28" s="15">
        <v>2</v>
      </c>
      <c r="R28" s="16">
        <v>3</v>
      </c>
      <c r="S28" s="16" t="s">
        <v>17</v>
      </c>
      <c r="T28" s="2"/>
      <c r="U28" s="19" t="s">
        <v>6</v>
      </c>
      <c r="V28" s="13" t="s">
        <v>6</v>
      </c>
      <c r="W28" s="20" t="s">
        <v>6</v>
      </c>
      <c r="X28" s="21" t="s">
        <v>17</v>
      </c>
      <c r="Y28" s="2"/>
      <c r="Z28" s="19" t="s">
        <v>6</v>
      </c>
      <c r="AA28" s="13" t="s">
        <v>6</v>
      </c>
      <c r="AB28" s="20" t="s">
        <v>6</v>
      </c>
      <c r="AC28" s="21" t="s">
        <v>17</v>
      </c>
      <c r="AD28" s="2"/>
      <c r="AE28" s="19" t="s">
        <v>6</v>
      </c>
      <c r="AF28" s="13" t="s">
        <v>6</v>
      </c>
      <c r="AG28" s="20" t="s">
        <v>6</v>
      </c>
      <c r="AH28" s="21" t="s">
        <v>17</v>
      </c>
      <c r="AI28" s="2"/>
      <c r="AJ28" s="19" t="s">
        <v>6</v>
      </c>
      <c r="AK28" s="13" t="s">
        <v>6</v>
      </c>
      <c r="AL28" s="20" t="s">
        <v>6</v>
      </c>
      <c r="AM28" s="21" t="s">
        <v>17</v>
      </c>
      <c r="AN28" s="2"/>
    </row>
    <row r="29" spans="1:40" ht="16" x14ac:dyDescent="0.2">
      <c r="A29" s="67"/>
      <c r="B29" s="74" t="s">
        <v>18</v>
      </c>
      <c r="C29" s="22" t="s">
        <v>19</v>
      </c>
      <c r="D29" s="22" t="s">
        <v>20</v>
      </c>
      <c r="E29" s="23" t="s">
        <v>21</v>
      </c>
      <c r="F29" s="24">
        <v>31.000786176015801</v>
      </c>
      <c r="G29" s="25">
        <v>29.131614219014001</v>
      </c>
      <c r="H29" s="26"/>
      <c r="I29" s="26">
        <f>AVERAGE(F29:H29)</f>
        <v>30.066200197514902</v>
      </c>
      <c r="J29" s="3" t="s">
        <v>6</v>
      </c>
      <c r="K29" s="3"/>
      <c r="L29" s="76" t="s">
        <v>18</v>
      </c>
      <c r="M29" s="22" t="s">
        <v>19</v>
      </c>
      <c r="N29" s="22" t="s">
        <v>20</v>
      </c>
      <c r="O29" s="23" t="s">
        <v>21</v>
      </c>
      <c r="P29" s="24">
        <v>13.8202013136936</v>
      </c>
      <c r="Q29" s="25">
        <v>13.594259160304899</v>
      </c>
      <c r="R29" s="26"/>
      <c r="S29" s="26">
        <f>AVERAGE(P29:R29)</f>
        <v>13.70723023699925</v>
      </c>
      <c r="T29" s="2"/>
      <c r="U29" s="27" t="s">
        <v>19</v>
      </c>
      <c r="V29" s="28" t="s">
        <v>20</v>
      </c>
      <c r="W29" s="29" t="s">
        <v>21</v>
      </c>
      <c r="X29" s="30">
        <f t="shared" ref="X29:X34" si="12">I29-S29</f>
        <v>16.358969960515651</v>
      </c>
      <c r="Y29" s="2"/>
      <c r="Z29" s="27" t="s">
        <v>19</v>
      </c>
      <c r="AA29" s="28" t="s">
        <v>20</v>
      </c>
      <c r="AB29" s="29" t="s">
        <v>21</v>
      </c>
      <c r="AC29" s="31">
        <f>X29-$X$35</f>
        <v>0.66230495596755112</v>
      </c>
      <c r="AD29" s="2"/>
      <c r="AE29" s="27" t="s">
        <v>19</v>
      </c>
      <c r="AF29" s="28" t="s">
        <v>20</v>
      </c>
      <c r="AG29" s="29" t="s">
        <v>21</v>
      </c>
      <c r="AH29" s="30">
        <f>2^-(AC29)</f>
        <v>0.63186797125596672</v>
      </c>
      <c r="AI29" s="2"/>
      <c r="AJ29" s="32" t="s">
        <v>19</v>
      </c>
      <c r="AK29" s="22" t="s">
        <v>20</v>
      </c>
      <c r="AL29" s="33" t="s">
        <v>21</v>
      </c>
      <c r="AM29" s="26" t="s">
        <v>6</v>
      </c>
      <c r="AN29" s="2"/>
    </row>
    <row r="30" spans="1:40" ht="16" x14ac:dyDescent="0.2">
      <c r="A30" s="67"/>
      <c r="B30" s="74"/>
      <c r="C30" s="28" t="s">
        <v>22</v>
      </c>
      <c r="D30" s="28" t="s">
        <v>23</v>
      </c>
      <c r="E30" s="34" t="s">
        <v>21</v>
      </c>
      <c r="F30" s="35">
        <v>29.013755197730799</v>
      </c>
      <c r="G30" s="36">
        <v>29.413007658560101</v>
      </c>
      <c r="H30" s="30"/>
      <c r="I30" s="30">
        <f t="shared" ref="I30:I34" si="13">AVERAGE(F30:H30)</f>
        <v>29.21338142814545</v>
      </c>
      <c r="J30" s="3" t="s">
        <v>6</v>
      </c>
      <c r="K30" s="3"/>
      <c r="L30" s="74"/>
      <c r="M30" s="28" t="s">
        <v>22</v>
      </c>
      <c r="N30" s="28" t="s">
        <v>23</v>
      </c>
      <c r="O30" s="34" t="s">
        <v>21</v>
      </c>
      <c r="P30" s="35">
        <v>13.5116871592761</v>
      </c>
      <c r="Q30" s="36">
        <v>13.6849821858001</v>
      </c>
      <c r="R30" s="30"/>
      <c r="S30" s="30">
        <f>AVERAGE(P30:R30)</f>
        <v>13.598334672538101</v>
      </c>
      <c r="T30" s="2"/>
      <c r="U30" s="27" t="s">
        <v>22</v>
      </c>
      <c r="V30" s="28" t="s">
        <v>23</v>
      </c>
      <c r="W30" s="29" t="s">
        <v>21</v>
      </c>
      <c r="X30" s="30">
        <f t="shared" si="12"/>
        <v>15.615046755607349</v>
      </c>
      <c r="Y30" s="2"/>
      <c r="Z30" s="27" t="s">
        <v>22</v>
      </c>
      <c r="AA30" s="28" t="s">
        <v>23</v>
      </c>
      <c r="AB30" s="29" t="s">
        <v>21</v>
      </c>
      <c r="AC30" s="37">
        <f t="shared" ref="AC30:AC34" si="14">X30-$X$35</f>
        <v>-8.1618248940751315E-2</v>
      </c>
      <c r="AD30" s="2"/>
      <c r="AE30" s="27" t="s">
        <v>22</v>
      </c>
      <c r="AF30" s="28" t="s">
        <v>23</v>
      </c>
      <c r="AG30" s="29" t="s">
        <v>21</v>
      </c>
      <c r="AH30" s="30">
        <f t="shared" ref="AH30:AH34" si="15">2^-(AC30)</f>
        <v>1.0582043467216464</v>
      </c>
      <c r="AI30" s="2"/>
      <c r="AJ30" s="27" t="s">
        <v>22</v>
      </c>
      <c r="AK30" s="28" t="s">
        <v>23</v>
      </c>
      <c r="AL30" s="29" t="s">
        <v>21</v>
      </c>
      <c r="AM30" s="30" t="s">
        <v>6</v>
      </c>
      <c r="AN30" s="2"/>
    </row>
    <row r="31" spans="1:40" ht="17" thickBot="1" x14ac:dyDescent="0.25">
      <c r="A31" s="67"/>
      <c r="B31" s="75"/>
      <c r="C31" s="38" t="s">
        <v>24</v>
      </c>
      <c r="D31" s="38" t="s">
        <v>25</v>
      </c>
      <c r="E31" s="39" t="s">
        <v>21</v>
      </c>
      <c r="F31" s="40">
        <v>29.1995121003267</v>
      </c>
      <c r="G31" s="41">
        <v>29.359742054521501</v>
      </c>
      <c r="H31" s="5"/>
      <c r="I31" s="5">
        <f t="shared" si="13"/>
        <v>29.279627077424102</v>
      </c>
      <c r="J31" s="3" t="s">
        <v>6</v>
      </c>
      <c r="K31" s="3"/>
      <c r="L31" s="77"/>
      <c r="M31" s="38" t="s">
        <v>24</v>
      </c>
      <c r="N31" s="38" t="s">
        <v>25</v>
      </c>
      <c r="O31" s="39" t="s">
        <v>21</v>
      </c>
      <c r="P31" s="40">
        <v>14.1957639220914</v>
      </c>
      <c r="Q31" s="41">
        <v>14.131533637714201</v>
      </c>
      <c r="R31" s="5"/>
      <c r="S31" s="5">
        <f t="shared" ref="S31" si="16">AVERAGE(P31:R31)</f>
        <v>14.1636487799028</v>
      </c>
      <c r="T31" s="2"/>
      <c r="U31" s="27" t="s">
        <v>24</v>
      </c>
      <c r="V31" s="28" t="s">
        <v>25</v>
      </c>
      <c r="W31" s="29" t="s">
        <v>21</v>
      </c>
      <c r="X31" s="30">
        <f t="shared" si="12"/>
        <v>15.115978297521302</v>
      </c>
      <c r="Y31" s="2"/>
      <c r="Z31" s="27" t="s">
        <v>24</v>
      </c>
      <c r="AA31" s="28" t="s">
        <v>25</v>
      </c>
      <c r="AB31" s="29" t="s">
        <v>21</v>
      </c>
      <c r="AC31" s="30">
        <f t="shared" si="14"/>
        <v>-0.58068670702679803</v>
      </c>
      <c r="AD31" s="2"/>
      <c r="AE31" s="27" t="s">
        <v>24</v>
      </c>
      <c r="AF31" s="28" t="s">
        <v>25</v>
      </c>
      <c r="AG31" s="29" t="s">
        <v>21</v>
      </c>
      <c r="AH31" s="30">
        <f>2^-(AC31)</f>
        <v>1.4955609498605413</v>
      </c>
      <c r="AI31" s="2"/>
      <c r="AJ31" s="27" t="s">
        <v>24</v>
      </c>
      <c r="AK31" s="28" t="s">
        <v>25</v>
      </c>
      <c r="AL31" s="29" t="s">
        <v>21</v>
      </c>
      <c r="AM31" s="30" t="s">
        <v>6</v>
      </c>
      <c r="AN31" s="2"/>
    </row>
    <row r="32" spans="1:40" ht="16" x14ac:dyDescent="0.2">
      <c r="A32" s="67"/>
      <c r="B32" s="74" t="s">
        <v>26</v>
      </c>
      <c r="C32" s="42" t="s">
        <v>19</v>
      </c>
      <c r="D32" s="42" t="s">
        <v>27</v>
      </c>
      <c r="E32" s="43" t="s">
        <v>21</v>
      </c>
      <c r="F32" s="44">
        <v>26.8016623339125</v>
      </c>
      <c r="G32" s="45">
        <v>26.342826069263701</v>
      </c>
      <c r="H32" s="46"/>
      <c r="I32" s="46">
        <f t="shared" si="13"/>
        <v>26.572244201588099</v>
      </c>
      <c r="J32" s="3" t="s">
        <v>6</v>
      </c>
      <c r="K32" s="3"/>
      <c r="L32" s="78" t="s">
        <v>26</v>
      </c>
      <c r="M32" s="42" t="s">
        <v>19</v>
      </c>
      <c r="N32" s="42" t="s">
        <v>27</v>
      </c>
      <c r="O32" s="43" t="s">
        <v>21</v>
      </c>
      <c r="P32" s="44">
        <v>14.0580605903946</v>
      </c>
      <c r="Q32" s="45">
        <v>13.721637333992501</v>
      </c>
      <c r="R32" s="46"/>
      <c r="S32" s="46">
        <f>AVERAGE(P32:R32)</f>
        <v>13.88984896219355</v>
      </c>
      <c r="T32" s="2"/>
      <c r="U32" s="47" t="s">
        <v>19</v>
      </c>
      <c r="V32" s="42" t="s">
        <v>27</v>
      </c>
      <c r="W32" s="48" t="s">
        <v>21</v>
      </c>
      <c r="X32" s="46">
        <f t="shared" si="12"/>
        <v>12.682395239394548</v>
      </c>
      <c r="Y32" s="2"/>
      <c r="Z32" s="47" t="s">
        <v>19</v>
      </c>
      <c r="AA32" s="42" t="s">
        <v>27</v>
      </c>
      <c r="AB32" s="48" t="s">
        <v>21</v>
      </c>
      <c r="AC32" s="49">
        <f t="shared" si="14"/>
        <v>-3.0142697651535517</v>
      </c>
      <c r="AD32" s="2"/>
      <c r="AE32" s="47" t="s">
        <v>19</v>
      </c>
      <c r="AF32" s="42" t="s">
        <v>27</v>
      </c>
      <c r="AG32" s="48" t="s">
        <v>21</v>
      </c>
      <c r="AH32" s="46">
        <f t="shared" si="15"/>
        <v>8.0795210045709425</v>
      </c>
      <c r="AI32" s="2"/>
      <c r="AJ32" s="47" t="s">
        <v>19</v>
      </c>
      <c r="AK32" s="42" t="s">
        <v>27</v>
      </c>
      <c r="AL32" s="48" t="s">
        <v>21</v>
      </c>
      <c r="AM32" s="46">
        <f>AH32/AH29</f>
        <v>12.786723448747123</v>
      </c>
      <c r="AN32" s="2"/>
    </row>
    <row r="33" spans="1:40" ht="16" x14ac:dyDescent="0.2">
      <c r="A33" s="67"/>
      <c r="B33" s="74"/>
      <c r="C33" s="42" t="s">
        <v>22</v>
      </c>
      <c r="D33" s="42" t="s">
        <v>28</v>
      </c>
      <c r="E33" s="43" t="s">
        <v>21</v>
      </c>
      <c r="F33" s="44">
        <v>26.902945293588399</v>
      </c>
      <c r="G33" s="45">
        <v>26.8945992002891</v>
      </c>
      <c r="H33" s="46"/>
      <c r="I33" s="46">
        <f t="shared" si="13"/>
        <v>26.898772246938748</v>
      </c>
      <c r="J33" s="3" t="s">
        <v>6</v>
      </c>
      <c r="K33" s="3"/>
      <c r="L33" s="78"/>
      <c r="M33" s="42" t="s">
        <v>22</v>
      </c>
      <c r="N33" s="42" t="s">
        <v>28</v>
      </c>
      <c r="O33" s="43" t="s">
        <v>21</v>
      </c>
      <c r="P33" s="44">
        <v>13.519946698924899</v>
      </c>
      <c r="Q33" s="45">
        <v>13.359604800316401</v>
      </c>
      <c r="R33" s="46"/>
      <c r="S33" s="46">
        <f>AVERAGE(P33:R33)</f>
        <v>13.439775749620651</v>
      </c>
      <c r="T33" s="2"/>
      <c r="U33" s="47" t="s">
        <v>22</v>
      </c>
      <c r="V33" s="42" t="s">
        <v>28</v>
      </c>
      <c r="W33" s="48" t="s">
        <v>21</v>
      </c>
      <c r="X33" s="46">
        <f t="shared" si="12"/>
        <v>13.458996497318097</v>
      </c>
      <c r="Y33" s="2"/>
      <c r="Z33" s="47" t="s">
        <v>22</v>
      </c>
      <c r="AA33" s="42" t="s">
        <v>28</v>
      </c>
      <c r="AB33" s="48" t="s">
        <v>21</v>
      </c>
      <c r="AC33" s="46">
        <f t="shared" si="14"/>
        <v>-2.2376685072300031</v>
      </c>
      <c r="AD33" s="2"/>
      <c r="AE33" s="47" t="s">
        <v>22</v>
      </c>
      <c r="AF33" s="42" t="s">
        <v>28</v>
      </c>
      <c r="AG33" s="48" t="s">
        <v>21</v>
      </c>
      <c r="AH33" s="46">
        <f t="shared" si="15"/>
        <v>4.7163425550405993</v>
      </c>
      <c r="AI33" s="2"/>
      <c r="AJ33" s="47" t="s">
        <v>22</v>
      </c>
      <c r="AK33" s="42" t="s">
        <v>28</v>
      </c>
      <c r="AL33" s="48" t="s">
        <v>21</v>
      </c>
      <c r="AM33" s="46">
        <f t="shared" ref="AM33:AM34" si="17">AH33/AH30</f>
        <v>4.4569298639265575</v>
      </c>
      <c r="AN33" s="2"/>
    </row>
    <row r="34" spans="1:40" ht="17" thickBot="1" x14ac:dyDescent="0.25">
      <c r="A34" s="68"/>
      <c r="B34" s="77"/>
      <c r="C34" s="50" t="s">
        <v>24</v>
      </c>
      <c r="D34" s="50" t="s">
        <v>29</v>
      </c>
      <c r="E34" s="51" t="s">
        <v>21</v>
      </c>
      <c r="F34" s="52">
        <v>26.475007056975901</v>
      </c>
      <c r="G34" s="53">
        <v>25.337807307132699</v>
      </c>
      <c r="H34" s="54"/>
      <c r="I34" s="54">
        <f t="shared" si="13"/>
        <v>25.906407182054302</v>
      </c>
      <c r="J34" s="55" t="s">
        <v>6</v>
      </c>
      <c r="K34" s="3"/>
      <c r="L34" s="79"/>
      <c r="M34" s="50" t="s">
        <v>24</v>
      </c>
      <c r="N34" s="50" t="s">
        <v>29</v>
      </c>
      <c r="O34" s="51" t="s">
        <v>21</v>
      </c>
      <c r="P34" s="52">
        <v>13.4479628936297</v>
      </c>
      <c r="Q34" s="53">
        <v>14.045581725909701</v>
      </c>
      <c r="R34" s="54"/>
      <c r="S34" s="54">
        <f>AVERAGE(P34:R34)</f>
        <v>13.7467723097697</v>
      </c>
      <c r="T34" s="2"/>
      <c r="U34" s="56" t="s">
        <v>24</v>
      </c>
      <c r="V34" s="50" t="s">
        <v>29</v>
      </c>
      <c r="W34" s="57" t="s">
        <v>21</v>
      </c>
      <c r="X34" s="54">
        <f t="shared" si="12"/>
        <v>12.159634872284602</v>
      </c>
      <c r="Y34" s="2"/>
      <c r="Z34" s="56" t="s">
        <v>24</v>
      </c>
      <c r="AA34" s="50" t="s">
        <v>29</v>
      </c>
      <c r="AB34" s="57" t="s">
        <v>21</v>
      </c>
      <c r="AC34" s="58">
        <f t="shared" si="14"/>
        <v>-3.5370301322634976</v>
      </c>
      <c r="AD34" s="2"/>
      <c r="AE34" s="56" t="s">
        <v>24</v>
      </c>
      <c r="AF34" s="50" t="s">
        <v>29</v>
      </c>
      <c r="AG34" s="57" t="s">
        <v>21</v>
      </c>
      <c r="AH34" s="54">
        <f t="shared" si="15"/>
        <v>11.607860102992902</v>
      </c>
      <c r="AI34" s="2"/>
      <c r="AJ34" s="56" t="s">
        <v>24</v>
      </c>
      <c r="AK34" s="50" t="s">
        <v>29</v>
      </c>
      <c r="AL34" s="57" t="s">
        <v>21</v>
      </c>
      <c r="AM34" s="61">
        <f t="shared" si="17"/>
        <v>7.7615426533270453</v>
      </c>
      <c r="AN34" s="2"/>
    </row>
    <row r="35" spans="1:40" ht="1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62" t="s">
        <v>30</v>
      </c>
      <c r="V35" s="62"/>
      <c r="W35" s="62"/>
      <c r="X35" s="3">
        <f>AVERAGE(X29:X31)</f>
        <v>15.6966650045481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17" thickBo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5" customHeight="1" thickBot="1" x14ac:dyDescent="0.25">
      <c r="A38" s="2"/>
      <c r="B38" s="3"/>
      <c r="C38" s="63" t="s">
        <v>31</v>
      </c>
      <c r="D38" s="64"/>
      <c r="E38" s="64"/>
      <c r="F38" s="64"/>
      <c r="G38" s="64"/>
      <c r="H38" s="64"/>
      <c r="I38" s="64"/>
      <c r="J38" s="4" t="s">
        <v>6</v>
      </c>
      <c r="K38" s="4"/>
      <c r="L38" s="4" t="s">
        <v>6</v>
      </c>
      <c r="M38" s="63" t="s">
        <v>7</v>
      </c>
      <c r="N38" s="64"/>
      <c r="O38" s="64"/>
      <c r="P38" s="64"/>
      <c r="Q38" s="64"/>
      <c r="R38" s="64"/>
      <c r="S38" s="65"/>
      <c r="T38" s="2"/>
      <c r="U38" s="63" t="s">
        <v>8</v>
      </c>
      <c r="V38" s="64"/>
      <c r="W38" s="64"/>
      <c r="X38" s="65"/>
      <c r="Y38" s="2"/>
      <c r="Z38" s="63" t="s">
        <v>9</v>
      </c>
      <c r="AA38" s="64"/>
      <c r="AB38" s="65"/>
      <c r="AC38" s="59" t="s">
        <v>10</v>
      </c>
      <c r="AD38" s="2"/>
      <c r="AE38" s="63" t="s">
        <v>11</v>
      </c>
      <c r="AF38" s="64"/>
      <c r="AG38" s="65"/>
      <c r="AH38" s="59" t="s">
        <v>12</v>
      </c>
      <c r="AI38" s="2"/>
      <c r="AJ38" s="63" t="s">
        <v>13</v>
      </c>
      <c r="AK38" s="64"/>
      <c r="AL38" s="64"/>
      <c r="AM38" s="65"/>
      <c r="AN38" s="2"/>
    </row>
    <row r="39" spans="1:40" ht="26" thickBot="1" x14ac:dyDescent="0.25">
      <c r="A39" s="66" t="s">
        <v>34</v>
      </c>
      <c r="B39" s="6" t="s">
        <v>6</v>
      </c>
      <c r="C39" s="3" t="s">
        <v>6</v>
      </c>
      <c r="D39" s="7" t="s">
        <v>6</v>
      </c>
      <c r="E39" s="7" t="s">
        <v>6</v>
      </c>
      <c r="F39" s="69" t="s">
        <v>14</v>
      </c>
      <c r="G39" s="62"/>
      <c r="H39" s="70"/>
      <c r="I39" s="8" t="s">
        <v>6</v>
      </c>
      <c r="J39" s="3" t="s">
        <v>6</v>
      </c>
      <c r="K39" s="3"/>
      <c r="L39" s="8" t="s">
        <v>6</v>
      </c>
      <c r="M39" s="3" t="s">
        <v>6</v>
      </c>
      <c r="N39" s="7" t="s">
        <v>6</v>
      </c>
      <c r="O39" s="7" t="s">
        <v>6</v>
      </c>
      <c r="P39" s="71" t="s">
        <v>15</v>
      </c>
      <c r="Q39" s="72"/>
      <c r="R39" s="73"/>
      <c r="S39" s="8" t="s">
        <v>6</v>
      </c>
      <c r="T39" s="2"/>
      <c r="U39" s="9" t="s">
        <v>6</v>
      </c>
      <c r="V39" s="3" t="s">
        <v>6</v>
      </c>
      <c r="W39" s="8" t="s">
        <v>6</v>
      </c>
      <c r="X39" s="10" t="s">
        <v>16</v>
      </c>
      <c r="Y39" s="2"/>
      <c r="Z39" s="9" t="s">
        <v>6</v>
      </c>
      <c r="AA39" s="3" t="s">
        <v>6</v>
      </c>
      <c r="AB39" s="8" t="s">
        <v>6</v>
      </c>
      <c r="AC39" s="8" t="s">
        <v>6</v>
      </c>
      <c r="AD39" s="2"/>
      <c r="AE39" s="9" t="s">
        <v>6</v>
      </c>
      <c r="AF39" s="3" t="s">
        <v>6</v>
      </c>
      <c r="AG39" s="8" t="s">
        <v>6</v>
      </c>
      <c r="AH39" s="8" t="s">
        <v>6</v>
      </c>
      <c r="AI39" s="2"/>
      <c r="AJ39" s="9" t="s">
        <v>6</v>
      </c>
      <c r="AK39" s="3" t="s">
        <v>6</v>
      </c>
      <c r="AL39" s="8" t="s">
        <v>6</v>
      </c>
      <c r="AM39" s="8" t="s">
        <v>6</v>
      </c>
      <c r="AN39" s="2"/>
    </row>
    <row r="40" spans="1:40" ht="17" thickBot="1" x14ac:dyDescent="0.25">
      <c r="A40" s="67"/>
      <c r="B40" s="11" t="s">
        <v>6</v>
      </c>
      <c r="C40" s="12" t="s">
        <v>6</v>
      </c>
      <c r="D40" s="13" t="s">
        <v>6</v>
      </c>
      <c r="E40" s="13" t="s">
        <v>6</v>
      </c>
      <c r="F40" s="14">
        <v>1</v>
      </c>
      <c r="G40" s="15">
        <v>2</v>
      </c>
      <c r="H40" s="16">
        <v>3</v>
      </c>
      <c r="I40" s="16" t="s">
        <v>17</v>
      </c>
      <c r="J40" s="17" t="s">
        <v>6</v>
      </c>
      <c r="K40" s="17"/>
      <c r="L40" s="18" t="s">
        <v>6</v>
      </c>
      <c r="M40" s="12" t="s">
        <v>6</v>
      </c>
      <c r="N40" s="13" t="s">
        <v>6</v>
      </c>
      <c r="O40" s="13" t="s">
        <v>6</v>
      </c>
      <c r="P40" s="14">
        <v>1</v>
      </c>
      <c r="Q40" s="15">
        <v>2</v>
      </c>
      <c r="R40" s="16">
        <v>3</v>
      </c>
      <c r="S40" s="16" t="s">
        <v>17</v>
      </c>
      <c r="T40" s="2"/>
      <c r="U40" s="19" t="s">
        <v>6</v>
      </c>
      <c r="V40" s="13" t="s">
        <v>6</v>
      </c>
      <c r="W40" s="20" t="s">
        <v>6</v>
      </c>
      <c r="X40" s="21" t="s">
        <v>17</v>
      </c>
      <c r="Y40" s="2"/>
      <c r="Z40" s="19" t="s">
        <v>6</v>
      </c>
      <c r="AA40" s="13" t="s">
        <v>6</v>
      </c>
      <c r="AB40" s="20" t="s">
        <v>6</v>
      </c>
      <c r="AC40" s="21" t="s">
        <v>17</v>
      </c>
      <c r="AD40" s="2"/>
      <c r="AE40" s="19" t="s">
        <v>6</v>
      </c>
      <c r="AF40" s="13" t="s">
        <v>6</v>
      </c>
      <c r="AG40" s="20" t="s">
        <v>6</v>
      </c>
      <c r="AH40" s="21" t="s">
        <v>17</v>
      </c>
      <c r="AI40" s="2"/>
      <c r="AJ40" s="19" t="s">
        <v>6</v>
      </c>
      <c r="AK40" s="13" t="s">
        <v>6</v>
      </c>
      <c r="AL40" s="20" t="s">
        <v>6</v>
      </c>
      <c r="AM40" s="21" t="s">
        <v>17</v>
      </c>
      <c r="AN40" s="2"/>
    </row>
    <row r="41" spans="1:40" ht="16" x14ac:dyDescent="0.2">
      <c r="A41" s="67"/>
      <c r="B41" s="74" t="s">
        <v>18</v>
      </c>
      <c r="C41" s="22" t="s">
        <v>19</v>
      </c>
      <c r="D41" s="22" t="s">
        <v>20</v>
      </c>
      <c r="E41" s="23" t="s">
        <v>21</v>
      </c>
      <c r="F41" s="24">
        <v>31.000786176015801</v>
      </c>
      <c r="G41" s="25">
        <v>29.131614219014001</v>
      </c>
      <c r="H41" s="26"/>
      <c r="I41" s="26">
        <f>AVERAGE(F41:H41)</f>
        <v>30.066200197514902</v>
      </c>
      <c r="J41" s="3" t="s">
        <v>6</v>
      </c>
      <c r="K41" s="3"/>
      <c r="L41" s="76" t="s">
        <v>18</v>
      </c>
      <c r="M41" s="22" t="s">
        <v>19</v>
      </c>
      <c r="N41" s="22" t="s">
        <v>20</v>
      </c>
      <c r="O41" s="23" t="s">
        <v>21</v>
      </c>
      <c r="P41" s="24">
        <v>13.8202013136936</v>
      </c>
      <c r="Q41" s="25">
        <v>13.594259160304899</v>
      </c>
      <c r="R41" s="26"/>
      <c r="S41" s="26">
        <f>AVERAGE(P41:R41)</f>
        <v>13.70723023699925</v>
      </c>
      <c r="T41" s="2"/>
      <c r="U41" s="27" t="s">
        <v>19</v>
      </c>
      <c r="V41" s="28" t="s">
        <v>20</v>
      </c>
      <c r="W41" s="29" t="s">
        <v>21</v>
      </c>
      <c r="X41" s="30">
        <f t="shared" ref="X41:X46" si="18">I41-S41</f>
        <v>16.358969960515651</v>
      </c>
      <c r="Y41" s="2"/>
      <c r="Z41" s="27" t="s">
        <v>19</v>
      </c>
      <c r="AA41" s="28" t="s">
        <v>20</v>
      </c>
      <c r="AB41" s="29" t="s">
        <v>21</v>
      </c>
      <c r="AC41" s="30">
        <f>X41-$X$47</f>
        <v>0.66230495596755112</v>
      </c>
      <c r="AD41" s="2"/>
      <c r="AE41" s="27" t="s">
        <v>19</v>
      </c>
      <c r="AF41" s="28" t="s">
        <v>20</v>
      </c>
      <c r="AG41" s="29" t="s">
        <v>21</v>
      </c>
      <c r="AH41" s="30">
        <f>2^-(AC41)</f>
        <v>0.63186797125596672</v>
      </c>
      <c r="AI41" s="2"/>
      <c r="AJ41" s="32" t="s">
        <v>19</v>
      </c>
      <c r="AK41" s="22" t="s">
        <v>20</v>
      </c>
      <c r="AL41" s="33" t="s">
        <v>21</v>
      </c>
      <c r="AM41" s="26"/>
      <c r="AN41" s="2"/>
    </row>
    <row r="42" spans="1:40" ht="16" x14ac:dyDescent="0.2">
      <c r="A42" s="67"/>
      <c r="B42" s="74"/>
      <c r="C42" s="28" t="s">
        <v>22</v>
      </c>
      <c r="D42" s="28" t="s">
        <v>23</v>
      </c>
      <c r="E42" s="34" t="s">
        <v>21</v>
      </c>
      <c r="F42" s="35">
        <v>29.013755197730799</v>
      </c>
      <c r="G42" s="36">
        <v>29.413007658560101</v>
      </c>
      <c r="H42" s="30"/>
      <c r="I42" s="30">
        <f t="shared" ref="I42:I43" si="19">AVERAGE(F42:H42)</f>
        <v>29.21338142814545</v>
      </c>
      <c r="J42" s="3" t="s">
        <v>6</v>
      </c>
      <c r="K42" s="3"/>
      <c r="L42" s="74"/>
      <c r="M42" s="28" t="s">
        <v>22</v>
      </c>
      <c r="N42" s="28" t="s">
        <v>23</v>
      </c>
      <c r="O42" s="34" t="s">
        <v>21</v>
      </c>
      <c r="P42" s="35">
        <v>13.5116871592761</v>
      </c>
      <c r="Q42" s="36">
        <v>13.6849821858001</v>
      </c>
      <c r="R42" s="30"/>
      <c r="S42" s="30">
        <f t="shared" ref="S42:S46" si="20">AVERAGE(P42:R42)</f>
        <v>13.598334672538101</v>
      </c>
      <c r="T42" s="2"/>
      <c r="U42" s="27" t="s">
        <v>22</v>
      </c>
      <c r="V42" s="28" t="s">
        <v>23</v>
      </c>
      <c r="W42" s="29" t="s">
        <v>21</v>
      </c>
      <c r="X42" s="30">
        <f t="shared" si="18"/>
        <v>15.615046755607349</v>
      </c>
      <c r="Y42" s="2"/>
      <c r="Z42" s="27" t="s">
        <v>22</v>
      </c>
      <c r="AA42" s="28" t="s">
        <v>23</v>
      </c>
      <c r="AB42" s="29" t="s">
        <v>21</v>
      </c>
      <c r="AC42" s="30">
        <f t="shared" ref="AC42:AC46" si="21">X42-$X$47</f>
        <v>-8.1618248940751315E-2</v>
      </c>
      <c r="AD42" s="2"/>
      <c r="AE42" s="27" t="s">
        <v>22</v>
      </c>
      <c r="AF42" s="28" t="s">
        <v>23</v>
      </c>
      <c r="AG42" s="29" t="s">
        <v>21</v>
      </c>
      <c r="AH42" s="30">
        <f t="shared" ref="AH42:AH46" si="22">2^-(AC42)</f>
        <v>1.0582043467216464</v>
      </c>
      <c r="AI42" s="2"/>
      <c r="AJ42" s="27" t="s">
        <v>22</v>
      </c>
      <c r="AK42" s="28" t="s">
        <v>23</v>
      </c>
      <c r="AL42" s="29" t="s">
        <v>21</v>
      </c>
      <c r="AM42" s="30"/>
      <c r="AN42" s="2"/>
    </row>
    <row r="43" spans="1:40" ht="17" thickBot="1" x14ac:dyDescent="0.25">
      <c r="A43" s="67"/>
      <c r="B43" s="75"/>
      <c r="C43" s="38" t="s">
        <v>24</v>
      </c>
      <c r="D43" s="38" t="s">
        <v>25</v>
      </c>
      <c r="E43" s="39" t="s">
        <v>21</v>
      </c>
      <c r="F43" s="40">
        <v>29.1995121003267</v>
      </c>
      <c r="G43" s="41">
        <v>29.359742054521501</v>
      </c>
      <c r="H43" s="5"/>
      <c r="I43" s="5">
        <f t="shared" si="19"/>
        <v>29.279627077424102</v>
      </c>
      <c r="J43" s="3" t="s">
        <v>6</v>
      </c>
      <c r="K43" s="3"/>
      <c r="L43" s="77"/>
      <c r="M43" s="38" t="s">
        <v>24</v>
      </c>
      <c r="N43" s="38" t="s">
        <v>25</v>
      </c>
      <c r="O43" s="39" t="s">
        <v>21</v>
      </c>
      <c r="P43" s="40">
        <v>14.1957639220914</v>
      </c>
      <c r="Q43" s="41">
        <v>14.131533637714201</v>
      </c>
      <c r="R43" s="5"/>
      <c r="S43" s="5">
        <f t="shared" si="20"/>
        <v>14.1636487799028</v>
      </c>
      <c r="T43" s="2"/>
      <c r="U43" s="27" t="s">
        <v>24</v>
      </c>
      <c r="V43" s="28" t="s">
        <v>25</v>
      </c>
      <c r="W43" s="29" t="s">
        <v>21</v>
      </c>
      <c r="X43" s="30">
        <f t="shared" si="18"/>
        <v>15.115978297521302</v>
      </c>
      <c r="Y43" s="2"/>
      <c r="Z43" s="27" t="s">
        <v>24</v>
      </c>
      <c r="AA43" s="28" t="s">
        <v>25</v>
      </c>
      <c r="AB43" s="29" t="s">
        <v>21</v>
      </c>
      <c r="AC43" s="30">
        <f t="shared" si="21"/>
        <v>-0.58068670702679803</v>
      </c>
      <c r="AD43" s="2"/>
      <c r="AE43" s="27" t="s">
        <v>24</v>
      </c>
      <c r="AF43" s="28" t="s">
        <v>25</v>
      </c>
      <c r="AG43" s="29" t="s">
        <v>21</v>
      </c>
      <c r="AH43" s="30">
        <f t="shared" si="22"/>
        <v>1.4955609498605413</v>
      </c>
      <c r="AI43" s="2"/>
      <c r="AJ43" s="27" t="s">
        <v>24</v>
      </c>
      <c r="AK43" s="28" t="s">
        <v>25</v>
      </c>
      <c r="AL43" s="29" t="s">
        <v>21</v>
      </c>
      <c r="AM43" s="30"/>
      <c r="AN43" s="2"/>
    </row>
    <row r="44" spans="1:40" ht="16" x14ac:dyDescent="0.2">
      <c r="A44" s="67"/>
      <c r="B44" s="74" t="s">
        <v>32</v>
      </c>
      <c r="C44" s="42" t="s">
        <v>19</v>
      </c>
      <c r="D44" s="42" t="s">
        <v>27</v>
      </c>
      <c r="E44" s="43" t="s">
        <v>21</v>
      </c>
      <c r="F44" s="44">
        <v>29.240689799401199</v>
      </c>
      <c r="G44" s="45">
        <v>28.984648955556199</v>
      </c>
      <c r="H44" s="46">
        <v>29.398436137860099</v>
      </c>
      <c r="I44" s="46">
        <f>AVERAGE(F44:H44)</f>
        <v>29.207924964272497</v>
      </c>
      <c r="J44" s="3" t="s">
        <v>6</v>
      </c>
      <c r="K44" s="3"/>
      <c r="L44" s="78" t="s">
        <v>32</v>
      </c>
      <c r="M44" s="42" t="s">
        <v>19</v>
      </c>
      <c r="N44" s="42" t="s">
        <v>27</v>
      </c>
      <c r="O44" s="43" t="s">
        <v>21</v>
      </c>
      <c r="P44" s="44">
        <v>13.5696870392749</v>
      </c>
      <c r="Q44" s="45">
        <v>13.525778955093701</v>
      </c>
      <c r="R44" s="46"/>
      <c r="S44" s="46">
        <f t="shared" si="20"/>
        <v>13.547732997184301</v>
      </c>
      <c r="T44" s="2"/>
      <c r="U44" s="47" t="s">
        <v>19</v>
      </c>
      <c r="V44" s="42" t="s">
        <v>27</v>
      </c>
      <c r="W44" s="48" t="s">
        <v>21</v>
      </c>
      <c r="X44" s="46">
        <f t="shared" si="18"/>
        <v>15.660191967088195</v>
      </c>
      <c r="Y44" s="2"/>
      <c r="Z44" s="47" t="s">
        <v>19</v>
      </c>
      <c r="AA44" s="42" t="s">
        <v>27</v>
      </c>
      <c r="AB44" s="48" t="s">
        <v>21</v>
      </c>
      <c r="AC44" s="49">
        <f>X44-$X$47</f>
        <v>-3.6473037459904489E-2</v>
      </c>
      <c r="AD44" s="2"/>
      <c r="AE44" s="47" t="s">
        <v>19</v>
      </c>
      <c r="AF44" s="42" t="s">
        <v>27</v>
      </c>
      <c r="AG44" s="48" t="s">
        <v>21</v>
      </c>
      <c r="AH44" s="46">
        <f t="shared" si="22"/>
        <v>1.0256034623263424</v>
      </c>
      <c r="AI44" s="2"/>
      <c r="AJ44" s="47" t="s">
        <v>19</v>
      </c>
      <c r="AK44" s="42" t="s">
        <v>27</v>
      </c>
      <c r="AL44" s="48" t="s">
        <v>21</v>
      </c>
      <c r="AM44" s="46">
        <f>AH44/AH41</f>
        <v>1.6231293703457479</v>
      </c>
      <c r="AN44" s="2"/>
    </row>
    <row r="45" spans="1:40" ht="16" x14ac:dyDescent="0.2">
      <c r="A45" s="67"/>
      <c r="B45" s="74"/>
      <c r="C45" s="42" t="s">
        <v>22</v>
      </c>
      <c r="D45" s="42" t="s">
        <v>28</v>
      </c>
      <c r="E45" s="43" t="s">
        <v>21</v>
      </c>
      <c r="F45" s="44">
        <v>29.428193407776199</v>
      </c>
      <c r="G45" s="45">
        <v>29.3705984284558</v>
      </c>
      <c r="H45" s="46">
        <v>29.7876415076956</v>
      </c>
      <c r="I45" s="46">
        <f t="shared" ref="I45:I46" si="23">AVERAGE(F45:H45)</f>
        <v>29.528811114642533</v>
      </c>
      <c r="J45" s="3" t="s">
        <v>6</v>
      </c>
      <c r="K45" s="3"/>
      <c r="L45" s="78"/>
      <c r="M45" s="42" t="s">
        <v>22</v>
      </c>
      <c r="N45" s="42" t="s">
        <v>28</v>
      </c>
      <c r="O45" s="43" t="s">
        <v>21</v>
      </c>
      <c r="P45" s="44">
        <v>13.9558825475848</v>
      </c>
      <c r="Q45" s="45">
        <v>13.1849591635953</v>
      </c>
      <c r="R45" s="46"/>
      <c r="S45" s="46">
        <f t="shared" si="20"/>
        <v>13.570420855590051</v>
      </c>
      <c r="T45" s="2"/>
      <c r="U45" s="47" t="s">
        <v>22</v>
      </c>
      <c r="V45" s="42" t="s">
        <v>28</v>
      </c>
      <c r="W45" s="48" t="s">
        <v>21</v>
      </c>
      <c r="X45" s="46">
        <f t="shared" si="18"/>
        <v>15.958390259052482</v>
      </c>
      <c r="Y45" s="2"/>
      <c r="Z45" s="47" t="s">
        <v>22</v>
      </c>
      <c r="AA45" s="42" t="s">
        <v>28</v>
      </c>
      <c r="AB45" s="48" t="s">
        <v>21</v>
      </c>
      <c r="AC45" s="49">
        <f t="shared" si="21"/>
        <v>0.26172525450438222</v>
      </c>
      <c r="AD45" s="2"/>
      <c r="AE45" s="47" t="s">
        <v>22</v>
      </c>
      <c r="AF45" s="42" t="s">
        <v>28</v>
      </c>
      <c r="AG45" s="48" t="s">
        <v>21</v>
      </c>
      <c r="AH45" s="46">
        <f t="shared" si="22"/>
        <v>0.83408987199683826</v>
      </c>
      <c r="AI45" s="2"/>
      <c r="AJ45" s="47" t="s">
        <v>22</v>
      </c>
      <c r="AK45" s="42" t="s">
        <v>28</v>
      </c>
      <c r="AL45" s="48" t="s">
        <v>21</v>
      </c>
      <c r="AM45" s="46">
        <f t="shared" ref="AM45:AM46" si="24">AH45/AH42</f>
        <v>0.7882124795469585</v>
      </c>
      <c r="AN45" s="2"/>
    </row>
    <row r="46" spans="1:40" ht="17" thickBot="1" x14ac:dyDescent="0.25">
      <c r="A46" s="68"/>
      <c r="B46" s="77"/>
      <c r="C46" s="50" t="s">
        <v>24</v>
      </c>
      <c r="D46" s="50" t="s">
        <v>29</v>
      </c>
      <c r="E46" s="51" t="s">
        <v>21</v>
      </c>
      <c r="F46" s="52">
        <v>29.170566502238</v>
      </c>
      <c r="G46" s="53">
        <v>29.013158352768301</v>
      </c>
      <c r="H46" s="54"/>
      <c r="I46" s="54">
        <f t="shared" si="23"/>
        <v>29.091862427503152</v>
      </c>
      <c r="J46" s="55" t="s">
        <v>6</v>
      </c>
      <c r="K46" s="3"/>
      <c r="L46" s="79"/>
      <c r="M46" s="50" t="s">
        <v>24</v>
      </c>
      <c r="N46" s="50" t="s">
        <v>29</v>
      </c>
      <c r="O46" s="51" t="s">
        <v>21</v>
      </c>
      <c r="P46" s="52">
        <v>13.6212047676495</v>
      </c>
      <c r="Q46" s="53">
        <v>13.654720404051499</v>
      </c>
      <c r="R46" s="54"/>
      <c r="S46" s="54">
        <f t="shared" si="20"/>
        <v>13.637962585850499</v>
      </c>
      <c r="T46" s="2"/>
      <c r="U46" s="56" t="s">
        <v>24</v>
      </c>
      <c r="V46" s="50" t="s">
        <v>29</v>
      </c>
      <c r="W46" s="57" t="s">
        <v>21</v>
      </c>
      <c r="X46" s="54">
        <f t="shared" si="18"/>
        <v>15.453899841652653</v>
      </c>
      <c r="Y46" s="2"/>
      <c r="Z46" s="56" t="s">
        <v>24</v>
      </c>
      <c r="AA46" s="50" t="s">
        <v>29</v>
      </c>
      <c r="AB46" s="57" t="s">
        <v>21</v>
      </c>
      <c r="AC46" s="58">
        <f t="shared" si="21"/>
        <v>-0.24276516289544681</v>
      </c>
      <c r="AD46" s="2"/>
      <c r="AE46" s="56" t="s">
        <v>24</v>
      </c>
      <c r="AF46" s="50" t="s">
        <v>29</v>
      </c>
      <c r="AG46" s="57" t="s">
        <v>21</v>
      </c>
      <c r="AH46" s="54">
        <f t="shared" si="22"/>
        <v>1.1832583992056167</v>
      </c>
      <c r="AI46" s="2"/>
      <c r="AJ46" s="56" t="s">
        <v>24</v>
      </c>
      <c r="AK46" s="50" t="s">
        <v>29</v>
      </c>
      <c r="AL46" s="57" t="s">
        <v>21</v>
      </c>
      <c r="AM46" s="60">
        <f t="shared" si="24"/>
        <v>0.79118032556008744</v>
      </c>
      <c r="AN46" s="2"/>
    </row>
    <row r="47" spans="1:40" x14ac:dyDescent="0.2">
      <c r="U47" s="62" t="s">
        <v>30</v>
      </c>
      <c r="V47" s="62"/>
      <c r="W47" s="62"/>
      <c r="X47" s="3">
        <f>AVERAGE(X41:X43)</f>
        <v>15.6966650045481</v>
      </c>
    </row>
  </sheetData>
  <mergeCells count="68">
    <mergeCell ref="U47:W47"/>
    <mergeCell ref="AJ38:AM38"/>
    <mergeCell ref="A39:A46"/>
    <mergeCell ref="F39:H39"/>
    <mergeCell ref="P39:R39"/>
    <mergeCell ref="B41:B43"/>
    <mergeCell ref="L41:L43"/>
    <mergeCell ref="B44:B46"/>
    <mergeCell ref="L44:L46"/>
    <mergeCell ref="AE38:AG38"/>
    <mergeCell ref="U35:W35"/>
    <mergeCell ref="C38:I38"/>
    <mergeCell ref="M38:S38"/>
    <mergeCell ref="U38:X38"/>
    <mergeCell ref="Z38:AB38"/>
    <mergeCell ref="A27:A34"/>
    <mergeCell ref="F27:H27"/>
    <mergeCell ref="P27:R27"/>
    <mergeCell ref="B29:B31"/>
    <mergeCell ref="L29:L31"/>
    <mergeCell ref="B32:B34"/>
    <mergeCell ref="L32:L34"/>
    <mergeCell ref="AJ25:AM25"/>
    <mergeCell ref="C26:I26"/>
    <mergeCell ref="M26:S26"/>
    <mergeCell ref="U26:X26"/>
    <mergeCell ref="Z26:AB26"/>
    <mergeCell ref="AE26:AG26"/>
    <mergeCell ref="AJ26:AM26"/>
    <mergeCell ref="AE25:AH25"/>
    <mergeCell ref="U23:W23"/>
    <mergeCell ref="C25:I25"/>
    <mergeCell ref="M25:S25"/>
    <mergeCell ref="U25:X25"/>
    <mergeCell ref="Z25:AC25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1FFE-A5DE-EA48-AFDC-105FCD559128}">
  <dimension ref="A1:AN47"/>
  <sheetViews>
    <sheetView tabSelected="1" topLeftCell="Q1" workbookViewId="0">
      <selection activeCell="AJ14" sqref="AJ14:AM14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80" t="s">
        <v>0</v>
      </c>
      <c r="D1" s="81"/>
      <c r="E1" s="81"/>
      <c r="F1" s="81"/>
      <c r="G1" s="81"/>
      <c r="H1" s="81"/>
      <c r="I1" s="82"/>
      <c r="J1" s="1"/>
      <c r="K1" s="1"/>
      <c r="L1" s="1"/>
      <c r="M1" s="83" t="s">
        <v>1</v>
      </c>
      <c r="N1" s="84"/>
      <c r="O1" s="84"/>
      <c r="P1" s="84"/>
      <c r="Q1" s="84"/>
      <c r="R1" s="84"/>
      <c r="S1" s="85"/>
      <c r="T1" s="1"/>
      <c r="U1" s="86" t="s">
        <v>2</v>
      </c>
      <c r="V1" s="86"/>
      <c r="W1" s="86"/>
      <c r="X1" s="86"/>
      <c r="Y1" s="1"/>
      <c r="Z1" s="86" t="s">
        <v>3</v>
      </c>
      <c r="AA1" s="86"/>
      <c r="AB1" s="86"/>
      <c r="AC1" s="86"/>
      <c r="AD1" s="1"/>
      <c r="AE1" s="86" t="s">
        <v>4</v>
      </c>
      <c r="AF1" s="86"/>
      <c r="AG1" s="86"/>
      <c r="AH1" s="86"/>
      <c r="AI1" s="1"/>
      <c r="AJ1" s="86" t="s">
        <v>5</v>
      </c>
      <c r="AK1" s="86"/>
      <c r="AL1" s="86"/>
      <c r="AM1" s="86"/>
      <c r="AN1" s="1"/>
    </row>
    <row r="2" spans="1:40" ht="15" customHeight="1" thickBot="1" x14ac:dyDescent="0.25">
      <c r="A2" s="2"/>
      <c r="B2" s="3"/>
      <c r="C2" s="87"/>
      <c r="D2" s="88"/>
      <c r="E2" s="88"/>
      <c r="F2" s="88"/>
      <c r="G2" s="88"/>
      <c r="H2" s="88"/>
      <c r="I2" s="88"/>
      <c r="J2" s="4" t="s">
        <v>6</v>
      </c>
      <c r="K2" s="4"/>
      <c r="L2" s="4" t="s">
        <v>6</v>
      </c>
      <c r="M2" s="89" t="s">
        <v>7</v>
      </c>
      <c r="N2" s="90"/>
      <c r="O2" s="90"/>
      <c r="P2" s="90"/>
      <c r="Q2" s="90"/>
      <c r="R2" s="90"/>
      <c r="S2" s="91"/>
      <c r="T2" s="2"/>
      <c r="U2" s="63" t="s">
        <v>8</v>
      </c>
      <c r="V2" s="64"/>
      <c r="W2" s="64"/>
      <c r="X2" s="65"/>
      <c r="Y2" s="2"/>
      <c r="Z2" s="63" t="s">
        <v>9</v>
      </c>
      <c r="AA2" s="64"/>
      <c r="AB2" s="65"/>
      <c r="AC2" s="5" t="s">
        <v>10</v>
      </c>
      <c r="AD2" s="2"/>
      <c r="AE2" s="63" t="s">
        <v>11</v>
      </c>
      <c r="AF2" s="64"/>
      <c r="AG2" s="65"/>
      <c r="AH2" s="5" t="s">
        <v>12</v>
      </c>
      <c r="AI2" s="2"/>
      <c r="AJ2" s="63" t="s">
        <v>13</v>
      </c>
      <c r="AK2" s="64"/>
      <c r="AL2" s="64"/>
      <c r="AM2" s="65"/>
      <c r="AN2" s="2"/>
    </row>
    <row r="3" spans="1:40" ht="26" thickBot="1" x14ac:dyDescent="0.25">
      <c r="A3" s="6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69" t="s">
        <v>14</v>
      </c>
      <c r="G3" s="62"/>
      <c r="H3" s="70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71" t="s">
        <v>15</v>
      </c>
      <c r="Q3" s="72"/>
      <c r="R3" s="73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6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67"/>
      <c r="B5" s="74" t="s">
        <v>18</v>
      </c>
      <c r="C5" s="22" t="s">
        <v>19</v>
      </c>
      <c r="D5" s="22" t="s">
        <v>20</v>
      </c>
      <c r="E5" s="23" t="s">
        <v>21</v>
      </c>
      <c r="F5" s="24">
        <v>29.281236778375899</v>
      </c>
      <c r="G5" s="25">
        <v>28.806257481583302</v>
      </c>
      <c r="H5" s="26">
        <v>29.1764058713776</v>
      </c>
      <c r="I5" s="26">
        <f>AVERAGE(F5:H5)</f>
        <v>29.087966710445599</v>
      </c>
      <c r="J5" s="3" t="s">
        <v>6</v>
      </c>
      <c r="K5" s="3"/>
      <c r="L5" s="76" t="s">
        <v>18</v>
      </c>
      <c r="M5" s="22" t="s">
        <v>19</v>
      </c>
      <c r="N5" s="22" t="s">
        <v>20</v>
      </c>
      <c r="O5" s="23" t="s">
        <v>21</v>
      </c>
      <c r="P5" s="24">
        <v>13.6258435830525</v>
      </c>
      <c r="Q5" s="25">
        <v>13.498362378770601</v>
      </c>
      <c r="R5" s="26">
        <v>13.3677342963142</v>
      </c>
      <c r="S5" s="26">
        <f>AVERAGE(P5:R5)</f>
        <v>13.497313419379102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15.590653291066497</v>
      </c>
      <c r="Y5" s="2"/>
      <c r="Z5" s="27" t="s">
        <v>19</v>
      </c>
      <c r="AA5" s="28" t="s">
        <v>20</v>
      </c>
      <c r="AB5" s="29" t="s">
        <v>21</v>
      </c>
      <c r="AC5" s="31">
        <f>X5-$X$11</f>
        <v>-0.15038827899102358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1.1098681356680327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67"/>
      <c r="B6" s="74"/>
      <c r="C6" s="28" t="s">
        <v>22</v>
      </c>
      <c r="D6" s="28" t="s">
        <v>23</v>
      </c>
      <c r="E6" s="34" t="s">
        <v>21</v>
      </c>
      <c r="F6" s="35">
        <v>28.505462679546401</v>
      </c>
      <c r="G6" s="36">
        <v>28.705352584972701</v>
      </c>
      <c r="H6" s="30">
        <v>28.601710188878801</v>
      </c>
      <c r="I6" s="30">
        <f t="shared" ref="I6:I10" si="1">AVERAGE(F6:H6)</f>
        <v>28.604175151132633</v>
      </c>
      <c r="J6" s="3" t="s">
        <v>6</v>
      </c>
      <c r="K6" s="3"/>
      <c r="L6" s="74"/>
      <c r="M6" s="28" t="s">
        <v>22</v>
      </c>
      <c r="N6" s="28" t="s">
        <v>23</v>
      </c>
      <c r="O6" s="34" t="s">
        <v>21</v>
      </c>
      <c r="P6" s="35">
        <v>13.247114787738401</v>
      </c>
      <c r="Q6" s="36">
        <v>13.2601354922081</v>
      </c>
      <c r="R6" s="30">
        <v>13.1582530894597</v>
      </c>
      <c r="S6" s="30">
        <f>AVERAGE(P6:R6)</f>
        <v>13.221834456468734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15.382340694663899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2">X6-$X$11</f>
        <v>-0.35870087539362139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3">2^-(AC6)</f>
        <v>1.2822707125518649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67"/>
      <c r="B7" s="75"/>
      <c r="C7" s="38" t="s">
        <v>24</v>
      </c>
      <c r="D7" s="38" t="s">
        <v>25</v>
      </c>
      <c r="E7" s="39" t="s">
        <v>21</v>
      </c>
      <c r="F7" s="40">
        <v>28.913938177685701</v>
      </c>
      <c r="G7" s="41">
        <v>29.129969359983001</v>
      </c>
      <c r="H7" s="5">
        <v>29.261671545361398</v>
      </c>
      <c r="I7" s="5">
        <f t="shared" si="1"/>
        <v>29.101859694343364</v>
      </c>
      <c r="J7" s="3" t="s">
        <v>6</v>
      </c>
      <c r="K7" s="3"/>
      <c r="L7" s="77"/>
      <c r="M7" s="38" t="s">
        <v>24</v>
      </c>
      <c r="N7" s="38" t="s">
        <v>25</v>
      </c>
      <c r="O7" s="39" t="s">
        <v>21</v>
      </c>
      <c r="P7" s="40">
        <v>12.796868651147101</v>
      </c>
      <c r="Q7" s="41">
        <v>12.8751020741032</v>
      </c>
      <c r="R7" s="5">
        <v>12.8832161844533</v>
      </c>
      <c r="S7" s="5">
        <f t="shared" ref="S7" si="4">AVERAGE(P7:R7)</f>
        <v>12.851728969901201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16.250130724442165</v>
      </c>
      <c r="Y7" s="2"/>
      <c r="Z7" s="27" t="s">
        <v>24</v>
      </c>
      <c r="AA7" s="28" t="s">
        <v>25</v>
      </c>
      <c r="AB7" s="29" t="s">
        <v>21</v>
      </c>
      <c r="AC7" s="30">
        <f t="shared" si="2"/>
        <v>0.50908915438464497</v>
      </c>
      <c r="AD7" s="2"/>
      <c r="AE7" s="27" t="s">
        <v>24</v>
      </c>
      <c r="AF7" s="28" t="s">
        <v>25</v>
      </c>
      <c r="AG7" s="29" t="s">
        <v>21</v>
      </c>
      <c r="AH7" s="30">
        <f t="shared" si="3"/>
        <v>0.70266592603786127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67"/>
      <c r="B8" s="74" t="s">
        <v>26</v>
      </c>
      <c r="C8" s="42" t="s">
        <v>19</v>
      </c>
      <c r="D8" s="42" t="s">
        <v>27</v>
      </c>
      <c r="E8" s="43" t="s">
        <v>21</v>
      </c>
      <c r="F8" s="44">
        <v>26.8323326161401</v>
      </c>
      <c r="G8" s="45">
        <v>26.8266509144499</v>
      </c>
      <c r="H8" s="46">
        <v>26.656720210738801</v>
      </c>
      <c r="I8" s="46">
        <f t="shared" si="1"/>
        <v>26.7719012471096</v>
      </c>
      <c r="J8" s="3" t="s">
        <v>6</v>
      </c>
      <c r="K8" s="3"/>
      <c r="L8" s="78" t="s">
        <v>26</v>
      </c>
      <c r="M8" s="42" t="s">
        <v>19</v>
      </c>
      <c r="N8" s="42" t="s">
        <v>27</v>
      </c>
      <c r="O8" s="43" t="s">
        <v>21</v>
      </c>
      <c r="P8" s="44">
        <v>13.202039990732599</v>
      </c>
      <c r="Q8" s="45">
        <v>12.788660735481001</v>
      </c>
      <c r="R8" s="46">
        <v>13.193436568751499</v>
      </c>
      <c r="S8" s="46">
        <f>AVERAGE(P8:R8)</f>
        <v>13.0613790983217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13.7105221487879</v>
      </c>
      <c r="Y8" s="2"/>
      <c r="Z8" s="47" t="s">
        <v>19</v>
      </c>
      <c r="AA8" s="42" t="s">
        <v>27</v>
      </c>
      <c r="AB8" s="48" t="s">
        <v>21</v>
      </c>
      <c r="AC8" s="49">
        <f t="shared" si="2"/>
        <v>-2.03051942126962</v>
      </c>
      <c r="AD8" s="2"/>
      <c r="AE8" s="47" t="s">
        <v>19</v>
      </c>
      <c r="AF8" s="42" t="s">
        <v>27</v>
      </c>
      <c r="AG8" s="48" t="s">
        <v>21</v>
      </c>
      <c r="AH8" s="46">
        <f t="shared" si="3"/>
        <v>4.0855191695485322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3.6810852012518112</v>
      </c>
      <c r="AN8" s="2"/>
    </row>
    <row r="9" spans="1:40" ht="16" x14ac:dyDescent="0.2">
      <c r="A9" s="67"/>
      <c r="B9" s="74"/>
      <c r="C9" s="42" t="s">
        <v>22</v>
      </c>
      <c r="D9" s="42" t="s">
        <v>28</v>
      </c>
      <c r="E9" s="43" t="s">
        <v>21</v>
      </c>
      <c r="F9" s="44">
        <v>26.813214275105601</v>
      </c>
      <c r="G9" s="45">
        <v>26.747278401868599</v>
      </c>
      <c r="H9" s="46">
        <v>26.719100916505798</v>
      </c>
      <c r="I9" s="46">
        <f t="shared" si="1"/>
        <v>26.759864531160002</v>
      </c>
      <c r="J9" s="3" t="s">
        <v>6</v>
      </c>
      <c r="K9" s="3"/>
      <c r="L9" s="78"/>
      <c r="M9" s="42" t="s">
        <v>22</v>
      </c>
      <c r="N9" s="42" t="s">
        <v>28</v>
      </c>
      <c r="O9" s="43" t="s">
        <v>21</v>
      </c>
      <c r="P9" s="44">
        <v>13.0119111882245</v>
      </c>
      <c r="Q9" s="45">
        <v>12.634062426023901</v>
      </c>
      <c r="R9" s="46">
        <v>12.8765769181376</v>
      </c>
      <c r="S9" s="46">
        <f>AVERAGE(P9:R9)</f>
        <v>12.840850177462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13.919014353698001</v>
      </c>
      <c r="Y9" s="2"/>
      <c r="Z9" s="47" t="s">
        <v>22</v>
      </c>
      <c r="AA9" s="42" t="s">
        <v>28</v>
      </c>
      <c r="AB9" s="48" t="s">
        <v>21</v>
      </c>
      <c r="AC9" s="46">
        <f>X9-$X$11</f>
        <v>-1.822027216359519</v>
      </c>
      <c r="AD9" s="2"/>
      <c r="AE9" s="47" t="s">
        <v>22</v>
      </c>
      <c r="AF9" s="42" t="s">
        <v>28</v>
      </c>
      <c r="AG9" s="48" t="s">
        <v>21</v>
      </c>
      <c r="AH9" s="46">
        <f t="shared" si="3"/>
        <v>3.5357768258533269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2.7574339733742557</v>
      </c>
      <c r="AN9" s="2"/>
    </row>
    <row r="10" spans="1:40" ht="17" thickBot="1" x14ac:dyDescent="0.25">
      <c r="A10" s="68"/>
      <c r="B10" s="77"/>
      <c r="C10" s="50" t="s">
        <v>24</v>
      </c>
      <c r="D10" s="50" t="s">
        <v>29</v>
      </c>
      <c r="E10" s="51" t="s">
        <v>21</v>
      </c>
      <c r="F10" s="52">
        <v>27.2604017486271</v>
      </c>
      <c r="G10" s="53">
        <v>27.600417888632201</v>
      </c>
      <c r="H10" s="54">
        <v>27.696253350837701</v>
      </c>
      <c r="I10" s="54">
        <f t="shared" si="1"/>
        <v>27.519024329365664</v>
      </c>
      <c r="J10" s="55" t="s">
        <v>6</v>
      </c>
      <c r="K10" s="3"/>
      <c r="L10" s="79"/>
      <c r="M10" s="50" t="s">
        <v>24</v>
      </c>
      <c r="N10" s="50" t="s">
        <v>29</v>
      </c>
      <c r="O10" s="51" t="s">
        <v>21</v>
      </c>
      <c r="P10" s="52">
        <v>12.4418854718679</v>
      </c>
      <c r="Q10" s="53">
        <v>12.2658186470341</v>
      </c>
      <c r="R10" s="54">
        <v>12.1529261274652</v>
      </c>
      <c r="S10" s="54">
        <f>AVERAGE(P10:R10)</f>
        <v>12.286876748789068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15.232147580576596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-0.50889398948092435</v>
      </c>
      <c r="AD10" s="2"/>
      <c r="AE10" s="56" t="s">
        <v>24</v>
      </c>
      <c r="AF10" s="50" t="s">
        <v>29</v>
      </c>
      <c r="AG10" s="57" t="s">
        <v>21</v>
      </c>
      <c r="AH10" s="54">
        <f t="shared" si="3"/>
        <v>1.4229588971032916</v>
      </c>
      <c r="AI10" s="2"/>
      <c r="AJ10" s="56" t="s">
        <v>24</v>
      </c>
      <c r="AK10" s="50" t="s">
        <v>29</v>
      </c>
      <c r="AL10" s="57" t="s">
        <v>21</v>
      </c>
      <c r="AM10" s="60">
        <f t="shared" si="5"/>
        <v>2.0250859538998327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2" t="s">
        <v>30</v>
      </c>
      <c r="V11" s="62"/>
      <c r="W11" s="62"/>
      <c r="X11" s="3">
        <f>AVERAGE(X5:X7)</f>
        <v>15.74104157005752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3" t="s">
        <v>31</v>
      </c>
      <c r="D14" s="64"/>
      <c r="E14" s="64"/>
      <c r="F14" s="64"/>
      <c r="G14" s="64"/>
      <c r="H14" s="64"/>
      <c r="I14" s="64"/>
      <c r="J14" s="4" t="s">
        <v>6</v>
      </c>
      <c r="K14" s="4"/>
      <c r="L14" s="4" t="s">
        <v>6</v>
      </c>
      <c r="M14" s="63" t="s">
        <v>7</v>
      </c>
      <c r="N14" s="64"/>
      <c r="O14" s="64"/>
      <c r="P14" s="64"/>
      <c r="Q14" s="64"/>
      <c r="R14" s="64"/>
      <c r="S14" s="65"/>
      <c r="T14" s="2"/>
      <c r="U14" s="63" t="s">
        <v>8</v>
      </c>
      <c r="V14" s="64"/>
      <c r="W14" s="64"/>
      <c r="X14" s="65"/>
      <c r="Y14" s="2"/>
      <c r="Z14" s="63" t="s">
        <v>9</v>
      </c>
      <c r="AA14" s="64"/>
      <c r="AB14" s="65"/>
      <c r="AC14" s="59" t="s">
        <v>10</v>
      </c>
      <c r="AD14" s="2"/>
      <c r="AE14" s="63" t="s">
        <v>11</v>
      </c>
      <c r="AF14" s="64"/>
      <c r="AG14" s="65"/>
      <c r="AH14" s="59" t="s">
        <v>12</v>
      </c>
      <c r="AI14" s="2"/>
      <c r="AJ14" s="63" t="s">
        <v>13</v>
      </c>
      <c r="AK14" s="64"/>
      <c r="AL14" s="64"/>
      <c r="AM14" s="65"/>
      <c r="AN14" s="2"/>
    </row>
    <row r="15" spans="1:40" ht="26" thickBot="1" x14ac:dyDescent="0.25">
      <c r="A15" s="6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69" t="s">
        <v>14</v>
      </c>
      <c r="G15" s="62"/>
      <c r="H15" s="70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71" t="s">
        <v>15</v>
      </c>
      <c r="Q15" s="72"/>
      <c r="R15" s="73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6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67"/>
      <c r="B17" s="74" t="s">
        <v>18</v>
      </c>
      <c r="C17" s="22" t="s">
        <v>19</v>
      </c>
      <c r="D17" s="22" t="s">
        <v>20</v>
      </c>
      <c r="E17" s="23" t="s">
        <v>21</v>
      </c>
      <c r="F17" s="24">
        <v>29.281236778375899</v>
      </c>
      <c r="G17" s="25">
        <v>28.806257481583302</v>
      </c>
      <c r="H17" s="26">
        <v>29.1764058713776</v>
      </c>
      <c r="I17" s="26">
        <f>AVERAGE(F17:H17)</f>
        <v>29.087966710445599</v>
      </c>
      <c r="J17" s="3" t="s">
        <v>6</v>
      </c>
      <c r="K17" s="3"/>
      <c r="L17" s="76" t="s">
        <v>18</v>
      </c>
      <c r="M17" s="22" t="s">
        <v>19</v>
      </c>
      <c r="N17" s="22" t="s">
        <v>20</v>
      </c>
      <c r="O17" s="23" t="s">
        <v>21</v>
      </c>
      <c r="P17" s="24">
        <v>13.6258435830525</v>
      </c>
      <c r="Q17" s="25">
        <v>13.498362378770601</v>
      </c>
      <c r="R17" s="26">
        <v>13.3677342963142</v>
      </c>
      <c r="S17" s="26">
        <f>AVERAGE(P17:R17)</f>
        <v>13.497313419379102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15.590653291066497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-0.15038827899102358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1.1098681356680327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67"/>
      <c r="B18" s="74"/>
      <c r="C18" s="28" t="s">
        <v>22</v>
      </c>
      <c r="D18" s="28" t="s">
        <v>23</v>
      </c>
      <c r="E18" s="34" t="s">
        <v>21</v>
      </c>
      <c r="F18" s="35">
        <v>28.505462679546401</v>
      </c>
      <c r="G18" s="36">
        <v>28.705352584972701</v>
      </c>
      <c r="H18" s="30">
        <v>28.601710188878801</v>
      </c>
      <c r="I18" s="30">
        <f t="shared" ref="I18:I22" si="7">AVERAGE(F18:H18)</f>
        <v>28.604175151132633</v>
      </c>
      <c r="J18" s="3" t="s">
        <v>6</v>
      </c>
      <c r="K18" s="3"/>
      <c r="L18" s="74"/>
      <c r="M18" s="28" t="s">
        <v>22</v>
      </c>
      <c r="N18" s="28" t="s">
        <v>23</v>
      </c>
      <c r="O18" s="34" t="s">
        <v>21</v>
      </c>
      <c r="P18" s="35">
        <v>13.247114787738401</v>
      </c>
      <c r="Q18" s="36">
        <v>13.2601354922081</v>
      </c>
      <c r="R18" s="30">
        <v>13.1582530894597</v>
      </c>
      <c r="S18" s="30">
        <f t="shared" ref="S18:S22" si="8">AVERAGE(P18:R18)</f>
        <v>13.221834456468734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15.382340694663899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-0.35870087539362139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1.2822707125518649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67"/>
      <c r="B19" s="75"/>
      <c r="C19" s="38" t="s">
        <v>24</v>
      </c>
      <c r="D19" s="38" t="s">
        <v>25</v>
      </c>
      <c r="E19" s="39" t="s">
        <v>21</v>
      </c>
      <c r="F19" s="40">
        <v>28.913938177685701</v>
      </c>
      <c r="G19" s="41">
        <v>29.129969359983001</v>
      </c>
      <c r="H19" s="5">
        <v>29.261671545361398</v>
      </c>
      <c r="I19" s="5">
        <f t="shared" si="7"/>
        <v>29.101859694343364</v>
      </c>
      <c r="J19" s="3" t="s">
        <v>6</v>
      </c>
      <c r="K19" s="3"/>
      <c r="L19" s="77"/>
      <c r="M19" s="38" t="s">
        <v>24</v>
      </c>
      <c r="N19" s="38" t="s">
        <v>25</v>
      </c>
      <c r="O19" s="39" t="s">
        <v>21</v>
      </c>
      <c r="P19" s="40">
        <v>12.796868651147101</v>
      </c>
      <c r="Q19" s="41">
        <v>12.8751020741032</v>
      </c>
      <c r="R19" s="5">
        <v>12.8832161844533</v>
      </c>
      <c r="S19" s="5">
        <f t="shared" si="8"/>
        <v>12.851728969901201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16.250130724442165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0.50908915438464497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0.70266592603786127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67"/>
      <c r="B20" s="74" t="s">
        <v>32</v>
      </c>
      <c r="C20" s="42" t="s">
        <v>19</v>
      </c>
      <c r="D20" s="42" t="s">
        <v>27</v>
      </c>
      <c r="E20" s="43" t="s">
        <v>21</v>
      </c>
      <c r="F20" s="44">
        <v>26.321897777489799</v>
      </c>
      <c r="G20" s="45">
        <v>26.2921276989997</v>
      </c>
      <c r="H20" s="46">
        <v>26.1938639166702</v>
      </c>
      <c r="I20" s="46">
        <f>AVERAGE(F20:H20)</f>
        <v>26.269296464386567</v>
      </c>
      <c r="J20" s="3" t="s">
        <v>6</v>
      </c>
      <c r="K20" s="3"/>
      <c r="L20" s="78" t="s">
        <v>32</v>
      </c>
      <c r="M20" s="42" t="s">
        <v>19</v>
      </c>
      <c r="N20" s="42" t="s">
        <v>27</v>
      </c>
      <c r="O20" s="43" t="s">
        <v>21</v>
      </c>
      <c r="P20" s="44">
        <v>13.068163227363801</v>
      </c>
      <c r="Q20" s="45">
        <v>12.77952657206</v>
      </c>
      <c r="R20" s="46">
        <v>13.0060293254007</v>
      </c>
      <c r="S20" s="46">
        <f t="shared" si="8"/>
        <v>12.951239708274834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13.318056756111734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-2.4229848139457868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5.3627939163402543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4.8319198866921012</v>
      </c>
      <c r="AN20" s="2"/>
    </row>
    <row r="21" spans="1:40" ht="16" x14ac:dyDescent="0.2">
      <c r="A21" s="67"/>
      <c r="B21" s="74"/>
      <c r="C21" s="42" t="s">
        <v>22</v>
      </c>
      <c r="D21" s="42" t="s">
        <v>28</v>
      </c>
      <c r="E21" s="43" t="s">
        <v>21</v>
      </c>
      <c r="F21" s="44">
        <v>25.174464737628</v>
      </c>
      <c r="G21" s="45">
        <v>25.095258301297701</v>
      </c>
      <c r="H21" s="46">
        <v>25.0377688168021</v>
      </c>
      <c r="I21" s="46">
        <f t="shared" si="7"/>
        <v>25.102497285242602</v>
      </c>
      <c r="J21" s="3" t="s">
        <v>6</v>
      </c>
      <c r="K21" s="3"/>
      <c r="L21" s="78"/>
      <c r="M21" s="42" t="s">
        <v>22</v>
      </c>
      <c r="N21" s="42" t="s">
        <v>28</v>
      </c>
      <c r="O21" s="43" t="s">
        <v>21</v>
      </c>
      <c r="P21" s="44"/>
      <c r="Q21" s="45">
        <v>12.7471817807837</v>
      </c>
      <c r="R21" s="46">
        <v>12.7691666229729</v>
      </c>
      <c r="S21" s="46">
        <f t="shared" si="8"/>
        <v>12.758174201878301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12.344323083364301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-3.396718486693219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10.532080049541005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" si="11">AH21/AH18</f>
        <v>8.2136166305950837</v>
      </c>
      <c r="AN21" s="2"/>
    </row>
    <row r="22" spans="1:40" ht="17" thickBot="1" x14ac:dyDescent="0.25">
      <c r="A22" s="68"/>
      <c r="B22" s="77"/>
      <c r="C22" s="50" t="s">
        <v>24</v>
      </c>
      <c r="D22" s="50" t="s">
        <v>29</v>
      </c>
      <c r="E22" s="51" t="s">
        <v>21</v>
      </c>
      <c r="F22" s="52">
        <v>25.685460779155701</v>
      </c>
      <c r="G22" s="53">
        <v>25.707098782221401</v>
      </c>
      <c r="H22" s="54">
        <v>25.679238381651199</v>
      </c>
      <c r="I22" s="54">
        <f t="shared" si="7"/>
        <v>25.690599314342766</v>
      </c>
      <c r="J22" s="55" t="s">
        <v>6</v>
      </c>
      <c r="K22" s="3"/>
      <c r="L22" s="79"/>
      <c r="M22" s="50" t="s">
        <v>24</v>
      </c>
      <c r="N22" s="50" t="s">
        <v>29</v>
      </c>
      <c r="O22" s="51" t="s">
        <v>21</v>
      </c>
      <c r="P22" s="52">
        <v>11.7787436277347</v>
      </c>
      <c r="Q22" s="53">
        <v>11.6051439542032</v>
      </c>
      <c r="R22" s="54">
        <v>11.8507752303206</v>
      </c>
      <c r="S22" s="54">
        <f t="shared" si="8"/>
        <v>11.744887604086166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13.9457117102566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-1.7953298598009209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3.4709482603282931</v>
      </c>
      <c r="AI22" s="2"/>
      <c r="AJ22" s="56" t="s">
        <v>24</v>
      </c>
      <c r="AK22" s="50" t="s">
        <v>29</v>
      </c>
      <c r="AL22" s="57" t="s">
        <v>21</v>
      </c>
      <c r="AM22" s="60">
        <f>AH22/AH19</f>
        <v>4.9396848939296234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62" t="s">
        <v>30</v>
      </c>
      <c r="V23" s="62"/>
      <c r="W23" s="62"/>
      <c r="X23" s="3">
        <f>AVERAGE(X17:X19)</f>
        <v>15.74104157005752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7" thickBo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5" customHeight="1" thickBot="1" x14ac:dyDescent="0.25">
      <c r="A25" s="1"/>
      <c r="B25" s="1"/>
      <c r="C25" s="80" t="s">
        <v>0</v>
      </c>
      <c r="D25" s="81"/>
      <c r="E25" s="81"/>
      <c r="F25" s="81"/>
      <c r="G25" s="81"/>
      <c r="H25" s="81"/>
      <c r="I25" s="82"/>
      <c r="J25" s="1"/>
      <c r="K25" s="1"/>
      <c r="L25" s="1"/>
      <c r="M25" s="83" t="s">
        <v>1</v>
      </c>
      <c r="N25" s="84"/>
      <c r="O25" s="84"/>
      <c r="P25" s="84"/>
      <c r="Q25" s="84"/>
      <c r="R25" s="84"/>
      <c r="S25" s="85"/>
      <c r="T25" s="1"/>
      <c r="U25" s="86" t="s">
        <v>2</v>
      </c>
      <c r="V25" s="86"/>
      <c r="W25" s="86"/>
      <c r="X25" s="86"/>
      <c r="Y25" s="1"/>
      <c r="Z25" s="86" t="s">
        <v>3</v>
      </c>
      <c r="AA25" s="86"/>
      <c r="AB25" s="86"/>
      <c r="AC25" s="86"/>
      <c r="AD25" s="1"/>
      <c r="AE25" s="86" t="s">
        <v>4</v>
      </c>
      <c r="AF25" s="86"/>
      <c r="AG25" s="86"/>
      <c r="AH25" s="86"/>
      <c r="AI25" s="1"/>
      <c r="AJ25" s="86" t="s">
        <v>5</v>
      </c>
      <c r="AK25" s="86"/>
      <c r="AL25" s="86"/>
      <c r="AM25" s="86"/>
      <c r="AN25" s="1"/>
    </row>
    <row r="26" spans="1:40" ht="15" customHeight="1" thickBot="1" x14ac:dyDescent="0.25">
      <c r="A26" s="2"/>
      <c r="B26" s="3"/>
      <c r="C26" s="87"/>
      <c r="D26" s="88"/>
      <c r="E26" s="88"/>
      <c r="F26" s="88"/>
      <c r="G26" s="88"/>
      <c r="H26" s="88"/>
      <c r="I26" s="88"/>
      <c r="J26" s="4" t="s">
        <v>6</v>
      </c>
      <c r="K26" s="4"/>
      <c r="L26" s="4" t="s">
        <v>6</v>
      </c>
      <c r="M26" s="89" t="s">
        <v>7</v>
      </c>
      <c r="N26" s="90"/>
      <c r="O26" s="90"/>
      <c r="P26" s="90"/>
      <c r="Q26" s="90"/>
      <c r="R26" s="90"/>
      <c r="S26" s="91"/>
      <c r="T26" s="2"/>
      <c r="U26" s="63" t="s">
        <v>8</v>
      </c>
      <c r="V26" s="64"/>
      <c r="W26" s="64"/>
      <c r="X26" s="65"/>
      <c r="Y26" s="2"/>
      <c r="Z26" s="63" t="s">
        <v>9</v>
      </c>
      <c r="AA26" s="64"/>
      <c r="AB26" s="65"/>
      <c r="AC26" s="5" t="s">
        <v>10</v>
      </c>
      <c r="AD26" s="2"/>
      <c r="AE26" s="63" t="s">
        <v>11</v>
      </c>
      <c r="AF26" s="64"/>
      <c r="AG26" s="65"/>
      <c r="AH26" s="5" t="s">
        <v>12</v>
      </c>
      <c r="AI26" s="2"/>
      <c r="AJ26" s="63" t="s">
        <v>13</v>
      </c>
      <c r="AK26" s="64"/>
      <c r="AL26" s="64"/>
      <c r="AM26" s="65"/>
      <c r="AN26" s="2"/>
    </row>
    <row r="27" spans="1:40" ht="26" thickBot="1" x14ac:dyDescent="0.25">
      <c r="A27" s="66" t="s">
        <v>33</v>
      </c>
      <c r="B27" s="6" t="s">
        <v>6</v>
      </c>
      <c r="C27" s="3" t="s">
        <v>6</v>
      </c>
      <c r="D27" s="7" t="s">
        <v>6</v>
      </c>
      <c r="E27" s="7" t="s">
        <v>6</v>
      </c>
      <c r="F27" s="69" t="s">
        <v>14</v>
      </c>
      <c r="G27" s="62"/>
      <c r="H27" s="70"/>
      <c r="I27" s="8" t="s">
        <v>6</v>
      </c>
      <c r="J27" s="3" t="s">
        <v>6</v>
      </c>
      <c r="K27" s="3"/>
      <c r="L27" s="8" t="s">
        <v>6</v>
      </c>
      <c r="M27" s="3" t="s">
        <v>6</v>
      </c>
      <c r="N27" s="7" t="s">
        <v>6</v>
      </c>
      <c r="O27" s="7" t="s">
        <v>6</v>
      </c>
      <c r="P27" s="71" t="s">
        <v>15</v>
      </c>
      <c r="Q27" s="72"/>
      <c r="R27" s="73"/>
      <c r="S27" s="8" t="s">
        <v>6</v>
      </c>
      <c r="T27" s="2"/>
      <c r="U27" s="9" t="s">
        <v>6</v>
      </c>
      <c r="V27" s="3" t="s">
        <v>6</v>
      </c>
      <c r="W27" s="8" t="s">
        <v>6</v>
      </c>
      <c r="X27" s="10" t="s">
        <v>16</v>
      </c>
      <c r="Y27" s="2"/>
      <c r="Z27" s="9" t="s">
        <v>6</v>
      </c>
      <c r="AA27" s="3" t="s">
        <v>6</v>
      </c>
      <c r="AB27" s="8" t="s">
        <v>6</v>
      </c>
      <c r="AC27" s="8" t="s">
        <v>6</v>
      </c>
      <c r="AD27" s="2"/>
      <c r="AE27" s="9" t="s">
        <v>6</v>
      </c>
      <c r="AF27" s="3" t="s">
        <v>6</v>
      </c>
      <c r="AG27" s="8" t="s">
        <v>6</v>
      </c>
      <c r="AH27" s="8" t="s">
        <v>6</v>
      </c>
      <c r="AI27" s="2"/>
      <c r="AJ27" s="9" t="s">
        <v>6</v>
      </c>
      <c r="AK27" s="3" t="s">
        <v>6</v>
      </c>
      <c r="AL27" s="8" t="s">
        <v>6</v>
      </c>
      <c r="AM27" s="8" t="s">
        <v>6</v>
      </c>
      <c r="AN27" s="2"/>
    </row>
    <row r="28" spans="1:40" ht="17" thickBot="1" x14ac:dyDescent="0.25">
      <c r="A28" s="67"/>
      <c r="B28" s="11" t="s">
        <v>6</v>
      </c>
      <c r="C28" s="12" t="s">
        <v>6</v>
      </c>
      <c r="D28" s="13" t="s">
        <v>6</v>
      </c>
      <c r="E28" s="13" t="s">
        <v>6</v>
      </c>
      <c r="F28" s="14">
        <v>1</v>
      </c>
      <c r="G28" s="15">
        <v>2</v>
      </c>
      <c r="H28" s="16">
        <v>3</v>
      </c>
      <c r="I28" s="16" t="s">
        <v>17</v>
      </c>
      <c r="J28" s="17" t="s">
        <v>6</v>
      </c>
      <c r="K28" s="17"/>
      <c r="L28" s="18" t="s">
        <v>6</v>
      </c>
      <c r="M28" s="12" t="s">
        <v>6</v>
      </c>
      <c r="N28" s="13" t="s">
        <v>6</v>
      </c>
      <c r="O28" s="13" t="s">
        <v>6</v>
      </c>
      <c r="P28" s="14">
        <v>1</v>
      </c>
      <c r="Q28" s="15">
        <v>2</v>
      </c>
      <c r="R28" s="16">
        <v>3</v>
      </c>
      <c r="S28" s="16" t="s">
        <v>17</v>
      </c>
      <c r="T28" s="2"/>
      <c r="U28" s="19" t="s">
        <v>6</v>
      </c>
      <c r="V28" s="13" t="s">
        <v>6</v>
      </c>
      <c r="W28" s="20" t="s">
        <v>6</v>
      </c>
      <c r="X28" s="21" t="s">
        <v>17</v>
      </c>
      <c r="Y28" s="2"/>
      <c r="Z28" s="19" t="s">
        <v>6</v>
      </c>
      <c r="AA28" s="13" t="s">
        <v>6</v>
      </c>
      <c r="AB28" s="20" t="s">
        <v>6</v>
      </c>
      <c r="AC28" s="21" t="s">
        <v>17</v>
      </c>
      <c r="AD28" s="2"/>
      <c r="AE28" s="19" t="s">
        <v>6</v>
      </c>
      <c r="AF28" s="13" t="s">
        <v>6</v>
      </c>
      <c r="AG28" s="20" t="s">
        <v>6</v>
      </c>
      <c r="AH28" s="21" t="s">
        <v>17</v>
      </c>
      <c r="AI28" s="2"/>
      <c r="AJ28" s="19" t="s">
        <v>6</v>
      </c>
      <c r="AK28" s="13" t="s">
        <v>6</v>
      </c>
      <c r="AL28" s="20" t="s">
        <v>6</v>
      </c>
      <c r="AM28" s="21" t="s">
        <v>17</v>
      </c>
      <c r="AN28" s="2"/>
    </row>
    <row r="29" spans="1:40" ht="16" x14ac:dyDescent="0.2">
      <c r="A29" s="67"/>
      <c r="B29" s="74" t="s">
        <v>18</v>
      </c>
      <c r="C29" s="22" t="s">
        <v>19</v>
      </c>
      <c r="D29" s="22" t="s">
        <v>20</v>
      </c>
      <c r="E29" s="23" t="s">
        <v>21</v>
      </c>
      <c r="F29" s="24">
        <v>31.4296616560937</v>
      </c>
      <c r="G29" s="25">
        <v>31.255105546630599</v>
      </c>
      <c r="H29" s="26">
        <v>31.5131976156989</v>
      </c>
      <c r="I29" s="26">
        <f>AVERAGE(F29:H29)</f>
        <v>31.399321606141068</v>
      </c>
      <c r="J29" s="3" t="s">
        <v>6</v>
      </c>
      <c r="K29" s="3"/>
      <c r="L29" s="76" t="s">
        <v>18</v>
      </c>
      <c r="M29" s="22" t="s">
        <v>19</v>
      </c>
      <c r="N29" s="22" t="s">
        <v>20</v>
      </c>
      <c r="O29" s="23" t="s">
        <v>21</v>
      </c>
      <c r="P29" s="24">
        <v>12.7289361703829</v>
      </c>
      <c r="Q29" s="25">
        <v>12.520652569512</v>
      </c>
      <c r="R29" s="26">
        <v>12.809118455744899</v>
      </c>
      <c r="S29" s="26">
        <f>AVERAGE(P29:R29)</f>
        <v>12.686235731879933</v>
      </c>
      <c r="T29" s="2"/>
      <c r="U29" s="27" t="s">
        <v>19</v>
      </c>
      <c r="V29" s="28" t="s">
        <v>20</v>
      </c>
      <c r="W29" s="29" t="s">
        <v>21</v>
      </c>
      <c r="X29" s="30">
        <f t="shared" ref="X29:X34" si="12">I29-S29</f>
        <v>18.713085874261136</v>
      </c>
      <c r="Y29" s="2"/>
      <c r="Z29" s="27" t="s">
        <v>19</v>
      </c>
      <c r="AA29" s="28" t="s">
        <v>20</v>
      </c>
      <c r="AB29" s="29" t="s">
        <v>21</v>
      </c>
      <c r="AC29" s="31">
        <f>X29-$X$35</f>
        <v>0.51325816994400242</v>
      </c>
      <c r="AD29" s="2"/>
      <c r="AE29" s="27" t="s">
        <v>19</v>
      </c>
      <c r="AF29" s="28" t="s">
        <v>20</v>
      </c>
      <c r="AG29" s="29" t="s">
        <v>21</v>
      </c>
      <c r="AH29" s="30">
        <f>2^-(AC29)</f>
        <v>0.70063833425350575</v>
      </c>
      <c r="AI29" s="2"/>
      <c r="AJ29" s="32" t="s">
        <v>19</v>
      </c>
      <c r="AK29" s="22" t="s">
        <v>20</v>
      </c>
      <c r="AL29" s="33" t="s">
        <v>21</v>
      </c>
      <c r="AM29" s="26" t="s">
        <v>6</v>
      </c>
      <c r="AN29" s="2"/>
    </row>
    <row r="30" spans="1:40" ht="16" x14ac:dyDescent="0.2">
      <c r="A30" s="67"/>
      <c r="B30" s="74"/>
      <c r="C30" s="28" t="s">
        <v>22</v>
      </c>
      <c r="D30" s="28" t="s">
        <v>23</v>
      </c>
      <c r="E30" s="34" t="s">
        <v>21</v>
      </c>
      <c r="F30" s="35">
        <v>31.764615546058401</v>
      </c>
      <c r="G30" s="36">
        <v>31.0312742012248</v>
      </c>
      <c r="H30" s="30">
        <v>31.490575389459298</v>
      </c>
      <c r="I30" s="30">
        <f t="shared" ref="I30:I34" si="13">AVERAGE(F30:H30)</f>
        <v>31.428821712247498</v>
      </c>
      <c r="J30" s="3" t="s">
        <v>6</v>
      </c>
      <c r="K30" s="3"/>
      <c r="L30" s="74"/>
      <c r="M30" s="28" t="s">
        <v>22</v>
      </c>
      <c r="N30" s="28" t="s">
        <v>23</v>
      </c>
      <c r="O30" s="34" t="s">
        <v>21</v>
      </c>
      <c r="P30" s="35"/>
      <c r="Q30" s="36">
        <v>13.1293303330276</v>
      </c>
      <c r="R30" s="30">
        <v>12.839370908742801</v>
      </c>
      <c r="S30" s="30">
        <f>AVERAGE(P30:R30)</f>
        <v>12.9843506208852</v>
      </c>
      <c r="T30" s="2"/>
      <c r="U30" s="27" t="s">
        <v>22</v>
      </c>
      <c r="V30" s="28" t="s">
        <v>23</v>
      </c>
      <c r="W30" s="29" t="s">
        <v>21</v>
      </c>
      <c r="X30" s="30">
        <f t="shared" si="12"/>
        <v>18.444471091362296</v>
      </c>
      <c r="Y30" s="2"/>
      <c r="Z30" s="27" t="s">
        <v>22</v>
      </c>
      <c r="AA30" s="28" t="s">
        <v>23</v>
      </c>
      <c r="AB30" s="29" t="s">
        <v>21</v>
      </c>
      <c r="AC30" s="37">
        <f t="shared" ref="AC30:AC34" si="14">X30-$X$35</f>
        <v>0.24464338704516209</v>
      </c>
      <c r="AD30" s="2"/>
      <c r="AE30" s="27" t="s">
        <v>22</v>
      </c>
      <c r="AF30" s="28" t="s">
        <v>23</v>
      </c>
      <c r="AG30" s="29" t="s">
        <v>21</v>
      </c>
      <c r="AH30" s="30">
        <f t="shared" ref="AH30:AH34" si="15">2^-(AC30)</f>
        <v>0.8440244007414488</v>
      </c>
      <c r="AI30" s="2"/>
      <c r="AJ30" s="27" t="s">
        <v>22</v>
      </c>
      <c r="AK30" s="28" t="s">
        <v>23</v>
      </c>
      <c r="AL30" s="29" t="s">
        <v>21</v>
      </c>
      <c r="AM30" s="30" t="s">
        <v>6</v>
      </c>
      <c r="AN30" s="2"/>
    </row>
    <row r="31" spans="1:40" ht="17" thickBot="1" x14ac:dyDescent="0.25">
      <c r="A31" s="67"/>
      <c r="B31" s="75"/>
      <c r="C31" s="38" t="s">
        <v>24</v>
      </c>
      <c r="D31" s="38" t="s">
        <v>25</v>
      </c>
      <c r="E31" s="39" t="s">
        <v>21</v>
      </c>
      <c r="F31" s="40">
        <v>30.884185181778999</v>
      </c>
      <c r="G31" s="41">
        <v>30.6371634300097</v>
      </c>
      <c r="H31" s="5">
        <v>30.978223600388201</v>
      </c>
      <c r="I31" s="5">
        <f t="shared" si="13"/>
        <v>30.8331907373923</v>
      </c>
      <c r="J31" s="3" t="s">
        <v>6</v>
      </c>
      <c r="K31" s="3"/>
      <c r="L31" s="77"/>
      <c r="M31" s="38" t="s">
        <v>24</v>
      </c>
      <c r="N31" s="38" t="s">
        <v>25</v>
      </c>
      <c r="O31" s="39" t="s">
        <v>21</v>
      </c>
      <c r="P31" s="40">
        <v>13.337226000822399</v>
      </c>
      <c r="Q31" s="41">
        <v>13.428864449926101</v>
      </c>
      <c r="R31" s="5">
        <v>13.407703319444501</v>
      </c>
      <c r="S31" s="5">
        <f t="shared" ref="S31" si="16">AVERAGE(P31:R31)</f>
        <v>13.391264590064333</v>
      </c>
      <c r="T31" s="2"/>
      <c r="U31" s="27" t="s">
        <v>24</v>
      </c>
      <c r="V31" s="28" t="s">
        <v>25</v>
      </c>
      <c r="W31" s="29" t="s">
        <v>21</v>
      </c>
      <c r="X31" s="30">
        <f t="shared" si="12"/>
        <v>17.441926147327969</v>
      </c>
      <c r="Y31" s="2"/>
      <c r="Z31" s="27" t="s">
        <v>24</v>
      </c>
      <c r="AA31" s="28" t="s">
        <v>25</v>
      </c>
      <c r="AB31" s="29" t="s">
        <v>21</v>
      </c>
      <c r="AC31" s="30">
        <f t="shared" si="14"/>
        <v>-0.7579015569891645</v>
      </c>
      <c r="AD31" s="2"/>
      <c r="AE31" s="27" t="s">
        <v>24</v>
      </c>
      <c r="AF31" s="28" t="s">
        <v>25</v>
      </c>
      <c r="AG31" s="29" t="s">
        <v>21</v>
      </c>
      <c r="AH31" s="30">
        <f>2^-(AC31)</f>
        <v>1.6910291826041357</v>
      </c>
      <c r="AI31" s="2"/>
      <c r="AJ31" s="27" t="s">
        <v>24</v>
      </c>
      <c r="AK31" s="28" t="s">
        <v>25</v>
      </c>
      <c r="AL31" s="29" t="s">
        <v>21</v>
      </c>
      <c r="AM31" s="30" t="s">
        <v>6</v>
      </c>
      <c r="AN31" s="2"/>
    </row>
    <row r="32" spans="1:40" ht="16" x14ac:dyDescent="0.2">
      <c r="A32" s="67"/>
      <c r="B32" s="74" t="s">
        <v>26</v>
      </c>
      <c r="C32" s="42" t="s">
        <v>19</v>
      </c>
      <c r="D32" s="42" t="s">
        <v>27</v>
      </c>
      <c r="E32" s="43" t="s">
        <v>21</v>
      </c>
      <c r="F32" s="44">
        <v>26.276764360000001</v>
      </c>
      <c r="G32" s="45">
        <v>26.40236973</v>
      </c>
      <c r="H32" s="46">
        <v>26.40047053</v>
      </c>
      <c r="I32" s="46">
        <f t="shared" si="13"/>
        <v>26.359868206666665</v>
      </c>
      <c r="J32" s="3" t="s">
        <v>6</v>
      </c>
      <c r="K32" s="3"/>
      <c r="L32" s="78" t="s">
        <v>26</v>
      </c>
      <c r="M32" s="42" t="s">
        <v>19</v>
      </c>
      <c r="N32" s="42" t="s">
        <v>27</v>
      </c>
      <c r="O32" s="43" t="s">
        <v>21</v>
      </c>
      <c r="P32" s="44">
        <v>12.8105010474052</v>
      </c>
      <c r="Q32" s="45">
        <v>12.6182974748407</v>
      </c>
      <c r="R32" s="46">
        <v>12.314870529458201</v>
      </c>
      <c r="S32" s="46">
        <f>AVERAGE(P32:R32)</f>
        <v>12.5812230172347</v>
      </c>
      <c r="T32" s="2"/>
      <c r="U32" s="47" t="s">
        <v>19</v>
      </c>
      <c r="V32" s="42" t="s">
        <v>27</v>
      </c>
      <c r="W32" s="48" t="s">
        <v>21</v>
      </c>
      <c r="X32" s="46">
        <f t="shared" si="12"/>
        <v>13.778645189431964</v>
      </c>
      <c r="Y32" s="2"/>
      <c r="Z32" s="47" t="s">
        <v>19</v>
      </c>
      <c r="AA32" s="42" t="s">
        <v>27</v>
      </c>
      <c r="AB32" s="48" t="s">
        <v>21</v>
      </c>
      <c r="AC32" s="49">
        <f t="shared" si="14"/>
        <v>-4.4211825148851691</v>
      </c>
      <c r="AD32" s="2"/>
      <c r="AE32" s="47" t="s">
        <v>19</v>
      </c>
      <c r="AF32" s="42" t="s">
        <v>27</v>
      </c>
      <c r="AG32" s="48" t="s">
        <v>21</v>
      </c>
      <c r="AH32" s="46">
        <f t="shared" si="15"/>
        <v>21.424394333446681</v>
      </c>
      <c r="AI32" s="2"/>
      <c r="AJ32" s="47" t="s">
        <v>19</v>
      </c>
      <c r="AK32" s="42" t="s">
        <v>27</v>
      </c>
      <c r="AL32" s="48" t="s">
        <v>21</v>
      </c>
      <c r="AM32" s="46">
        <f>AH32/AH29</f>
        <v>30.578392996828065</v>
      </c>
      <c r="AN32" s="2"/>
    </row>
    <row r="33" spans="1:40" ht="16" x14ac:dyDescent="0.2">
      <c r="A33" s="67"/>
      <c r="B33" s="74"/>
      <c r="C33" s="42" t="s">
        <v>22</v>
      </c>
      <c r="D33" s="42" t="s">
        <v>28</v>
      </c>
      <c r="E33" s="43" t="s">
        <v>21</v>
      </c>
      <c r="F33" s="44">
        <v>26.850803580000001</v>
      </c>
      <c r="G33" s="45">
        <v>26.779066920000002</v>
      </c>
      <c r="H33" s="46">
        <v>26.654884379999999</v>
      </c>
      <c r="I33" s="46">
        <f t="shared" si="13"/>
        <v>26.761584960000004</v>
      </c>
      <c r="J33" s="3" t="s">
        <v>6</v>
      </c>
      <c r="K33" s="3"/>
      <c r="L33" s="78"/>
      <c r="M33" s="42" t="s">
        <v>22</v>
      </c>
      <c r="N33" s="42" t="s">
        <v>28</v>
      </c>
      <c r="O33" s="43" t="s">
        <v>21</v>
      </c>
      <c r="P33" s="44">
        <v>12.517449860147099</v>
      </c>
      <c r="Q33" s="45">
        <v>12.111635156788999</v>
      </c>
      <c r="R33" s="46">
        <v>12.1928878174794</v>
      </c>
      <c r="S33" s="46">
        <f>AVERAGE(P33:R33)</f>
        <v>12.273990944805165</v>
      </c>
      <c r="T33" s="2"/>
      <c r="U33" s="47" t="s">
        <v>22</v>
      </c>
      <c r="V33" s="42" t="s">
        <v>28</v>
      </c>
      <c r="W33" s="48" t="s">
        <v>21</v>
      </c>
      <c r="X33" s="46">
        <f t="shared" si="12"/>
        <v>14.487594015194839</v>
      </c>
      <c r="Y33" s="2"/>
      <c r="Z33" s="47" t="s">
        <v>22</v>
      </c>
      <c r="AA33" s="42" t="s">
        <v>28</v>
      </c>
      <c r="AB33" s="48" t="s">
        <v>21</v>
      </c>
      <c r="AC33" s="46">
        <f t="shared" si="14"/>
        <v>-3.7122336891222947</v>
      </c>
      <c r="AD33" s="2"/>
      <c r="AE33" s="47" t="s">
        <v>22</v>
      </c>
      <c r="AF33" s="42" t="s">
        <v>28</v>
      </c>
      <c r="AG33" s="48" t="s">
        <v>21</v>
      </c>
      <c r="AH33" s="46">
        <f t="shared" si="15"/>
        <v>13.106710031244813</v>
      </c>
      <c r="AI33" s="2"/>
      <c r="AJ33" s="47" t="s">
        <v>22</v>
      </c>
      <c r="AK33" s="42" t="s">
        <v>28</v>
      </c>
      <c r="AL33" s="48" t="s">
        <v>21</v>
      </c>
      <c r="AM33" s="46">
        <f t="shared" ref="AM33:AM34" si="17">AH33/AH30</f>
        <v>15.528828336871518</v>
      </c>
      <c r="AN33" s="2"/>
    </row>
    <row r="34" spans="1:40" ht="17" thickBot="1" x14ac:dyDescent="0.25">
      <c r="A34" s="68"/>
      <c r="B34" s="77"/>
      <c r="C34" s="50" t="s">
        <v>24</v>
      </c>
      <c r="D34" s="50" t="s">
        <v>29</v>
      </c>
      <c r="E34" s="51" t="s">
        <v>21</v>
      </c>
      <c r="F34" s="52">
        <v>25.55431716</v>
      </c>
      <c r="G34" s="53">
        <v>25.627996620000001</v>
      </c>
      <c r="H34" s="54">
        <v>25.817076</v>
      </c>
      <c r="I34" s="54">
        <f t="shared" si="13"/>
        <v>25.66646326</v>
      </c>
      <c r="J34" s="55" t="s">
        <v>6</v>
      </c>
      <c r="K34" s="3"/>
      <c r="L34" s="79"/>
      <c r="M34" s="50" t="s">
        <v>24</v>
      </c>
      <c r="N34" s="50" t="s">
        <v>29</v>
      </c>
      <c r="O34" s="51" t="s">
        <v>21</v>
      </c>
      <c r="P34" s="52">
        <v>12.047177073823599</v>
      </c>
      <c r="Q34" s="53">
        <v>11.683439944316699</v>
      </c>
      <c r="R34" s="54">
        <v>12.1408849325163</v>
      </c>
      <c r="S34" s="54">
        <f>AVERAGE(P34:R34)</f>
        <v>11.957167316885533</v>
      </c>
      <c r="T34" s="2"/>
      <c r="U34" s="56" t="s">
        <v>24</v>
      </c>
      <c r="V34" s="50" t="s">
        <v>29</v>
      </c>
      <c r="W34" s="57" t="s">
        <v>21</v>
      </c>
      <c r="X34" s="54">
        <f t="shared" si="12"/>
        <v>13.709295943114467</v>
      </c>
      <c r="Y34" s="2"/>
      <c r="Z34" s="56" t="s">
        <v>24</v>
      </c>
      <c r="AA34" s="50" t="s">
        <v>29</v>
      </c>
      <c r="AB34" s="57" t="s">
        <v>21</v>
      </c>
      <c r="AC34" s="58">
        <f t="shared" si="14"/>
        <v>-4.4905317612026661</v>
      </c>
      <c r="AD34" s="2"/>
      <c r="AE34" s="56" t="s">
        <v>24</v>
      </c>
      <c r="AF34" s="50" t="s">
        <v>29</v>
      </c>
      <c r="AG34" s="57" t="s">
        <v>21</v>
      </c>
      <c r="AH34" s="54">
        <f t="shared" si="15"/>
        <v>22.479402140368911</v>
      </c>
      <c r="AI34" s="2"/>
      <c r="AJ34" s="56" t="s">
        <v>24</v>
      </c>
      <c r="AK34" s="50" t="s">
        <v>29</v>
      </c>
      <c r="AL34" s="57" t="s">
        <v>21</v>
      </c>
      <c r="AM34" s="61">
        <f t="shared" si="17"/>
        <v>13.293325964813503</v>
      </c>
      <c r="AN34" s="2"/>
    </row>
    <row r="35" spans="1:40" ht="1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62" t="s">
        <v>30</v>
      </c>
      <c r="V35" s="62"/>
      <c r="W35" s="62"/>
      <c r="X35" s="3">
        <f>AVERAGE(X29:X31)</f>
        <v>18.199827704317133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17" thickBo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5" customHeight="1" thickBot="1" x14ac:dyDescent="0.25">
      <c r="A38" s="2"/>
      <c r="B38" s="3"/>
      <c r="C38" s="63" t="s">
        <v>31</v>
      </c>
      <c r="D38" s="64"/>
      <c r="E38" s="64"/>
      <c r="F38" s="64"/>
      <c r="G38" s="64"/>
      <c r="H38" s="64"/>
      <c r="I38" s="64"/>
      <c r="J38" s="4" t="s">
        <v>6</v>
      </c>
      <c r="K38" s="4"/>
      <c r="L38" s="4" t="s">
        <v>6</v>
      </c>
      <c r="M38" s="63" t="s">
        <v>7</v>
      </c>
      <c r="N38" s="64"/>
      <c r="O38" s="64"/>
      <c r="P38" s="64"/>
      <c r="Q38" s="64"/>
      <c r="R38" s="64"/>
      <c r="S38" s="65"/>
      <c r="T38" s="2"/>
      <c r="U38" s="63" t="s">
        <v>8</v>
      </c>
      <c r="V38" s="64"/>
      <c r="W38" s="64"/>
      <c r="X38" s="65"/>
      <c r="Y38" s="2"/>
      <c r="Z38" s="63" t="s">
        <v>9</v>
      </c>
      <c r="AA38" s="64"/>
      <c r="AB38" s="65"/>
      <c r="AC38" s="59" t="s">
        <v>10</v>
      </c>
      <c r="AD38" s="2"/>
      <c r="AE38" s="63" t="s">
        <v>11</v>
      </c>
      <c r="AF38" s="64"/>
      <c r="AG38" s="65"/>
      <c r="AH38" s="59" t="s">
        <v>12</v>
      </c>
      <c r="AI38" s="2"/>
      <c r="AJ38" s="63" t="s">
        <v>13</v>
      </c>
      <c r="AK38" s="64"/>
      <c r="AL38" s="64"/>
      <c r="AM38" s="65"/>
      <c r="AN38" s="2"/>
    </row>
    <row r="39" spans="1:40" ht="26" thickBot="1" x14ac:dyDescent="0.25">
      <c r="A39" s="66" t="s">
        <v>34</v>
      </c>
      <c r="B39" s="6" t="s">
        <v>6</v>
      </c>
      <c r="C39" s="3" t="s">
        <v>6</v>
      </c>
      <c r="D39" s="7" t="s">
        <v>6</v>
      </c>
      <c r="E39" s="7" t="s">
        <v>6</v>
      </c>
      <c r="F39" s="69" t="s">
        <v>14</v>
      </c>
      <c r="G39" s="62"/>
      <c r="H39" s="70"/>
      <c r="I39" s="8" t="s">
        <v>6</v>
      </c>
      <c r="J39" s="3" t="s">
        <v>6</v>
      </c>
      <c r="K39" s="3"/>
      <c r="L39" s="8" t="s">
        <v>6</v>
      </c>
      <c r="M39" s="3" t="s">
        <v>6</v>
      </c>
      <c r="N39" s="7" t="s">
        <v>6</v>
      </c>
      <c r="O39" s="7" t="s">
        <v>6</v>
      </c>
      <c r="P39" s="71" t="s">
        <v>15</v>
      </c>
      <c r="Q39" s="72"/>
      <c r="R39" s="73"/>
      <c r="S39" s="8" t="s">
        <v>6</v>
      </c>
      <c r="T39" s="2"/>
      <c r="U39" s="9" t="s">
        <v>6</v>
      </c>
      <c r="V39" s="3" t="s">
        <v>6</v>
      </c>
      <c r="W39" s="8" t="s">
        <v>6</v>
      </c>
      <c r="X39" s="10" t="s">
        <v>16</v>
      </c>
      <c r="Y39" s="2"/>
      <c r="Z39" s="9" t="s">
        <v>6</v>
      </c>
      <c r="AA39" s="3" t="s">
        <v>6</v>
      </c>
      <c r="AB39" s="8" t="s">
        <v>6</v>
      </c>
      <c r="AC39" s="8" t="s">
        <v>6</v>
      </c>
      <c r="AD39" s="2"/>
      <c r="AE39" s="9" t="s">
        <v>6</v>
      </c>
      <c r="AF39" s="3" t="s">
        <v>6</v>
      </c>
      <c r="AG39" s="8" t="s">
        <v>6</v>
      </c>
      <c r="AH39" s="8" t="s">
        <v>6</v>
      </c>
      <c r="AI39" s="2"/>
      <c r="AJ39" s="9" t="s">
        <v>6</v>
      </c>
      <c r="AK39" s="3" t="s">
        <v>6</v>
      </c>
      <c r="AL39" s="8" t="s">
        <v>6</v>
      </c>
      <c r="AM39" s="8" t="s">
        <v>6</v>
      </c>
      <c r="AN39" s="2"/>
    </row>
    <row r="40" spans="1:40" ht="17" thickBot="1" x14ac:dyDescent="0.25">
      <c r="A40" s="67"/>
      <c r="B40" s="11" t="s">
        <v>6</v>
      </c>
      <c r="C40" s="12" t="s">
        <v>6</v>
      </c>
      <c r="D40" s="13" t="s">
        <v>6</v>
      </c>
      <c r="E40" s="13" t="s">
        <v>6</v>
      </c>
      <c r="F40" s="14">
        <v>1</v>
      </c>
      <c r="G40" s="15">
        <v>2</v>
      </c>
      <c r="H40" s="16">
        <v>3</v>
      </c>
      <c r="I40" s="16" t="s">
        <v>17</v>
      </c>
      <c r="J40" s="17" t="s">
        <v>6</v>
      </c>
      <c r="K40" s="17"/>
      <c r="L40" s="18" t="s">
        <v>6</v>
      </c>
      <c r="M40" s="12" t="s">
        <v>6</v>
      </c>
      <c r="N40" s="13" t="s">
        <v>6</v>
      </c>
      <c r="O40" s="13" t="s">
        <v>6</v>
      </c>
      <c r="P40" s="14">
        <v>1</v>
      </c>
      <c r="Q40" s="15">
        <v>2</v>
      </c>
      <c r="R40" s="16">
        <v>3</v>
      </c>
      <c r="S40" s="16" t="s">
        <v>17</v>
      </c>
      <c r="T40" s="2"/>
      <c r="U40" s="19" t="s">
        <v>6</v>
      </c>
      <c r="V40" s="13" t="s">
        <v>6</v>
      </c>
      <c r="W40" s="20" t="s">
        <v>6</v>
      </c>
      <c r="X40" s="21" t="s">
        <v>17</v>
      </c>
      <c r="Y40" s="2"/>
      <c r="Z40" s="19" t="s">
        <v>6</v>
      </c>
      <c r="AA40" s="13" t="s">
        <v>6</v>
      </c>
      <c r="AB40" s="20" t="s">
        <v>6</v>
      </c>
      <c r="AC40" s="21" t="s">
        <v>17</v>
      </c>
      <c r="AD40" s="2"/>
      <c r="AE40" s="19" t="s">
        <v>6</v>
      </c>
      <c r="AF40" s="13" t="s">
        <v>6</v>
      </c>
      <c r="AG40" s="20" t="s">
        <v>6</v>
      </c>
      <c r="AH40" s="21" t="s">
        <v>17</v>
      </c>
      <c r="AI40" s="2"/>
      <c r="AJ40" s="19" t="s">
        <v>6</v>
      </c>
      <c r="AK40" s="13" t="s">
        <v>6</v>
      </c>
      <c r="AL40" s="20" t="s">
        <v>6</v>
      </c>
      <c r="AM40" s="21" t="s">
        <v>17</v>
      </c>
      <c r="AN40" s="2"/>
    </row>
    <row r="41" spans="1:40" ht="16" x14ac:dyDescent="0.2">
      <c r="A41" s="67"/>
      <c r="B41" s="74" t="s">
        <v>18</v>
      </c>
      <c r="C41" s="22" t="s">
        <v>19</v>
      </c>
      <c r="D41" s="22" t="s">
        <v>20</v>
      </c>
      <c r="E41" s="23" t="s">
        <v>21</v>
      </c>
      <c r="F41" s="24">
        <v>31.4296616560937</v>
      </c>
      <c r="G41" s="25">
        <v>31.255105546630599</v>
      </c>
      <c r="H41" s="26">
        <v>31.5131976156989</v>
      </c>
      <c r="I41" s="26">
        <f>AVERAGE(F41:H41)</f>
        <v>31.399321606141068</v>
      </c>
      <c r="J41" s="3" t="s">
        <v>6</v>
      </c>
      <c r="K41" s="3"/>
      <c r="L41" s="76" t="s">
        <v>18</v>
      </c>
      <c r="M41" s="22" t="s">
        <v>19</v>
      </c>
      <c r="N41" s="22" t="s">
        <v>20</v>
      </c>
      <c r="O41" s="23" t="s">
        <v>21</v>
      </c>
      <c r="P41" s="24">
        <v>12.7289361703829</v>
      </c>
      <c r="Q41" s="25">
        <v>12.520652569512</v>
      </c>
      <c r="R41" s="26">
        <v>12.809118455744899</v>
      </c>
      <c r="S41" s="26">
        <f>AVERAGE(P41:R41)</f>
        <v>12.686235731879933</v>
      </c>
      <c r="T41" s="2"/>
      <c r="U41" s="27" t="s">
        <v>19</v>
      </c>
      <c r="V41" s="28" t="s">
        <v>20</v>
      </c>
      <c r="W41" s="29" t="s">
        <v>21</v>
      </c>
      <c r="X41" s="30">
        <f t="shared" ref="X41:X46" si="18">I41-S41</f>
        <v>18.713085874261136</v>
      </c>
      <c r="Y41" s="2"/>
      <c r="Z41" s="27" t="s">
        <v>19</v>
      </c>
      <c r="AA41" s="28" t="s">
        <v>20</v>
      </c>
      <c r="AB41" s="29" t="s">
        <v>21</v>
      </c>
      <c r="AC41" s="30">
        <f>X41-$X$47</f>
        <v>0.51325816994400242</v>
      </c>
      <c r="AD41" s="2"/>
      <c r="AE41" s="27" t="s">
        <v>19</v>
      </c>
      <c r="AF41" s="28" t="s">
        <v>20</v>
      </c>
      <c r="AG41" s="29" t="s">
        <v>21</v>
      </c>
      <c r="AH41" s="30">
        <f>2^-(AC41)</f>
        <v>0.70063833425350575</v>
      </c>
      <c r="AI41" s="2"/>
      <c r="AJ41" s="32" t="s">
        <v>19</v>
      </c>
      <c r="AK41" s="22" t="s">
        <v>20</v>
      </c>
      <c r="AL41" s="33" t="s">
        <v>21</v>
      </c>
      <c r="AM41" s="26"/>
      <c r="AN41" s="2"/>
    </row>
    <row r="42" spans="1:40" ht="16" x14ac:dyDescent="0.2">
      <c r="A42" s="67"/>
      <c r="B42" s="74"/>
      <c r="C42" s="28" t="s">
        <v>22</v>
      </c>
      <c r="D42" s="28" t="s">
        <v>23</v>
      </c>
      <c r="E42" s="34" t="s">
        <v>21</v>
      </c>
      <c r="F42" s="35">
        <v>31.764615546058401</v>
      </c>
      <c r="G42" s="36">
        <v>31.0312742012248</v>
      </c>
      <c r="H42" s="30">
        <v>31.490575389459298</v>
      </c>
      <c r="I42" s="30">
        <f t="shared" ref="I42:I43" si="19">AVERAGE(F42:H42)</f>
        <v>31.428821712247498</v>
      </c>
      <c r="J42" s="3" t="s">
        <v>6</v>
      </c>
      <c r="K42" s="3"/>
      <c r="L42" s="74"/>
      <c r="M42" s="28" t="s">
        <v>22</v>
      </c>
      <c r="N42" s="28" t="s">
        <v>23</v>
      </c>
      <c r="O42" s="34" t="s">
        <v>21</v>
      </c>
      <c r="P42" s="35"/>
      <c r="Q42" s="36">
        <v>13.1293303330276</v>
      </c>
      <c r="R42" s="30">
        <v>12.839370908742801</v>
      </c>
      <c r="S42" s="30">
        <f t="shared" ref="S42:S46" si="20">AVERAGE(P42:R42)</f>
        <v>12.9843506208852</v>
      </c>
      <c r="T42" s="2"/>
      <c r="U42" s="27" t="s">
        <v>22</v>
      </c>
      <c r="V42" s="28" t="s">
        <v>23</v>
      </c>
      <c r="W42" s="29" t="s">
        <v>21</v>
      </c>
      <c r="X42" s="30">
        <f t="shared" si="18"/>
        <v>18.444471091362296</v>
      </c>
      <c r="Y42" s="2"/>
      <c r="Z42" s="27" t="s">
        <v>22</v>
      </c>
      <c r="AA42" s="28" t="s">
        <v>23</v>
      </c>
      <c r="AB42" s="29" t="s">
        <v>21</v>
      </c>
      <c r="AC42" s="30">
        <f t="shared" ref="AC42:AC46" si="21">X42-$X$47</f>
        <v>0.24464338704516209</v>
      </c>
      <c r="AD42" s="2"/>
      <c r="AE42" s="27" t="s">
        <v>22</v>
      </c>
      <c r="AF42" s="28" t="s">
        <v>23</v>
      </c>
      <c r="AG42" s="29" t="s">
        <v>21</v>
      </c>
      <c r="AH42" s="30">
        <f t="shared" ref="AH42:AH46" si="22">2^-(AC42)</f>
        <v>0.8440244007414488</v>
      </c>
      <c r="AI42" s="2"/>
      <c r="AJ42" s="27" t="s">
        <v>22</v>
      </c>
      <c r="AK42" s="28" t="s">
        <v>23</v>
      </c>
      <c r="AL42" s="29" t="s">
        <v>21</v>
      </c>
      <c r="AM42" s="30"/>
      <c r="AN42" s="2"/>
    </row>
    <row r="43" spans="1:40" ht="17" thickBot="1" x14ac:dyDescent="0.25">
      <c r="A43" s="67"/>
      <c r="B43" s="75"/>
      <c r="C43" s="38" t="s">
        <v>24</v>
      </c>
      <c r="D43" s="38" t="s">
        <v>25</v>
      </c>
      <c r="E43" s="39" t="s">
        <v>21</v>
      </c>
      <c r="F43" s="40">
        <v>30.884185181778999</v>
      </c>
      <c r="G43" s="41">
        <v>30.6371634300097</v>
      </c>
      <c r="H43" s="5">
        <v>30.978223600388201</v>
      </c>
      <c r="I43" s="5">
        <f t="shared" si="19"/>
        <v>30.8331907373923</v>
      </c>
      <c r="J43" s="3" t="s">
        <v>6</v>
      </c>
      <c r="K43" s="3"/>
      <c r="L43" s="77"/>
      <c r="M43" s="38" t="s">
        <v>24</v>
      </c>
      <c r="N43" s="38" t="s">
        <v>25</v>
      </c>
      <c r="O43" s="39" t="s">
        <v>21</v>
      </c>
      <c r="P43" s="40">
        <v>13.337226000822399</v>
      </c>
      <c r="Q43" s="41">
        <v>13.428864449926101</v>
      </c>
      <c r="R43" s="5">
        <v>13.407703319444501</v>
      </c>
      <c r="S43" s="5">
        <f t="shared" si="20"/>
        <v>13.391264590064333</v>
      </c>
      <c r="T43" s="2"/>
      <c r="U43" s="27" t="s">
        <v>24</v>
      </c>
      <c r="V43" s="28" t="s">
        <v>25</v>
      </c>
      <c r="W43" s="29" t="s">
        <v>21</v>
      </c>
      <c r="X43" s="30">
        <f t="shared" si="18"/>
        <v>17.441926147327969</v>
      </c>
      <c r="Y43" s="2"/>
      <c r="Z43" s="27" t="s">
        <v>24</v>
      </c>
      <c r="AA43" s="28" t="s">
        <v>25</v>
      </c>
      <c r="AB43" s="29" t="s">
        <v>21</v>
      </c>
      <c r="AC43" s="30">
        <f t="shared" si="21"/>
        <v>-0.7579015569891645</v>
      </c>
      <c r="AD43" s="2"/>
      <c r="AE43" s="27" t="s">
        <v>24</v>
      </c>
      <c r="AF43" s="28" t="s">
        <v>25</v>
      </c>
      <c r="AG43" s="29" t="s">
        <v>21</v>
      </c>
      <c r="AH43" s="30">
        <f t="shared" si="22"/>
        <v>1.6910291826041357</v>
      </c>
      <c r="AI43" s="2"/>
      <c r="AJ43" s="27" t="s">
        <v>24</v>
      </c>
      <c r="AK43" s="28" t="s">
        <v>25</v>
      </c>
      <c r="AL43" s="29" t="s">
        <v>21</v>
      </c>
      <c r="AM43" s="30"/>
      <c r="AN43" s="2"/>
    </row>
    <row r="44" spans="1:40" ht="16" x14ac:dyDescent="0.2">
      <c r="A44" s="67"/>
      <c r="B44" s="74" t="s">
        <v>32</v>
      </c>
      <c r="C44" s="42" t="s">
        <v>19</v>
      </c>
      <c r="D44" s="42" t="s">
        <v>27</v>
      </c>
      <c r="E44" s="43" t="s">
        <v>21</v>
      </c>
      <c r="F44" s="44">
        <v>26.053654170000001</v>
      </c>
      <c r="G44" s="45">
        <v>28.951170980000001</v>
      </c>
      <c r="H44" s="46">
        <v>28.902545960000001</v>
      </c>
      <c r="I44" s="46">
        <f>AVERAGE(F44:H44)</f>
        <v>27.969123703333334</v>
      </c>
      <c r="J44" s="3" t="s">
        <v>6</v>
      </c>
      <c r="K44" s="3"/>
      <c r="L44" s="78" t="s">
        <v>32</v>
      </c>
      <c r="M44" s="42" t="s">
        <v>19</v>
      </c>
      <c r="N44" s="42" t="s">
        <v>27</v>
      </c>
      <c r="O44" s="43" t="s">
        <v>21</v>
      </c>
      <c r="P44" s="44">
        <v>12.5758531565374</v>
      </c>
      <c r="Q44" s="45">
        <v>12.755487204321801</v>
      </c>
      <c r="R44" s="46"/>
      <c r="S44" s="46">
        <f t="shared" si="20"/>
        <v>12.665670180429601</v>
      </c>
      <c r="T44" s="2"/>
      <c r="U44" s="47" t="s">
        <v>19</v>
      </c>
      <c r="V44" s="42" t="s">
        <v>27</v>
      </c>
      <c r="W44" s="48" t="s">
        <v>21</v>
      </c>
      <c r="X44" s="46">
        <f t="shared" si="18"/>
        <v>15.303453522903734</v>
      </c>
      <c r="Y44" s="2"/>
      <c r="Z44" s="47" t="s">
        <v>19</v>
      </c>
      <c r="AA44" s="42" t="s">
        <v>27</v>
      </c>
      <c r="AB44" s="48" t="s">
        <v>21</v>
      </c>
      <c r="AC44" s="49">
        <f>X44-$X$47</f>
        <v>-2.8963741814133996</v>
      </c>
      <c r="AD44" s="2"/>
      <c r="AE44" s="47" t="s">
        <v>19</v>
      </c>
      <c r="AF44" s="42" t="s">
        <v>27</v>
      </c>
      <c r="AG44" s="48" t="s">
        <v>21</v>
      </c>
      <c r="AH44" s="46">
        <f t="shared" si="22"/>
        <v>7.4455281041738397</v>
      </c>
      <c r="AI44" s="2"/>
      <c r="AJ44" s="47" t="s">
        <v>19</v>
      </c>
      <c r="AK44" s="42" t="s">
        <v>27</v>
      </c>
      <c r="AL44" s="48" t="s">
        <v>21</v>
      </c>
      <c r="AM44" s="46">
        <f>AH44/AH41</f>
        <v>10.626778096728991</v>
      </c>
      <c r="AN44" s="2"/>
    </row>
    <row r="45" spans="1:40" ht="16" x14ac:dyDescent="0.2">
      <c r="A45" s="67"/>
      <c r="B45" s="74"/>
      <c r="C45" s="42" t="s">
        <v>22</v>
      </c>
      <c r="D45" s="42" t="s">
        <v>28</v>
      </c>
      <c r="E45" s="43" t="s">
        <v>21</v>
      </c>
      <c r="F45" s="44">
        <v>29.499082529999999</v>
      </c>
      <c r="G45" s="45">
        <v>29.136742900000002</v>
      </c>
      <c r="H45" s="46">
        <v>29.284740589999998</v>
      </c>
      <c r="I45" s="46">
        <f t="shared" ref="I45:I46" si="23">AVERAGE(F45:H45)</f>
        <v>29.306855339999998</v>
      </c>
      <c r="J45" s="3" t="s">
        <v>6</v>
      </c>
      <c r="K45" s="3"/>
      <c r="L45" s="78"/>
      <c r="M45" s="42" t="s">
        <v>22</v>
      </c>
      <c r="N45" s="42" t="s">
        <v>28</v>
      </c>
      <c r="O45" s="43" t="s">
        <v>21</v>
      </c>
      <c r="P45" s="44">
        <v>15.3874244391444</v>
      </c>
      <c r="Q45" s="45">
        <v>15.3065197899459</v>
      </c>
      <c r="R45" s="46"/>
      <c r="S45" s="46">
        <f t="shared" si="20"/>
        <v>15.346972114545149</v>
      </c>
      <c r="T45" s="2"/>
      <c r="U45" s="47" t="s">
        <v>22</v>
      </c>
      <c r="V45" s="42" t="s">
        <v>28</v>
      </c>
      <c r="W45" s="48" t="s">
        <v>21</v>
      </c>
      <c r="X45" s="46">
        <f t="shared" si="18"/>
        <v>13.959883225454849</v>
      </c>
      <c r="Y45" s="2"/>
      <c r="Z45" s="47" t="s">
        <v>22</v>
      </c>
      <c r="AA45" s="42" t="s">
        <v>28</v>
      </c>
      <c r="AB45" s="48" t="s">
        <v>21</v>
      </c>
      <c r="AC45" s="49">
        <f t="shared" si="21"/>
        <v>-4.2399444788622844</v>
      </c>
      <c r="AD45" s="2"/>
      <c r="AE45" s="47" t="s">
        <v>22</v>
      </c>
      <c r="AF45" s="42" t="s">
        <v>28</v>
      </c>
      <c r="AG45" s="48" t="s">
        <v>21</v>
      </c>
      <c r="AH45" s="46">
        <f t="shared" si="22"/>
        <v>18.895155401671804</v>
      </c>
      <c r="AI45" s="2"/>
      <c r="AJ45" s="47" t="s">
        <v>22</v>
      </c>
      <c r="AK45" s="42" t="s">
        <v>28</v>
      </c>
      <c r="AL45" s="48" t="s">
        <v>21</v>
      </c>
      <c r="AM45" s="46">
        <f t="shared" ref="AM45:AM46" si="24">AH45/AH42</f>
        <v>22.386977657367495</v>
      </c>
      <c r="AN45" s="2"/>
    </row>
    <row r="46" spans="1:40" ht="17" thickBot="1" x14ac:dyDescent="0.25">
      <c r="A46" s="68"/>
      <c r="B46" s="77"/>
      <c r="C46" s="50" t="s">
        <v>24</v>
      </c>
      <c r="D46" s="50" t="s">
        <v>29</v>
      </c>
      <c r="E46" s="51" t="s">
        <v>21</v>
      </c>
      <c r="F46" s="52">
        <v>26.274383740000001</v>
      </c>
      <c r="G46" s="53">
        <v>26.384217929999998</v>
      </c>
      <c r="H46" s="54">
        <v>26.58880387</v>
      </c>
      <c r="I46" s="54">
        <f t="shared" si="23"/>
        <v>26.415801846666664</v>
      </c>
      <c r="J46" s="55" t="s">
        <v>6</v>
      </c>
      <c r="K46" s="3"/>
      <c r="L46" s="79"/>
      <c r="M46" s="50" t="s">
        <v>24</v>
      </c>
      <c r="N46" s="50" t="s">
        <v>29</v>
      </c>
      <c r="O46" s="51" t="s">
        <v>21</v>
      </c>
      <c r="P46" s="52">
        <v>12.893860481344699</v>
      </c>
      <c r="Q46" s="53">
        <v>13.096310288148199</v>
      </c>
      <c r="R46" s="54"/>
      <c r="S46" s="54">
        <f t="shared" si="20"/>
        <v>12.995085384746449</v>
      </c>
      <c r="T46" s="2"/>
      <c r="U46" s="56" t="s">
        <v>24</v>
      </c>
      <c r="V46" s="50" t="s">
        <v>29</v>
      </c>
      <c r="W46" s="57" t="s">
        <v>21</v>
      </c>
      <c r="X46" s="54">
        <f t="shared" si="18"/>
        <v>13.420716461920215</v>
      </c>
      <c r="Y46" s="2"/>
      <c r="Z46" s="56" t="s">
        <v>24</v>
      </c>
      <c r="AA46" s="50" t="s">
        <v>29</v>
      </c>
      <c r="AB46" s="57" t="s">
        <v>21</v>
      </c>
      <c r="AC46" s="58">
        <f t="shared" si="21"/>
        <v>-4.7791112423969189</v>
      </c>
      <c r="AD46" s="2"/>
      <c r="AE46" s="56" t="s">
        <v>24</v>
      </c>
      <c r="AF46" s="50" t="s">
        <v>29</v>
      </c>
      <c r="AG46" s="57" t="s">
        <v>21</v>
      </c>
      <c r="AH46" s="54">
        <f t="shared" si="22"/>
        <v>27.457174042129033</v>
      </c>
      <c r="AI46" s="2"/>
      <c r="AJ46" s="56" t="s">
        <v>24</v>
      </c>
      <c r="AK46" s="50" t="s">
        <v>29</v>
      </c>
      <c r="AL46" s="57" t="s">
        <v>21</v>
      </c>
      <c r="AM46" s="60">
        <f t="shared" si="24"/>
        <v>16.236960499904434</v>
      </c>
      <c r="AN46" s="2"/>
    </row>
    <row r="47" spans="1:40" x14ac:dyDescent="0.2">
      <c r="U47" s="62" t="s">
        <v>30</v>
      </c>
      <c r="V47" s="62"/>
      <c r="W47" s="62"/>
      <c r="X47" s="3">
        <f>AVERAGE(X41:X43)</f>
        <v>18.199827704317133</v>
      </c>
    </row>
  </sheetData>
  <mergeCells count="68"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  <mergeCell ref="A3:A10"/>
    <mergeCell ref="F3:H3"/>
    <mergeCell ref="P3:R3"/>
    <mergeCell ref="B5:B7"/>
    <mergeCell ref="L5:L7"/>
    <mergeCell ref="B8:B10"/>
    <mergeCell ref="L8:L10"/>
    <mergeCell ref="U11:W11"/>
    <mergeCell ref="C14:I14"/>
    <mergeCell ref="M14:S14"/>
    <mergeCell ref="U14:X14"/>
    <mergeCell ref="Z14:AB14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23:W23"/>
    <mergeCell ref="C25:I25"/>
    <mergeCell ref="M25:S25"/>
    <mergeCell ref="U25:X25"/>
    <mergeCell ref="Z25:AC25"/>
    <mergeCell ref="AJ25:AM25"/>
    <mergeCell ref="C26:I26"/>
    <mergeCell ref="M26:S26"/>
    <mergeCell ref="U26:X26"/>
    <mergeCell ref="Z26:AB26"/>
    <mergeCell ref="AE26:AG26"/>
    <mergeCell ref="AJ26:AM26"/>
    <mergeCell ref="AE25:AH25"/>
    <mergeCell ref="A27:A34"/>
    <mergeCell ref="F27:H27"/>
    <mergeCell ref="P27:R27"/>
    <mergeCell ref="B29:B31"/>
    <mergeCell ref="L29:L31"/>
    <mergeCell ref="B32:B34"/>
    <mergeCell ref="L32:L34"/>
    <mergeCell ref="U35:W35"/>
    <mergeCell ref="C38:I38"/>
    <mergeCell ref="M38:S38"/>
    <mergeCell ref="U38:X38"/>
    <mergeCell ref="Z38:AB38"/>
    <mergeCell ref="U47:W47"/>
    <mergeCell ref="AJ38:AM38"/>
    <mergeCell ref="A39:A46"/>
    <mergeCell ref="F39:H39"/>
    <mergeCell ref="P39:R39"/>
    <mergeCell ref="B41:B43"/>
    <mergeCell ref="L41:L43"/>
    <mergeCell ref="B44:B46"/>
    <mergeCell ref="L44:L46"/>
    <mergeCell ref="AE38:AG38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Gbp1_OE</vt:lpstr>
      <vt:lpstr>Gbp1_OE_DGTPase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Aguirre Garcia, M.A. (Mayra)</cp:lastModifiedBy>
  <cp:revision/>
  <dcterms:created xsi:type="dcterms:W3CDTF">2025-07-11T08:36:34Z</dcterms:created>
  <dcterms:modified xsi:type="dcterms:W3CDTF">2026-07-20T18:51:02Z</dcterms:modified>
  <cp:category/>
  <cp:contentStatus/>
</cp:coreProperties>
</file>