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9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yotafujita/Desktop/PGRN関係フォルダ/PGRN-paper-proof/"/>
    </mc:Choice>
  </mc:AlternateContent>
  <bookViews>
    <workbookView xWindow="1380" yWindow="3440" windowWidth="26780" windowHeight="14920" tabRatio="709"/>
  </bookViews>
  <sheets>
    <sheet name="fig1" sheetId="1" r:id="rId1"/>
    <sheet name="fig3" sheetId="2" r:id="rId2"/>
    <sheet name="fig 4" sheetId="11" r:id="rId3"/>
    <sheet name="fig 6" sheetId="3" r:id="rId4"/>
    <sheet name="fig 7" sheetId="10" r:id="rId5"/>
    <sheet name="fig 8" sheetId="4" r:id="rId6"/>
    <sheet name="fig 9" sheetId="12" r:id="rId7"/>
    <sheet name="fig 10" sheetId="5" r:id="rId8"/>
    <sheet name="fig S1" sheetId="6" r:id="rId9"/>
    <sheet name="fig S3D" sheetId="7" r:id="rId10"/>
    <sheet name="fig S4" sheetId="8" r:id="rId11"/>
    <sheet name="fig S6" sheetId="9" r:id="rId12"/>
  </sheets>
  <definedNames>
    <definedName name="_xlnm._FilterDatabase" localSheetId="0" hidden="1">'fig1'!$A$4:$L$4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9" i="12" l="1"/>
  <c r="K158" i="12"/>
  <c r="K157" i="12"/>
  <c r="K156" i="12"/>
  <c r="K152" i="12"/>
  <c r="K151" i="12"/>
  <c r="K150" i="12"/>
  <c r="K149" i="12"/>
  <c r="K145" i="12"/>
  <c r="K144" i="12"/>
  <c r="K143" i="12"/>
  <c r="K142" i="12"/>
  <c r="K138" i="12"/>
  <c r="K137" i="12"/>
  <c r="K136" i="12"/>
  <c r="K135" i="12"/>
  <c r="K131" i="12"/>
  <c r="K130" i="12"/>
  <c r="K129" i="12"/>
  <c r="K128" i="12"/>
  <c r="K124" i="12"/>
  <c r="K123" i="12"/>
  <c r="K122" i="12"/>
  <c r="K121" i="12"/>
  <c r="K117" i="12"/>
  <c r="K116" i="12"/>
  <c r="K115" i="12"/>
  <c r="K114" i="12"/>
  <c r="K110" i="12"/>
  <c r="K109" i="12"/>
  <c r="K108" i="12"/>
  <c r="K107" i="12"/>
  <c r="K103" i="12"/>
  <c r="K102" i="12"/>
  <c r="K101" i="12"/>
  <c r="K100" i="12"/>
  <c r="K99" i="12"/>
  <c r="K98" i="12"/>
  <c r="K97" i="12"/>
  <c r="K93" i="12"/>
  <c r="K92" i="12"/>
  <c r="K91" i="12"/>
  <c r="K90" i="12"/>
  <c r="K89" i="12"/>
  <c r="K88" i="12"/>
  <c r="K87" i="12"/>
  <c r="K78" i="12"/>
  <c r="K79" i="12"/>
  <c r="K80" i="12"/>
  <c r="K81" i="12"/>
  <c r="K82" i="12"/>
  <c r="K83" i="12"/>
  <c r="K77" i="12"/>
  <c r="P76" i="3"/>
  <c r="P77" i="3"/>
  <c r="O76" i="3"/>
  <c r="O77" i="3"/>
  <c r="P69" i="3"/>
  <c r="O69" i="3"/>
  <c r="O70" i="3"/>
  <c r="O158" i="12"/>
  <c r="O157" i="12"/>
  <c r="O156" i="12"/>
  <c r="R155" i="12"/>
  <c r="Q155" i="12"/>
  <c r="P155" i="12"/>
  <c r="O151" i="12"/>
  <c r="O150" i="12"/>
  <c r="O149" i="12"/>
  <c r="R148" i="12"/>
  <c r="Q148" i="12"/>
  <c r="P148" i="12"/>
  <c r="O130" i="12"/>
  <c r="O129" i="12"/>
  <c r="O128" i="12"/>
  <c r="R127" i="12"/>
  <c r="Q127" i="12"/>
  <c r="P127" i="12"/>
  <c r="P50" i="10"/>
  <c r="O50" i="10"/>
  <c r="S49" i="10"/>
  <c r="P49" i="10"/>
  <c r="O49" i="10"/>
  <c r="P48" i="10"/>
  <c r="O48" i="10"/>
  <c r="S47" i="10"/>
  <c r="P47" i="10"/>
  <c r="O47" i="10"/>
  <c r="P43" i="10"/>
  <c r="O43" i="10"/>
  <c r="S42" i="10"/>
  <c r="P42" i="10"/>
  <c r="O42" i="10"/>
  <c r="P41" i="10"/>
  <c r="O41" i="10"/>
  <c r="S40" i="10"/>
  <c r="P40" i="10"/>
  <c r="O40" i="10"/>
  <c r="P36" i="10"/>
  <c r="O36" i="10"/>
  <c r="S35" i="10"/>
  <c r="P35" i="10"/>
  <c r="O35" i="10"/>
  <c r="P34" i="10"/>
  <c r="O34" i="10"/>
  <c r="S33" i="10"/>
  <c r="P33" i="10"/>
  <c r="O33" i="10"/>
  <c r="K15" i="7"/>
  <c r="Q178" i="6"/>
  <c r="P178" i="6"/>
  <c r="T177" i="6"/>
  <c r="Q177" i="6"/>
  <c r="P177" i="6"/>
  <c r="Q173" i="6"/>
  <c r="P173" i="6"/>
  <c r="T172" i="6"/>
  <c r="Q172" i="6"/>
  <c r="P172" i="6"/>
  <c r="Q168" i="6"/>
  <c r="P168" i="6"/>
  <c r="T167" i="6"/>
  <c r="Q167" i="6"/>
  <c r="P167" i="6"/>
  <c r="Q163" i="6"/>
  <c r="P163" i="6"/>
  <c r="T162" i="6"/>
  <c r="Q162" i="6"/>
  <c r="P162" i="6"/>
  <c r="Q158" i="6"/>
  <c r="P158" i="6"/>
  <c r="T157" i="6"/>
  <c r="Q157" i="6"/>
  <c r="P157" i="6"/>
  <c r="Q153" i="6"/>
  <c r="P153" i="6"/>
  <c r="Q152" i="6"/>
  <c r="P152" i="6"/>
  <c r="T152" i="6"/>
  <c r="T148" i="6"/>
  <c r="T147" i="6"/>
  <c r="T146" i="6"/>
  <c r="T145" i="6"/>
  <c r="T144" i="6"/>
  <c r="T135" i="6"/>
  <c r="T134" i="6"/>
  <c r="T133" i="6"/>
  <c r="T132" i="6"/>
  <c r="T131" i="6"/>
  <c r="T122" i="6"/>
  <c r="T121" i="6"/>
  <c r="T120" i="6"/>
  <c r="T119" i="6"/>
  <c r="T118" i="6"/>
  <c r="T108" i="6"/>
  <c r="T106" i="6"/>
  <c r="T104" i="6"/>
  <c r="T99" i="6"/>
  <c r="T97" i="6"/>
  <c r="T95" i="6"/>
  <c r="T93" i="6"/>
  <c r="T91" i="6"/>
  <c r="T15" i="6"/>
  <c r="T10" i="6"/>
  <c r="T5" i="6"/>
  <c r="K10" i="7"/>
  <c r="K5" i="7"/>
  <c r="L35" i="4"/>
  <c r="L30" i="4"/>
  <c r="L25" i="4"/>
  <c r="L20" i="4"/>
  <c r="L15" i="4"/>
  <c r="L10" i="4"/>
  <c r="L5" i="4"/>
  <c r="S84" i="3"/>
  <c r="S82" i="3"/>
  <c r="S77" i="3"/>
  <c r="S75" i="3"/>
  <c r="S70" i="3"/>
  <c r="S68" i="3"/>
  <c r="P85" i="3"/>
  <c r="O85" i="3"/>
  <c r="P84" i="3"/>
  <c r="O84" i="3"/>
  <c r="P83" i="3"/>
  <c r="O83" i="3"/>
  <c r="P82" i="3"/>
  <c r="O82" i="3"/>
  <c r="P78" i="3"/>
  <c r="O78" i="3"/>
  <c r="P75" i="3"/>
  <c r="O75" i="3"/>
  <c r="P71" i="3"/>
  <c r="O71" i="3"/>
  <c r="P70" i="3"/>
  <c r="P68" i="3"/>
  <c r="O68" i="3"/>
  <c r="N30" i="2"/>
  <c r="N25" i="2"/>
  <c r="N20" i="2"/>
  <c r="N15" i="2"/>
  <c r="N10" i="2"/>
  <c r="N5" i="2"/>
  <c r="L27" i="1"/>
  <c r="L29" i="1"/>
  <c r="L31" i="1"/>
  <c r="L33" i="1"/>
  <c r="L77" i="1"/>
  <c r="L75" i="1"/>
  <c r="L73" i="1"/>
  <c r="L71" i="1"/>
  <c r="L66" i="1"/>
  <c r="L64" i="1"/>
  <c r="L62" i="1"/>
  <c r="L60" i="1"/>
  <c r="L44" i="1"/>
  <c r="L42" i="1"/>
  <c r="L40" i="1"/>
  <c r="L38" i="1"/>
  <c r="L22" i="1"/>
  <c r="L20" i="1"/>
  <c r="L18" i="1"/>
  <c r="L16" i="1"/>
  <c r="L11" i="1"/>
  <c r="L9" i="1"/>
  <c r="L7" i="1"/>
  <c r="L5" i="1"/>
  <c r="M7" i="5"/>
  <c r="M5" i="5"/>
  <c r="H16" i="7"/>
  <c r="G16" i="7"/>
  <c r="H15" i="7"/>
  <c r="G15" i="7"/>
  <c r="H11" i="7"/>
  <c r="G11" i="7"/>
  <c r="H10" i="7"/>
  <c r="G10" i="7"/>
  <c r="H6" i="7"/>
  <c r="G6" i="7"/>
  <c r="H5" i="7"/>
  <c r="G5" i="7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</calcChain>
</file>

<file path=xl/sharedStrings.xml><?xml version="1.0" encoding="utf-8"?>
<sst xmlns="http://schemas.openxmlformats.org/spreadsheetml/2006/main" count="2577" uniqueCount="448">
  <si>
    <t>#1</t>
  </si>
  <si>
    <t>#2</t>
  </si>
  <si>
    <t>#3</t>
  </si>
  <si>
    <t>#4</t>
  </si>
  <si>
    <t>average</t>
    <phoneticPr fontId="2"/>
  </si>
  <si>
    <t>SEM</t>
    <phoneticPr fontId="2"/>
  </si>
  <si>
    <t>#1</t>
    <phoneticPr fontId="2"/>
  </si>
  <si>
    <t>SEM</t>
    <phoneticPr fontId="2"/>
  </si>
  <si>
    <t>#5</t>
  </si>
  <si>
    <t>#6</t>
  </si>
  <si>
    <t>average</t>
  </si>
  <si>
    <t>SEM</t>
  </si>
  <si>
    <t>B6</t>
  </si>
  <si>
    <t>B6</t>
    <phoneticPr fontId="2"/>
  </si>
  <si>
    <t>KI</t>
  </si>
  <si>
    <t>KI</t>
    <phoneticPr fontId="2"/>
  </si>
  <si>
    <t>non</t>
  </si>
  <si>
    <t>Gas6</t>
    <phoneticPr fontId="2"/>
  </si>
  <si>
    <t>Gas6+PGRN50</t>
    <phoneticPr fontId="2"/>
  </si>
  <si>
    <t>Gas6+PGRN100</t>
    <phoneticPr fontId="2"/>
  </si>
  <si>
    <t>Gas6+PGRN200</t>
    <phoneticPr fontId="2"/>
  </si>
  <si>
    <t>Gas6+PGRN300</t>
    <phoneticPr fontId="2"/>
  </si>
  <si>
    <t>PGRN300</t>
    <phoneticPr fontId="2"/>
  </si>
  <si>
    <t>Gas6+PPase</t>
    <phoneticPr fontId="2"/>
  </si>
  <si>
    <t>B6+Vem</t>
  </si>
  <si>
    <t>KI+Vem</t>
  </si>
  <si>
    <t>B6+vem</t>
  </si>
  <si>
    <t>PGRN-KI</t>
  </si>
  <si>
    <t>KI+vem</t>
  </si>
  <si>
    <t>KI+Go</t>
  </si>
  <si>
    <t>B6+Go</t>
  </si>
  <si>
    <t>#7</t>
  </si>
  <si>
    <t>#8</t>
  </si>
  <si>
    <t>#9</t>
  </si>
  <si>
    <t>#10</t>
  </si>
  <si>
    <t>#11</t>
  </si>
  <si>
    <t>KI+Sh-Tau</t>
  </si>
  <si>
    <t>KI+Sh-b-raf</t>
  </si>
  <si>
    <t>KI+Sh-PKC</t>
  </si>
  <si>
    <t>KI+Sh-Gas</t>
  </si>
  <si>
    <t>Wt scrambled</t>
  </si>
  <si>
    <t>KI scrambled</t>
  </si>
  <si>
    <t>KI+shTau</t>
  </si>
  <si>
    <t>KI+shBraf</t>
  </si>
  <si>
    <t>KI+shPKC</t>
  </si>
  <si>
    <t>KI+shTyro3</t>
  </si>
  <si>
    <t>KI+Gas6</t>
  </si>
  <si>
    <t>KI+shTau+vem</t>
  </si>
  <si>
    <t>KI+shTau+Go</t>
  </si>
  <si>
    <t>B6+shBraf</t>
  </si>
  <si>
    <t>B6+shPKC</t>
  </si>
  <si>
    <t>B6+shTau</t>
  </si>
  <si>
    <t>B6+shGas6</t>
  </si>
  <si>
    <t>KI+shGas6</t>
  </si>
  <si>
    <t>normal</t>
  </si>
  <si>
    <t>FTLD</t>
  </si>
  <si>
    <t>average</t>
    <phoneticPr fontId="2"/>
  </si>
  <si>
    <t>B6</t>
    <phoneticPr fontId="2"/>
  </si>
  <si>
    <t>4w B6</t>
    <phoneticPr fontId="2"/>
  </si>
  <si>
    <t>4w KI</t>
    <phoneticPr fontId="2"/>
  </si>
  <si>
    <t>12w B6</t>
    <phoneticPr fontId="2"/>
  </si>
  <si>
    <t>12w KI</t>
    <phoneticPr fontId="2"/>
  </si>
  <si>
    <t>24w B6</t>
    <phoneticPr fontId="2"/>
  </si>
  <si>
    <t>24w KI</t>
    <phoneticPr fontId="2"/>
  </si>
  <si>
    <t>48w B6</t>
    <phoneticPr fontId="2"/>
  </si>
  <si>
    <t>48w KI</t>
    <phoneticPr fontId="2"/>
  </si>
  <si>
    <t>72w B6</t>
    <phoneticPr fontId="2"/>
  </si>
  <si>
    <t>72w KI</t>
    <phoneticPr fontId="2"/>
  </si>
  <si>
    <t>4w B6</t>
    <phoneticPr fontId="2"/>
  </si>
  <si>
    <t>4w KI</t>
    <phoneticPr fontId="2"/>
  </si>
  <si>
    <t>#12</t>
  </si>
  <si>
    <t>4w B6 day1</t>
    <phoneticPr fontId="2"/>
  </si>
  <si>
    <t>4w B6 day2</t>
  </si>
  <si>
    <t>4w B6 day3</t>
  </si>
  <si>
    <t>4w B6 day4</t>
  </si>
  <si>
    <t>4w B6 day5</t>
  </si>
  <si>
    <t>4w KI day1</t>
    <phoneticPr fontId="2"/>
  </si>
  <si>
    <t>4w KI day2</t>
  </si>
  <si>
    <t>4w KI day3</t>
  </si>
  <si>
    <t>4w KI day4</t>
  </si>
  <si>
    <t>4w KI day5</t>
  </si>
  <si>
    <t>12w B6 day1</t>
    <phoneticPr fontId="2"/>
  </si>
  <si>
    <t>12w B6 day2</t>
  </si>
  <si>
    <t>12w B6 day3</t>
  </si>
  <si>
    <t>12w B6 day4</t>
  </si>
  <si>
    <t>12w B6 day5</t>
  </si>
  <si>
    <t>12w KI day1</t>
    <phoneticPr fontId="2"/>
  </si>
  <si>
    <t>12w KI day2</t>
  </si>
  <si>
    <t>12w KI day3</t>
  </si>
  <si>
    <t>12w KI day4</t>
  </si>
  <si>
    <t>12w KI day5</t>
  </si>
  <si>
    <t>24w B6 day1</t>
    <phoneticPr fontId="2"/>
  </si>
  <si>
    <t>24w B6 day2</t>
  </si>
  <si>
    <t>24w B6 day3</t>
  </si>
  <si>
    <t>24w B6 day4</t>
  </si>
  <si>
    <t>24w B6 day5</t>
  </si>
  <si>
    <t>24w KI day1</t>
    <phoneticPr fontId="2"/>
  </si>
  <si>
    <t>24w KI day2</t>
  </si>
  <si>
    <t>24w KI day3</t>
  </si>
  <si>
    <t>24w KI day4</t>
  </si>
  <si>
    <t>24w KI day5</t>
  </si>
  <si>
    <t>4w B6</t>
    <phoneticPr fontId="2"/>
  </si>
  <si>
    <t>4w KI</t>
    <phoneticPr fontId="2"/>
  </si>
  <si>
    <t>4w KI</t>
    <phoneticPr fontId="2"/>
  </si>
  <si>
    <t>12w B6</t>
    <phoneticPr fontId="2"/>
  </si>
  <si>
    <t>12w KI</t>
    <phoneticPr fontId="2"/>
  </si>
  <si>
    <t>24w B6</t>
    <phoneticPr fontId="2"/>
  </si>
  <si>
    <t>24w KI</t>
    <phoneticPr fontId="2"/>
  </si>
  <si>
    <t>#1</t>
    <phoneticPr fontId="2"/>
  </si>
  <si>
    <t>#2</t>
    <phoneticPr fontId="2"/>
  </si>
  <si>
    <t>#3</t>
    <phoneticPr fontId="2"/>
  </si>
  <si>
    <t>KI</t>
    <phoneticPr fontId="2"/>
  </si>
  <si>
    <t>PGRN-KI+Vem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</si>
  <si>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</si>
  <si>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</si>
  <si>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</si>
  <si>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</si>
  <si>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</si>
  <si>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</si>
  <si>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</si>
  <si>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</si>
  <si>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</si>
  <si>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</si>
  <si>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</si>
  <si>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</si>
  <si>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</si>
  <si>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</si>
  <si>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</si>
  <si>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</si>
  <si>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</si>
  <si>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</si>
  <si>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</si>
  <si>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</si>
  <si>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</si>
  <si>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</si>
  <si>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</si>
  <si>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</si>
  <si>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</si>
  <si>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</si>
  <si>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</si>
  <si>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</si>
  <si>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</si>
  <si>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</si>
  <si>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</si>
  <si>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</si>
  <si>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</si>
  <si>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</si>
  <si>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</si>
  <si>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</si>
  <si>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</si>
  <si>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</si>
  <si>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</si>
  <si>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SEM</t>
    <phoneticPr fontId="2"/>
  </si>
  <si>
    <t>non</t>
    <phoneticPr fontId="2"/>
  </si>
  <si>
    <t>non</t>
    <phoneticPr fontId="2"/>
  </si>
  <si>
    <t>4w B6</t>
    <phoneticPr fontId="2"/>
  </si>
  <si>
    <t>4w PGRN-KI</t>
    <phoneticPr fontId="2"/>
  </si>
  <si>
    <t>12w B6</t>
    <phoneticPr fontId="2"/>
  </si>
  <si>
    <t>12w PGRN-KI</t>
    <phoneticPr fontId="2"/>
  </si>
  <si>
    <t>24w B6</t>
    <phoneticPr fontId="2"/>
  </si>
  <si>
    <t>24w PGRN-KI</t>
    <phoneticPr fontId="2"/>
  </si>
  <si>
    <t>48w B6</t>
    <phoneticPr fontId="2"/>
  </si>
  <si>
    <t>48w PGRN-KI</t>
    <phoneticPr fontId="2"/>
  </si>
  <si>
    <t>B6</t>
    <phoneticPr fontId="2"/>
  </si>
  <si>
    <t>PGRN-KI</t>
    <phoneticPr fontId="2"/>
  </si>
  <si>
    <t>PGRN</t>
    <phoneticPr fontId="2"/>
  </si>
  <si>
    <t>Gas6</t>
    <phoneticPr fontId="2"/>
  </si>
  <si>
    <t>Gas6+PGRN</t>
    <phoneticPr fontId="2"/>
  </si>
  <si>
    <t>Gas6+phosphatase</t>
    <phoneticPr fontId="2"/>
  </si>
  <si>
    <t>B6+PBS</t>
    <phoneticPr fontId="2"/>
  </si>
  <si>
    <t>B6+sh-Tau</t>
    <phoneticPr fontId="2"/>
  </si>
  <si>
    <t>PGRN-KI+sh-Tau</t>
    <phoneticPr fontId="2"/>
  </si>
  <si>
    <t>B6+sh-scramble</t>
    <phoneticPr fontId="2"/>
  </si>
  <si>
    <t>B6+sh-b-raf</t>
    <phoneticPr fontId="2"/>
  </si>
  <si>
    <t>PGRN-KI+sh-b-raf</t>
    <phoneticPr fontId="2"/>
  </si>
  <si>
    <t>B6+sh-PKCalpha</t>
    <phoneticPr fontId="2"/>
  </si>
  <si>
    <t>PGRN-KI+sh-PKCalpha</t>
    <phoneticPr fontId="2"/>
  </si>
  <si>
    <t>B6+sh-Gas6</t>
    <phoneticPr fontId="2"/>
  </si>
  <si>
    <t>PGRN-KI+sh-Gas6</t>
    <phoneticPr fontId="2"/>
  </si>
  <si>
    <t>B6+si-scramble</t>
    <phoneticPr fontId="2"/>
  </si>
  <si>
    <t>B6+vemurafenib</t>
    <phoneticPr fontId="2"/>
  </si>
  <si>
    <t>PGRN-KI+sh-scramble</t>
    <phoneticPr fontId="2"/>
  </si>
  <si>
    <t>PGRN-KI-PBS</t>
    <phoneticPr fontId="2"/>
  </si>
  <si>
    <t>PGRN-KI-Vemu</t>
    <phoneticPr fontId="2"/>
  </si>
  <si>
    <t>B6+GO6976</t>
    <phoneticPr fontId="2"/>
  </si>
  <si>
    <t>PGRN-KI-Go6976</t>
    <phoneticPr fontId="2"/>
  </si>
  <si>
    <t>B6 scrambled</t>
    <phoneticPr fontId="2"/>
  </si>
  <si>
    <t>B6+scrambled siRNA</t>
    <phoneticPr fontId="2"/>
  </si>
  <si>
    <t>KI+scrambled siRNA</t>
    <phoneticPr fontId="2"/>
  </si>
  <si>
    <t>B6+UPF1-siRNA</t>
    <phoneticPr fontId="2"/>
  </si>
  <si>
    <t>KI+UPF1-siRNA</t>
    <phoneticPr fontId="2"/>
  </si>
  <si>
    <t>B6</t>
    <phoneticPr fontId="2"/>
  </si>
  <si>
    <t>B6+PBS</t>
    <phoneticPr fontId="2"/>
  </si>
  <si>
    <t>PGRN-KI+PBS</t>
    <phoneticPr fontId="2"/>
  </si>
  <si>
    <t>PGRN-KI+Vemurafenib</t>
    <phoneticPr fontId="2"/>
  </si>
  <si>
    <t>KI+Go6976</t>
    <phoneticPr fontId="2"/>
  </si>
  <si>
    <t>Group</t>
    <phoneticPr fontId="2"/>
  </si>
  <si>
    <t>Group</t>
    <phoneticPr fontId="2"/>
  </si>
  <si>
    <t>Group</t>
    <phoneticPr fontId="2"/>
  </si>
  <si>
    <t>Group</t>
    <phoneticPr fontId="2"/>
  </si>
  <si>
    <t>Test</t>
    <phoneticPr fontId="2"/>
  </si>
  <si>
    <t>Student's t-test</t>
    <phoneticPr fontId="2"/>
  </si>
  <si>
    <t>Group</t>
    <phoneticPr fontId="2"/>
  </si>
  <si>
    <t>Test</t>
    <phoneticPr fontId="2"/>
  </si>
  <si>
    <t>Student's t-test</t>
    <phoneticPr fontId="2"/>
  </si>
  <si>
    <t>p-value(s)</t>
    <phoneticPr fontId="2"/>
  </si>
  <si>
    <t>Group</t>
    <phoneticPr fontId="2"/>
  </si>
  <si>
    <t>Test</t>
    <phoneticPr fontId="2"/>
  </si>
  <si>
    <t>Group</t>
    <phoneticPr fontId="2"/>
  </si>
  <si>
    <t>Group</t>
    <phoneticPr fontId="2"/>
  </si>
  <si>
    <t>Test</t>
    <phoneticPr fontId="2"/>
  </si>
  <si>
    <t>Student's t-test</t>
  </si>
  <si>
    <t>Student's t-test</t>
    <phoneticPr fontId="2"/>
  </si>
  <si>
    <t>p-value</t>
    <phoneticPr fontId="2"/>
  </si>
  <si>
    <t>Student's t-test</t>
    <phoneticPr fontId="2"/>
  </si>
  <si>
    <t>Dunnett's test (vs. Gas6)</t>
    <phoneticPr fontId="2"/>
  </si>
  <si>
    <t>Gas6</t>
  </si>
  <si>
    <t>PGRN</t>
  </si>
  <si>
    <t>Gas6+PGRN</t>
  </si>
  <si>
    <t>Gas6+si-Tyro3</t>
  </si>
  <si>
    <t>Gas6+si-Tyro3+PGRN</t>
  </si>
  <si>
    <t>Gas6+phosphatase</t>
  </si>
  <si>
    <t>Tukey's HSD test</t>
    <phoneticPr fontId="2"/>
  </si>
  <si>
    <t>Student's t-test</t>
    <phoneticPr fontId="2"/>
  </si>
  <si>
    <t>Tukey's HSD test</t>
    <phoneticPr fontId="2"/>
  </si>
  <si>
    <t>KI+Go6976</t>
  </si>
  <si>
    <t>p-value</t>
    <phoneticPr fontId="2"/>
  </si>
  <si>
    <t>B6+sh-scramble</t>
  </si>
  <si>
    <t>B6+sh-Tau</t>
  </si>
  <si>
    <t>PGRN-KI+sh-scramble</t>
  </si>
  <si>
    <t>PGRN-KI+sh-Tau</t>
  </si>
  <si>
    <t>PGRN-KI+sh-b-raf</t>
  </si>
  <si>
    <t>B6+sh-PKCalpha</t>
  </si>
  <si>
    <t>PGRN-KI+sh-PKCalpha</t>
  </si>
  <si>
    <t>B6+sh-Gas6</t>
  </si>
  <si>
    <t>PGRN-KI+sh-Gas6</t>
  </si>
  <si>
    <t>Group</t>
    <phoneticPr fontId="2"/>
  </si>
  <si>
    <t>Student's t-test</t>
    <phoneticPr fontId="2"/>
  </si>
  <si>
    <t>p-value</t>
    <phoneticPr fontId="2"/>
  </si>
  <si>
    <t>p-value</t>
    <phoneticPr fontId="2"/>
  </si>
  <si>
    <t>Student' t-test</t>
    <phoneticPr fontId="2"/>
  </si>
  <si>
    <t>B6+PBS</t>
  </si>
  <si>
    <t>PGRN-KI+PBS</t>
  </si>
  <si>
    <t>PGRN-KI+Vemurafenib</t>
  </si>
  <si>
    <t>B6+scrambled siRNA</t>
  </si>
  <si>
    <t>B6+UPF1-siRNA</t>
  </si>
  <si>
    <t>KI+scrambled siRNA</t>
  </si>
  <si>
    <t>KI+UPF1-siRNA</t>
  </si>
  <si>
    <t>B6+sh-b-raf</t>
  </si>
  <si>
    <t>B6+si-scramble</t>
  </si>
  <si>
    <t>PGRN-KI+si-Tyro3</t>
  </si>
  <si>
    <t>B6+vemurafenib</t>
  </si>
  <si>
    <t>PGRN-KI-PBS</t>
  </si>
  <si>
    <t>PGRN-KI-Vemu</t>
  </si>
  <si>
    <t>B6+GO6976</t>
  </si>
  <si>
    <t>PGRN-KI-Go6976</t>
  </si>
  <si>
    <t>Dunnett's test</t>
    <phoneticPr fontId="2"/>
  </si>
  <si>
    <t>B6+si-Tyro3</t>
  </si>
  <si>
    <t>PGRN-KI+si-scramble</t>
  </si>
  <si>
    <t>PGRN-KI+si-scramble</t>
    <phoneticPr fontId="2"/>
  </si>
  <si>
    <t>Figure S1D</t>
    <phoneticPr fontId="2"/>
  </si>
  <si>
    <t>B6+CHX 2h</t>
  </si>
  <si>
    <t>B6+CHX 2h</t>
    <phoneticPr fontId="2"/>
  </si>
  <si>
    <t>B6+CHX 6h</t>
  </si>
  <si>
    <t>B6+CHX 6h</t>
    <phoneticPr fontId="2"/>
  </si>
  <si>
    <t>B6+CHX 12h</t>
  </si>
  <si>
    <t>B6+CHX 12h</t>
    <phoneticPr fontId="2"/>
  </si>
  <si>
    <t>KI+CHX 2h</t>
  </si>
  <si>
    <t>KI+CHX 2h</t>
    <phoneticPr fontId="2"/>
  </si>
  <si>
    <t>KI+CHX 6h</t>
  </si>
  <si>
    <t>KI+CHX 6h</t>
    <phoneticPr fontId="2"/>
  </si>
  <si>
    <t>KI+CHX 12h</t>
  </si>
  <si>
    <t>KI+CHX 12h</t>
    <phoneticPr fontId="2"/>
  </si>
  <si>
    <t>B6 6w</t>
  </si>
  <si>
    <t>B6 7w</t>
  </si>
  <si>
    <t>B6 8w</t>
  </si>
  <si>
    <t>B6 9w</t>
  </si>
  <si>
    <t>B6 10w</t>
  </si>
  <si>
    <t>B6 11w</t>
  </si>
  <si>
    <t>B6 12w</t>
  </si>
  <si>
    <t>B6 13w</t>
  </si>
  <si>
    <t>B6 14w</t>
  </si>
  <si>
    <t>B6 15w</t>
  </si>
  <si>
    <t>B6 16w</t>
  </si>
  <si>
    <t>B6 17w</t>
  </si>
  <si>
    <t>B6 18w</t>
  </si>
  <si>
    <t>B6 19w</t>
  </si>
  <si>
    <t>B6 20w</t>
  </si>
  <si>
    <t>B6 21w</t>
  </si>
  <si>
    <t>B6 22w</t>
  </si>
  <si>
    <t>B6 23w</t>
  </si>
  <si>
    <t>B6 24w</t>
  </si>
  <si>
    <t>B6 25w</t>
  </si>
  <si>
    <t>B6 26w</t>
  </si>
  <si>
    <t>B6 27w</t>
  </si>
  <si>
    <t>B6 28w</t>
  </si>
  <si>
    <t>B6 29w</t>
  </si>
  <si>
    <t>B6 30w</t>
  </si>
  <si>
    <t>PGRN-KI 6w</t>
  </si>
  <si>
    <t>PGRN-KI 7w</t>
  </si>
  <si>
    <t>PGRN-KI 8w</t>
  </si>
  <si>
    <t>PGRN-KI 9w</t>
  </si>
  <si>
    <t>PGRN-KI 10w</t>
  </si>
  <si>
    <t>PGRN-KI 11w</t>
  </si>
  <si>
    <t>PGRN-KI 12w</t>
  </si>
  <si>
    <t>PGRN-KI 13w</t>
  </si>
  <si>
    <t>PGRN-KI 14w</t>
  </si>
  <si>
    <t>PGRN-KI 15w</t>
  </si>
  <si>
    <t>PGRN-KI 16w</t>
  </si>
  <si>
    <t>PGRN-KI 17w</t>
  </si>
  <si>
    <t>PGRN-KI 18w</t>
  </si>
  <si>
    <t>PGRN-KI 19w</t>
  </si>
  <si>
    <t>PGRN-KI 20w</t>
  </si>
  <si>
    <t>PGRN-KI 21w</t>
  </si>
  <si>
    <t>PGRN-KI 22w</t>
  </si>
  <si>
    <t>PGRN-KI 23w</t>
  </si>
  <si>
    <t>PGRN-KI 24w</t>
  </si>
  <si>
    <t>PGRN-KI 25w</t>
  </si>
  <si>
    <t>PGRN-KI 26w</t>
  </si>
  <si>
    <t>PGRN-KI 27w</t>
  </si>
  <si>
    <t>PGRN-KI 28w</t>
  </si>
  <si>
    <t>PGRN-KI 29w</t>
  </si>
  <si>
    <t>PGRN-KI 30w</t>
  </si>
  <si>
    <t>Student's t-test (vs. B6 at the same timepoint)</t>
    <phoneticPr fontId="2"/>
  </si>
  <si>
    <t>Student's t-test (vs. B6 at the same day)</t>
    <phoneticPr fontId="2"/>
  </si>
  <si>
    <t>Figure 3B - pShc/GAPDH</t>
    <phoneticPr fontId="2"/>
  </si>
  <si>
    <t>Figure 1G - pTau(S203)/GAPDH</t>
  </si>
  <si>
    <t>Figure 1G - pTau(S203)/Tau</t>
  </si>
  <si>
    <t>Figure 1G - pTau(T220)/GAPDH</t>
  </si>
  <si>
    <t>Figure 1G - pTau(T220)/tau</t>
  </si>
  <si>
    <t>Figure 1G - pTau(S191/T194) / GAPDH</t>
  </si>
  <si>
    <t>Figure 1G - pTau(S191/T194) / Tau</t>
  </si>
  <si>
    <t>Figure 1G - Tau/GAPDH</t>
  </si>
  <si>
    <t>Figure 3B - pShc/shc</t>
    <phoneticPr fontId="2"/>
  </si>
  <si>
    <t>Figure S1A - R&amp;D</t>
    <phoneticPr fontId="2"/>
  </si>
  <si>
    <t>Figure S1A - Calbiochem</t>
    <phoneticPr fontId="2"/>
  </si>
  <si>
    <t>Figure S1B - qPCR at 1M</t>
    <phoneticPr fontId="2"/>
  </si>
  <si>
    <t>Figure S1C - PGRN-KI + UPF1-siRNA</t>
    <phoneticPr fontId="2"/>
  </si>
  <si>
    <t>Figure S1C - PGRN-KI + CHX</t>
    <phoneticPr fontId="2"/>
  </si>
  <si>
    <t>Figure S1F - Brain weight</t>
    <phoneticPr fontId="2"/>
  </si>
  <si>
    <t>Figure S1H - Freezing time(%)</t>
    <phoneticPr fontId="2"/>
  </si>
  <si>
    <t>Figure S1H - Latency to platform 4w</t>
    <phoneticPr fontId="2"/>
  </si>
  <si>
    <t>Figure S1I - Latency to platform 12w</t>
    <phoneticPr fontId="2"/>
  </si>
  <si>
    <t>Figure S1I - Latency to platform 24w</t>
    <phoneticPr fontId="2"/>
  </si>
  <si>
    <t>Figure S1I - Time spent at target region (%) 4w</t>
  </si>
  <si>
    <t>Figure S1I - Number of target cross 4w</t>
  </si>
  <si>
    <t>Figure S1I - Time spent at target region (%) 12w</t>
  </si>
  <si>
    <t>Figure S1I - Number of target cross 12w</t>
  </si>
  <si>
    <t>Figure S1I - Time spent at target region (%) 24w</t>
  </si>
  <si>
    <t>Figure S1I - Number of target cross 24w</t>
  </si>
  <si>
    <t>Figure S3D - pb-raf</t>
    <phoneticPr fontId="2"/>
  </si>
  <si>
    <t>Figure S3D - pMEK1</t>
    <phoneticPr fontId="2"/>
  </si>
  <si>
    <t>Figure S3D - pERK1</t>
    <phoneticPr fontId="2"/>
  </si>
  <si>
    <t>Figure S4C - ERK/MAPK</t>
    <phoneticPr fontId="2"/>
  </si>
  <si>
    <t>Figure S4C - JNK</t>
    <phoneticPr fontId="2"/>
  </si>
  <si>
    <t>Figure S6 - TDP43</t>
    <phoneticPr fontId="2"/>
  </si>
  <si>
    <t>Figure S6 - pTDP43</t>
    <phoneticPr fontId="2"/>
  </si>
  <si>
    <r>
      <t>Figure 3F - pPKC</t>
    </r>
    <r>
      <rPr>
        <sz val="12"/>
        <color rgb="FF000000"/>
        <rFont val="Symbol"/>
        <family val="1"/>
        <charset val="2"/>
      </rPr>
      <t>d</t>
    </r>
    <r>
      <rPr>
        <sz val="12"/>
        <color rgb="FF000000"/>
        <rFont val="Arial"/>
        <family val="2"/>
      </rPr>
      <t>/GAPDH</t>
    </r>
    <phoneticPr fontId="2"/>
  </si>
  <si>
    <r>
      <t>Figure 3F - pPKC</t>
    </r>
    <r>
      <rPr>
        <sz val="12"/>
        <color rgb="FF000000"/>
        <rFont val="Symbol"/>
        <family val="1"/>
        <charset val="2"/>
      </rPr>
      <t>g</t>
    </r>
    <r>
      <rPr>
        <sz val="12"/>
        <color rgb="FF000000"/>
        <rFont val="Arial"/>
        <family val="2"/>
      </rPr>
      <t>/GAPDH</t>
    </r>
    <phoneticPr fontId="2"/>
  </si>
  <si>
    <r>
      <t>Figure 3F - pPKC</t>
    </r>
    <r>
      <rPr>
        <sz val="12"/>
        <color rgb="FF000000"/>
        <rFont val="Symbol"/>
        <family val="1"/>
        <charset val="2"/>
      </rPr>
      <t>a</t>
    </r>
    <r>
      <rPr>
        <sz val="12"/>
        <color rgb="FF000000"/>
        <rFont val="Arial"/>
        <family val="2"/>
      </rPr>
      <t>/GAPDH</t>
    </r>
    <phoneticPr fontId="2"/>
  </si>
  <si>
    <r>
      <t>Figure 3F - pPLC</t>
    </r>
    <r>
      <rPr>
        <sz val="12"/>
        <color rgb="FF000000"/>
        <rFont val="Symbol"/>
        <family val="1"/>
        <charset val="2"/>
      </rPr>
      <t>g</t>
    </r>
    <r>
      <rPr>
        <sz val="12"/>
        <color rgb="FF000000"/>
        <rFont val="Arial"/>
        <family val="2"/>
      </rPr>
      <t>/GAPDH</t>
    </r>
    <phoneticPr fontId="2"/>
  </si>
  <si>
    <t>Figure 3E - pb-raf/b-raf</t>
    <phoneticPr fontId="2"/>
  </si>
  <si>
    <t>Figure 3E - pb-raf/GAPDH</t>
    <phoneticPr fontId="2"/>
  </si>
  <si>
    <t>Figure 3E - pShc/Shc</t>
  </si>
  <si>
    <t>Figure 3E - pShc/GAPDH</t>
  </si>
  <si>
    <r>
      <t>Figure 3C - pPLC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>/PLC</t>
    </r>
    <r>
      <rPr>
        <sz val="12"/>
        <color theme="1"/>
        <rFont val="Symbol"/>
        <family val="1"/>
        <charset val="2"/>
      </rPr>
      <t>g</t>
    </r>
    <phoneticPr fontId="2"/>
  </si>
  <si>
    <r>
      <t>Figure 3C - pPLC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>/GAPDH</t>
    </r>
    <phoneticPr fontId="2"/>
  </si>
  <si>
    <t>B6+siTyro3</t>
  </si>
  <si>
    <t>KI+siTyro3</t>
  </si>
  <si>
    <t>Figure 3A - pTyro3/GAPDH</t>
  </si>
  <si>
    <t>Figure 3A - pTyro3/Tyro3</t>
  </si>
  <si>
    <t>Figure 3D - pTyro3/GAPDH</t>
  </si>
  <si>
    <t>Figure 3D - pTyro3/Tyro3</t>
  </si>
  <si>
    <t>KI+Si-Tyro3</t>
    <phoneticPr fontId="2"/>
  </si>
  <si>
    <t>KI+Si-Tyro3</t>
    <phoneticPr fontId="2"/>
  </si>
  <si>
    <t>KI+Si-Tyro3</t>
    <phoneticPr fontId="2"/>
  </si>
  <si>
    <t>Figure 10A</t>
    <phoneticPr fontId="2"/>
  </si>
  <si>
    <t>Figure 6B - pb-raf/GAPDH</t>
    <phoneticPr fontId="2"/>
  </si>
  <si>
    <t>Figure 6B - b-raf/GAPDH</t>
    <phoneticPr fontId="2"/>
  </si>
  <si>
    <t>Figure 6C - pMEK(T386)/GAPDH</t>
    <phoneticPr fontId="2"/>
  </si>
  <si>
    <t>Figure 6C - pMEK(S218/222)/GAPDH</t>
    <phoneticPr fontId="2"/>
  </si>
  <si>
    <t>Figure 6C - MEK/GAPDH</t>
    <phoneticPr fontId="2"/>
  </si>
  <si>
    <t>Figure 6F - time spent at target region (%)</t>
    <phoneticPr fontId="2"/>
  </si>
  <si>
    <t>Figure 6F - number of target cross</t>
    <phoneticPr fontId="2"/>
  </si>
  <si>
    <t>Figure 6G - total freezing time</t>
    <phoneticPr fontId="2"/>
  </si>
  <si>
    <r>
      <t>Figure 7B - pPKC</t>
    </r>
    <r>
      <rPr>
        <sz val="12"/>
        <color theme="1"/>
        <rFont val="Symbol"/>
        <family val="1"/>
        <charset val="2"/>
      </rPr>
      <t>a</t>
    </r>
    <r>
      <rPr>
        <sz val="12"/>
        <color theme="1"/>
        <rFont val="Arial"/>
        <family val="2"/>
      </rPr>
      <t>/GAPDH</t>
    </r>
    <phoneticPr fontId="2"/>
  </si>
  <si>
    <t>Figure 7D - time spent at target region (%)</t>
    <phoneticPr fontId="2"/>
  </si>
  <si>
    <t>Figure 7D - number of target cross</t>
    <phoneticPr fontId="2"/>
  </si>
  <si>
    <t>Figure 7E- total freezing time</t>
    <phoneticPr fontId="2"/>
  </si>
  <si>
    <t>Figure 8B - spine number</t>
    <phoneticPr fontId="2"/>
  </si>
  <si>
    <t>Figure 8B - spine head diameter</t>
    <phoneticPr fontId="2"/>
  </si>
  <si>
    <t>Figure 8B - spine length</t>
    <phoneticPr fontId="2"/>
  </si>
  <si>
    <t>Figure 8B - spine volume</t>
    <phoneticPr fontId="2"/>
  </si>
  <si>
    <t>Figure 8C - formation</t>
    <phoneticPr fontId="2"/>
  </si>
  <si>
    <t>Figure 8C - elimination</t>
    <phoneticPr fontId="2"/>
  </si>
  <si>
    <t>Figure 8C - stable</t>
    <phoneticPr fontId="2"/>
  </si>
  <si>
    <t>Figure 8D - Tau KD</t>
    <phoneticPr fontId="2"/>
  </si>
  <si>
    <t>Figure 8E - b-raf KD</t>
    <phoneticPr fontId="2"/>
  </si>
  <si>
    <r>
      <t>Figure 8F - PKC</t>
    </r>
    <r>
      <rPr>
        <sz val="12"/>
        <color theme="1"/>
        <rFont val="Symbol"/>
        <family val="1"/>
        <charset val="2"/>
      </rPr>
      <t>a</t>
    </r>
    <r>
      <rPr>
        <sz val="12"/>
        <color theme="1"/>
        <rFont val="Arial"/>
        <family val="2"/>
      </rPr>
      <t xml:space="preserve"> KD</t>
    </r>
    <phoneticPr fontId="2"/>
  </si>
  <si>
    <t>Figure 8I - vemurafenib</t>
    <phoneticPr fontId="2"/>
  </si>
  <si>
    <t>Figure 8J - Go6976</t>
    <phoneticPr fontId="2"/>
  </si>
  <si>
    <r>
      <t>Figure 9F - PKC</t>
    </r>
    <r>
      <rPr>
        <sz val="12"/>
        <color theme="1"/>
        <rFont val="Symbol"/>
        <family val="1"/>
        <charset val="2"/>
      </rPr>
      <t>a</t>
    </r>
    <r>
      <rPr>
        <sz val="12"/>
        <color theme="1"/>
        <rFont val="Arial"/>
        <family val="2"/>
      </rPr>
      <t>/GAPDH</t>
    </r>
    <phoneticPr fontId="2"/>
  </si>
  <si>
    <t>Figure 9F - Tau/GAPDH</t>
    <phoneticPr fontId="2"/>
  </si>
  <si>
    <t>Figure 9F - Tyro3/GAPDH</t>
    <phoneticPr fontId="2"/>
  </si>
  <si>
    <t>Figure 9F - Gas6/GAPDH</t>
    <phoneticPr fontId="2"/>
  </si>
  <si>
    <r>
      <t>Figure 3F - pPLC</t>
    </r>
    <r>
      <rPr>
        <sz val="12"/>
        <color rgb="FF000000"/>
        <rFont val="Symbol"/>
        <family val="1"/>
        <charset val="2"/>
      </rPr>
      <t>g</t>
    </r>
    <r>
      <rPr>
        <sz val="12"/>
        <color rgb="FF000000"/>
        <rFont val="Arial"/>
        <family val="2"/>
      </rPr>
      <t>/PLC</t>
    </r>
    <phoneticPr fontId="2"/>
  </si>
  <si>
    <r>
      <t>Figure 3F - pPKC</t>
    </r>
    <r>
      <rPr>
        <sz val="12"/>
        <color rgb="FF000000"/>
        <rFont val="Symbol"/>
        <family val="1"/>
        <charset val="2"/>
      </rPr>
      <t>a</t>
    </r>
    <r>
      <rPr>
        <sz val="12"/>
        <color rgb="FF000000"/>
        <rFont val="Arial"/>
        <family val="2"/>
      </rPr>
      <t>/PKC</t>
    </r>
    <phoneticPr fontId="2"/>
  </si>
  <si>
    <r>
      <t>Figure 3F - pPKC</t>
    </r>
    <r>
      <rPr>
        <sz val="12"/>
        <color rgb="FF000000"/>
        <rFont val="Symbol"/>
        <family val="1"/>
        <charset val="2"/>
      </rPr>
      <t>g</t>
    </r>
    <r>
      <rPr>
        <sz val="12"/>
        <color rgb="FF000000"/>
        <rFont val="Arial"/>
        <family val="2"/>
      </rPr>
      <t>/PKC</t>
    </r>
    <phoneticPr fontId="2"/>
  </si>
  <si>
    <r>
      <t>Figure 3F - pPKC</t>
    </r>
    <r>
      <rPr>
        <sz val="12"/>
        <color rgb="FF000000"/>
        <rFont val="Symbol"/>
        <family val="1"/>
        <charset val="2"/>
      </rPr>
      <t>d</t>
    </r>
    <r>
      <rPr>
        <sz val="12"/>
        <color rgb="FF000000"/>
        <rFont val="Arial"/>
        <family val="2"/>
      </rPr>
      <t>/PKC</t>
    </r>
    <phoneticPr fontId="2"/>
  </si>
  <si>
    <t>Figure 6D - pERK1/GAPDH</t>
    <phoneticPr fontId="2"/>
  </si>
  <si>
    <t>Figure 6D - ERK1/GAPDH</t>
    <phoneticPr fontId="2"/>
  </si>
  <si>
    <t>Figure 6E - pTau(S203)/GAPDH</t>
    <phoneticPr fontId="2"/>
  </si>
  <si>
    <t>Figure 6E - pTau(T220)/GAPDH</t>
    <phoneticPr fontId="2"/>
  </si>
  <si>
    <r>
      <t>Figure 7B- PKC</t>
    </r>
    <r>
      <rPr>
        <sz val="12"/>
        <color theme="1"/>
        <rFont val="Symbol"/>
        <family val="1"/>
        <charset val="2"/>
      </rPr>
      <t>a</t>
    </r>
    <r>
      <rPr>
        <sz val="12"/>
        <color theme="1"/>
        <rFont val="Arial"/>
        <family val="2"/>
      </rPr>
      <t>/GAPDH</t>
    </r>
    <phoneticPr fontId="2"/>
  </si>
  <si>
    <t>Figure 7C- pTau(S203)/GAPDH</t>
    <phoneticPr fontId="2"/>
  </si>
  <si>
    <t>Figure 7C- pTau(T220)/GAPDH</t>
    <phoneticPr fontId="2"/>
  </si>
  <si>
    <t>Figure 9B - number of colocalized spots / image field (pTau-S203)</t>
    <phoneticPr fontId="2"/>
  </si>
  <si>
    <t>Figure 9B - number of colocalized spots / image field  (pTau-T220)</t>
    <phoneticPr fontId="2"/>
  </si>
  <si>
    <t>Figure 9B - number of PSD-95 spots / image field (pTau-S203)</t>
    <phoneticPr fontId="2"/>
  </si>
  <si>
    <t>Figure 9B - number of PSD-95 spots / image field (pTau-T220)</t>
    <phoneticPr fontId="2"/>
  </si>
  <si>
    <t>Figure 9B - number of pTau-S203 spots / image field</t>
    <phoneticPr fontId="2"/>
  </si>
  <si>
    <t>Figure 9B - number of pTau-T220 spots / image field</t>
    <phoneticPr fontId="2"/>
  </si>
  <si>
    <t>Figure 9C - time spent at target region (%)</t>
    <phoneticPr fontId="2"/>
  </si>
  <si>
    <t>Figure 9C - number of target cross</t>
    <phoneticPr fontId="2"/>
  </si>
  <si>
    <t>Figure 9E - number of target cross</t>
    <phoneticPr fontId="2"/>
  </si>
  <si>
    <t>Figre 9F - Braf/GAPDH</t>
    <phoneticPr fontId="2"/>
  </si>
  <si>
    <t>Figure 9E - total freezing time (%)</t>
    <phoneticPr fontId="2"/>
  </si>
  <si>
    <t>Figure 9D - total freezing time (%)</t>
    <phoneticPr fontId="2"/>
  </si>
  <si>
    <t>Figure 9E - time spent at target region (%)</t>
    <phoneticPr fontId="2"/>
  </si>
  <si>
    <t>Figure 8G - Tyro3 KD</t>
    <phoneticPr fontId="2"/>
  </si>
  <si>
    <t>Figure 8H - Gas6 KD</t>
    <phoneticPr fontId="2"/>
  </si>
  <si>
    <t>Temporal cortex</t>
    <phoneticPr fontId="2"/>
  </si>
  <si>
    <t>Frontal cortex</t>
    <phoneticPr fontId="2"/>
  </si>
  <si>
    <t>Supplementary data 1. Source data for graphs.</t>
    <phoneticPr fontId="2"/>
  </si>
  <si>
    <t>Figure 4A - pTyro3/GAPDH</t>
    <phoneticPr fontId="2"/>
  </si>
  <si>
    <t>Figure 4A - Tyro3/GAPDH</t>
    <phoneticPr fontId="2"/>
  </si>
  <si>
    <t>Figure 4B - pShc/GAPDH</t>
    <phoneticPr fontId="2"/>
  </si>
  <si>
    <t>Figure 4B - pShc/Shc</t>
    <phoneticPr fontId="2"/>
  </si>
  <si>
    <r>
      <t>Figure 4C - pPLC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>/PLC</t>
    </r>
    <r>
      <rPr>
        <sz val="12"/>
        <color theme="1"/>
        <rFont val="Symbol"/>
        <family val="1"/>
        <charset val="2"/>
      </rPr>
      <t>g</t>
    </r>
    <phoneticPr fontId="2"/>
  </si>
  <si>
    <t>Figure 4D -  pb-raf/GAPDH</t>
    <phoneticPr fontId="2"/>
  </si>
  <si>
    <t>Figure 4D - pb-raf/b-raf</t>
    <phoneticPr fontId="2"/>
  </si>
  <si>
    <r>
      <t>Figure 4E - pPKC</t>
    </r>
    <r>
      <rPr>
        <sz val="12"/>
        <color theme="1"/>
        <rFont val="Symbol"/>
        <family val="1"/>
        <charset val="2"/>
      </rPr>
      <t>a</t>
    </r>
    <r>
      <rPr>
        <sz val="12"/>
        <color theme="1"/>
        <rFont val="Arial"/>
        <family val="2"/>
      </rPr>
      <t>/GAPDH</t>
    </r>
    <phoneticPr fontId="2"/>
  </si>
  <si>
    <r>
      <t>Figure 4E - pPKC</t>
    </r>
    <r>
      <rPr>
        <sz val="12"/>
        <color theme="1"/>
        <rFont val="Symbol"/>
        <family val="1"/>
        <charset val="2"/>
      </rPr>
      <t>a</t>
    </r>
    <r>
      <rPr>
        <sz val="12"/>
        <color theme="1"/>
        <rFont val="Arial"/>
        <family val="2"/>
      </rPr>
      <t>/PKC</t>
    </r>
    <r>
      <rPr>
        <sz val="12"/>
        <color theme="1"/>
        <rFont val="Symbol"/>
        <family val="1"/>
        <charset val="2"/>
      </rPr>
      <t>a</t>
    </r>
    <phoneticPr fontId="2"/>
  </si>
  <si>
    <t>Figure 4F - pS203-Tau/GAPDH</t>
    <phoneticPr fontId="2"/>
  </si>
  <si>
    <t>Figure 4F - pS203-Tau/Tau</t>
    <phoneticPr fontId="2"/>
  </si>
  <si>
    <t>Figure 4F - pT220-Tau/GAPDH</t>
    <phoneticPr fontId="2"/>
  </si>
  <si>
    <t>Figure 4F - pT220-Tau/Tau</t>
    <phoneticPr fontId="2"/>
  </si>
  <si>
    <r>
      <t>Figure 4C -  pPLC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>/GAPDH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</si>
</sst>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0_ "/>
    <numFmt numFmtId="177" formatCode="0.E+00"/>
  </numFmts>
  <fonts count="13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6"/>
      <color theme="1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  <font>
      <sz val="12"/>
      <color theme="1"/>
      <name val="Symbol"/>
      <family val="1"/>
      <charset val="2"/>
    </font>
    <font>
      <sz val="12"/>
      <color rgb="FF000000"/>
      <name val="Symbol"/>
      <family val="1"/>
      <charset val="2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 diagonalUp="1">
      <left/>
      <right/>
      <top/>
      <bottom/>
      <diagonal style="thin">
        <color auto="1"/>
      </diagonal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 diagonalUp="1">
      <left/>
      <right/>
      <top/>
      <bottom style="medium">
        <color auto="1"/>
      </bottom>
      <diagonal style="thin">
        <color auto="1"/>
      </diagonal>
    </border>
    <border>
      <left style="thin">
        <color auto="1"/>
      </left>
      <right/>
      <top/>
      <bottom style="medium">
        <color auto="1"/>
      </bottom>
      <diagonal/>
    </border>
  </borders>
  <cellStyleXfs count="662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Border="1"/>
    <xf numFmtId="0" fontId="6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Alignment="1">
      <alignment vertical="center"/>
    </xf>
    <xf numFmtId="0" fontId="5" fillId="0" borderId="1" xfId="0" applyFont="1" applyBorder="1"/>
    <xf numFmtId="0" fontId="5" fillId="0" borderId="2" xfId="0" applyFont="1" applyBorder="1" applyAlignment="1">
      <alignment horizontal="center" wrapText="1"/>
    </xf>
    <xf numFmtId="0" fontId="5" fillId="0" borderId="3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/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0" xfId="0" applyFont="1" applyFill="1" applyBorder="1"/>
    <xf numFmtId="176" fontId="5" fillId="0" borderId="0" xfId="0" applyNumberFormat="1" applyFont="1" applyBorder="1"/>
    <xf numFmtId="176" fontId="5" fillId="2" borderId="0" xfId="0" applyNumberFormat="1" applyFont="1" applyFill="1" applyBorder="1"/>
    <xf numFmtId="177" fontId="5" fillId="2" borderId="0" xfId="0" applyNumberFormat="1" applyFont="1" applyFill="1" applyBorder="1"/>
    <xf numFmtId="0" fontId="5" fillId="2" borderId="0" xfId="0" applyFont="1" applyFill="1"/>
    <xf numFmtId="0" fontId="5" fillId="0" borderId="4" xfId="0" applyFont="1" applyBorder="1"/>
    <xf numFmtId="11" fontId="5" fillId="2" borderId="0" xfId="0" applyNumberFormat="1" applyFont="1" applyFill="1" applyAlignment="1">
      <alignment vertical="center"/>
    </xf>
    <xf numFmtId="176" fontId="5" fillId="0" borderId="0" xfId="0" applyNumberFormat="1" applyFont="1" applyFill="1" applyBorder="1"/>
    <xf numFmtId="0" fontId="5" fillId="0" borderId="0" xfId="0" applyFont="1" applyAlignment="1">
      <alignment vertical="center" wrapText="1"/>
    </xf>
    <xf numFmtId="0" fontId="5" fillId="2" borderId="0" xfId="0" applyFont="1" applyFill="1" applyAlignment="1">
      <alignment vertical="center"/>
    </xf>
    <xf numFmtId="0" fontId="5" fillId="0" borderId="6" xfId="0" applyFont="1" applyBorder="1"/>
    <xf numFmtId="0" fontId="5" fillId="0" borderId="4" xfId="0" applyFont="1" applyFill="1" applyBorder="1"/>
    <xf numFmtId="0" fontId="5" fillId="0" borderId="0" xfId="0" applyFont="1" applyAlignment="1"/>
    <xf numFmtId="0" fontId="5" fillId="0" borderId="6" xfId="0" applyFont="1" applyBorder="1" applyAlignment="1"/>
    <xf numFmtId="0" fontId="5" fillId="0" borderId="1" xfId="0" applyFont="1" applyFill="1" applyBorder="1"/>
    <xf numFmtId="0" fontId="5" fillId="0" borderId="6" xfId="0" applyFont="1" applyFill="1" applyBorder="1" applyAlignment="1"/>
    <xf numFmtId="0" fontId="5" fillId="0" borderId="6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9" xfId="0" applyFont="1" applyBorder="1"/>
    <xf numFmtId="0" fontId="5" fillId="0" borderId="10" xfId="0" applyFont="1" applyFill="1" applyBorder="1"/>
    <xf numFmtId="0" fontId="5" fillId="2" borderId="3" xfId="0" applyFont="1" applyFill="1" applyBorder="1"/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/>
    </xf>
    <xf numFmtId="0" fontId="5" fillId="0" borderId="2" xfId="0" applyFont="1" applyFill="1" applyBorder="1"/>
    <xf numFmtId="176" fontId="5" fillId="0" borderId="8" xfId="0" applyNumberFormat="1" applyFont="1" applyBorder="1" applyAlignment="1">
      <alignment horizontal="center" vertical="center"/>
    </xf>
    <xf numFmtId="0" fontId="5" fillId="0" borderId="7" xfId="0" applyFont="1" applyBorder="1"/>
    <xf numFmtId="0" fontId="5" fillId="0" borderId="9" xfId="0" applyFont="1" applyBorder="1" applyAlignment="1"/>
    <xf numFmtId="0" fontId="5" fillId="2" borderId="0" xfId="0" applyFont="1" applyFill="1" applyBorder="1" applyAlignment="1">
      <alignment vertical="center"/>
    </xf>
    <xf numFmtId="11" fontId="5" fillId="2" borderId="0" xfId="0" applyNumberFormat="1" applyFont="1" applyFill="1" applyBorder="1" applyAlignment="1">
      <alignment vertical="center"/>
    </xf>
    <xf numFmtId="176" fontId="5" fillId="0" borderId="3" xfId="0" applyNumberFormat="1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8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/>
    <xf numFmtId="0" fontId="12" fillId="0" borderId="0" xfId="0" applyFont="1" applyBorder="1"/>
    <xf numFmtId="0" fontId="5" fillId="0" borderId="0" xfId="0" applyFont="1" applyBorder="1" applyAlignment="1"/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662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ハイパーリンク" xfId="170" builtinId="8" hidden="1"/>
    <cellStyle name="ハイパーリンク" xfId="172" builtinId="8" hidden="1"/>
    <cellStyle name="ハイパーリンク" xfId="174" builtinId="8" hidden="1"/>
    <cellStyle name="ハイパーリンク" xfId="176" builtinId="8" hidden="1"/>
    <cellStyle name="ハイパーリンク" xfId="178" builtinId="8" hidden="1"/>
    <cellStyle name="ハイパーリンク" xfId="180" builtinId="8" hidden="1"/>
    <cellStyle name="ハイパーリンク" xfId="182" builtinId="8" hidden="1"/>
    <cellStyle name="ハイパーリンク" xfId="184" builtinId="8" hidden="1"/>
    <cellStyle name="ハイパーリンク" xfId="186" builtinId="8" hidden="1"/>
    <cellStyle name="ハイパーリンク" xfId="188" builtinId="8" hidden="1"/>
    <cellStyle name="ハイパーリンク" xfId="190" builtinId="8" hidden="1"/>
    <cellStyle name="ハイパーリンク" xfId="192" builtinId="8" hidden="1"/>
    <cellStyle name="ハイパーリンク" xfId="194" builtinId="8" hidden="1"/>
    <cellStyle name="ハイパーリンク" xfId="196" builtinId="8" hidden="1"/>
    <cellStyle name="ハイパーリンク" xfId="198" builtinId="8" hidden="1"/>
    <cellStyle name="ハイパーリンク" xfId="200" builtinId="8" hidden="1"/>
    <cellStyle name="ハイパーリンク" xfId="202" builtinId="8" hidden="1"/>
    <cellStyle name="ハイパーリンク" xfId="204" builtinId="8" hidden="1"/>
    <cellStyle name="ハイパーリンク" xfId="206" builtinId="8" hidden="1"/>
    <cellStyle name="ハイパーリンク" xfId="208" builtinId="8" hidden="1"/>
    <cellStyle name="ハイパーリンク" xfId="210" builtinId="8" hidden="1"/>
    <cellStyle name="ハイパーリンク" xfId="212" builtinId="8" hidden="1"/>
    <cellStyle name="ハイパーリンク" xfId="214" builtinId="8" hidden="1"/>
    <cellStyle name="ハイパーリンク" xfId="216" builtinId="8" hidden="1"/>
    <cellStyle name="ハイパーリンク" xfId="218" builtinId="8" hidden="1"/>
    <cellStyle name="ハイパーリンク" xfId="220" builtinId="8" hidden="1"/>
    <cellStyle name="ハイパーリンク" xfId="222" builtinId="8" hidden="1"/>
    <cellStyle name="ハイパーリンク" xfId="224" builtinId="8" hidden="1"/>
    <cellStyle name="ハイパーリンク" xfId="226" builtinId="8" hidden="1"/>
    <cellStyle name="ハイパーリンク" xfId="228" builtinId="8" hidden="1"/>
    <cellStyle name="ハイパーリンク" xfId="230" builtinId="8" hidden="1"/>
    <cellStyle name="ハイパーリンク" xfId="232" builtinId="8" hidden="1"/>
    <cellStyle name="ハイパーリンク" xfId="234" builtinId="8" hidden="1"/>
    <cellStyle name="ハイパーリンク" xfId="236" builtinId="8" hidden="1"/>
    <cellStyle name="ハイパーリンク" xfId="238" builtinId="8" hidden="1"/>
    <cellStyle name="ハイパーリンク" xfId="240" builtinId="8" hidden="1"/>
    <cellStyle name="ハイパーリンク" xfId="242" builtinId="8" hidden="1"/>
    <cellStyle name="ハイパーリンク" xfId="244" builtinId="8" hidden="1"/>
    <cellStyle name="ハイパーリンク" xfId="246" builtinId="8" hidden="1"/>
    <cellStyle name="ハイパーリンク" xfId="248" builtinId="8" hidden="1"/>
    <cellStyle name="ハイパーリンク" xfId="250" builtinId="8" hidden="1"/>
    <cellStyle name="ハイパーリンク" xfId="252" builtinId="8" hidden="1"/>
    <cellStyle name="ハイパーリンク" xfId="254" builtinId="8" hidden="1"/>
    <cellStyle name="ハイパーリンク" xfId="256" builtinId="8" hidden="1"/>
    <cellStyle name="ハイパーリンク" xfId="258" builtinId="8" hidden="1"/>
    <cellStyle name="ハイパーリンク" xfId="260" builtinId="8" hidden="1"/>
    <cellStyle name="ハイパーリンク" xfId="262" builtinId="8" hidden="1"/>
    <cellStyle name="ハイパーリンク" xfId="264" builtinId="8" hidden="1"/>
    <cellStyle name="ハイパーリンク" xfId="266" builtinId="8" hidden="1"/>
    <cellStyle name="ハイパーリンク" xfId="268" builtinId="8" hidden="1"/>
    <cellStyle name="ハイパーリンク" xfId="270" builtinId="8" hidden="1"/>
    <cellStyle name="ハイパーリンク" xfId="272" builtinId="8" hidden="1"/>
    <cellStyle name="ハイパーリンク" xfId="274" builtinId="8" hidden="1"/>
    <cellStyle name="ハイパーリンク" xfId="276" builtinId="8" hidden="1"/>
    <cellStyle name="ハイパーリンク" xfId="278" builtinId="8" hidden="1"/>
    <cellStyle name="ハイパーリンク" xfId="280" builtinId="8" hidden="1"/>
    <cellStyle name="ハイパーリンク" xfId="282" builtinId="8" hidden="1"/>
    <cellStyle name="ハイパーリンク" xfId="284" builtinId="8" hidden="1"/>
    <cellStyle name="ハイパーリンク" xfId="286" builtinId="8" hidden="1"/>
    <cellStyle name="ハイパーリンク" xfId="288" builtinId="8" hidden="1"/>
    <cellStyle name="ハイパーリンク" xfId="290" builtinId="8" hidden="1"/>
    <cellStyle name="ハイパーリンク" xfId="292" builtinId="8" hidden="1"/>
    <cellStyle name="ハイパーリンク" xfId="294" builtinId="8" hidden="1"/>
    <cellStyle name="ハイパーリンク" xfId="296" builtinId="8" hidden="1"/>
    <cellStyle name="ハイパーリンク" xfId="298" builtinId="8" hidden="1"/>
    <cellStyle name="ハイパーリンク" xfId="300" builtinId="8" hidden="1"/>
    <cellStyle name="ハイパーリンク" xfId="302" builtinId="8" hidden="1"/>
    <cellStyle name="ハイパーリンク" xfId="304" builtinId="8" hidden="1"/>
    <cellStyle name="ハイパーリンク" xfId="306" builtinId="8" hidden="1"/>
    <cellStyle name="ハイパーリンク" xfId="308" builtinId="8" hidden="1"/>
    <cellStyle name="ハイパーリンク" xfId="310" builtinId="8" hidden="1"/>
    <cellStyle name="ハイパーリンク" xfId="312" builtinId="8" hidden="1"/>
    <cellStyle name="ハイパーリンク" xfId="314" builtinId="8" hidden="1"/>
    <cellStyle name="ハイパーリンク" xfId="316" builtinId="8" hidden="1"/>
    <cellStyle name="ハイパーリンク" xfId="318" builtinId="8" hidden="1"/>
    <cellStyle name="ハイパーリンク" xfId="320" builtinId="8" hidden="1"/>
    <cellStyle name="ハイパーリンク" xfId="322" builtinId="8" hidden="1"/>
    <cellStyle name="ハイパーリンク" xfId="324" builtinId="8" hidden="1"/>
    <cellStyle name="ハイパーリンク" xfId="326" builtinId="8" hidden="1"/>
    <cellStyle name="ハイパーリンク" xfId="328" builtinId="8" hidden="1"/>
    <cellStyle name="ハイパーリンク" xfId="330" builtinId="8" hidden="1"/>
    <cellStyle name="ハイパーリンク" xfId="332" builtinId="8" hidden="1"/>
    <cellStyle name="ハイパーリンク" xfId="334" builtinId="8" hidden="1"/>
    <cellStyle name="ハイパーリンク" xfId="336" builtinId="8" hidden="1"/>
    <cellStyle name="ハイパーリンク" xfId="338" builtinId="8" hidden="1"/>
    <cellStyle name="ハイパーリンク" xfId="340" builtinId="8" hidden="1"/>
    <cellStyle name="ハイパーリンク" xfId="342" builtinId="8" hidden="1"/>
    <cellStyle name="ハイパーリンク" xfId="344" builtinId="8" hidden="1"/>
    <cellStyle name="ハイパーリンク" xfId="346" builtinId="8" hidden="1"/>
    <cellStyle name="ハイパーリンク" xfId="348" builtinId="8" hidden="1"/>
    <cellStyle name="ハイパーリンク" xfId="350" builtinId="8" hidden="1"/>
    <cellStyle name="ハイパーリンク" xfId="352" builtinId="8" hidden="1"/>
    <cellStyle name="ハイパーリンク" xfId="354" builtinId="8" hidden="1"/>
    <cellStyle name="ハイパーリンク" xfId="356" builtinId="8" hidden="1"/>
    <cellStyle name="ハイパーリンク" xfId="358" builtinId="8" hidden="1"/>
    <cellStyle name="ハイパーリンク" xfId="360" builtinId="8" hidden="1"/>
    <cellStyle name="ハイパーリンク" xfId="362" builtinId="8" hidden="1"/>
    <cellStyle name="ハイパーリンク" xfId="364" builtinId="8" hidden="1"/>
    <cellStyle name="ハイパーリンク" xfId="366" builtinId="8" hidden="1"/>
    <cellStyle name="ハイパーリンク" xfId="368" builtinId="8" hidden="1"/>
    <cellStyle name="ハイパーリンク" xfId="370" builtinId="8" hidden="1"/>
    <cellStyle name="ハイパーリンク" xfId="372" builtinId="8" hidden="1"/>
    <cellStyle name="ハイパーリンク" xfId="374" builtinId="8" hidden="1"/>
    <cellStyle name="ハイパーリンク" xfId="376" builtinId="8" hidden="1"/>
    <cellStyle name="ハイパーリンク" xfId="378" builtinId="8" hidden="1"/>
    <cellStyle name="ハイパーリンク" xfId="380" builtinId="8" hidden="1"/>
    <cellStyle name="ハイパーリンク" xfId="382" builtinId="8" hidden="1"/>
    <cellStyle name="ハイパーリンク" xfId="384" builtinId="8" hidden="1"/>
    <cellStyle name="ハイパーリンク" xfId="386" builtinId="8" hidden="1"/>
    <cellStyle name="ハイパーリンク" xfId="388" builtinId="8" hidden="1"/>
    <cellStyle name="ハイパーリンク" xfId="390" builtinId="8" hidden="1"/>
    <cellStyle name="ハイパーリンク" xfId="392" builtinId="8" hidden="1"/>
    <cellStyle name="ハイパーリンク" xfId="394" builtinId="8" hidden="1"/>
    <cellStyle name="ハイパーリンク" xfId="396" builtinId="8" hidden="1"/>
    <cellStyle name="ハイパーリンク" xfId="398" builtinId="8" hidden="1"/>
    <cellStyle name="ハイパーリンク" xfId="400" builtinId="8" hidden="1"/>
    <cellStyle name="ハイパーリンク" xfId="402" builtinId="8" hidden="1"/>
    <cellStyle name="ハイパーリンク" xfId="404" builtinId="8" hidden="1"/>
    <cellStyle name="ハイパーリンク" xfId="406" builtinId="8" hidden="1"/>
    <cellStyle name="ハイパーリンク" xfId="408" builtinId="8" hidden="1"/>
    <cellStyle name="ハイパーリンク" xfId="410" builtinId="8" hidden="1"/>
    <cellStyle name="ハイパーリンク" xfId="412" builtinId="8" hidden="1"/>
    <cellStyle name="ハイパーリンク" xfId="414" builtinId="8" hidden="1"/>
    <cellStyle name="ハイパーリンク" xfId="416" builtinId="8" hidden="1"/>
    <cellStyle name="ハイパーリンク" xfId="418" builtinId="8" hidden="1"/>
    <cellStyle name="ハイパーリンク" xfId="420" builtinId="8" hidden="1"/>
    <cellStyle name="ハイパーリンク" xfId="422" builtinId="8" hidden="1"/>
    <cellStyle name="ハイパーリンク" xfId="424" builtinId="8" hidden="1"/>
    <cellStyle name="ハイパーリンク" xfId="426" builtinId="8" hidden="1"/>
    <cellStyle name="ハイパーリンク" xfId="428" builtinId="8" hidden="1"/>
    <cellStyle name="ハイパーリンク" xfId="430" builtinId="8" hidden="1"/>
    <cellStyle name="ハイパーリンク" xfId="432" builtinId="8" hidden="1"/>
    <cellStyle name="ハイパーリンク" xfId="434" builtinId="8" hidden="1"/>
    <cellStyle name="ハイパーリンク" xfId="436" builtinId="8" hidden="1"/>
    <cellStyle name="ハイパーリンク" xfId="438" builtinId="8" hidden="1"/>
    <cellStyle name="ハイパーリンク" xfId="440" builtinId="8" hidden="1"/>
    <cellStyle name="ハイパーリンク" xfId="442" builtinId="8" hidden="1"/>
    <cellStyle name="ハイパーリンク" xfId="444" builtinId="8" hidden="1"/>
    <cellStyle name="ハイパーリンク" xfId="446" builtinId="8" hidden="1"/>
    <cellStyle name="ハイパーリンク" xfId="448" builtinId="8" hidden="1"/>
    <cellStyle name="ハイパーリンク" xfId="450" builtinId="8" hidden="1"/>
    <cellStyle name="ハイパーリンク" xfId="452" builtinId="8" hidden="1"/>
    <cellStyle name="ハイパーリンク" xfId="454" builtinId="8" hidden="1"/>
    <cellStyle name="ハイパーリンク" xfId="456" builtinId="8" hidden="1"/>
    <cellStyle name="ハイパーリンク" xfId="458" builtinId="8" hidden="1"/>
    <cellStyle name="ハイパーリンク" xfId="460" builtinId="8" hidden="1"/>
    <cellStyle name="ハイパーリンク" xfId="462" builtinId="8" hidden="1"/>
    <cellStyle name="ハイパーリンク" xfId="464" builtinId="8" hidden="1"/>
    <cellStyle name="ハイパーリンク" xfId="466" builtinId="8" hidden="1"/>
    <cellStyle name="ハイパーリンク" xfId="468" builtinId="8" hidden="1"/>
    <cellStyle name="ハイパーリンク" xfId="470" builtinId="8" hidden="1"/>
    <cellStyle name="ハイパーリンク" xfId="472" builtinId="8" hidden="1"/>
    <cellStyle name="ハイパーリンク" xfId="474" builtinId="8" hidden="1"/>
    <cellStyle name="ハイパーリンク" xfId="476" builtinId="8" hidden="1"/>
    <cellStyle name="ハイパーリンク" xfId="478" builtinId="8" hidden="1"/>
    <cellStyle name="ハイパーリンク" xfId="480" builtinId="8" hidden="1"/>
    <cellStyle name="ハイパーリンク" xfId="482" builtinId="8" hidden="1"/>
    <cellStyle name="ハイパーリンク" xfId="484" builtinId="8" hidden="1"/>
    <cellStyle name="ハイパーリンク" xfId="486" builtinId="8" hidden="1"/>
    <cellStyle name="ハイパーリンク" xfId="488" builtinId="8" hidden="1"/>
    <cellStyle name="ハイパーリンク" xfId="490" builtinId="8" hidden="1"/>
    <cellStyle name="ハイパーリンク" xfId="492" builtinId="8" hidden="1"/>
    <cellStyle name="ハイパーリンク" xfId="494" builtinId="8" hidden="1"/>
    <cellStyle name="ハイパーリンク" xfId="496" builtinId="8" hidden="1"/>
    <cellStyle name="ハイパーリンク" xfId="498" builtinId="8" hidden="1"/>
    <cellStyle name="ハイパーリンク" xfId="500" builtinId="8" hidden="1"/>
    <cellStyle name="ハイパーリンク" xfId="502" builtinId="8" hidden="1"/>
    <cellStyle name="ハイパーリンク" xfId="504" builtinId="8" hidden="1"/>
    <cellStyle name="ハイパーリンク" xfId="506" builtinId="8" hidden="1"/>
    <cellStyle name="ハイパーリンク" xfId="508" builtinId="8" hidden="1"/>
    <cellStyle name="ハイパーリンク" xfId="510" builtinId="8" hidden="1"/>
    <cellStyle name="ハイパーリンク" xfId="512" builtinId="8" hidden="1"/>
    <cellStyle name="ハイパーリンク" xfId="514" builtinId="8" hidden="1"/>
    <cellStyle name="ハイパーリンク" xfId="516" builtinId="8" hidden="1"/>
    <cellStyle name="ハイパーリンク" xfId="518" builtinId="8" hidden="1"/>
    <cellStyle name="ハイパーリンク" xfId="520" builtinId="8" hidden="1"/>
    <cellStyle name="ハイパーリンク" xfId="522" builtinId="8" hidden="1"/>
    <cellStyle name="ハイパーリンク" xfId="524" builtinId="8" hidden="1"/>
    <cellStyle name="ハイパーリンク" xfId="526" builtinId="8" hidden="1"/>
    <cellStyle name="ハイパーリンク" xfId="528" builtinId="8" hidden="1"/>
    <cellStyle name="ハイパーリンク" xfId="530" builtinId="8" hidden="1"/>
    <cellStyle name="ハイパーリンク" xfId="532" builtinId="8" hidden="1"/>
    <cellStyle name="ハイパーリンク" xfId="534" builtinId="8" hidden="1"/>
    <cellStyle name="ハイパーリンク" xfId="536" builtinId="8" hidden="1"/>
    <cellStyle name="ハイパーリンク" xfId="538" builtinId="8" hidden="1"/>
    <cellStyle name="ハイパーリンク" xfId="540" builtinId="8" hidden="1"/>
    <cellStyle name="ハイパーリンク" xfId="542" builtinId="8" hidden="1"/>
    <cellStyle name="ハイパーリンク" xfId="544" builtinId="8" hidden="1"/>
    <cellStyle name="ハイパーリンク" xfId="546" builtinId="8" hidden="1"/>
    <cellStyle name="ハイパーリンク" xfId="548" builtinId="8" hidden="1"/>
    <cellStyle name="ハイパーリンク" xfId="550" builtinId="8" hidden="1"/>
    <cellStyle name="ハイパーリンク" xfId="552" builtinId="8" hidden="1"/>
    <cellStyle name="ハイパーリンク" xfId="554" builtinId="8" hidden="1"/>
    <cellStyle name="ハイパーリンク" xfId="556" builtinId="8" hidden="1"/>
    <cellStyle name="ハイパーリンク" xfId="558" builtinId="8" hidden="1"/>
    <cellStyle name="ハイパーリンク" xfId="560" builtinId="8" hidden="1"/>
    <cellStyle name="ハイパーリンク" xfId="562" builtinId="8" hidden="1"/>
    <cellStyle name="ハイパーリンク" xfId="564" builtinId="8" hidden="1"/>
    <cellStyle name="ハイパーリンク" xfId="566" builtinId="8" hidden="1"/>
    <cellStyle name="ハイパーリンク" xfId="568" builtinId="8" hidden="1"/>
    <cellStyle name="ハイパーリンク" xfId="570" builtinId="8" hidden="1"/>
    <cellStyle name="ハイパーリンク" xfId="572" builtinId="8" hidden="1"/>
    <cellStyle name="ハイパーリンク" xfId="574" builtinId="8" hidden="1"/>
    <cellStyle name="ハイパーリンク" xfId="576" builtinId="8" hidden="1"/>
    <cellStyle name="ハイパーリンク" xfId="578" builtinId="8" hidden="1"/>
    <cellStyle name="ハイパーリンク" xfId="580" builtinId="8" hidden="1"/>
    <cellStyle name="ハイパーリンク" xfId="582" builtinId="8" hidden="1"/>
    <cellStyle name="ハイパーリンク" xfId="584" builtinId="8" hidden="1"/>
    <cellStyle name="ハイパーリンク" xfId="586" builtinId="8" hidden="1"/>
    <cellStyle name="ハイパーリンク" xfId="588" builtinId="8" hidden="1"/>
    <cellStyle name="ハイパーリンク" xfId="590" builtinId="8" hidden="1"/>
    <cellStyle name="ハイパーリンク" xfId="592" builtinId="8" hidden="1"/>
    <cellStyle name="ハイパーリンク" xfId="594" builtinId="8" hidden="1"/>
    <cellStyle name="ハイパーリンク" xfId="596" builtinId="8" hidden="1"/>
    <cellStyle name="ハイパーリンク" xfId="598" builtinId="8" hidden="1"/>
    <cellStyle name="ハイパーリンク" xfId="600" builtinId="8" hidden="1"/>
    <cellStyle name="ハイパーリンク" xfId="602" builtinId="8" hidden="1"/>
    <cellStyle name="ハイパーリンク" xfId="604" builtinId="8" hidden="1"/>
    <cellStyle name="ハイパーリンク" xfId="606" builtinId="8" hidden="1"/>
    <cellStyle name="ハイパーリンク" xfId="608" builtinId="8" hidden="1"/>
    <cellStyle name="ハイパーリンク" xfId="610" builtinId="8" hidden="1"/>
    <cellStyle name="ハイパーリンク" xfId="612" builtinId="8" hidden="1"/>
    <cellStyle name="ハイパーリンク" xfId="614" builtinId="8" hidden="1"/>
    <cellStyle name="ハイパーリンク" xfId="616" builtinId="8" hidden="1"/>
    <cellStyle name="ハイパーリンク" xfId="618" builtinId="8" hidden="1"/>
    <cellStyle name="ハイパーリンク" xfId="620" builtinId="8" hidden="1"/>
    <cellStyle name="ハイパーリンク" xfId="622" builtinId="8" hidden="1"/>
    <cellStyle name="ハイパーリンク" xfId="624" builtinId="8" hidden="1"/>
    <cellStyle name="ハイパーリンク" xfId="626" builtinId="8" hidden="1"/>
    <cellStyle name="ハイパーリンク" xfId="628" builtinId="8" hidden="1"/>
    <cellStyle name="ハイパーリンク" xfId="630" builtinId="8" hidden="1"/>
    <cellStyle name="ハイパーリンク" xfId="632" builtinId="8" hidden="1"/>
    <cellStyle name="ハイパーリンク" xfId="634" builtinId="8" hidden="1"/>
    <cellStyle name="ハイパーリンク" xfId="636" builtinId="8" hidden="1"/>
    <cellStyle name="ハイパーリンク" xfId="638" builtinId="8" hidden="1"/>
    <cellStyle name="ハイパーリンク" xfId="640" builtinId="8" hidden="1"/>
    <cellStyle name="ハイパーリンク" xfId="642" builtinId="8" hidden="1"/>
    <cellStyle name="ハイパーリンク" xfId="644" builtinId="8" hidden="1"/>
    <cellStyle name="ハイパーリンク" xfId="646" builtinId="8" hidden="1"/>
    <cellStyle name="ハイパーリンク" xfId="648" builtinId="8" hidden="1"/>
    <cellStyle name="ハイパーリンク" xfId="650" builtinId="8" hidden="1"/>
    <cellStyle name="ハイパーリンク" xfId="652" builtinId="8" hidden="1"/>
    <cellStyle name="ハイパーリンク" xfId="654" builtinId="8" hidden="1"/>
    <cellStyle name="ハイパーリンク" xfId="656" builtinId="8" hidden="1"/>
    <cellStyle name="ハイパーリンク" xfId="658" builtinId="8" hidden="1"/>
    <cellStyle name="ハイパーリンク" xfId="660" builtinId="8" hidden="1"/>
    <cellStyle name="標準" xfId="0" builtinId="0"/>
    <cellStyle name="標準 2" xfId="89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表示済みのハイパーリンク" xfId="171" builtinId="9" hidden="1"/>
    <cellStyle name="表示済みのハイパーリンク" xfId="173" builtinId="9" hidden="1"/>
    <cellStyle name="表示済みのハイパーリンク" xfId="175" builtinId="9" hidden="1"/>
    <cellStyle name="表示済みのハイパーリンク" xfId="177" builtinId="9" hidden="1"/>
    <cellStyle name="表示済みのハイパーリンク" xfId="179" builtinId="9" hidden="1"/>
    <cellStyle name="表示済みのハイパーリンク" xfId="181" builtinId="9" hidden="1"/>
    <cellStyle name="表示済みのハイパーリンク" xfId="183" builtinId="9" hidden="1"/>
    <cellStyle name="表示済みのハイパーリンク" xfId="185" builtinId="9" hidden="1"/>
    <cellStyle name="表示済みのハイパーリンク" xfId="187" builtinId="9" hidden="1"/>
    <cellStyle name="表示済みのハイパーリンク" xfId="189" builtinId="9" hidden="1"/>
    <cellStyle name="表示済みのハイパーリンク" xfId="191" builtinId="9" hidden="1"/>
    <cellStyle name="表示済みのハイパーリンク" xfId="193" builtinId="9" hidden="1"/>
    <cellStyle name="表示済みのハイパーリンク" xfId="195" builtinId="9" hidden="1"/>
    <cellStyle name="表示済みのハイパーリンク" xfId="197" builtinId="9" hidden="1"/>
    <cellStyle name="表示済みのハイパーリンク" xfId="199" builtinId="9" hidden="1"/>
    <cellStyle name="表示済みのハイパーリンク" xfId="201" builtinId="9" hidden="1"/>
    <cellStyle name="表示済みのハイパーリンク" xfId="203" builtinId="9" hidden="1"/>
    <cellStyle name="表示済みのハイパーリンク" xfId="205" builtinId="9" hidden="1"/>
    <cellStyle name="表示済みのハイパーリンク" xfId="207" builtinId="9" hidden="1"/>
    <cellStyle name="表示済みのハイパーリンク" xfId="209" builtinId="9" hidden="1"/>
    <cellStyle name="表示済みのハイパーリンク" xfId="211" builtinId="9" hidden="1"/>
    <cellStyle name="表示済みのハイパーリンク" xfId="213" builtinId="9" hidden="1"/>
    <cellStyle name="表示済みのハイパーリンク" xfId="215" builtinId="9" hidden="1"/>
    <cellStyle name="表示済みのハイパーリンク" xfId="217" builtinId="9" hidden="1"/>
    <cellStyle name="表示済みのハイパーリンク" xfId="219" builtinId="9" hidden="1"/>
    <cellStyle name="表示済みのハイパーリンク" xfId="221" builtinId="9" hidden="1"/>
    <cellStyle name="表示済みのハイパーリンク" xfId="223" builtinId="9" hidden="1"/>
    <cellStyle name="表示済みのハイパーリンク" xfId="225" builtinId="9" hidden="1"/>
    <cellStyle name="表示済みのハイパーリンク" xfId="227" builtinId="9" hidden="1"/>
    <cellStyle name="表示済みのハイパーリンク" xfId="229" builtinId="9" hidden="1"/>
    <cellStyle name="表示済みのハイパーリンク" xfId="231" builtinId="9" hidden="1"/>
    <cellStyle name="表示済みのハイパーリンク" xfId="233" builtinId="9" hidden="1"/>
    <cellStyle name="表示済みのハイパーリンク" xfId="235" builtinId="9" hidden="1"/>
    <cellStyle name="表示済みのハイパーリンク" xfId="237" builtinId="9" hidden="1"/>
    <cellStyle name="表示済みのハイパーリンク" xfId="239" builtinId="9" hidden="1"/>
    <cellStyle name="表示済みのハイパーリンク" xfId="241" builtinId="9" hidden="1"/>
    <cellStyle name="表示済みのハイパーリンク" xfId="243" builtinId="9" hidden="1"/>
    <cellStyle name="表示済みのハイパーリンク" xfId="245" builtinId="9" hidden="1"/>
    <cellStyle name="表示済みのハイパーリンク" xfId="247" builtinId="9" hidden="1"/>
    <cellStyle name="表示済みのハイパーリンク" xfId="249" builtinId="9" hidden="1"/>
    <cellStyle name="表示済みのハイパーリンク" xfId="251" builtinId="9" hidden="1"/>
    <cellStyle name="表示済みのハイパーリンク" xfId="253" builtinId="9" hidden="1"/>
    <cellStyle name="表示済みのハイパーリンク" xfId="255" builtinId="9" hidden="1"/>
    <cellStyle name="表示済みのハイパーリンク" xfId="257" builtinId="9" hidden="1"/>
    <cellStyle name="表示済みのハイパーリンク" xfId="259" builtinId="9" hidden="1"/>
    <cellStyle name="表示済みのハイパーリンク" xfId="261" builtinId="9" hidden="1"/>
    <cellStyle name="表示済みのハイパーリンク" xfId="263" builtinId="9" hidden="1"/>
    <cellStyle name="表示済みのハイパーリンク" xfId="265" builtinId="9" hidden="1"/>
    <cellStyle name="表示済みのハイパーリンク" xfId="267" builtinId="9" hidden="1"/>
    <cellStyle name="表示済みのハイパーリンク" xfId="269" builtinId="9" hidden="1"/>
    <cellStyle name="表示済みのハイパーリンク" xfId="271" builtinId="9" hidden="1"/>
    <cellStyle name="表示済みのハイパーリンク" xfId="273" builtinId="9" hidden="1"/>
    <cellStyle name="表示済みのハイパーリンク" xfId="275" builtinId="9" hidden="1"/>
    <cellStyle name="表示済みのハイパーリンク" xfId="277" builtinId="9" hidden="1"/>
    <cellStyle name="表示済みのハイパーリンク" xfId="279" builtinId="9" hidden="1"/>
    <cellStyle name="表示済みのハイパーリンク" xfId="281" builtinId="9" hidden="1"/>
    <cellStyle name="表示済みのハイパーリンク" xfId="283" builtinId="9" hidden="1"/>
    <cellStyle name="表示済みのハイパーリンク" xfId="285" builtinId="9" hidden="1"/>
    <cellStyle name="表示済みのハイパーリンク" xfId="287" builtinId="9" hidden="1"/>
    <cellStyle name="表示済みのハイパーリンク" xfId="289" builtinId="9" hidden="1"/>
    <cellStyle name="表示済みのハイパーリンク" xfId="291" builtinId="9" hidden="1"/>
    <cellStyle name="表示済みのハイパーリンク" xfId="293" builtinId="9" hidden="1"/>
    <cellStyle name="表示済みのハイパーリンク" xfId="295" builtinId="9" hidden="1"/>
    <cellStyle name="表示済みのハイパーリンク" xfId="297" builtinId="9" hidden="1"/>
    <cellStyle name="表示済みのハイパーリンク" xfId="299" builtinId="9" hidden="1"/>
    <cellStyle name="表示済みのハイパーリンク" xfId="301" builtinId="9" hidden="1"/>
    <cellStyle name="表示済みのハイパーリンク" xfId="303" builtinId="9" hidden="1"/>
    <cellStyle name="表示済みのハイパーリンク" xfId="305" builtinId="9" hidden="1"/>
    <cellStyle name="表示済みのハイパーリンク" xfId="307" builtinId="9" hidden="1"/>
    <cellStyle name="表示済みのハイパーリンク" xfId="309" builtinId="9" hidden="1"/>
    <cellStyle name="表示済みのハイパーリンク" xfId="311" builtinId="9" hidden="1"/>
    <cellStyle name="表示済みのハイパーリンク" xfId="313" builtinId="9" hidden="1"/>
    <cellStyle name="表示済みのハイパーリンク" xfId="315" builtinId="9" hidden="1"/>
    <cellStyle name="表示済みのハイパーリンク" xfId="317" builtinId="9" hidden="1"/>
    <cellStyle name="表示済みのハイパーリンク" xfId="319" builtinId="9" hidden="1"/>
    <cellStyle name="表示済みのハイパーリンク" xfId="321" builtinId="9" hidden="1"/>
    <cellStyle name="表示済みのハイパーリンク" xfId="323" builtinId="9" hidden="1"/>
    <cellStyle name="表示済みのハイパーリンク" xfId="325" builtinId="9" hidden="1"/>
    <cellStyle name="表示済みのハイパーリンク" xfId="327" builtinId="9" hidden="1"/>
    <cellStyle name="表示済みのハイパーリンク" xfId="329" builtinId="9" hidden="1"/>
    <cellStyle name="表示済みのハイパーリンク" xfId="331" builtinId="9" hidden="1"/>
    <cellStyle name="表示済みのハイパーリンク" xfId="333" builtinId="9" hidden="1"/>
    <cellStyle name="表示済みのハイパーリンク" xfId="335" builtinId="9" hidden="1"/>
    <cellStyle name="表示済みのハイパーリンク" xfId="337" builtinId="9" hidden="1"/>
    <cellStyle name="表示済みのハイパーリンク" xfId="339" builtinId="9" hidden="1"/>
    <cellStyle name="表示済みのハイパーリンク" xfId="341" builtinId="9" hidden="1"/>
    <cellStyle name="表示済みのハイパーリンク" xfId="343" builtinId="9" hidden="1"/>
    <cellStyle name="表示済みのハイパーリンク" xfId="345" builtinId="9" hidden="1"/>
    <cellStyle name="表示済みのハイパーリンク" xfId="347" builtinId="9" hidden="1"/>
    <cellStyle name="表示済みのハイパーリンク" xfId="349" builtinId="9" hidden="1"/>
    <cellStyle name="表示済みのハイパーリンク" xfId="351" builtinId="9" hidden="1"/>
    <cellStyle name="表示済みのハイパーリンク" xfId="353" builtinId="9" hidden="1"/>
    <cellStyle name="表示済みのハイパーリンク" xfId="355" builtinId="9" hidden="1"/>
    <cellStyle name="表示済みのハイパーリンク" xfId="357" builtinId="9" hidden="1"/>
    <cellStyle name="表示済みのハイパーリンク" xfId="359" builtinId="9" hidden="1"/>
    <cellStyle name="表示済みのハイパーリンク" xfId="361" builtinId="9" hidden="1"/>
    <cellStyle name="表示済みのハイパーリンク" xfId="363" builtinId="9" hidden="1"/>
    <cellStyle name="表示済みのハイパーリンク" xfId="365" builtinId="9" hidden="1"/>
    <cellStyle name="表示済みのハイパーリンク" xfId="367" builtinId="9" hidden="1"/>
    <cellStyle name="表示済みのハイパーリンク" xfId="369" builtinId="9" hidden="1"/>
    <cellStyle name="表示済みのハイパーリンク" xfId="371" builtinId="9" hidden="1"/>
    <cellStyle name="表示済みのハイパーリンク" xfId="373" builtinId="9" hidden="1"/>
    <cellStyle name="表示済みのハイパーリンク" xfId="375" builtinId="9" hidden="1"/>
    <cellStyle name="表示済みのハイパーリンク" xfId="377" builtinId="9" hidden="1"/>
    <cellStyle name="表示済みのハイパーリンク" xfId="379" builtinId="9" hidden="1"/>
    <cellStyle name="表示済みのハイパーリンク" xfId="381" builtinId="9" hidden="1"/>
    <cellStyle name="表示済みのハイパーリンク" xfId="383" builtinId="9" hidden="1"/>
    <cellStyle name="表示済みのハイパーリンク" xfId="385" builtinId="9" hidden="1"/>
    <cellStyle name="表示済みのハイパーリンク" xfId="387" builtinId="9" hidden="1"/>
    <cellStyle name="表示済みのハイパーリンク" xfId="389" builtinId="9" hidden="1"/>
    <cellStyle name="表示済みのハイパーリンク" xfId="391" builtinId="9" hidden="1"/>
    <cellStyle name="表示済みのハイパーリンク" xfId="393" builtinId="9" hidden="1"/>
    <cellStyle name="表示済みのハイパーリンク" xfId="395" builtinId="9" hidden="1"/>
    <cellStyle name="表示済みのハイパーリンク" xfId="397" builtinId="9" hidden="1"/>
    <cellStyle name="表示済みのハイパーリンク" xfId="399" builtinId="9" hidden="1"/>
    <cellStyle name="表示済みのハイパーリンク" xfId="401" builtinId="9" hidden="1"/>
    <cellStyle name="表示済みのハイパーリンク" xfId="403" builtinId="9" hidden="1"/>
    <cellStyle name="表示済みのハイパーリンク" xfId="405" builtinId="9" hidden="1"/>
    <cellStyle name="表示済みのハイパーリンク" xfId="407" builtinId="9" hidden="1"/>
    <cellStyle name="表示済みのハイパーリンク" xfId="409" builtinId="9" hidden="1"/>
    <cellStyle name="表示済みのハイパーリンク" xfId="411" builtinId="9" hidden="1"/>
    <cellStyle name="表示済みのハイパーリンク" xfId="413" builtinId="9" hidden="1"/>
    <cellStyle name="表示済みのハイパーリンク" xfId="415" builtinId="9" hidden="1"/>
    <cellStyle name="表示済みのハイパーリンク" xfId="417" builtinId="9" hidden="1"/>
    <cellStyle name="表示済みのハイパーリンク" xfId="419" builtinId="9" hidden="1"/>
    <cellStyle name="表示済みのハイパーリンク" xfId="421" builtinId="9" hidden="1"/>
    <cellStyle name="表示済みのハイパーリンク" xfId="423" builtinId="9" hidden="1"/>
    <cellStyle name="表示済みのハイパーリンク" xfId="425" builtinId="9" hidden="1"/>
    <cellStyle name="表示済みのハイパーリンク" xfId="427" builtinId="9" hidden="1"/>
    <cellStyle name="表示済みのハイパーリンク" xfId="429" builtinId="9" hidden="1"/>
    <cellStyle name="表示済みのハイパーリンク" xfId="431" builtinId="9" hidden="1"/>
    <cellStyle name="表示済みのハイパーリンク" xfId="433" builtinId="9" hidden="1"/>
    <cellStyle name="表示済みのハイパーリンク" xfId="435" builtinId="9" hidden="1"/>
    <cellStyle name="表示済みのハイパーリンク" xfId="437" builtinId="9" hidden="1"/>
    <cellStyle name="表示済みのハイパーリンク" xfId="439" builtinId="9" hidden="1"/>
    <cellStyle name="表示済みのハイパーリンク" xfId="441" builtinId="9" hidden="1"/>
    <cellStyle name="表示済みのハイパーリンク" xfId="443" builtinId="9" hidden="1"/>
    <cellStyle name="表示済みのハイパーリンク" xfId="445" builtinId="9" hidden="1"/>
    <cellStyle name="表示済みのハイパーリンク" xfId="447" builtinId="9" hidden="1"/>
    <cellStyle name="表示済みのハイパーリンク" xfId="449" builtinId="9" hidden="1"/>
    <cellStyle name="表示済みのハイパーリンク" xfId="451" builtinId="9" hidden="1"/>
    <cellStyle name="表示済みのハイパーリンク" xfId="453" builtinId="9" hidden="1"/>
    <cellStyle name="表示済みのハイパーリンク" xfId="455" builtinId="9" hidden="1"/>
    <cellStyle name="表示済みのハイパーリンク" xfId="457" builtinId="9" hidden="1"/>
    <cellStyle name="表示済みのハイパーリンク" xfId="459" builtinId="9" hidden="1"/>
    <cellStyle name="表示済みのハイパーリンク" xfId="461" builtinId="9" hidden="1"/>
    <cellStyle name="表示済みのハイパーリンク" xfId="463" builtinId="9" hidden="1"/>
    <cellStyle name="表示済みのハイパーリンク" xfId="465" builtinId="9" hidden="1"/>
    <cellStyle name="表示済みのハイパーリンク" xfId="467" builtinId="9" hidden="1"/>
    <cellStyle name="表示済みのハイパーリンク" xfId="469" builtinId="9" hidden="1"/>
    <cellStyle name="表示済みのハイパーリンク" xfId="471" builtinId="9" hidden="1"/>
    <cellStyle name="表示済みのハイパーリンク" xfId="473" builtinId="9" hidden="1"/>
    <cellStyle name="表示済みのハイパーリンク" xfId="475" builtinId="9" hidden="1"/>
    <cellStyle name="表示済みのハイパーリンク" xfId="477" builtinId="9" hidden="1"/>
    <cellStyle name="表示済みのハイパーリンク" xfId="479" builtinId="9" hidden="1"/>
    <cellStyle name="表示済みのハイパーリンク" xfId="481" builtinId="9" hidden="1"/>
    <cellStyle name="表示済みのハイパーリンク" xfId="483" builtinId="9" hidden="1"/>
    <cellStyle name="表示済みのハイパーリンク" xfId="485" builtinId="9" hidden="1"/>
    <cellStyle name="表示済みのハイパーリンク" xfId="487" builtinId="9" hidden="1"/>
    <cellStyle name="表示済みのハイパーリンク" xfId="489" builtinId="9" hidden="1"/>
    <cellStyle name="表示済みのハイパーリンク" xfId="491" builtinId="9" hidden="1"/>
    <cellStyle name="表示済みのハイパーリンク" xfId="493" builtinId="9" hidden="1"/>
    <cellStyle name="表示済みのハイパーリンク" xfId="495" builtinId="9" hidden="1"/>
    <cellStyle name="表示済みのハイパーリンク" xfId="497" builtinId="9" hidden="1"/>
    <cellStyle name="表示済みのハイパーリンク" xfId="499" builtinId="9" hidden="1"/>
    <cellStyle name="表示済みのハイパーリンク" xfId="501" builtinId="9" hidden="1"/>
    <cellStyle name="表示済みのハイパーリンク" xfId="503" builtinId="9" hidden="1"/>
    <cellStyle name="表示済みのハイパーリンク" xfId="505" builtinId="9" hidden="1"/>
    <cellStyle name="表示済みのハイパーリンク" xfId="507" builtinId="9" hidden="1"/>
    <cellStyle name="表示済みのハイパーリンク" xfId="509" builtinId="9" hidden="1"/>
    <cellStyle name="表示済みのハイパーリンク" xfId="511" builtinId="9" hidden="1"/>
    <cellStyle name="表示済みのハイパーリンク" xfId="513" builtinId="9" hidden="1"/>
    <cellStyle name="表示済みのハイパーリンク" xfId="515" builtinId="9" hidden="1"/>
    <cellStyle name="表示済みのハイパーリンク" xfId="517" builtinId="9" hidden="1"/>
    <cellStyle name="表示済みのハイパーリンク" xfId="519" builtinId="9" hidden="1"/>
    <cellStyle name="表示済みのハイパーリンク" xfId="521" builtinId="9" hidden="1"/>
    <cellStyle name="表示済みのハイパーリンク" xfId="523" builtinId="9" hidden="1"/>
    <cellStyle name="表示済みのハイパーリンク" xfId="525" builtinId="9" hidden="1"/>
    <cellStyle name="表示済みのハイパーリンク" xfId="527" builtinId="9" hidden="1"/>
    <cellStyle name="表示済みのハイパーリンク" xfId="529" builtinId="9" hidden="1"/>
    <cellStyle name="表示済みのハイパーリンク" xfId="531" builtinId="9" hidden="1"/>
    <cellStyle name="表示済みのハイパーリンク" xfId="533" builtinId="9" hidden="1"/>
    <cellStyle name="表示済みのハイパーリンク" xfId="535" builtinId="9" hidden="1"/>
    <cellStyle name="表示済みのハイパーリンク" xfId="537" builtinId="9" hidden="1"/>
    <cellStyle name="表示済みのハイパーリンク" xfId="539" builtinId="9" hidden="1"/>
    <cellStyle name="表示済みのハイパーリンク" xfId="541" builtinId="9" hidden="1"/>
    <cellStyle name="表示済みのハイパーリンク" xfId="543" builtinId="9" hidden="1"/>
    <cellStyle name="表示済みのハイパーリンク" xfId="545" builtinId="9" hidden="1"/>
    <cellStyle name="表示済みのハイパーリンク" xfId="547" builtinId="9" hidden="1"/>
    <cellStyle name="表示済みのハイパーリンク" xfId="549" builtinId="9" hidden="1"/>
    <cellStyle name="表示済みのハイパーリンク" xfId="551" builtinId="9" hidden="1"/>
    <cellStyle name="表示済みのハイパーリンク" xfId="553" builtinId="9" hidden="1"/>
    <cellStyle name="表示済みのハイパーリンク" xfId="555" builtinId="9" hidden="1"/>
    <cellStyle name="表示済みのハイパーリンク" xfId="557" builtinId="9" hidden="1"/>
    <cellStyle name="表示済みのハイパーリンク" xfId="559" builtinId="9" hidden="1"/>
    <cellStyle name="表示済みのハイパーリンク" xfId="561" builtinId="9" hidden="1"/>
    <cellStyle name="表示済みのハイパーリンク" xfId="563" builtinId="9" hidden="1"/>
    <cellStyle name="表示済みのハイパーリンク" xfId="565" builtinId="9" hidden="1"/>
    <cellStyle name="表示済みのハイパーリンク" xfId="567" builtinId="9" hidden="1"/>
    <cellStyle name="表示済みのハイパーリンク" xfId="569" builtinId="9" hidden="1"/>
    <cellStyle name="表示済みのハイパーリンク" xfId="571" builtinId="9" hidden="1"/>
    <cellStyle name="表示済みのハイパーリンク" xfId="573" builtinId="9" hidden="1"/>
    <cellStyle name="表示済みのハイパーリンク" xfId="575" builtinId="9" hidden="1"/>
    <cellStyle name="表示済みのハイパーリンク" xfId="577" builtinId="9" hidden="1"/>
    <cellStyle name="表示済みのハイパーリンク" xfId="579" builtinId="9" hidden="1"/>
    <cellStyle name="表示済みのハイパーリンク" xfId="581" builtinId="9" hidden="1"/>
    <cellStyle name="表示済みのハイパーリンク" xfId="583" builtinId="9" hidden="1"/>
    <cellStyle name="表示済みのハイパーリンク" xfId="585" builtinId="9" hidden="1"/>
    <cellStyle name="表示済みのハイパーリンク" xfId="587" builtinId="9" hidden="1"/>
    <cellStyle name="表示済みのハイパーリンク" xfId="589" builtinId="9" hidden="1"/>
    <cellStyle name="表示済みのハイパーリンク" xfId="591" builtinId="9" hidden="1"/>
    <cellStyle name="表示済みのハイパーリンク" xfId="593" builtinId="9" hidden="1"/>
    <cellStyle name="表示済みのハイパーリンク" xfId="595" builtinId="9" hidden="1"/>
    <cellStyle name="表示済みのハイパーリンク" xfId="597" builtinId="9" hidden="1"/>
    <cellStyle name="表示済みのハイパーリンク" xfId="599" builtinId="9" hidden="1"/>
    <cellStyle name="表示済みのハイパーリンク" xfId="601" builtinId="9" hidden="1"/>
    <cellStyle name="表示済みのハイパーリンク" xfId="603" builtinId="9" hidden="1"/>
    <cellStyle name="表示済みのハイパーリンク" xfId="605" builtinId="9" hidden="1"/>
    <cellStyle name="表示済みのハイパーリンク" xfId="607" builtinId="9" hidden="1"/>
    <cellStyle name="表示済みのハイパーリンク" xfId="609" builtinId="9" hidden="1"/>
    <cellStyle name="表示済みのハイパーリンク" xfId="611" builtinId="9" hidden="1"/>
    <cellStyle name="表示済みのハイパーリンク" xfId="613" builtinId="9" hidden="1"/>
    <cellStyle name="表示済みのハイパーリンク" xfId="615" builtinId="9" hidden="1"/>
    <cellStyle name="表示済みのハイパーリンク" xfId="617" builtinId="9" hidden="1"/>
    <cellStyle name="表示済みのハイパーリンク" xfId="619" builtinId="9" hidden="1"/>
    <cellStyle name="表示済みのハイパーリンク" xfId="621" builtinId="9" hidden="1"/>
    <cellStyle name="表示済みのハイパーリンク" xfId="623" builtinId="9" hidden="1"/>
    <cellStyle name="表示済みのハイパーリンク" xfId="625" builtinId="9" hidden="1"/>
    <cellStyle name="表示済みのハイパーリンク" xfId="627" builtinId="9" hidden="1"/>
    <cellStyle name="表示済みのハイパーリンク" xfId="629" builtinId="9" hidden="1"/>
    <cellStyle name="表示済みのハイパーリンク" xfId="631" builtinId="9" hidden="1"/>
    <cellStyle name="表示済みのハイパーリンク" xfId="633" builtinId="9" hidden="1"/>
    <cellStyle name="表示済みのハイパーリンク" xfId="635" builtinId="9" hidden="1"/>
    <cellStyle name="表示済みのハイパーリンク" xfId="637" builtinId="9" hidden="1"/>
    <cellStyle name="表示済みのハイパーリンク" xfId="639" builtinId="9" hidden="1"/>
    <cellStyle name="表示済みのハイパーリンク" xfId="641" builtinId="9" hidden="1"/>
    <cellStyle name="表示済みのハイパーリンク" xfId="643" builtinId="9" hidden="1"/>
    <cellStyle name="表示済みのハイパーリンク" xfId="645" builtinId="9" hidden="1"/>
    <cellStyle name="表示済みのハイパーリンク" xfId="647" builtinId="9" hidden="1"/>
    <cellStyle name="表示済みのハイパーリンク" xfId="649" builtinId="9" hidden="1"/>
    <cellStyle name="表示済みのハイパーリンク" xfId="651" builtinId="9" hidden="1"/>
    <cellStyle name="表示済みのハイパーリンク" xfId="653" builtinId="9" hidden="1"/>
    <cellStyle name="表示済みのハイパーリンク" xfId="655" builtinId="9" hidden="1"/>
    <cellStyle name="表示済みのハイパーリンク" xfId="657" builtinId="9" hidden="1"/>
    <cellStyle name="表示済みのハイパーリンク" xfId="659" builtinId="9" hidden="1"/>
    <cellStyle name="表示済みのハイパーリンク" xfId="661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78"/>
  <sheetViews>
    <sheetView tabSelected="1" topLeftCell="A38" zoomScale="80" zoomScaleNormal="80" zoomScalePageLayoutView="80" workbookViewId="0">
      <selection activeCell="M49" sqref="M49"/>
    </sheetView>
  </sheetViews>
  <sheetFormatPr baseColWidth="12" defaultColWidth="12.83203125" defaultRowHeight="16" x14ac:dyDescent="0.2"/>
  <cols>
    <col min="1" max="1" width="14" style="6" customWidth="1"/>
    <col min="2" max="2" width="19.1640625" style="6" customWidth="1"/>
    <col min="3" max="6" width="12.83203125" style="6"/>
    <col min="7" max="7" width="5.6640625" style="6" customWidth="1"/>
    <col min="8" max="9" width="12.83203125" style="6"/>
    <col min="10" max="10" width="5.6640625" style="6" customWidth="1"/>
    <col min="11" max="11" width="14.6640625" style="6" customWidth="1"/>
    <col min="12" max="12" width="12.83203125" style="20"/>
    <col min="13" max="16384" width="12.83203125" style="6"/>
  </cols>
  <sheetData>
    <row r="1" spans="1:12" ht="28" x14ac:dyDescent="0.3">
      <c r="A1" s="70" t="s">
        <v>433</v>
      </c>
    </row>
    <row r="3" spans="1:12" ht="17" thickBot="1" x14ac:dyDescent="0.25">
      <c r="A3" s="6" t="s">
        <v>326</v>
      </c>
    </row>
    <row r="4" spans="1:12" x14ac:dyDescent="0.2">
      <c r="B4" s="12" t="s">
        <v>196</v>
      </c>
      <c r="C4" s="12" t="s">
        <v>0</v>
      </c>
      <c r="D4" s="12" t="s">
        <v>1</v>
      </c>
      <c r="E4" s="12" t="s">
        <v>2</v>
      </c>
      <c r="F4" s="12" t="s">
        <v>3</v>
      </c>
      <c r="H4" s="37" t="s">
        <v>4</v>
      </c>
      <c r="I4" s="37" t="s">
        <v>5</v>
      </c>
      <c r="J4" s="37"/>
      <c r="K4" s="37" t="s">
        <v>210</v>
      </c>
      <c r="L4" s="39" t="s">
        <v>213</v>
      </c>
    </row>
    <row r="5" spans="1:12" x14ac:dyDescent="0.2">
      <c r="B5" s="6" t="s">
        <v>155</v>
      </c>
      <c r="C5" s="6">
        <v>0.85110260616001432</v>
      </c>
      <c r="D5" s="6">
        <v>1.1984691088026251</v>
      </c>
      <c r="E5" s="6">
        <v>1.0743940222343711</v>
      </c>
      <c r="F5" s="6">
        <v>0.87603426280298957</v>
      </c>
      <c r="H5" s="6">
        <f>AVERAGE(C5:F5)</f>
        <v>1</v>
      </c>
      <c r="I5" s="6">
        <f>STDEV(C5:F5)/SQRT(COUNT(4))</f>
        <v>0.16579344135022825</v>
      </c>
      <c r="K5" s="6" t="s">
        <v>212</v>
      </c>
      <c r="L5" s="21">
        <f>_xlfn.T.TEST(C5:F5,C6:F6,2,3)</f>
        <v>1.288598933702928E-4</v>
      </c>
    </row>
    <row r="6" spans="1:12" x14ac:dyDescent="0.2">
      <c r="B6" s="6" t="s">
        <v>156</v>
      </c>
      <c r="C6" s="6">
        <v>5.0598141060688899</v>
      </c>
      <c r="D6" s="6">
        <v>6.1726262073993068</v>
      </c>
      <c r="E6" s="6">
        <v>5.5643521049753959</v>
      </c>
      <c r="F6" s="6">
        <v>5.1846181884454161</v>
      </c>
      <c r="H6" s="6">
        <f t="shared" ref="H6:H12" si="0">AVERAGE(C6:F6)</f>
        <v>5.4953526517222517</v>
      </c>
      <c r="I6" s="6">
        <f t="shared" ref="I6:I12" si="1">STDEV(C6:F6)/SQRT(COUNT(4))</f>
        <v>0.49990336572397082</v>
      </c>
    </row>
    <row r="7" spans="1:12" x14ac:dyDescent="0.2">
      <c r="B7" s="6" t="s">
        <v>157</v>
      </c>
      <c r="C7" s="6">
        <v>1.415126663021687</v>
      </c>
      <c r="D7" s="6">
        <v>1.8598141060688889</v>
      </c>
      <c r="E7" s="6">
        <v>1.6294514306542729</v>
      </c>
      <c r="F7" s="6">
        <v>1.4311645708037171</v>
      </c>
      <c r="H7" s="6">
        <f t="shared" si="0"/>
        <v>1.5838891926371415</v>
      </c>
      <c r="I7" s="6">
        <f t="shared" si="1"/>
        <v>0.20817947137171308</v>
      </c>
      <c r="K7" s="6" t="s">
        <v>212</v>
      </c>
      <c r="L7" s="21">
        <f>_xlfn.T.TEST(C7:F7,C8:F8,2,3)</f>
        <v>6.3537218665195676E-5</v>
      </c>
    </row>
    <row r="8" spans="1:12" x14ac:dyDescent="0.2">
      <c r="B8" s="6" t="s">
        <v>158</v>
      </c>
      <c r="C8" s="6">
        <v>6.7198104610898479</v>
      </c>
      <c r="D8" s="6">
        <v>7.1755786404228168</v>
      </c>
      <c r="E8" s="6">
        <v>7.8238017131401483</v>
      </c>
      <c r="F8" s="6">
        <v>7.9249863313285944</v>
      </c>
      <c r="H8" s="6">
        <f t="shared" si="0"/>
        <v>7.4110442864953514</v>
      </c>
      <c r="I8" s="6">
        <f t="shared" si="1"/>
        <v>0.56796519569509196</v>
      </c>
    </row>
    <row r="9" spans="1:12" x14ac:dyDescent="0.2">
      <c r="B9" s="6" t="s">
        <v>159</v>
      </c>
      <c r="C9" s="6">
        <v>2.3386914525241482</v>
      </c>
      <c r="D9" s="6">
        <v>2.7085839256424262</v>
      </c>
      <c r="E9" s="6">
        <v>3.1079278294149804</v>
      </c>
      <c r="F9" s="6">
        <v>2.6675414616365951</v>
      </c>
      <c r="H9" s="6">
        <f t="shared" si="0"/>
        <v>2.7056861673045374</v>
      </c>
      <c r="I9" s="6">
        <f t="shared" si="1"/>
        <v>0.31514382483134612</v>
      </c>
      <c r="K9" s="6" t="s">
        <v>212</v>
      </c>
      <c r="L9" s="21">
        <f>_xlfn.T.TEST(C9:F9,C10:F10,2,3)</f>
        <v>9.2684255107741147E-5</v>
      </c>
    </row>
    <row r="10" spans="1:12" x14ac:dyDescent="0.2">
      <c r="B10" s="6" t="s">
        <v>160</v>
      </c>
      <c r="C10" s="6">
        <v>8.3088026243849082</v>
      </c>
      <c r="D10" s="6">
        <v>8.6388190267905944</v>
      </c>
      <c r="E10" s="6">
        <v>9.1419719336613809</v>
      </c>
      <c r="F10" s="6">
        <v>10.023182066703114</v>
      </c>
      <c r="H10" s="6">
        <f t="shared" si="0"/>
        <v>9.0281939128849995</v>
      </c>
      <c r="I10" s="6">
        <f t="shared" si="1"/>
        <v>0.74656624893374857</v>
      </c>
    </row>
    <row r="11" spans="1:12" x14ac:dyDescent="0.2">
      <c r="B11" s="6" t="s">
        <v>161</v>
      </c>
      <c r="C11" s="6">
        <v>2.9657007472207035</v>
      </c>
      <c r="D11" s="6">
        <v>3.8945143065427361</v>
      </c>
      <c r="E11" s="6">
        <v>3.0345908511026054</v>
      </c>
      <c r="F11" s="6">
        <v>2.4445416438855476</v>
      </c>
      <c r="H11" s="6">
        <f t="shared" si="0"/>
        <v>3.0848368871878984</v>
      </c>
      <c r="I11" s="6">
        <f t="shared" si="1"/>
        <v>0.60063122518377465</v>
      </c>
      <c r="K11" s="6" t="s">
        <v>212</v>
      </c>
      <c r="L11" s="22">
        <f>_xlfn.T.TEST(C11:F11,C12:F12,2,3)</f>
        <v>4.7877634850363722E-6</v>
      </c>
    </row>
    <row r="12" spans="1:12" ht="17" thickBot="1" x14ac:dyDescent="0.25">
      <c r="B12" s="13" t="s">
        <v>162</v>
      </c>
      <c r="C12" s="13">
        <v>9.9207581556406037</v>
      </c>
      <c r="D12" s="13">
        <v>8.829524330235099</v>
      </c>
      <c r="E12" s="13">
        <v>10.247785675232368</v>
      </c>
      <c r="F12" s="13">
        <v>9.9262985237834869</v>
      </c>
      <c r="H12" s="13">
        <f t="shared" si="0"/>
        <v>9.7310916712228881</v>
      </c>
      <c r="I12" s="13">
        <f t="shared" si="1"/>
        <v>0.62018154726744645</v>
      </c>
      <c r="J12" s="13"/>
      <c r="K12" s="13"/>
      <c r="L12" s="54"/>
    </row>
    <row r="14" spans="1:12" ht="17" thickBot="1" x14ac:dyDescent="0.25">
      <c r="A14" s="6" t="s">
        <v>327</v>
      </c>
    </row>
    <row r="15" spans="1:12" x14ac:dyDescent="0.2">
      <c r="B15" s="12" t="s">
        <v>196</v>
      </c>
      <c r="C15" s="12" t="s">
        <v>0</v>
      </c>
      <c r="D15" s="12" t="s">
        <v>1</v>
      </c>
      <c r="E15" s="12" t="s">
        <v>2</v>
      </c>
      <c r="F15" s="12" t="s">
        <v>3</v>
      </c>
      <c r="H15" s="37" t="s">
        <v>4</v>
      </c>
      <c r="I15" s="37" t="s">
        <v>5</v>
      </c>
      <c r="J15" s="37"/>
      <c r="K15" s="37" t="s">
        <v>210</v>
      </c>
      <c r="L15" s="39" t="s">
        <v>213</v>
      </c>
    </row>
    <row r="16" spans="1:12" x14ac:dyDescent="0.2">
      <c r="B16" s="6" t="s">
        <v>155</v>
      </c>
      <c r="C16" s="6">
        <v>1</v>
      </c>
      <c r="D16" s="6">
        <v>1</v>
      </c>
      <c r="E16" s="6">
        <v>1</v>
      </c>
      <c r="F16" s="6">
        <v>1</v>
      </c>
      <c r="H16" s="6">
        <f>AVERAGE(C16:F16)</f>
        <v>1</v>
      </c>
      <c r="I16" s="6">
        <f>STDEV(C16:F16)/SQRT(COUNT(4))</f>
        <v>0</v>
      </c>
      <c r="K16" s="6" t="s">
        <v>212</v>
      </c>
      <c r="L16" s="21">
        <f>_xlfn.T.TEST(C16:F16,C17:F17,2,3)</f>
        <v>9.0685175426264461E-5</v>
      </c>
    </row>
    <row r="17" spans="1:12" x14ac:dyDescent="0.2">
      <c r="B17" s="6" t="s">
        <v>156</v>
      </c>
      <c r="C17" s="6">
        <v>4.5086850175067381</v>
      </c>
      <c r="D17" s="6">
        <v>4.1911258782721745</v>
      </c>
      <c r="E17" s="6">
        <v>4.0719552830929064</v>
      </c>
      <c r="F17" s="6">
        <v>4.5321502053371976</v>
      </c>
      <c r="H17" s="6">
        <f t="shared" ref="H17:H23" si="2">AVERAGE(C17:F17)</f>
        <v>4.3259790960522544</v>
      </c>
      <c r="I17" s="6">
        <f t="shared" ref="I17:I23" si="3">STDEV(C17:F17)/SQRT(COUNT(4))</f>
        <v>0.229928588866459</v>
      </c>
    </row>
    <row r="18" spans="1:12" x14ac:dyDescent="0.2">
      <c r="B18" s="6" t="s">
        <v>157</v>
      </c>
      <c r="C18" s="6">
        <v>1.8168083679332465</v>
      </c>
      <c r="D18" s="6">
        <v>1.6956586166465417</v>
      </c>
      <c r="E18" s="6">
        <v>1.6571948106902059</v>
      </c>
      <c r="F18" s="6">
        <v>1.785106832737454</v>
      </c>
      <c r="H18" s="6">
        <f t="shared" si="2"/>
        <v>1.7386921570018621</v>
      </c>
      <c r="I18" s="6">
        <f t="shared" si="3"/>
        <v>7.4722079702659261E-2</v>
      </c>
      <c r="K18" s="6" t="s">
        <v>212</v>
      </c>
      <c r="L18" s="22">
        <f>_xlfn.T.TEST(C18:F18,C19:F19,2,3)</f>
        <v>3.082730735058788E-5</v>
      </c>
    </row>
    <row r="19" spans="1:12" x14ac:dyDescent="0.2">
      <c r="B19" s="6" t="s">
        <v>158</v>
      </c>
      <c r="C19" s="6">
        <v>8.5081679572386779</v>
      </c>
      <c r="D19" s="6">
        <v>8.2397145587556864</v>
      </c>
      <c r="E19" s="6">
        <v>8.1540276230913626</v>
      </c>
      <c r="F19" s="6">
        <v>9.0140809070521488</v>
      </c>
      <c r="H19" s="6">
        <f t="shared" si="2"/>
        <v>8.4789977615344689</v>
      </c>
      <c r="I19" s="6">
        <f t="shared" si="3"/>
        <v>0.38730991679632132</v>
      </c>
    </row>
    <row r="20" spans="1:12" x14ac:dyDescent="0.2">
      <c r="B20" s="6" t="s">
        <v>159</v>
      </c>
      <c r="C20" s="6">
        <v>4.1644328501035224</v>
      </c>
      <c r="D20" s="6">
        <v>3.4251556189010826</v>
      </c>
      <c r="E20" s="6">
        <v>4.3840166774841149</v>
      </c>
      <c r="F20" s="6">
        <v>4.6148218656957809</v>
      </c>
      <c r="H20" s="6">
        <f t="shared" si="2"/>
        <v>4.147106753046125</v>
      </c>
      <c r="I20" s="6">
        <f t="shared" si="3"/>
        <v>0.51523372451430582</v>
      </c>
      <c r="K20" s="6" t="s">
        <v>212</v>
      </c>
      <c r="L20" s="22">
        <f>_xlfn.T.TEST(C20:F20,C21:F21,2,3)</f>
        <v>1.4726261381929026E-5</v>
      </c>
    </row>
    <row r="21" spans="1:12" x14ac:dyDescent="0.2">
      <c r="B21" s="6" t="s">
        <v>160</v>
      </c>
      <c r="C21" s="6">
        <v>11.765904947646291</v>
      </c>
      <c r="D21" s="6">
        <v>10.536413372507266</v>
      </c>
      <c r="E21" s="6">
        <v>10.454130796648895</v>
      </c>
      <c r="F21" s="6">
        <v>11.858851817080604</v>
      </c>
      <c r="H21" s="6">
        <f t="shared" si="2"/>
        <v>11.153825233470764</v>
      </c>
      <c r="I21" s="6">
        <f t="shared" si="3"/>
        <v>0.76211848839919882</v>
      </c>
    </row>
    <row r="22" spans="1:12" x14ac:dyDescent="0.2">
      <c r="B22" s="6" t="s">
        <v>161</v>
      </c>
      <c r="C22" s="6">
        <v>8.4589688698971806</v>
      </c>
      <c r="D22" s="6">
        <v>7.2684991172418636</v>
      </c>
      <c r="E22" s="6">
        <v>7.9095657272893343</v>
      </c>
      <c r="F22" s="6">
        <v>8.6043433377817902</v>
      </c>
      <c r="H22" s="6">
        <f t="shared" si="2"/>
        <v>8.0603442630525421</v>
      </c>
      <c r="I22" s="6">
        <f t="shared" si="3"/>
        <v>0.60679196662424384</v>
      </c>
      <c r="K22" s="6" t="s">
        <v>212</v>
      </c>
      <c r="L22" s="21">
        <f>_xlfn.T.TEST(C22:F22,C23:F23,2,3)</f>
        <v>1.8420593898090154E-3</v>
      </c>
    </row>
    <row r="23" spans="1:12" ht="17" thickBot="1" x14ac:dyDescent="0.25">
      <c r="B23" s="13" t="s">
        <v>162</v>
      </c>
      <c r="C23" s="13">
        <v>15.927979375428881</v>
      </c>
      <c r="D23" s="13">
        <v>12.914029529523471</v>
      </c>
      <c r="E23" s="13">
        <v>13.151212041219614</v>
      </c>
      <c r="F23" s="13">
        <v>15.485759991681563</v>
      </c>
      <c r="H23" s="13">
        <f t="shared" si="2"/>
        <v>14.369745234463382</v>
      </c>
      <c r="I23" s="13">
        <f t="shared" si="3"/>
        <v>1.5575101854182527</v>
      </c>
      <c r="J23" s="13"/>
      <c r="K23" s="13"/>
      <c r="L23" s="54"/>
    </row>
    <row r="25" spans="1:12" ht="17" thickBot="1" x14ac:dyDescent="0.25">
      <c r="A25" s="6" t="s">
        <v>328</v>
      </c>
    </row>
    <row r="26" spans="1:12" x14ac:dyDescent="0.2">
      <c r="B26" s="12" t="s">
        <v>196</v>
      </c>
      <c r="C26" s="12" t="s">
        <v>0</v>
      </c>
      <c r="D26" s="12" t="s">
        <v>1</v>
      </c>
      <c r="E26" s="12" t="s">
        <v>2</v>
      </c>
      <c r="F26" s="12" t="s">
        <v>3</v>
      </c>
      <c r="H26" s="37" t="s">
        <v>4</v>
      </c>
      <c r="I26" s="37" t="s">
        <v>5</v>
      </c>
      <c r="J26" s="37"/>
      <c r="K26" s="37" t="s">
        <v>210</v>
      </c>
      <c r="L26" s="39" t="s">
        <v>213</v>
      </c>
    </row>
    <row r="27" spans="1:12" x14ac:dyDescent="0.2">
      <c r="B27" s="6" t="s">
        <v>155</v>
      </c>
      <c r="C27" s="6">
        <v>1</v>
      </c>
      <c r="D27" s="6">
        <v>1</v>
      </c>
      <c r="E27" s="6">
        <v>1</v>
      </c>
      <c r="F27" s="6">
        <v>1</v>
      </c>
      <c r="H27" s="6">
        <v>1</v>
      </c>
      <c r="I27" s="6">
        <v>0</v>
      </c>
      <c r="K27" s="6" t="s">
        <v>212</v>
      </c>
      <c r="L27" s="20">
        <f>_xlfn.T.TEST(C27:F27,C28:F28,2,3)</f>
        <v>0.35768489618392085</v>
      </c>
    </row>
    <row r="28" spans="1:12" x14ac:dyDescent="0.2">
      <c r="B28" s="6" t="s">
        <v>156</v>
      </c>
      <c r="C28" s="6">
        <v>0.88881360108414442</v>
      </c>
      <c r="D28" s="6">
        <v>1.0371755864797909</v>
      </c>
      <c r="E28" s="6">
        <v>1.1498846886593801</v>
      </c>
      <c r="F28" s="6">
        <v>1.310881781419043</v>
      </c>
      <c r="H28" s="6">
        <v>1.0966889144105898</v>
      </c>
      <c r="I28" s="6">
        <v>0.17838381537870707</v>
      </c>
    </row>
    <row r="29" spans="1:12" x14ac:dyDescent="0.2">
      <c r="B29" s="6" t="s">
        <v>157</v>
      </c>
      <c r="C29" s="6">
        <v>1</v>
      </c>
      <c r="D29" s="6">
        <v>1.05</v>
      </c>
      <c r="E29" s="6">
        <v>1.1599999999999999</v>
      </c>
      <c r="F29" s="6">
        <v>0.68</v>
      </c>
      <c r="H29" s="6">
        <v>0.97250000000000003</v>
      </c>
      <c r="I29" s="6">
        <v>0.20613506898794942</v>
      </c>
      <c r="K29" s="6" t="s">
        <v>212</v>
      </c>
      <c r="L29" s="21">
        <f>_xlfn.T.TEST(C29:F29,C30:F30,2,3)</f>
        <v>5.2195314588569114E-5</v>
      </c>
    </row>
    <row r="30" spans="1:12" x14ac:dyDescent="0.2">
      <c r="B30" s="6" t="s">
        <v>158</v>
      </c>
      <c r="C30" s="6">
        <v>2.5031937704548</v>
      </c>
      <c r="D30" s="6">
        <v>2.6889130603682698</v>
      </c>
      <c r="E30" s="6">
        <v>2.4811555332048201</v>
      </c>
      <c r="F30" s="6">
        <v>2.3807342681981498</v>
      </c>
      <c r="H30" s="6">
        <v>2.51349915805651</v>
      </c>
      <c r="I30" s="6">
        <v>0.12851571134237566</v>
      </c>
    </row>
    <row r="31" spans="1:12" x14ac:dyDescent="0.2">
      <c r="B31" s="6" t="s">
        <v>159</v>
      </c>
      <c r="C31" s="6">
        <v>1</v>
      </c>
      <c r="D31" s="6">
        <v>1.39</v>
      </c>
      <c r="E31" s="6">
        <v>0.68</v>
      </c>
      <c r="F31" s="6">
        <v>1.0900000000000001</v>
      </c>
      <c r="H31" s="6">
        <v>1.04</v>
      </c>
      <c r="I31" s="6">
        <v>0.292232783924049</v>
      </c>
      <c r="K31" s="6" t="s">
        <v>212</v>
      </c>
      <c r="L31" s="21">
        <f>_xlfn.T.TEST(C31:F31,C32:F32,2,3)</f>
        <v>1.4338778014383086E-4</v>
      </c>
    </row>
    <row r="32" spans="1:12" x14ac:dyDescent="0.2">
      <c r="B32" s="6" t="s">
        <v>160</v>
      </c>
      <c r="C32" s="6">
        <v>2.8279140875531401</v>
      </c>
      <c r="D32" s="6">
        <v>3.6304567065264401</v>
      </c>
      <c r="E32" s="6">
        <v>3.7398867020117699</v>
      </c>
      <c r="F32" s="6">
        <v>3.3807342681981498</v>
      </c>
      <c r="H32" s="6">
        <v>3.3947479410723753</v>
      </c>
      <c r="I32" s="6">
        <v>0.40668431120364473</v>
      </c>
    </row>
    <row r="33" spans="1:12" x14ac:dyDescent="0.2">
      <c r="B33" s="6" t="s">
        <v>161</v>
      </c>
      <c r="C33" s="6">
        <v>1</v>
      </c>
      <c r="D33" s="6">
        <v>0.89</v>
      </c>
      <c r="E33" s="6">
        <v>1.0900000000000001</v>
      </c>
      <c r="F33" s="6">
        <v>1</v>
      </c>
      <c r="H33" s="6">
        <v>0.99500000000000011</v>
      </c>
      <c r="I33" s="6">
        <v>8.185352771872452E-2</v>
      </c>
      <c r="K33" s="6" t="s">
        <v>212</v>
      </c>
      <c r="L33" s="21">
        <f>_xlfn.T.TEST(C33:F33,C34:F34,2,3)</f>
        <v>7.4315402313142895E-4</v>
      </c>
    </row>
    <row r="34" spans="1:12" ht="17" thickBot="1" x14ac:dyDescent="0.25">
      <c r="B34" s="13" t="s">
        <v>162</v>
      </c>
      <c r="C34" s="13">
        <v>4.5079524594337501</v>
      </c>
      <c r="D34" s="13">
        <v>3.5701717401692101</v>
      </c>
      <c r="E34" s="13">
        <v>3.9144904173383499</v>
      </c>
      <c r="F34" s="13">
        <v>3.5578895101573802</v>
      </c>
      <c r="H34" s="13">
        <v>3.8876260317746727</v>
      </c>
      <c r="I34" s="13">
        <v>0.4453575241724278</v>
      </c>
      <c r="J34" s="13"/>
      <c r="K34" s="13"/>
      <c r="L34" s="54"/>
    </row>
    <row r="36" spans="1:12" ht="17" thickBot="1" x14ac:dyDescent="0.25">
      <c r="A36" s="6" t="s">
        <v>329</v>
      </c>
    </row>
    <row r="37" spans="1:12" x14ac:dyDescent="0.2">
      <c r="B37" s="12" t="s">
        <v>196</v>
      </c>
      <c r="C37" s="12" t="s">
        <v>0</v>
      </c>
      <c r="D37" s="12" t="s">
        <v>1</v>
      </c>
      <c r="E37" s="12" t="s">
        <v>2</v>
      </c>
      <c r="F37" s="12" t="s">
        <v>3</v>
      </c>
      <c r="H37" s="37" t="s">
        <v>4</v>
      </c>
      <c r="I37" s="37" t="s">
        <v>5</v>
      </c>
      <c r="J37" s="37"/>
      <c r="K37" s="37" t="s">
        <v>210</v>
      </c>
      <c r="L37" s="39" t="s">
        <v>213</v>
      </c>
    </row>
    <row r="38" spans="1:12" x14ac:dyDescent="0.2">
      <c r="B38" s="6" t="s">
        <v>155</v>
      </c>
      <c r="C38" s="6">
        <v>1</v>
      </c>
      <c r="D38" s="6">
        <v>1</v>
      </c>
      <c r="E38" s="6">
        <v>1</v>
      </c>
      <c r="F38" s="6">
        <v>1</v>
      </c>
      <c r="H38" s="6">
        <v>1</v>
      </c>
      <c r="I38" s="6">
        <v>0</v>
      </c>
      <c r="K38" s="6" t="s">
        <v>212</v>
      </c>
      <c r="L38" s="20">
        <f>_xlfn.T.TEST(C38:F38,C39:F39,2,3)</f>
        <v>0.15357767305035888</v>
      </c>
    </row>
    <row r="39" spans="1:12" x14ac:dyDescent="0.2">
      <c r="B39" s="6" t="s">
        <v>156</v>
      </c>
      <c r="C39" s="6">
        <v>0.94693507356375695</v>
      </c>
      <c r="D39" s="6">
        <v>1.2119537617584573</v>
      </c>
      <c r="E39" s="6">
        <v>1.225078172653238</v>
      </c>
      <c r="F39" s="6">
        <v>1.1049987748655008</v>
      </c>
      <c r="H39" s="6">
        <v>1.1222414457102383</v>
      </c>
      <c r="I39" s="6">
        <v>0.12865111202020393</v>
      </c>
    </row>
    <row r="40" spans="1:12" x14ac:dyDescent="0.2">
      <c r="B40" s="6" t="s">
        <v>157</v>
      </c>
      <c r="C40" s="6">
        <v>1.0147604139393147</v>
      </c>
      <c r="D40" s="6">
        <v>1.0391762770159001</v>
      </c>
      <c r="E40" s="6">
        <v>1.1417155887225301</v>
      </c>
      <c r="F40" s="6">
        <v>1.1973647814457209</v>
      </c>
      <c r="H40" s="6">
        <v>1.0982542652808664</v>
      </c>
      <c r="I40" s="6">
        <v>8.5971338167720013E-2</v>
      </c>
      <c r="K40" s="6" t="s">
        <v>212</v>
      </c>
      <c r="L40" s="21">
        <f>_xlfn.T.TEST(C40:F40,C41:F41,2,3)</f>
        <v>1.7508918489159926E-2</v>
      </c>
    </row>
    <row r="41" spans="1:12" x14ac:dyDescent="0.2">
      <c r="B41" s="6" t="s">
        <v>158</v>
      </c>
      <c r="C41" s="6">
        <v>2.4114459704744302</v>
      </c>
      <c r="D41" s="6">
        <v>1.975223894985795</v>
      </c>
      <c r="E41" s="6">
        <v>2.4315827324178398</v>
      </c>
      <c r="F41" s="6">
        <v>3.45988183070435</v>
      </c>
      <c r="H41" s="6">
        <v>2.5695336071456039</v>
      </c>
      <c r="I41" s="6">
        <v>0.62980053399684133</v>
      </c>
    </row>
    <row r="42" spans="1:12" x14ac:dyDescent="0.2">
      <c r="B42" s="6" t="s">
        <v>159</v>
      </c>
      <c r="C42" s="6">
        <v>1.29284324214887</v>
      </c>
      <c r="D42" s="6">
        <v>1.0158784823689799</v>
      </c>
      <c r="E42" s="6">
        <v>1.7487341618442656</v>
      </c>
      <c r="F42" s="6">
        <v>0.60954350293008364</v>
      </c>
      <c r="H42" s="6">
        <v>1.1667498473230498</v>
      </c>
      <c r="I42" s="6">
        <v>0.47883412770405376</v>
      </c>
      <c r="K42" s="6" t="s">
        <v>212</v>
      </c>
      <c r="L42" s="21">
        <f>_xlfn.T.TEST(C42:F42,C43:F43,2,3)</f>
        <v>2.6720895039494688E-4</v>
      </c>
    </row>
    <row r="43" spans="1:12" x14ac:dyDescent="0.2">
      <c r="B43" s="6" t="s">
        <v>160</v>
      </c>
      <c r="C43" s="6">
        <v>3.77878008056752</v>
      </c>
      <c r="D43" s="6">
        <v>3.1362129711167399</v>
      </c>
      <c r="E43" s="6">
        <v>4.2839120329860298</v>
      </c>
      <c r="F43" s="6">
        <v>3.69130953514731</v>
      </c>
      <c r="H43" s="6">
        <v>3.7225536549544</v>
      </c>
      <c r="I43" s="6">
        <v>0.470126306457197</v>
      </c>
    </row>
    <row r="44" spans="1:12" x14ac:dyDescent="0.2">
      <c r="B44" s="6" t="s">
        <v>161</v>
      </c>
      <c r="C44" s="6">
        <v>2.1210864489267456</v>
      </c>
      <c r="D44" s="6">
        <v>2.3984784235198608</v>
      </c>
      <c r="E44" s="6">
        <v>2.1959696003102427</v>
      </c>
      <c r="F44" s="6">
        <v>1.5922754037055531</v>
      </c>
      <c r="H44" s="6">
        <v>2.0769524691156005</v>
      </c>
      <c r="I44" s="6">
        <v>0.34370708594278332</v>
      </c>
      <c r="K44" s="6" t="s">
        <v>212</v>
      </c>
      <c r="L44" s="21">
        <f>_xlfn.T.TEST(C44:F44,C45:F45,2,3)</f>
        <v>7.0305322231520805E-4</v>
      </c>
    </row>
    <row r="45" spans="1:12" ht="17" thickBot="1" x14ac:dyDescent="0.25">
      <c r="B45" s="13" t="s">
        <v>162</v>
      </c>
      <c r="C45" s="13">
        <v>5.0378945147269603</v>
      </c>
      <c r="D45" s="13">
        <v>3.7370882185863592</v>
      </c>
      <c r="E45" s="13">
        <v>4.7573038129577601</v>
      </c>
      <c r="F45" s="13">
        <v>4.6859253882889602</v>
      </c>
      <c r="H45" s="13">
        <v>4.5545529836400096</v>
      </c>
      <c r="I45" s="13">
        <v>0.56575444769793626</v>
      </c>
      <c r="J45" s="13"/>
      <c r="K45" s="13"/>
      <c r="L45" s="54"/>
    </row>
    <row r="47" spans="1:12" ht="17" thickBot="1" x14ac:dyDescent="0.25">
      <c r="A47" s="6" t="s">
        <v>330</v>
      </c>
    </row>
    <row r="48" spans="1:12" x14ac:dyDescent="0.2">
      <c r="B48" s="12" t="s">
        <v>196</v>
      </c>
      <c r="C48" s="12" t="s">
        <v>0</v>
      </c>
      <c r="D48" s="12" t="s">
        <v>1</v>
      </c>
      <c r="E48" s="12" t="s">
        <v>2</v>
      </c>
      <c r="F48" s="12" t="s">
        <v>3</v>
      </c>
      <c r="H48" s="37" t="s">
        <v>4</v>
      </c>
      <c r="I48" s="37" t="s">
        <v>5</v>
      </c>
      <c r="J48" s="37"/>
      <c r="K48" s="37" t="s">
        <v>210</v>
      </c>
      <c r="L48" s="39" t="s">
        <v>213</v>
      </c>
    </row>
    <row r="49" spans="1:12" x14ac:dyDescent="0.2">
      <c r="B49" s="6" t="s">
        <v>155</v>
      </c>
      <c r="C49" s="6">
        <v>0.90019823645167196</v>
      </c>
      <c r="D49" s="6">
        <v>0.96153436972013728</v>
      </c>
      <c r="E49" s="6">
        <v>1.2278008332356005</v>
      </c>
      <c r="F49" s="6">
        <v>0.91046656059259035</v>
      </c>
      <c r="H49" s="6">
        <v>1</v>
      </c>
      <c r="I49" s="6">
        <v>0.15421786873893478</v>
      </c>
      <c r="K49" s="6" t="s">
        <v>212</v>
      </c>
      <c r="L49" s="20">
        <v>0.12856170542699744</v>
      </c>
    </row>
    <row r="50" spans="1:12" x14ac:dyDescent="0.2">
      <c r="B50" s="6" t="s">
        <v>156</v>
      </c>
      <c r="C50" s="6">
        <v>0.95082130422780042</v>
      </c>
      <c r="D50" s="6">
        <v>1.4940938218038211</v>
      </c>
      <c r="E50" s="6">
        <v>1.3653248340360482</v>
      </c>
      <c r="F50" s="6">
        <v>2.0349011076078498</v>
      </c>
      <c r="H50" s="6">
        <v>1.4612852669188801</v>
      </c>
      <c r="I50" s="6">
        <v>0.44717386471345016</v>
      </c>
    </row>
    <row r="51" spans="1:12" x14ac:dyDescent="0.2">
      <c r="B51" s="6" t="s">
        <v>157</v>
      </c>
      <c r="C51" s="6">
        <v>1.0663423227834739</v>
      </c>
      <c r="D51" s="6">
        <v>1.3552154764294098</v>
      </c>
      <c r="E51" s="6">
        <v>1.100361874134943</v>
      </c>
      <c r="F51" s="6">
        <v>1.7306062694755686</v>
      </c>
      <c r="H51" s="6">
        <v>1.3131314857058487</v>
      </c>
      <c r="I51" s="6">
        <v>0.30672031554428564</v>
      </c>
      <c r="K51" s="6" t="s">
        <v>212</v>
      </c>
      <c r="L51" s="26">
        <v>0.14934428341233483</v>
      </c>
    </row>
    <row r="52" spans="1:12" x14ac:dyDescent="0.2">
      <c r="B52" s="6" t="s">
        <v>158</v>
      </c>
      <c r="C52" s="6">
        <v>1.3185900714694632</v>
      </c>
      <c r="D52" s="6">
        <v>1.8723307828666358</v>
      </c>
      <c r="E52" s="6">
        <v>1.5767601817109664</v>
      </c>
      <c r="F52" s="6">
        <v>2.4747068712124989</v>
      </c>
      <c r="H52" s="6">
        <v>1.8105969768148911</v>
      </c>
      <c r="I52" s="6">
        <v>0.49719327439085403</v>
      </c>
    </row>
    <row r="53" spans="1:12" x14ac:dyDescent="0.2">
      <c r="B53" s="6" t="s">
        <v>159</v>
      </c>
      <c r="C53" s="6">
        <v>2.9090866535526736</v>
      </c>
      <c r="D53" s="6">
        <v>3.9451255357751682</v>
      </c>
      <c r="E53" s="6">
        <v>5.3515499820690877</v>
      </c>
      <c r="F53" s="6">
        <v>4.1013588109727248</v>
      </c>
      <c r="H53" s="6">
        <v>4.0767802455924134</v>
      </c>
      <c r="I53" s="6">
        <v>1.0010799625771996</v>
      </c>
      <c r="K53" s="6" t="s">
        <v>212</v>
      </c>
      <c r="L53" s="21">
        <v>2.5560265554578479E-2</v>
      </c>
    </row>
    <row r="54" spans="1:12" x14ac:dyDescent="0.2">
      <c r="B54" s="6" t="s">
        <v>160</v>
      </c>
      <c r="C54" s="6">
        <v>8.7987344400632654</v>
      </c>
      <c r="D54" s="6">
        <v>6.9853990473708816</v>
      </c>
      <c r="E54" s="6">
        <v>13.133455112427356</v>
      </c>
      <c r="F54" s="6">
        <v>7.9787076693186814</v>
      </c>
      <c r="H54" s="6">
        <v>9.2240740672950459</v>
      </c>
      <c r="I54" s="6">
        <v>2.709660327087422</v>
      </c>
    </row>
    <row r="55" spans="1:12" x14ac:dyDescent="0.2">
      <c r="B55" s="6" t="s">
        <v>161</v>
      </c>
      <c r="C55" s="6">
        <v>3.3672744568627535</v>
      </c>
      <c r="D55" s="6">
        <v>5.2271214473854828</v>
      </c>
      <c r="E55" s="6">
        <v>6.1254650739544481</v>
      </c>
      <c r="F55" s="6">
        <v>3.6346707086894736</v>
      </c>
      <c r="H55" s="6">
        <v>4.5886329217230397</v>
      </c>
      <c r="I55" s="6">
        <v>1.3129205440691614</v>
      </c>
      <c r="K55" s="6" t="s">
        <v>212</v>
      </c>
      <c r="L55" s="21">
        <v>1.3458773353626271E-2</v>
      </c>
    </row>
    <row r="56" spans="1:12" ht="17" thickBot="1" x14ac:dyDescent="0.25">
      <c r="B56" s="13" t="s">
        <v>162</v>
      </c>
      <c r="C56" s="13">
        <v>10.910823354578428</v>
      </c>
      <c r="D56" s="13">
        <v>16.087516773343562</v>
      </c>
      <c r="E56" s="13">
        <v>8.8176795048656373</v>
      </c>
      <c r="F56" s="13">
        <v>10.832194357820738</v>
      </c>
      <c r="H56" s="13">
        <v>11.662053497652092</v>
      </c>
      <c r="I56" s="13">
        <v>3.1052751641445022</v>
      </c>
      <c r="J56" s="13"/>
      <c r="K56" s="13"/>
      <c r="L56" s="54"/>
    </row>
    <row r="58" spans="1:12" ht="17" thickBot="1" x14ac:dyDescent="0.25">
      <c r="A58" s="6" t="s">
        <v>331</v>
      </c>
    </row>
    <row r="59" spans="1:12" x14ac:dyDescent="0.2">
      <c r="B59" s="12" t="s">
        <v>196</v>
      </c>
      <c r="C59" s="12" t="s">
        <v>0</v>
      </c>
      <c r="D59" s="12" t="s">
        <v>1</v>
      </c>
      <c r="E59" s="12" t="s">
        <v>2</v>
      </c>
      <c r="F59" s="12" t="s">
        <v>3</v>
      </c>
      <c r="H59" s="37" t="s">
        <v>4</v>
      </c>
      <c r="I59" s="37" t="s">
        <v>5</v>
      </c>
      <c r="J59" s="37"/>
      <c r="K59" s="37" t="s">
        <v>210</v>
      </c>
      <c r="L59" s="39" t="s">
        <v>213</v>
      </c>
    </row>
    <row r="60" spans="1:12" x14ac:dyDescent="0.2">
      <c r="B60" s="6" t="s">
        <v>155</v>
      </c>
      <c r="C60" s="6">
        <v>1</v>
      </c>
      <c r="D60" s="6">
        <v>1</v>
      </c>
      <c r="E60" s="6">
        <v>1</v>
      </c>
      <c r="F60" s="6">
        <v>1</v>
      </c>
      <c r="H60" s="6">
        <v>1</v>
      </c>
      <c r="I60" s="6">
        <v>0</v>
      </c>
      <c r="K60" s="6" t="s">
        <v>212</v>
      </c>
      <c r="L60" s="20">
        <f>_xlfn.T.TEST(C60:F60,C61:F61,2,3)</f>
        <v>0.54480985906817103</v>
      </c>
    </row>
    <row r="61" spans="1:12" x14ac:dyDescent="0.2">
      <c r="B61" s="6" t="s">
        <v>156</v>
      </c>
      <c r="C61" s="6">
        <v>0.92359052999695224</v>
      </c>
      <c r="D61" s="6">
        <v>1.0572740647538423</v>
      </c>
      <c r="E61" s="6">
        <v>1.0397862653628913</v>
      </c>
      <c r="F61" s="6">
        <v>1.0712603733359214</v>
      </c>
      <c r="H61" s="6">
        <v>1.0229778083624019</v>
      </c>
      <c r="I61" s="6">
        <v>6.7497640972402947E-2</v>
      </c>
    </row>
    <row r="62" spans="1:12" x14ac:dyDescent="0.2">
      <c r="B62" s="6" t="s">
        <v>157</v>
      </c>
      <c r="C62" s="6">
        <v>1.5644285103658808</v>
      </c>
      <c r="D62" s="6">
        <v>1.7269521178839746</v>
      </c>
      <c r="E62" s="6">
        <v>1.6046820071672929</v>
      </c>
      <c r="F62" s="6">
        <v>1.7761396640272078</v>
      </c>
      <c r="H62" s="6">
        <v>1.6680505748610892</v>
      </c>
      <c r="I62" s="6">
        <v>9.9842794079910646E-2</v>
      </c>
      <c r="K62" s="6" t="s">
        <v>212</v>
      </c>
      <c r="L62" s="26">
        <f>_xlfn.T.TEST(C62:F62,C63:F63,2,3)</f>
        <v>0.30175580009357</v>
      </c>
    </row>
    <row r="63" spans="1:12" x14ac:dyDescent="0.2">
      <c r="B63" s="6" t="s">
        <v>158</v>
      </c>
      <c r="C63" s="6">
        <v>1.12328821923637</v>
      </c>
      <c r="D63" s="6">
        <v>2.3523589481877609</v>
      </c>
      <c r="E63" s="6">
        <v>2.3057037915947647</v>
      </c>
      <c r="F63" s="6">
        <v>2.4563682346013467</v>
      </c>
      <c r="H63" s="6">
        <v>2.0594297984050609</v>
      </c>
      <c r="I63" s="6">
        <v>0.62726377888211637</v>
      </c>
    </row>
    <row r="64" spans="1:12" x14ac:dyDescent="0.2">
      <c r="B64" s="6" t="s">
        <v>159</v>
      </c>
      <c r="C64" s="6">
        <v>4.7884161400489695</v>
      </c>
      <c r="D64" s="6">
        <v>5.329172195398999</v>
      </c>
      <c r="E64" s="6">
        <v>4.8882701401725281</v>
      </c>
      <c r="F64" s="6">
        <v>5.3790519974009987</v>
      </c>
      <c r="H64" s="6">
        <v>5.0962276182553738</v>
      </c>
      <c r="I64" s="6">
        <v>0.30124576028326078</v>
      </c>
      <c r="K64" s="6" t="s">
        <v>212</v>
      </c>
      <c r="L64" s="21">
        <f>_xlfn.T.TEST(C64:F64,C65:F65,2,3)</f>
        <v>2.202651913655479E-2</v>
      </c>
    </row>
    <row r="65" spans="1:12" x14ac:dyDescent="0.2">
      <c r="B65" s="6" t="s">
        <v>160</v>
      </c>
      <c r="C65" s="6">
        <v>6.1574137363221935</v>
      </c>
      <c r="D65" s="6">
        <v>6.6188667230299369</v>
      </c>
      <c r="E65" s="6">
        <v>7.9855938751378455</v>
      </c>
      <c r="F65" s="6">
        <v>8.3870725219819491</v>
      </c>
      <c r="H65" s="6">
        <v>7.2872367141179808</v>
      </c>
      <c r="I65" s="6">
        <v>1.0677952261162433</v>
      </c>
    </row>
    <row r="66" spans="1:12" x14ac:dyDescent="0.2">
      <c r="B66" s="6" t="s">
        <v>161</v>
      </c>
      <c r="C66" s="6">
        <v>6.1736268039230602</v>
      </c>
      <c r="D66" s="6">
        <v>7.2712936719809118</v>
      </c>
      <c r="E66" s="6">
        <v>7.0703002550569201</v>
      </c>
      <c r="F66" s="6">
        <v>7.5414511361409069</v>
      </c>
      <c r="H66" s="6">
        <v>7.0141679667754495</v>
      </c>
      <c r="I66" s="6">
        <v>0.59267794773959348</v>
      </c>
      <c r="K66" s="6" t="s">
        <v>212</v>
      </c>
      <c r="L66" s="21">
        <f>_xlfn.T.TEST(C66:F66,C67:F67,2,3)</f>
        <v>5.1039325072503106E-4</v>
      </c>
    </row>
    <row r="67" spans="1:12" ht="17" thickBot="1" x14ac:dyDescent="0.25">
      <c r="B67" s="13" t="s">
        <v>162</v>
      </c>
      <c r="C67" s="13">
        <v>13.889391819594644</v>
      </c>
      <c r="D67" s="13">
        <v>16.23968294363215</v>
      </c>
      <c r="E67" s="13">
        <v>15.111817222427559</v>
      </c>
      <c r="F67" s="13">
        <v>17.430615836039959</v>
      </c>
      <c r="H67" s="13">
        <v>15.66787695542358</v>
      </c>
      <c r="I67" s="13">
        <v>1.5172807095164182</v>
      </c>
      <c r="J67" s="13"/>
      <c r="K67" s="13"/>
      <c r="L67" s="54"/>
    </row>
    <row r="69" spans="1:12" ht="17" thickBot="1" x14ac:dyDescent="0.25">
      <c r="A69" s="6" t="s">
        <v>332</v>
      </c>
    </row>
    <row r="70" spans="1:12" x14ac:dyDescent="0.2">
      <c r="B70" s="12" t="s">
        <v>196</v>
      </c>
      <c r="C70" s="12" t="s">
        <v>0</v>
      </c>
      <c r="D70" s="12" t="s">
        <v>1</v>
      </c>
      <c r="E70" s="12" t="s">
        <v>2</v>
      </c>
      <c r="F70" s="12" t="s">
        <v>3</v>
      </c>
      <c r="H70" s="37" t="s">
        <v>4</v>
      </c>
      <c r="I70" s="37" t="s">
        <v>5</v>
      </c>
      <c r="J70" s="37"/>
      <c r="K70" s="37" t="s">
        <v>210</v>
      </c>
      <c r="L70" s="39" t="s">
        <v>213</v>
      </c>
    </row>
    <row r="71" spans="1:12" x14ac:dyDescent="0.2">
      <c r="B71" s="6" t="s">
        <v>155</v>
      </c>
      <c r="C71" s="6">
        <v>0.99617656606260174</v>
      </c>
      <c r="D71" s="6">
        <v>1.0128931557228082</v>
      </c>
      <c r="E71" s="6">
        <v>1.0045193105767418</v>
      </c>
      <c r="F71" s="6">
        <v>0.98641096763784886</v>
      </c>
      <c r="H71" s="6">
        <v>1.0000000000000002</v>
      </c>
      <c r="I71" s="6">
        <v>5.6711115914700634E-3</v>
      </c>
      <c r="K71" s="6" t="s">
        <v>212</v>
      </c>
      <c r="L71" s="20">
        <f>_xlfn.T.TEST(C71:F71,C72:F72,2,3)</f>
        <v>0.69753939972324486</v>
      </c>
    </row>
    <row r="72" spans="1:12" x14ac:dyDescent="0.2">
      <c r="B72" s="6" t="s">
        <v>156</v>
      </c>
      <c r="C72" s="6">
        <v>0.93503272369615464</v>
      </c>
      <c r="D72" s="6">
        <v>1.0131419607782157</v>
      </c>
      <c r="E72" s="6">
        <v>1.0943534858948916</v>
      </c>
      <c r="F72" s="6">
        <v>1.0136784466789388</v>
      </c>
      <c r="H72" s="6">
        <v>1.0140516542620501</v>
      </c>
      <c r="I72" s="6">
        <v>3.252350736711019E-2</v>
      </c>
    </row>
    <row r="73" spans="1:12" x14ac:dyDescent="0.2">
      <c r="B73" s="6" t="s">
        <v>157</v>
      </c>
      <c r="C73" s="6">
        <v>0.91167614911975503</v>
      </c>
      <c r="D73" s="6">
        <v>0.92626234549303244</v>
      </c>
      <c r="E73" s="6">
        <v>0.72223442490072109</v>
      </c>
      <c r="F73" s="6">
        <v>0.67812595367172124</v>
      </c>
      <c r="H73" s="6">
        <v>0.80957471829630745</v>
      </c>
      <c r="I73" s="6">
        <v>6.3866924857311602E-2</v>
      </c>
      <c r="K73" s="6" t="s">
        <v>212</v>
      </c>
      <c r="L73" s="20">
        <f>_xlfn.T.TEST(C73:F73,C74:F74,2,3)</f>
        <v>0.61602247930684795</v>
      </c>
    </row>
    <row r="74" spans="1:12" x14ac:dyDescent="0.2">
      <c r="B74" s="6" t="s">
        <v>158</v>
      </c>
      <c r="C74" s="6">
        <v>0.89817847486388613</v>
      </c>
      <c r="D74" s="6">
        <v>0.78443568875265102</v>
      </c>
      <c r="E74" s="6">
        <v>0.7066841089377387</v>
      </c>
      <c r="F74" s="6">
        <v>0.67788492377429499</v>
      </c>
      <c r="H74" s="6">
        <v>0.76679579908214279</v>
      </c>
      <c r="I74" s="6">
        <v>4.9236785234874937E-2</v>
      </c>
    </row>
    <row r="75" spans="1:12" x14ac:dyDescent="0.2">
      <c r="B75" s="6" t="s">
        <v>159</v>
      </c>
      <c r="C75" s="6">
        <v>0.65731185575526918</v>
      </c>
      <c r="D75" s="6">
        <v>0.72406936218435292</v>
      </c>
      <c r="E75" s="6">
        <v>0.56082214520496287</v>
      </c>
      <c r="F75" s="6">
        <v>0.58410096820154778</v>
      </c>
      <c r="H75" s="6">
        <v>0.63157608283653321</v>
      </c>
      <c r="I75" s="6">
        <v>3.705552470304483E-2</v>
      </c>
      <c r="K75" s="6" t="s">
        <v>212</v>
      </c>
      <c r="L75" s="20">
        <f>_xlfn.T.TEST(C75:F75,C76:F76,2,3)</f>
        <v>0.33024372811823227</v>
      </c>
    </row>
    <row r="76" spans="1:12" x14ac:dyDescent="0.2">
      <c r="B76" s="6" t="s">
        <v>160</v>
      </c>
      <c r="C76" s="6">
        <v>0.68150814739366983</v>
      </c>
      <c r="D76" s="6">
        <v>0.77100799091861549</v>
      </c>
      <c r="E76" s="6">
        <v>0.65274006286215236</v>
      </c>
      <c r="F76" s="6">
        <v>0.62715979310304615</v>
      </c>
      <c r="H76" s="6">
        <v>0.68310399856937098</v>
      </c>
      <c r="I76" s="6">
        <v>3.1333397157029194E-2</v>
      </c>
    </row>
    <row r="77" spans="1:12" x14ac:dyDescent="0.2">
      <c r="B77" s="6" t="s">
        <v>161</v>
      </c>
      <c r="C77" s="6">
        <v>0.61209931209289759</v>
      </c>
      <c r="D77" s="6">
        <v>0.3568719761924663</v>
      </c>
      <c r="E77" s="6">
        <v>0.5295504598034052</v>
      </c>
      <c r="F77" s="6">
        <v>0.42878441236327886</v>
      </c>
      <c r="H77" s="6">
        <v>0.48182654011301196</v>
      </c>
      <c r="I77" s="6">
        <v>5.6032489080540829E-2</v>
      </c>
      <c r="K77" s="6" t="s">
        <v>212</v>
      </c>
      <c r="L77" s="20">
        <f>_xlfn.T.TEST(C77:F77,C78:F78,2,3)</f>
        <v>0.86854525983449649</v>
      </c>
    </row>
    <row r="78" spans="1:12" ht="17" thickBot="1" x14ac:dyDescent="0.25">
      <c r="B78" s="13" t="s">
        <v>162</v>
      </c>
      <c r="C78" s="13">
        <v>0.56830962234113891</v>
      </c>
      <c r="D78" s="13">
        <v>0.34279116508798563</v>
      </c>
      <c r="E78" s="13">
        <v>0.53262942236407584</v>
      </c>
      <c r="F78" s="13">
        <v>0.43118693617955961</v>
      </c>
      <c r="H78" s="13">
        <v>0.46872928649319001</v>
      </c>
      <c r="I78" s="13">
        <v>5.104679972180045E-2</v>
      </c>
      <c r="J78" s="13"/>
      <c r="K78" s="13"/>
      <c r="L78" s="54"/>
    </row>
  </sheetData>
  <phoneticPr fontId="2"/>
  <pageMargins left="0.7" right="0.7" top="0.75" bottom="0.75" header="0.3" footer="0.3"/>
  <pageSetup paperSize="9" scale="55" orientation="portrait" horizontalDpi="4294967292" verticalDpi="42949672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"/>
  <sheetViews>
    <sheetView zoomScale="80" zoomScaleNormal="80" zoomScalePageLayoutView="80" workbookViewId="0">
      <selection activeCell="M16" sqref="M16"/>
    </sheetView>
  </sheetViews>
  <sheetFormatPr baseColWidth="12" defaultColWidth="13" defaultRowHeight="16" x14ac:dyDescent="0.2"/>
  <cols>
    <col min="1" max="5" width="13" style="1"/>
    <col min="6" max="6" width="5.6640625" style="1" customWidth="1"/>
    <col min="7" max="8" width="13" style="1"/>
    <col min="9" max="9" width="5.6640625" style="1" customWidth="1"/>
    <col min="10" max="10" width="17.1640625" style="1" customWidth="1"/>
    <col min="11" max="16384" width="13" style="1"/>
  </cols>
  <sheetData>
    <row r="1" spans="1:11" ht="20" x14ac:dyDescent="0.2">
      <c r="A1" s="69"/>
    </row>
    <row r="3" spans="1:11" ht="17" thickBot="1" x14ac:dyDescent="0.25">
      <c r="A3" s="1" t="s">
        <v>350</v>
      </c>
    </row>
    <row r="4" spans="1:11" x14ac:dyDescent="0.2">
      <c r="B4" s="15" t="s">
        <v>236</v>
      </c>
      <c r="C4" s="15" t="s">
        <v>108</v>
      </c>
      <c r="D4" s="15" t="s">
        <v>109</v>
      </c>
      <c r="E4" s="15" t="s">
        <v>110</v>
      </c>
      <c r="G4" s="37" t="s">
        <v>10</v>
      </c>
      <c r="H4" s="37" t="s">
        <v>11</v>
      </c>
      <c r="I4" s="38"/>
      <c r="J4" s="37" t="s">
        <v>200</v>
      </c>
      <c r="K4" s="37" t="s">
        <v>238</v>
      </c>
    </row>
    <row r="5" spans="1:11" x14ac:dyDescent="0.2">
      <c r="B5" s="6" t="s">
        <v>191</v>
      </c>
      <c r="C5" s="6">
        <v>11.234250000000001</v>
      </c>
      <c r="D5" s="6">
        <v>21.052275000000002</v>
      </c>
      <c r="E5" s="6">
        <v>17.785249999999998</v>
      </c>
      <c r="G5" s="6">
        <f>AVERAGE(C5:E5)</f>
        <v>16.690591666666666</v>
      </c>
      <c r="H5" s="6">
        <f>STDEV(C5:E5)/SQRT(3)</f>
        <v>2.8865845663002445</v>
      </c>
      <c r="I5" s="6"/>
      <c r="J5" s="6" t="s">
        <v>237</v>
      </c>
      <c r="K5" s="19">
        <f>_xlfn.T.TEST(C5:E5,C6:E6,2,3)</f>
        <v>2.0787641863454425E-2</v>
      </c>
    </row>
    <row r="6" spans="1:11" ht="17" thickBot="1" x14ac:dyDescent="0.25">
      <c r="B6" s="13" t="s">
        <v>111</v>
      </c>
      <c r="C6" s="13">
        <v>31.119925000000002</v>
      </c>
      <c r="D6" s="13">
        <v>41.581499999999998</v>
      </c>
      <c r="E6" s="13">
        <v>47.481400000000001</v>
      </c>
      <c r="G6" s="13">
        <f>AVERAGE(C6:E6)</f>
        <v>40.060941666666672</v>
      </c>
      <c r="H6" s="13">
        <f>STDEV(C6:E6)/SQRT(3)</f>
        <v>4.7839502254137178</v>
      </c>
      <c r="I6" s="13"/>
      <c r="J6" s="13"/>
      <c r="K6" s="13"/>
    </row>
    <row r="8" spans="1:11" ht="17" thickBot="1" x14ac:dyDescent="0.25">
      <c r="A8" s="1" t="s">
        <v>351</v>
      </c>
    </row>
    <row r="9" spans="1:11" x14ac:dyDescent="0.2">
      <c r="B9" s="15" t="s">
        <v>236</v>
      </c>
      <c r="C9" s="15" t="s">
        <v>6</v>
      </c>
      <c r="D9" s="15" t="s">
        <v>109</v>
      </c>
      <c r="E9" s="15" t="s">
        <v>110</v>
      </c>
      <c r="G9" s="37" t="s">
        <v>10</v>
      </c>
      <c r="H9" s="37" t="s">
        <v>11</v>
      </c>
      <c r="I9" s="38"/>
      <c r="J9" s="37" t="s">
        <v>200</v>
      </c>
      <c r="K9" s="37" t="s">
        <v>238</v>
      </c>
    </row>
    <row r="10" spans="1:11" x14ac:dyDescent="0.2">
      <c r="B10" s="1" t="s">
        <v>191</v>
      </c>
      <c r="C10" s="1">
        <v>31.838874999999994</v>
      </c>
      <c r="D10" s="1">
        <v>27.040200000000009</v>
      </c>
      <c r="E10" s="1">
        <v>34.933850000000007</v>
      </c>
      <c r="G10" s="6">
        <f>AVERAGE(C10:E10)</f>
        <v>31.270975000000004</v>
      </c>
      <c r="H10" s="6">
        <f>STDEV(C10:E10)/SQRT(3)</f>
        <v>2.2963239019590369</v>
      </c>
      <c r="I10" s="6"/>
      <c r="J10" s="6" t="s">
        <v>237</v>
      </c>
      <c r="K10" s="19">
        <f>_xlfn.T.TEST(C10:E10,C11:E11,2,3)</f>
        <v>4.4051025090273838E-2</v>
      </c>
    </row>
    <row r="11" spans="1:11" ht="17" thickBot="1" x14ac:dyDescent="0.25">
      <c r="B11" s="13" t="s">
        <v>15</v>
      </c>
      <c r="C11" s="13">
        <v>50.245175000000003</v>
      </c>
      <c r="D11" s="13">
        <v>74.508049999999997</v>
      </c>
      <c r="E11" s="13">
        <v>77.094374999999999</v>
      </c>
      <c r="G11" s="13">
        <f>AVERAGE(C11:E11)</f>
        <v>67.282533333333333</v>
      </c>
      <c r="H11" s="13">
        <f>STDEV(C11:E11)/SQRT(3)</f>
        <v>8.5513342718199628</v>
      </c>
      <c r="I11" s="13"/>
      <c r="J11" s="13"/>
      <c r="K11" s="13"/>
    </row>
    <row r="13" spans="1:11" ht="17" thickBot="1" x14ac:dyDescent="0.25">
      <c r="A13" s="1" t="s">
        <v>352</v>
      </c>
    </row>
    <row r="14" spans="1:11" x14ac:dyDescent="0.2">
      <c r="B14" s="15" t="s">
        <v>236</v>
      </c>
      <c r="C14" s="15" t="s">
        <v>6</v>
      </c>
      <c r="D14" s="15" t="s">
        <v>109</v>
      </c>
      <c r="E14" s="15" t="s">
        <v>110</v>
      </c>
      <c r="G14" s="37" t="s">
        <v>10</v>
      </c>
      <c r="H14" s="37" t="s">
        <v>11</v>
      </c>
      <c r="I14" s="38"/>
      <c r="J14" s="37" t="s">
        <v>200</v>
      </c>
      <c r="K14" s="37" t="s">
        <v>238</v>
      </c>
    </row>
    <row r="15" spans="1:11" x14ac:dyDescent="0.2">
      <c r="B15" s="1" t="s">
        <v>191</v>
      </c>
      <c r="C15" s="1">
        <v>28.775949999999995</v>
      </c>
      <c r="D15" s="1">
        <v>32.222374999999985</v>
      </c>
      <c r="E15" s="1">
        <v>19.758025000000004</v>
      </c>
      <c r="G15" s="6">
        <f>AVERAGE(C15:E15)</f>
        <v>26.918783333333327</v>
      </c>
      <c r="H15" s="6">
        <f>STDEV(C15:E15)/SQRT(3)</f>
        <v>3.7160375963050649</v>
      </c>
      <c r="I15" s="6"/>
      <c r="J15" s="6" t="s">
        <v>237</v>
      </c>
      <c r="K15" s="19">
        <f>_xlfn.T.TEST(C15:E15,C16:E16,2,3)</f>
        <v>1.3398614211974063E-2</v>
      </c>
    </row>
    <row r="16" spans="1:11" ht="17" thickBot="1" x14ac:dyDescent="0.25">
      <c r="B16" s="13" t="s">
        <v>15</v>
      </c>
      <c r="C16" s="13">
        <v>75.322974999999985</v>
      </c>
      <c r="D16" s="13">
        <v>63.062799999999996</v>
      </c>
      <c r="E16" s="13">
        <v>53.084175000000002</v>
      </c>
      <c r="G16" s="13">
        <f>AVERAGE(C16:E16)</f>
        <v>63.823316666666663</v>
      </c>
      <c r="H16" s="13">
        <f>STDEV(C16:E16)/SQRT(3)</f>
        <v>6.4310404953943987</v>
      </c>
      <c r="I16" s="13"/>
      <c r="J16" s="13"/>
      <c r="K16" s="13"/>
    </row>
  </sheetData>
  <phoneticPr fontId="2"/>
  <pageMargins left="0.7" right="0.7" top="0.75" bottom="0.75" header="0.3" footer="0.3"/>
  <pageSetup paperSize="9" scale="62"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49"/>
  <sheetViews>
    <sheetView zoomScale="70" zoomScaleNormal="70" zoomScalePageLayoutView="70" workbookViewId="0">
      <pane ySplit="4" topLeftCell="A5" activePane="bottomLeft" state="frozen"/>
      <selection activeCell="N24" sqref="N24"/>
      <selection pane="bottomLeft" activeCell="F27" sqref="F27"/>
    </sheetView>
  </sheetViews>
  <sheetFormatPr baseColWidth="12" defaultColWidth="13" defaultRowHeight="16" x14ac:dyDescent="0.2"/>
  <cols>
    <col min="1" max="14" width="13" style="1"/>
    <col min="15" max="15" width="5.6640625" style="1" customWidth="1"/>
    <col min="16" max="17" width="13" style="1"/>
    <col min="18" max="18" width="14.6640625" style="1" customWidth="1"/>
    <col min="19" max="16384" width="13" style="1"/>
  </cols>
  <sheetData>
    <row r="1" spans="1:20" ht="20" x14ac:dyDescent="0.2">
      <c r="A1" s="69"/>
    </row>
    <row r="3" spans="1:20" ht="17" thickBot="1" x14ac:dyDescent="0.25">
      <c r="A3" s="1" t="s">
        <v>353</v>
      </c>
    </row>
    <row r="4" spans="1:20" x14ac:dyDescent="0.2">
      <c r="B4" s="15" t="s">
        <v>208</v>
      </c>
      <c r="C4" s="15" t="s">
        <v>6</v>
      </c>
      <c r="D4" s="15" t="s">
        <v>1</v>
      </c>
      <c r="E4" s="15" t="s">
        <v>2</v>
      </c>
      <c r="F4" s="15" t="s">
        <v>3</v>
      </c>
      <c r="G4" s="15" t="s">
        <v>8</v>
      </c>
      <c r="H4" s="15" t="s">
        <v>9</v>
      </c>
      <c r="I4" s="15" t="s">
        <v>31</v>
      </c>
      <c r="J4" s="15" t="s">
        <v>32</v>
      </c>
      <c r="K4" s="15" t="s">
        <v>33</v>
      </c>
      <c r="L4" s="15" t="s">
        <v>34</v>
      </c>
      <c r="M4" s="15" t="s">
        <v>35</v>
      </c>
      <c r="N4" s="15" t="s">
        <v>70</v>
      </c>
      <c r="P4" s="37" t="s">
        <v>210</v>
      </c>
      <c r="Q4" s="39" t="s">
        <v>213</v>
      </c>
      <c r="R4" s="40"/>
      <c r="S4" s="41" t="s">
        <v>242</v>
      </c>
      <c r="T4" s="41" t="s">
        <v>243</v>
      </c>
    </row>
    <row r="5" spans="1:20" x14ac:dyDescent="0.2">
      <c r="B5" s="1" t="s">
        <v>192</v>
      </c>
      <c r="C5" s="1">
        <v>0.66736876215165264</v>
      </c>
      <c r="D5" s="1">
        <v>0.58596979494945367</v>
      </c>
      <c r="E5" s="1">
        <v>0.32598997631767362</v>
      </c>
      <c r="F5" s="1">
        <v>0.56773537440453881</v>
      </c>
      <c r="G5" s="1">
        <v>0.62686752216229624</v>
      </c>
      <c r="H5" s="1">
        <v>0.44176994189873781</v>
      </c>
      <c r="I5" s="1">
        <v>0.2909262834403688</v>
      </c>
      <c r="J5" s="1">
        <v>0.82710806385591484</v>
      </c>
      <c r="K5" s="1">
        <v>0.89396935244686104</v>
      </c>
      <c r="L5" s="1">
        <v>0.84083162917518739</v>
      </c>
      <c r="M5" s="1">
        <v>0.32740353172007852</v>
      </c>
      <c r="N5" s="1">
        <v>0.49904238487800817</v>
      </c>
      <c r="P5" s="6" t="s">
        <v>224</v>
      </c>
      <c r="Q5" s="6"/>
      <c r="R5" s="29" t="s">
        <v>241</v>
      </c>
      <c r="S5" s="19">
        <v>3.1308289294429402E-14</v>
      </c>
      <c r="T5" s="9">
        <v>0.54950129514257295</v>
      </c>
    </row>
    <row r="6" spans="1:20" ht="17" thickBot="1" x14ac:dyDescent="0.25">
      <c r="B6" s="1" t="s">
        <v>193</v>
      </c>
      <c r="C6" s="1">
        <v>1.0711500974658867</v>
      </c>
      <c r="D6" s="1">
        <v>0.99899035225487998</v>
      </c>
      <c r="E6" s="1">
        <v>0.89782860254577623</v>
      </c>
      <c r="F6" s="1">
        <v>0.89044585987261138</v>
      </c>
      <c r="G6" s="1">
        <v>0.93453831041257363</v>
      </c>
      <c r="H6" s="1">
        <v>0.9448456175298805</v>
      </c>
      <c r="I6" s="1">
        <v>0.87099758075992595</v>
      </c>
      <c r="J6" s="1">
        <v>0.88435538387252544</v>
      </c>
      <c r="K6" s="1">
        <v>1.0720499665402634</v>
      </c>
      <c r="L6" s="1">
        <v>0.96054600969885651</v>
      </c>
      <c r="M6" s="1">
        <v>1.0458452722063039</v>
      </c>
      <c r="N6" s="1">
        <v>0.99660694896851254</v>
      </c>
      <c r="P6" s="13"/>
      <c r="Q6" s="13"/>
      <c r="R6" s="42" t="s">
        <v>242</v>
      </c>
      <c r="S6" s="43"/>
      <c r="T6" s="44">
        <v>3.1197266991966899E-14</v>
      </c>
    </row>
    <row r="7" spans="1:20" ht="17" thickBot="1" x14ac:dyDescent="0.25">
      <c r="B7" s="13" t="s">
        <v>194</v>
      </c>
      <c r="C7" s="13">
        <v>0.6835178515850785</v>
      </c>
      <c r="D7" s="13">
        <v>0.42527800379712505</v>
      </c>
      <c r="E7" s="13">
        <v>0.61844388738912459</v>
      </c>
      <c r="F7" s="13">
        <v>0.86295503211991431</v>
      </c>
      <c r="G7" s="13">
        <v>0.6767676767676768</v>
      </c>
      <c r="H7" s="13">
        <v>0.60859096600211893</v>
      </c>
      <c r="I7" s="13">
        <v>0.87569429796807985</v>
      </c>
      <c r="J7" s="13">
        <v>0.39290713952403172</v>
      </c>
      <c r="K7" s="13">
        <v>0.33197956242630677</v>
      </c>
      <c r="L7" s="13">
        <v>0.36597360020705721</v>
      </c>
      <c r="M7" s="13">
        <v>0.33343624575486264</v>
      </c>
      <c r="N7" s="13">
        <v>0.42620943049601961</v>
      </c>
    </row>
    <row r="8" spans="1:20" ht="17" thickBot="1" x14ac:dyDescent="0.25"/>
    <row r="9" spans="1:20" x14ac:dyDescent="0.2">
      <c r="B9" s="15" t="s">
        <v>196</v>
      </c>
      <c r="C9" s="15" t="s">
        <v>113</v>
      </c>
      <c r="D9" s="15" t="s">
        <v>114</v>
      </c>
      <c r="E9" s="15" t="s">
        <v>115</v>
      </c>
      <c r="F9" s="15" t="s">
        <v>116</v>
      </c>
      <c r="G9" s="15" t="s">
        <v>117</v>
      </c>
      <c r="H9" s="15" t="s">
        <v>118</v>
      </c>
      <c r="I9" s="15" t="s">
        <v>119</v>
      </c>
      <c r="J9" s="15" t="s">
        <v>120</v>
      </c>
      <c r="K9" s="15" t="s">
        <v>121</v>
      </c>
      <c r="L9" s="15" t="s">
        <v>122</v>
      </c>
      <c r="M9" s="15" t="s">
        <v>123</v>
      </c>
      <c r="N9" s="15" t="s">
        <v>124</v>
      </c>
    </row>
    <row r="10" spans="1:20" x14ac:dyDescent="0.2">
      <c r="B10" s="1" t="s">
        <v>169</v>
      </c>
      <c r="C10" s="1">
        <v>0.29438235955898895</v>
      </c>
      <c r="D10" s="1">
        <v>0.57773744706594077</v>
      </c>
      <c r="E10" s="1">
        <v>0.36383968509572373</v>
      </c>
      <c r="F10" s="1">
        <v>0.33172080165860401</v>
      </c>
      <c r="G10" s="1">
        <v>0.63751706010210785</v>
      </c>
      <c r="H10" s="1">
        <v>0.35411388185091347</v>
      </c>
      <c r="I10" s="1">
        <v>0.40130464249406983</v>
      </c>
      <c r="J10" s="1">
        <v>0.30049999999999999</v>
      </c>
      <c r="K10" s="1">
        <v>0.79651162790697683</v>
      </c>
      <c r="L10" s="1">
        <v>0.42252754157416322</v>
      </c>
      <c r="M10" s="1">
        <v>0.34559861560180338</v>
      </c>
      <c r="N10" s="1">
        <v>0.31323193546819572</v>
      </c>
    </row>
    <row r="11" spans="1:20" x14ac:dyDescent="0.2">
      <c r="B11" s="1" t="s">
        <v>193</v>
      </c>
      <c r="C11" s="1">
        <v>1.8296658516707416</v>
      </c>
      <c r="D11" s="1">
        <v>0.91808329791755194</v>
      </c>
      <c r="E11" s="1">
        <v>1.2454415728555572</v>
      </c>
      <c r="F11" s="1">
        <v>1.0882645097204484</v>
      </c>
      <c r="G11" s="1">
        <v>0.95265896687396889</v>
      </c>
      <c r="H11" s="1">
        <v>1.0034528282725703</v>
      </c>
      <c r="I11" s="1">
        <v>0.89986091794158551</v>
      </c>
      <c r="J11" s="1">
        <v>0.94328573720519826</v>
      </c>
      <c r="K11" s="1">
        <v>1.1797361670941737</v>
      </c>
      <c r="L11" s="1">
        <v>0.65203319935271697</v>
      </c>
      <c r="M11" s="1">
        <v>1.1848119233498935</v>
      </c>
      <c r="N11" s="1">
        <v>0.83394423353842118</v>
      </c>
    </row>
    <row r="12" spans="1:20" ht="17" thickBot="1" x14ac:dyDescent="0.25">
      <c r="B12" s="13" t="s">
        <v>194</v>
      </c>
      <c r="C12" s="13">
        <v>0.37340173638516178</v>
      </c>
      <c r="D12" s="13">
        <v>0.38355167394468703</v>
      </c>
      <c r="E12" s="13">
        <v>0.26422926024904764</v>
      </c>
      <c r="F12" s="13">
        <v>0.37015793848711559</v>
      </c>
      <c r="G12" s="13">
        <v>0.37082562819536602</v>
      </c>
      <c r="H12" s="13">
        <v>0.35739096873793902</v>
      </c>
      <c r="I12" s="13">
        <v>0.27568183977953054</v>
      </c>
      <c r="J12" s="13">
        <v>0.58903252710592158</v>
      </c>
      <c r="K12" s="13">
        <v>0.43448275862068964</v>
      </c>
      <c r="L12" s="13">
        <v>0.37016438017550368</v>
      </c>
      <c r="M12" s="13">
        <v>2.3879543583107874E-2</v>
      </c>
      <c r="N12" s="13">
        <v>0.13857677902621723</v>
      </c>
    </row>
    <row r="13" spans="1:20" ht="17" thickBot="1" x14ac:dyDescent="0.25"/>
    <row r="14" spans="1:20" x14ac:dyDescent="0.2">
      <c r="B14" s="15" t="s">
        <v>196</v>
      </c>
      <c r="C14" s="15" t="s">
        <v>125</v>
      </c>
      <c r="D14" s="15" t="s">
        <v>126</v>
      </c>
      <c r="E14" s="15" t="s">
        <v>127</v>
      </c>
      <c r="F14" s="15" t="s">
        <v>128</v>
      </c>
      <c r="G14" s="15" t="s">
        <v>129</v>
      </c>
      <c r="H14" s="15" t="s">
        <v>130</v>
      </c>
      <c r="I14" s="15" t="s">
        <v>131</v>
      </c>
      <c r="J14" s="15" t="s">
        <v>132</v>
      </c>
      <c r="K14" s="15" t="s">
        <v>133</v>
      </c>
      <c r="L14" s="15" t="s">
        <v>134</v>
      </c>
      <c r="M14" s="15" t="s">
        <v>135</v>
      </c>
      <c r="N14" s="15" t="s">
        <v>136</v>
      </c>
    </row>
    <row r="15" spans="1:20" x14ac:dyDescent="0.2">
      <c r="B15" s="1" t="s">
        <v>169</v>
      </c>
      <c r="C15" s="1">
        <v>0.33222076528787697</v>
      </c>
      <c r="D15" s="1">
        <v>0.44604070463485546</v>
      </c>
      <c r="E15" s="1">
        <v>0.32505605846690472</v>
      </c>
      <c r="F15" s="1">
        <v>0.34827945776850888</v>
      </c>
      <c r="G15" s="1">
        <v>0.35477750948602965</v>
      </c>
      <c r="H15" s="1">
        <v>0.38955524100424643</v>
      </c>
      <c r="I15" s="1">
        <v>0.37702375783140007</v>
      </c>
      <c r="J15" s="1">
        <v>0.31917453266703683</v>
      </c>
      <c r="K15" s="1">
        <v>0.30205005863086809</v>
      </c>
      <c r="L15" s="1">
        <v>0.36865420395144849</v>
      </c>
      <c r="M15" s="1">
        <v>0.29137964333998584</v>
      </c>
      <c r="N15" s="1">
        <v>0.42716888511281037</v>
      </c>
    </row>
    <row r="16" spans="1:20" x14ac:dyDescent="0.2">
      <c r="B16" s="1" t="s">
        <v>193</v>
      </c>
      <c r="C16" s="1">
        <v>0.93485597676791465</v>
      </c>
      <c r="D16" s="1">
        <v>0.88819498655564233</v>
      </c>
      <c r="E16" s="1">
        <v>1.0225623582766439</v>
      </c>
      <c r="F16" s="1">
        <v>1.0663881151346333</v>
      </c>
      <c r="G16" s="1">
        <v>0.89383758878863506</v>
      </c>
      <c r="H16" s="1">
        <v>0.99511472170380955</v>
      </c>
      <c r="I16" s="1">
        <v>0.94576021597742066</v>
      </c>
      <c r="J16" s="1">
        <v>1.1979613222825569</v>
      </c>
      <c r="K16" s="1">
        <v>1.079194401775047</v>
      </c>
    </row>
    <row r="17" spans="1:20" ht="17" thickBot="1" x14ac:dyDescent="0.25">
      <c r="B17" s="13" t="s">
        <v>194</v>
      </c>
      <c r="C17" s="13">
        <v>0.82909321744225795</v>
      </c>
      <c r="D17" s="13">
        <v>9.7300504301394253E-2</v>
      </c>
      <c r="E17" s="13">
        <v>0.49610329184599278</v>
      </c>
      <c r="F17" s="13">
        <v>0.42751898447240161</v>
      </c>
      <c r="G17" s="13">
        <v>0.37357275300087828</v>
      </c>
      <c r="H17" s="13">
        <v>0.33341372241649586</v>
      </c>
      <c r="I17" s="13">
        <v>0.37357243037467447</v>
      </c>
      <c r="J17" s="13">
        <v>0.2652071497852293</v>
      </c>
      <c r="K17" s="13">
        <v>0.37667354959035504</v>
      </c>
      <c r="L17" s="13">
        <v>0.33705152751186218</v>
      </c>
      <c r="M17" s="13">
        <v>0.38514992860542596</v>
      </c>
      <c r="N17" s="13">
        <v>0.48243801652892565</v>
      </c>
    </row>
    <row r="18" spans="1:20" ht="17" thickBot="1" x14ac:dyDescent="0.25"/>
    <row r="19" spans="1:20" x14ac:dyDescent="0.2">
      <c r="B19" s="15" t="s">
        <v>196</v>
      </c>
      <c r="C19" s="15" t="s">
        <v>137</v>
      </c>
      <c r="D19" s="15" t="s">
        <v>138</v>
      </c>
      <c r="E19" s="15" t="s">
        <v>139</v>
      </c>
      <c r="F19" s="15" t="s">
        <v>140</v>
      </c>
      <c r="G19" s="15" t="s">
        <v>141</v>
      </c>
      <c r="H19" s="15" t="s">
        <v>142</v>
      </c>
      <c r="I19" s="15" t="s">
        <v>143</v>
      </c>
      <c r="J19" s="15" t="s">
        <v>144</v>
      </c>
      <c r="K19" s="15" t="s">
        <v>145</v>
      </c>
      <c r="L19" s="15" t="s">
        <v>146</v>
      </c>
      <c r="M19" s="15" t="s">
        <v>147</v>
      </c>
      <c r="N19" s="15" t="s">
        <v>148</v>
      </c>
    </row>
    <row r="20" spans="1:20" x14ac:dyDescent="0.2">
      <c r="B20" s="1" t="s">
        <v>169</v>
      </c>
      <c r="C20" s="1">
        <v>0.47758572881042605</v>
      </c>
      <c r="D20" s="1">
        <v>0.40299506400066931</v>
      </c>
      <c r="E20" s="1">
        <v>0.37550892577513312</v>
      </c>
      <c r="F20" s="1">
        <v>0.40212995416554326</v>
      </c>
      <c r="G20" s="1">
        <v>0.32022785658438513</v>
      </c>
      <c r="H20" s="1">
        <v>0.25850549585886268</v>
      </c>
      <c r="I20" s="1">
        <v>0.41356753482737735</v>
      </c>
      <c r="J20" s="1">
        <v>0.60894403833159283</v>
      </c>
      <c r="K20" s="1">
        <v>0.6424546023794615</v>
      </c>
      <c r="L20" s="1">
        <v>1.0410891089108911</v>
      </c>
      <c r="M20" s="1">
        <v>0.43489720611491833</v>
      </c>
      <c r="N20" s="1">
        <v>0.44811320754716982</v>
      </c>
    </row>
    <row r="21" spans="1:20" x14ac:dyDescent="0.2">
      <c r="B21" s="1" t="s">
        <v>193</v>
      </c>
    </row>
    <row r="22" spans="1:20" ht="17" thickBot="1" x14ac:dyDescent="0.25">
      <c r="B22" s="13" t="s">
        <v>194</v>
      </c>
      <c r="C22" s="13">
        <v>0.47233181588265044</v>
      </c>
      <c r="D22" s="13">
        <v>0.17151762943772011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20" ht="17" thickBot="1" x14ac:dyDescent="0.25"/>
    <row r="24" spans="1:20" x14ac:dyDescent="0.2">
      <c r="B24" s="15" t="s">
        <v>196</v>
      </c>
      <c r="C24" s="15" t="s">
        <v>149</v>
      </c>
      <c r="D24" s="15" t="s">
        <v>150</v>
      </c>
      <c r="E24" s="15" t="s">
        <v>151</v>
      </c>
    </row>
    <row r="25" spans="1:20" x14ac:dyDescent="0.2">
      <c r="B25" s="1" t="s">
        <v>169</v>
      </c>
      <c r="C25" s="1">
        <v>0.66224261969734566</v>
      </c>
      <c r="D25" s="1">
        <v>0.30572142004125502</v>
      </c>
      <c r="E25" s="1">
        <v>0.4521502119927317</v>
      </c>
    </row>
    <row r="26" spans="1:20" x14ac:dyDescent="0.2">
      <c r="B26" s="1" t="s">
        <v>193</v>
      </c>
    </row>
    <row r="27" spans="1:20" ht="17" thickBot="1" x14ac:dyDescent="0.25">
      <c r="B27" s="13" t="s">
        <v>194</v>
      </c>
      <c r="C27" s="13"/>
      <c r="D27" s="13"/>
      <c r="E27" s="13"/>
    </row>
    <row r="30" spans="1:20" ht="17" thickBot="1" x14ac:dyDescent="0.25">
      <c r="A30" s="1" t="s">
        <v>354</v>
      </c>
    </row>
    <row r="31" spans="1:20" x14ac:dyDescent="0.2">
      <c r="B31" s="15" t="s">
        <v>208</v>
      </c>
      <c r="C31" s="15" t="s">
        <v>6</v>
      </c>
      <c r="D31" s="15" t="s">
        <v>1</v>
      </c>
      <c r="E31" s="15" t="s">
        <v>2</v>
      </c>
      <c r="F31" s="15" t="s">
        <v>3</v>
      </c>
      <c r="G31" s="15" t="s">
        <v>8</v>
      </c>
      <c r="H31" s="15" t="s">
        <v>9</v>
      </c>
      <c r="I31" s="15" t="s">
        <v>31</v>
      </c>
      <c r="J31" s="15" t="s">
        <v>32</v>
      </c>
      <c r="K31" s="15" t="s">
        <v>33</v>
      </c>
      <c r="L31" s="15" t="s">
        <v>34</v>
      </c>
      <c r="M31" s="15" t="s">
        <v>35</v>
      </c>
      <c r="N31" s="15" t="s">
        <v>70</v>
      </c>
      <c r="P31" s="37" t="s">
        <v>210</v>
      </c>
      <c r="Q31" s="39" t="s">
        <v>213</v>
      </c>
      <c r="R31" s="40"/>
      <c r="S31" s="41" t="s">
        <v>242</v>
      </c>
      <c r="T31" s="41" t="s">
        <v>243</v>
      </c>
    </row>
    <row r="32" spans="1:20" x14ac:dyDescent="0.2">
      <c r="B32" s="1" t="s">
        <v>192</v>
      </c>
      <c r="C32" s="1">
        <v>0.38398357289527718</v>
      </c>
      <c r="D32" s="1">
        <v>0.400422102839601</v>
      </c>
      <c r="E32" s="1">
        <v>0.4804606380970361</v>
      </c>
      <c r="F32" s="1">
        <v>0.48005736921185632</v>
      </c>
      <c r="G32" s="1">
        <v>0.3978102189781022</v>
      </c>
      <c r="H32" s="1">
        <v>0.37969664547800369</v>
      </c>
      <c r="I32" s="1">
        <v>0.38713414941312779</v>
      </c>
      <c r="J32" s="1">
        <v>0.53384739531964487</v>
      </c>
      <c r="K32" s="1">
        <v>0.50206109290772649</v>
      </c>
      <c r="L32" s="1">
        <v>0.31870761866773034</v>
      </c>
      <c r="M32" s="1">
        <v>0.36935009360791654</v>
      </c>
      <c r="N32" s="1">
        <v>0.36830905221803895</v>
      </c>
      <c r="P32" s="6" t="s">
        <v>224</v>
      </c>
      <c r="Q32" s="6"/>
      <c r="R32" s="29" t="s">
        <v>241</v>
      </c>
      <c r="S32" s="9">
        <v>0.65186218393824102</v>
      </c>
      <c r="T32" s="9">
        <v>0.23327992660958999</v>
      </c>
    </row>
    <row r="33" spans="2:20" ht="17" thickBot="1" x14ac:dyDescent="0.25">
      <c r="B33" s="1" t="s">
        <v>193</v>
      </c>
      <c r="C33" s="1">
        <v>0.31173864894795128</v>
      </c>
      <c r="D33" s="1">
        <v>0.49666245715316615</v>
      </c>
      <c r="E33" s="1">
        <v>0.33459271573220495</v>
      </c>
      <c r="F33" s="1">
        <v>0.29749512036434611</v>
      </c>
      <c r="G33" s="1">
        <v>0.36315440689198147</v>
      </c>
      <c r="H33" s="1">
        <v>0.64886669227814064</v>
      </c>
      <c r="I33" s="1">
        <v>0.57223599405057013</v>
      </c>
      <c r="J33" s="1">
        <v>0.33594398955737509</v>
      </c>
      <c r="K33" s="1">
        <v>0.34957264957264961</v>
      </c>
      <c r="L33" s="1">
        <v>0.48388716832677658</v>
      </c>
      <c r="M33" s="1">
        <v>0.56796701091121415</v>
      </c>
      <c r="N33" s="1">
        <v>0.50804510325604968</v>
      </c>
      <c r="P33" s="13"/>
      <c r="Q33" s="13"/>
      <c r="R33" s="42" t="s">
        <v>242</v>
      </c>
      <c r="S33" s="43"/>
      <c r="T33" s="16">
        <v>0.81300640114091605</v>
      </c>
    </row>
    <row r="34" spans="2:20" ht="17" thickBot="1" x14ac:dyDescent="0.25">
      <c r="B34" s="13" t="s">
        <v>194</v>
      </c>
      <c r="C34" s="13">
        <v>3.1683784624961096E-2</v>
      </c>
      <c r="D34" s="13">
        <v>0.52646323919133797</v>
      </c>
      <c r="E34" s="13">
        <v>0.53203389830508463</v>
      </c>
      <c r="F34" s="13">
        <v>0.53218247148882991</v>
      </c>
      <c r="G34" s="13">
        <v>0.48109044552675451</v>
      </c>
      <c r="H34" s="13">
        <v>0.44400016320535313</v>
      </c>
      <c r="I34" s="13">
        <v>0.50157133878064109</v>
      </c>
      <c r="J34" s="13">
        <v>0.46988244437967552</v>
      </c>
      <c r="K34" s="13">
        <v>0.46683548802701136</v>
      </c>
      <c r="L34" s="13">
        <v>0.45853018372703408</v>
      </c>
      <c r="M34" s="13">
        <v>0.43970835670218728</v>
      </c>
      <c r="N34" s="13">
        <v>0.42498010562106636</v>
      </c>
    </row>
    <row r="35" spans="2:20" ht="17" thickBot="1" x14ac:dyDescent="0.25"/>
    <row r="36" spans="2:20" x14ac:dyDescent="0.2">
      <c r="B36" s="15" t="s">
        <v>196</v>
      </c>
      <c r="C36" s="15" t="s">
        <v>113</v>
      </c>
      <c r="D36" s="15" t="s">
        <v>114</v>
      </c>
      <c r="E36" s="15" t="s">
        <v>115</v>
      </c>
      <c r="F36" s="15" t="s">
        <v>116</v>
      </c>
      <c r="G36" s="15" t="s">
        <v>117</v>
      </c>
      <c r="H36" s="15" t="s">
        <v>118</v>
      </c>
      <c r="I36" s="15" t="s">
        <v>119</v>
      </c>
      <c r="J36" s="15" t="s">
        <v>120</v>
      </c>
      <c r="K36" s="15" t="s">
        <v>121</v>
      </c>
      <c r="L36" s="15" t="s">
        <v>122</v>
      </c>
      <c r="M36" s="15" t="s">
        <v>123</v>
      </c>
      <c r="N36" s="15" t="s">
        <v>124</v>
      </c>
    </row>
    <row r="37" spans="2:20" x14ac:dyDescent="0.2">
      <c r="B37" s="1" t="s">
        <v>169</v>
      </c>
      <c r="C37" s="1">
        <v>0.36755583126550867</v>
      </c>
      <c r="D37" s="1">
        <v>0.3348999393571862</v>
      </c>
      <c r="E37" s="1">
        <v>0.34660393292315123</v>
      </c>
      <c r="F37" s="1">
        <v>0.35001390047261605</v>
      </c>
      <c r="G37" s="1">
        <v>0.35048772283888324</v>
      </c>
      <c r="H37" s="1">
        <v>0.44541677715902056</v>
      </c>
      <c r="I37" s="1">
        <v>0.351472320376914</v>
      </c>
      <c r="J37" s="1">
        <v>0.41780266745265643</v>
      </c>
      <c r="K37" s="1">
        <v>0.34309776638593925</v>
      </c>
      <c r="L37" s="1">
        <v>0.36355060034305314</v>
      </c>
      <c r="M37" s="1">
        <v>0.36470186618115613</v>
      </c>
      <c r="N37" s="1">
        <v>0.26531078610603287</v>
      </c>
    </row>
    <row r="38" spans="2:20" x14ac:dyDescent="0.2">
      <c r="B38" s="1" t="s">
        <v>193</v>
      </c>
      <c r="C38" s="1">
        <v>0.56597691587813237</v>
      </c>
      <c r="D38" s="1">
        <v>0.59772063671470277</v>
      </c>
      <c r="E38" s="1">
        <v>0.48439119170984457</v>
      </c>
      <c r="F38" s="1">
        <v>0.46352357320099258</v>
      </c>
      <c r="G38" s="1">
        <v>0.34095970844300466</v>
      </c>
      <c r="H38" s="1">
        <v>0.45344175924865421</v>
      </c>
      <c r="I38" s="1">
        <v>0.36558044806517309</v>
      </c>
      <c r="J38" s="1">
        <v>0.33721943778600999</v>
      </c>
      <c r="K38" s="1">
        <v>0.4119531484633096</v>
      </c>
      <c r="L38" s="1">
        <v>0.3822692151281008</v>
      </c>
      <c r="M38" s="1">
        <v>0.38073153657682879</v>
      </c>
      <c r="N38" s="1">
        <v>0.54198473282442738</v>
      </c>
    </row>
    <row r="39" spans="2:20" ht="17" thickBot="1" x14ac:dyDescent="0.25">
      <c r="B39" s="13" t="s">
        <v>194</v>
      </c>
      <c r="C39" s="13">
        <v>0.43635368190528334</v>
      </c>
      <c r="D39" s="13">
        <v>0.51128571428571434</v>
      </c>
      <c r="E39" s="13">
        <v>0.50756398724343776</v>
      </c>
      <c r="F39" s="13">
        <v>0.56911406630455141</v>
      </c>
      <c r="G39" s="13">
        <v>0.59078238245679238</v>
      </c>
      <c r="H39" s="13">
        <v>0.94179000695341208</v>
      </c>
      <c r="I39" s="13">
        <v>0.52299661399548525</v>
      </c>
      <c r="J39" s="13">
        <v>0.3091672609143491</v>
      </c>
      <c r="K39" s="13">
        <v>0.53348248727048297</v>
      </c>
      <c r="L39" s="13">
        <v>0.5409862311879603</v>
      </c>
      <c r="M39" s="13">
        <v>0.51498996053451496</v>
      </c>
      <c r="N39" s="13">
        <v>0.44884318766066839</v>
      </c>
    </row>
    <row r="40" spans="2:20" ht="17" thickBot="1" x14ac:dyDescent="0.25"/>
    <row r="41" spans="2:20" x14ac:dyDescent="0.2">
      <c r="B41" s="15" t="s">
        <v>196</v>
      </c>
      <c r="C41" s="15" t="s">
        <v>125</v>
      </c>
      <c r="D41" s="15" t="s">
        <v>126</v>
      </c>
      <c r="E41" s="15" t="s">
        <v>127</v>
      </c>
      <c r="F41" s="15" t="s">
        <v>128</v>
      </c>
      <c r="G41" s="15" t="s">
        <v>129</v>
      </c>
      <c r="H41" s="15" t="s">
        <v>130</v>
      </c>
      <c r="I41" s="15" t="s">
        <v>131</v>
      </c>
      <c r="J41" s="15" t="s">
        <v>132</v>
      </c>
      <c r="K41" s="15" t="s">
        <v>133</v>
      </c>
      <c r="L41" s="15" t="s">
        <v>134</v>
      </c>
      <c r="M41" s="15" t="s">
        <v>135</v>
      </c>
      <c r="N41" s="15" t="s">
        <v>136</v>
      </c>
    </row>
    <row r="42" spans="2:20" x14ac:dyDescent="0.2">
      <c r="B42" s="1" t="s">
        <v>169</v>
      </c>
      <c r="C42" s="1">
        <v>0.56908785453108013</v>
      </c>
      <c r="D42" s="1">
        <v>0.56956351851426212</v>
      </c>
      <c r="E42" s="1">
        <v>0.49602964531498145</v>
      </c>
      <c r="F42" s="1">
        <v>0.48032974208292517</v>
      </c>
      <c r="G42" s="1">
        <v>0.43743174664354079</v>
      </c>
      <c r="H42" s="1">
        <v>0.47833968869162968</v>
      </c>
      <c r="I42" s="1">
        <v>0.48520580049802259</v>
      </c>
      <c r="J42" s="1">
        <v>1.0821555575818365</v>
      </c>
      <c r="K42" s="1">
        <v>0.36485244562442565</v>
      </c>
      <c r="L42" s="1">
        <v>0.34597759674134421</v>
      </c>
      <c r="M42" s="1">
        <v>0.35976899300471776</v>
      </c>
      <c r="N42" s="1">
        <v>0.33901918976545842</v>
      </c>
    </row>
    <row r="43" spans="2:20" x14ac:dyDescent="0.2">
      <c r="B43" s="1" t="s">
        <v>193</v>
      </c>
      <c r="C43" s="1">
        <v>0.2566493764485156</v>
      </c>
      <c r="D43" s="1">
        <v>1.1353650656902865</v>
      </c>
      <c r="E43" s="1">
        <v>0.58025656052614438</v>
      </c>
      <c r="F43" s="1">
        <v>0.42323147369404723</v>
      </c>
      <c r="G43" s="1">
        <v>0.51037307452586589</v>
      </c>
    </row>
    <row r="44" spans="2:20" ht="17" thickBot="1" x14ac:dyDescent="0.25">
      <c r="B44" s="13" t="s">
        <v>194</v>
      </c>
      <c r="C44" s="13">
        <v>0.63265662265138733</v>
      </c>
      <c r="D44" s="13">
        <v>0.48676445793289497</v>
      </c>
      <c r="E44" s="13">
        <v>0.48953140578265208</v>
      </c>
      <c r="F44" s="13">
        <v>0.48712355329334056</v>
      </c>
      <c r="G44" s="13">
        <v>0.47244821418267846</v>
      </c>
      <c r="H44" s="13">
        <v>0.45790939578241341</v>
      </c>
      <c r="I44" s="13">
        <v>0.45179787088225887</v>
      </c>
      <c r="J44" s="13">
        <v>0.57608550434201733</v>
      </c>
      <c r="K44" s="13">
        <v>0.50235849056603776</v>
      </c>
      <c r="L44" s="13">
        <v>0.42328642759872898</v>
      </c>
      <c r="M44" s="13">
        <v>0.38962851424059347</v>
      </c>
      <c r="N44" s="13">
        <v>0.44268379133480668</v>
      </c>
    </row>
    <row r="45" spans="2:20" ht="17" thickBot="1" x14ac:dyDescent="0.25"/>
    <row r="46" spans="2:20" x14ac:dyDescent="0.2">
      <c r="B46" s="15" t="s">
        <v>196</v>
      </c>
      <c r="C46" s="15" t="s">
        <v>137</v>
      </c>
      <c r="D46" s="15" t="s">
        <v>138</v>
      </c>
      <c r="E46" s="15" t="s">
        <v>139</v>
      </c>
      <c r="F46" s="15" t="s">
        <v>140</v>
      </c>
      <c r="G46" s="15" t="s">
        <v>141</v>
      </c>
      <c r="H46" s="15" t="s">
        <v>142</v>
      </c>
    </row>
    <row r="47" spans="2:20" x14ac:dyDescent="0.2">
      <c r="B47" s="1" t="s">
        <v>169</v>
      </c>
      <c r="C47" s="1">
        <v>0.58834320020011677</v>
      </c>
      <c r="D47" s="1">
        <v>0.56570257344568431</v>
      </c>
      <c r="E47" s="1">
        <v>0.53530732762205768</v>
      </c>
    </row>
    <row r="48" spans="2:20" x14ac:dyDescent="0.2">
      <c r="B48" s="1" t="s">
        <v>193</v>
      </c>
    </row>
    <row r="49" spans="2:8" ht="17" thickBot="1" x14ac:dyDescent="0.25">
      <c r="B49" s="13" t="s">
        <v>194</v>
      </c>
      <c r="C49" s="13">
        <v>0.44012079805930987</v>
      </c>
      <c r="D49" s="13">
        <v>0.53344614772048582</v>
      </c>
      <c r="E49" s="13">
        <v>0.54753590842002953</v>
      </c>
      <c r="F49" s="13">
        <v>0.41439483524561344</v>
      </c>
      <c r="G49" s="13">
        <v>0.46501990293909162</v>
      </c>
      <c r="H49" s="13">
        <v>0.45782407128665176</v>
      </c>
    </row>
  </sheetData>
  <phoneticPr fontId="2"/>
  <pageMargins left="0.7" right="0.7" top="0.75" bottom="0.75" header="0.3" footer="0.3"/>
  <pageSetup paperSize="9" scale="30"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15"/>
  <sheetViews>
    <sheetView zoomScale="80" zoomScaleNormal="80" zoomScalePageLayoutView="80" workbookViewId="0">
      <selection activeCell="D23" sqref="D23"/>
    </sheetView>
  </sheetViews>
  <sheetFormatPr baseColWidth="12" defaultColWidth="13" defaultRowHeight="16" x14ac:dyDescent="0.2"/>
  <cols>
    <col min="1" max="1" width="13" style="1"/>
    <col min="2" max="2" width="16.1640625" style="1" customWidth="1"/>
    <col min="3" max="5" width="13" style="1"/>
    <col min="6" max="6" width="5.6640625" style="1" customWidth="1"/>
    <col min="7" max="8" width="13" style="1"/>
    <col min="9" max="9" width="5.6640625" style="1" customWidth="1"/>
    <col min="10" max="16384" width="13" style="1"/>
  </cols>
  <sheetData>
    <row r="1" spans="1:15" ht="20" x14ac:dyDescent="0.2">
      <c r="A1" s="69"/>
    </row>
    <row r="3" spans="1:15" ht="17" thickBot="1" x14ac:dyDescent="0.25">
      <c r="A3" s="1" t="s">
        <v>355</v>
      </c>
    </row>
    <row r="4" spans="1:15" x14ac:dyDescent="0.2">
      <c r="B4" s="15" t="s">
        <v>209</v>
      </c>
      <c r="C4" s="15" t="s">
        <v>0</v>
      </c>
      <c r="D4" s="15" t="s">
        <v>1</v>
      </c>
      <c r="E4" s="15" t="s">
        <v>2</v>
      </c>
      <c r="G4" s="37" t="s">
        <v>4</v>
      </c>
      <c r="H4" s="37" t="s">
        <v>5</v>
      </c>
      <c r="I4" s="37"/>
      <c r="J4" s="37" t="s">
        <v>210</v>
      </c>
      <c r="K4" s="39" t="s">
        <v>213</v>
      </c>
      <c r="L4" s="40"/>
      <c r="M4" s="41" t="s">
        <v>27</v>
      </c>
      <c r="N4" s="41" t="s">
        <v>225</v>
      </c>
      <c r="O4" s="41" t="s">
        <v>112</v>
      </c>
    </row>
    <row r="5" spans="1:15" x14ac:dyDescent="0.2">
      <c r="B5" s="6" t="s">
        <v>12</v>
      </c>
      <c r="C5" s="6">
        <v>0</v>
      </c>
      <c r="D5" s="6">
        <v>0</v>
      </c>
      <c r="E5" s="6">
        <v>0</v>
      </c>
      <c r="G5" s="6">
        <v>0</v>
      </c>
      <c r="H5" s="6">
        <v>0</v>
      </c>
      <c r="I5" s="6"/>
      <c r="J5" s="6" t="s">
        <v>224</v>
      </c>
      <c r="K5" s="6"/>
      <c r="L5" s="29" t="s">
        <v>12</v>
      </c>
      <c r="M5" s="19">
        <v>2.1966936438616899E-2</v>
      </c>
      <c r="N5" s="19">
        <v>2.1309403666763399E-2</v>
      </c>
      <c r="O5" s="19">
        <v>2.6387630639608702E-2</v>
      </c>
    </row>
    <row r="6" spans="1:15" x14ac:dyDescent="0.2">
      <c r="B6" s="6" t="s">
        <v>27</v>
      </c>
      <c r="C6" s="6">
        <v>6.3333333333333332E-3</v>
      </c>
      <c r="D6" s="6">
        <v>1.3999999999999999E-2</v>
      </c>
      <c r="E6" s="6">
        <v>8.0000000000000002E-3</v>
      </c>
      <c r="G6" s="6">
        <v>9.4444444444444445E-3</v>
      </c>
      <c r="H6" s="6">
        <v>2.3280363155285515E-3</v>
      </c>
      <c r="I6" s="6"/>
      <c r="J6" s="6"/>
      <c r="K6" s="6"/>
      <c r="L6" s="29" t="s">
        <v>27</v>
      </c>
      <c r="M6" s="24"/>
      <c r="N6" s="6">
        <v>0.99999564337307401</v>
      </c>
      <c r="O6" s="6">
        <v>0.99906737713156002</v>
      </c>
    </row>
    <row r="7" spans="1:15" x14ac:dyDescent="0.2">
      <c r="B7" s="6" t="s">
        <v>195</v>
      </c>
      <c r="C7" s="6">
        <v>6.6666666666666671E-3</v>
      </c>
      <c r="D7" s="6">
        <v>1.3333333333333334E-2</v>
      </c>
      <c r="E7" s="6">
        <v>8.5000000000000006E-3</v>
      </c>
      <c r="G7" s="6">
        <v>9.4999999999999998E-3</v>
      </c>
      <c r="H7" s="6">
        <v>1.9883922409081453E-3</v>
      </c>
      <c r="I7" s="6"/>
      <c r="J7" s="6"/>
      <c r="K7" s="6"/>
      <c r="L7" s="29" t="s">
        <v>225</v>
      </c>
      <c r="M7" s="24"/>
      <c r="N7" s="24"/>
      <c r="O7" s="6">
        <v>0.99852394529426103</v>
      </c>
    </row>
    <row r="8" spans="1:15" ht="17" thickBot="1" x14ac:dyDescent="0.25">
      <c r="B8" s="13" t="s">
        <v>112</v>
      </c>
      <c r="C8" s="13">
        <v>1.1999999999999999E-2</v>
      </c>
      <c r="D8" s="13">
        <v>9.3333333333333341E-3</v>
      </c>
      <c r="E8" s="13">
        <v>6.0000000000000001E-3</v>
      </c>
      <c r="G8" s="13">
        <v>9.1111111111111115E-3</v>
      </c>
      <c r="H8" s="13">
        <v>1.7356110390903672E-3</v>
      </c>
      <c r="I8" s="13"/>
      <c r="J8" s="13"/>
      <c r="K8" s="13"/>
      <c r="L8" s="13"/>
      <c r="M8" s="13"/>
      <c r="N8" s="13"/>
      <c r="O8" s="13"/>
    </row>
    <row r="10" spans="1:15" ht="17" thickBot="1" x14ac:dyDescent="0.25">
      <c r="A10" s="1" t="s">
        <v>356</v>
      </c>
    </row>
    <row r="11" spans="1:15" x14ac:dyDescent="0.2">
      <c r="B11" s="15" t="s">
        <v>209</v>
      </c>
      <c r="C11" s="15" t="s">
        <v>0</v>
      </c>
      <c r="D11" s="15" t="s">
        <v>1</v>
      </c>
      <c r="E11" s="15" t="s">
        <v>2</v>
      </c>
      <c r="G11" s="37" t="s">
        <v>4</v>
      </c>
      <c r="H11" s="37" t="s">
        <v>5</v>
      </c>
      <c r="I11" s="37"/>
      <c r="J11" s="37" t="s">
        <v>210</v>
      </c>
      <c r="K11" s="39" t="s">
        <v>213</v>
      </c>
      <c r="L11" s="40"/>
      <c r="M11" s="41" t="s">
        <v>27</v>
      </c>
      <c r="N11" s="41" t="s">
        <v>225</v>
      </c>
      <c r="O11" s="41" t="s">
        <v>112</v>
      </c>
    </row>
    <row r="12" spans="1:15" x14ac:dyDescent="0.2">
      <c r="B12" s="1" t="s">
        <v>12</v>
      </c>
      <c r="C12" s="1">
        <v>0</v>
      </c>
      <c r="D12" s="1">
        <v>0</v>
      </c>
      <c r="E12" s="1">
        <v>0</v>
      </c>
      <c r="G12" s="6">
        <v>0</v>
      </c>
      <c r="H12" s="6">
        <v>0</v>
      </c>
      <c r="I12" s="6"/>
      <c r="J12" s="6" t="s">
        <v>224</v>
      </c>
      <c r="K12" s="6"/>
      <c r="L12" s="29" t="s">
        <v>12</v>
      </c>
      <c r="M12" s="19">
        <v>7.5394999722661104E-3</v>
      </c>
      <c r="N12" s="19">
        <v>7.5394999722661104E-3</v>
      </c>
      <c r="O12" s="19">
        <v>5.9620312941646202E-3</v>
      </c>
    </row>
    <row r="13" spans="1:15" x14ac:dyDescent="0.2">
      <c r="B13" s="1" t="s">
        <v>27</v>
      </c>
      <c r="C13" s="1">
        <v>1.0333333333333333E-2</v>
      </c>
      <c r="D13" s="1">
        <v>8.9999999999999993E-3</v>
      </c>
      <c r="E13" s="1">
        <v>5.3333333333333332E-3</v>
      </c>
      <c r="G13" s="6">
        <v>8.2222222222222228E-3</v>
      </c>
      <c r="H13" s="6">
        <v>1.4948471163415233E-3</v>
      </c>
      <c r="I13" s="6"/>
      <c r="J13" s="6"/>
      <c r="K13" s="6"/>
      <c r="L13" s="29" t="s">
        <v>27</v>
      </c>
      <c r="M13" s="24"/>
      <c r="N13" s="6">
        <v>1</v>
      </c>
      <c r="O13" s="6">
        <v>0.99749346503167302</v>
      </c>
    </row>
    <row r="14" spans="1:15" x14ac:dyDescent="0.2">
      <c r="B14" s="1" t="s">
        <v>195</v>
      </c>
      <c r="C14" s="1">
        <v>8.0000000000000002E-3</v>
      </c>
      <c r="D14" s="1">
        <v>1.1333333333333334E-2</v>
      </c>
      <c r="E14" s="1">
        <v>5.3333333333333332E-3</v>
      </c>
      <c r="G14" s="6">
        <v>8.2222222222222228E-3</v>
      </c>
      <c r="H14" s="6">
        <v>1.7356110390903678E-3</v>
      </c>
      <c r="I14" s="6"/>
      <c r="J14" s="6"/>
      <c r="K14" s="6"/>
      <c r="L14" s="29" t="s">
        <v>225</v>
      </c>
      <c r="M14" s="24"/>
      <c r="N14" s="24"/>
      <c r="O14" s="6">
        <v>0.99749346503167302</v>
      </c>
    </row>
    <row r="15" spans="1:15" ht="17" thickBot="1" x14ac:dyDescent="0.25">
      <c r="B15" s="13" t="s">
        <v>112</v>
      </c>
      <c r="C15" s="13">
        <v>6.6666666666666671E-3</v>
      </c>
      <c r="D15" s="13">
        <v>8.6666666666666663E-3</v>
      </c>
      <c r="E15" s="13">
        <v>1.0333333333333333E-2</v>
      </c>
      <c r="G15" s="13">
        <v>8.5555555555555558E-3</v>
      </c>
      <c r="H15" s="13">
        <v>1.0599324460188284E-3</v>
      </c>
      <c r="I15" s="13"/>
      <c r="J15" s="13"/>
      <c r="K15" s="13"/>
      <c r="L15" s="13"/>
      <c r="M15" s="13"/>
      <c r="N15" s="13"/>
      <c r="O15" s="13"/>
    </row>
  </sheetData>
  <phoneticPr fontId="2"/>
  <pageMargins left="0.70000000000000007" right="0.70000000000000007" top="0.75000000000000011" bottom="0.75000000000000011" header="0.30000000000000004" footer="0.30000000000000004"/>
  <pageSetup paperSize="9" scale="41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197"/>
  <sheetViews>
    <sheetView zoomScale="58" zoomScaleNormal="70" zoomScalePageLayoutView="70" workbookViewId="0">
      <selection activeCell="A2" sqref="A2:O175"/>
    </sheetView>
  </sheetViews>
  <sheetFormatPr baseColWidth="12" defaultColWidth="13" defaultRowHeight="16" x14ac:dyDescent="0.2"/>
  <cols>
    <col min="1" max="1" width="12.5" style="1" customWidth="1"/>
    <col min="2" max="2" width="19.1640625" style="1" customWidth="1"/>
    <col min="3" max="8" width="13" style="1"/>
    <col min="9" max="9" width="6.1640625" style="1" customWidth="1"/>
    <col min="10" max="11" width="13" style="1"/>
    <col min="12" max="12" width="5.6640625" style="1" customWidth="1"/>
    <col min="13" max="13" width="22.1640625" style="1" customWidth="1"/>
    <col min="14" max="14" width="13" style="1"/>
    <col min="15" max="15" width="23.1640625" style="1" customWidth="1"/>
    <col min="16" max="16384" width="13" style="1"/>
  </cols>
  <sheetData>
    <row r="1" spans="1:15" ht="20" x14ac:dyDescent="0.2">
      <c r="A1" s="69"/>
      <c r="O1" s="62"/>
    </row>
    <row r="2" spans="1:15" ht="20" x14ac:dyDescent="0.2">
      <c r="A2" s="63"/>
      <c r="O2" s="62"/>
    </row>
    <row r="3" spans="1:15" ht="17" thickBot="1" x14ac:dyDescent="0.25">
      <c r="A3" s="1" t="s">
        <v>369</v>
      </c>
    </row>
    <row r="4" spans="1:15" x14ac:dyDescent="0.2">
      <c r="B4" s="15" t="s">
        <v>197</v>
      </c>
      <c r="C4" s="15" t="s">
        <v>0</v>
      </c>
      <c r="D4" s="15" t="s">
        <v>1</v>
      </c>
      <c r="E4" s="15" t="s">
        <v>2</v>
      </c>
      <c r="F4" s="15" t="s">
        <v>3</v>
      </c>
      <c r="G4" s="15" t="s">
        <v>8</v>
      </c>
      <c r="H4" s="15" t="s">
        <v>9</v>
      </c>
      <c r="J4" s="37" t="s">
        <v>4</v>
      </c>
      <c r="K4" s="37" t="s">
        <v>5</v>
      </c>
      <c r="L4" s="37"/>
      <c r="M4" s="37" t="s">
        <v>210</v>
      </c>
      <c r="N4" s="39" t="s">
        <v>213</v>
      </c>
    </row>
    <row r="5" spans="1:15" x14ac:dyDescent="0.2">
      <c r="B5" s="6" t="s">
        <v>13</v>
      </c>
      <c r="C5" s="6">
        <v>0.58680837605765268</v>
      </c>
      <c r="D5" s="6">
        <v>0.64051452011830656</v>
      </c>
      <c r="E5" s="6">
        <v>1.0214210923671381</v>
      </c>
      <c r="F5" s="6">
        <v>1.3242374755963429</v>
      </c>
      <c r="G5" s="6">
        <v>1.2166237299731306</v>
      </c>
      <c r="H5" s="6">
        <v>1.2103948058874283</v>
      </c>
      <c r="J5" s="6">
        <v>1</v>
      </c>
      <c r="K5" s="6">
        <v>0.12867760059583727</v>
      </c>
      <c r="L5" s="6"/>
      <c r="M5" s="66" t="s">
        <v>214</v>
      </c>
      <c r="N5" s="19">
        <f>_xlfn.T.TEST(C5:H5,C6:H6,2,3)</f>
        <v>1.6185113841287919E-4</v>
      </c>
    </row>
    <row r="6" spans="1:15" ht="17" thickBot="1" x14ac:dyDescent="0.25">
      <c r="B6" s="13" t="s">
        <v>15</v>
      </c>
      <c r="C6" s="13">
        <v>2.4267866109789815</v>
      </c>
      <c r="D6" s="13">
        <v>2.6267837210874463</v>
      </c>
      <c r="E6" s="13">
        <v>1.6858320761201562</v>
      </c>
      <c r="F6" s="13">
        <v>3.0378203007109961</v>
      </c>
      <c r="G6" s="13">
        <v>3.0476761946749988</v>
      </c>
      <c r="H6" s="13">
        <v>2.9283675476603137</v>
      </c>
      <c r="J6" s="13">
        <v>2.6255444085388153</v>
      </c>
      <c r="K6" s="13">
        <v>0.21310670061469461</v>
      </c>
      <c r="L6" s="13"/>
      <c r="M6" s="67"/>
      <c r="N6" s="13"/>
    </row>
    <row r="7" spans="1:15" x14ac:dyDescent="0.2">
      <c r="M7" s="68"/>
    </row>
    <row r="8" spans="1:15" ht="17" thickBot="1" x14ac:dyDescent="0.25">
      <c r="A8" s="1" t="s">
        <v>370</v>
      </c>
      <c r="M8" s="68"/>
    </row>
    <row r="9" spans="1:15" x14ac:dyDescent="0.2">
      <c r="B9" s="15" t="s">
        <v>197</v>
      </c>
      <c r="C9" s="15" t="s">
        <v>0</v>
      </c>
      <c r="D9" s="15" t="s">
        <v>1</v>
      </c>
      <c r="E9" s="15" t="s">
        <v>2</v>
      </c>
      <c r="F9" s="15" t="s">
        <v>3</v>
      </c>
      <c r="G9" s="15" t="s">
        <v>8</v>
      </c>
      <c r="H9" s="15" t="s">
        <v>9</v>
      </c>
      <c r="J9" s="37" t="s">
        <v>4</v>
      </c>
      <c r="K9" s="37" t="s">
        <v>5</v>
      </c>
      <c r="L9" s="37"/>
      <c r="M9" s="37" t="s">
        <v>210</v>
      </c>
      <c r="N9" s="39" t="s">
        <v>213</v>
      </c>
    </row>
    <row r="10" spans="1:15" x14ac:dyDescent="0.2">
      <c r="B10" s="6" t="s">
        <v>13</v>
      </c>
      <c r="C10" s="6">
        <v>0.54143863227712585</v>
      </c>
      <c r="D10" s="6">
        <v>0.98107906321737726</v>
      </c>
      <c r="E10" s="6">
        <v>0.90175958118627508</v>
      </c>
      <c r="F10" s="6">
        <v>1.4539864887050127</v>
      </c>
      <c r="G10" s="6">
        <v>1.3970528355646972</v>
      </c>
      <c r="H10" s="6">
        <v>0.7246833990495114</v>
      </c>
      <c r="J10" s="6">
        <v>0.99999999999999989</v>
      </c>
      <c r="K10" s="6">
        <v>0.14830617278914429</v>
      </c>
      <c r="L10" s="6"/>
      <c r="M10" s="66" t="s">
        <v>214</v>
      </c>
      <c r="N10" s="19">
        <f>_xlfn.T.TEST(C10:H10,C11:H11,2,3)</f>
        <v>1.5999055102567897E-3</v>
      </c>
    </row>
    <row r="11" spans="1:15" ht="17" thickBot="1" x14ac:dyDescent="0.25">
      <c r="B11" s="13" t="s">
        <v>15</v>
      </c>
      <c r="C11" s="13">
        <v>2.1320817613114191</v>
      </c>
      <c r="D11" s="13">
        <v>3.8211826024690696</v>
      </c>
      <c r="E11" s="13">
        <v>2.1698537623170115</v>
      </c>
      <c r="F11" s="13">
        <v>3.2170462084863534</v>
      </c>
      <c r="G11" s="13">
        <v>3.4763735452731921</v>
      </c>
      <c r="H11" s="13">
        <v>1.9606203499348542</v>
      </c>
      <c r="J11" s="13">
        <v>2.7961930382986502</v>
      </c>
      <c r="K11" s="13">
        <v>0.32771394609637611</v>
      </c>
      <c r="L11" s="13"/>
      <c r="M11" s="67"/>
      <c r="N11" s="13"/>
    </row>
    <row r="12" spans="1:15" x14ac:dyDescent="0.2">
      <c r="M12" s="68"/>
    </row>
    <row r="13" spans="1:15" ht="17" thickBot="1" x14ac:dyDescent="0.25">
      <c r="A13" s="1" t="s">
        <v>325</v>
      </c>
      <c r="M13" s="68"/>
    </row>
    <row r="14" spans="1:15" x14ac:dyDescent="0.2">
      <c r="B14" s="15" t="s">
        <v>197</v>
      </c>
      <c r="C14" s="15" t="s">
        <v>0</v>
      </c>
      <c r="D14" s="15" t="s">
        <v>1</v>
      </c>
      <c r="E14" s="15" t="s">
        <v>2</v>
      </c>
      <c r="F14" s="15" t="s">
        <v>3</v>
      </c>
      <c r="G14" s="15" t="s">
        <v>8</v>
      </c>
      <c r="H14" s="15" t="s">
        <v>9</v>
      </c>
      <c r="J14" s="37" t="s">
        <v>4</v>
      </c>
      <c r="K14" s="37" t="s">
        <v>5</v>
      </c>
      <c r="L14" s="37"/>
      <c r="M14" s="37" t="s">
        <v>210</v>
      </c>
      <c r="N14" s="39" t="s">
        <v>213</v>
      </c>
    </row>
    <row r="15" spans="1:15" x14ac:dyDescent="0.2">
      <c r="B15" s="6" t="s">
        <v>13</v>
      </c>
      <c r="C15" s="6">
        <v>1.2415923195962519</v>
      </c>
      <c r="D15" s="6">
        <v>1.2141910419425943</v>
      </c>
      <c r="E15" s="6">
        <v>0.77476684653783112</v>
      </c>
      <c r="F15" s="6">
        <v>0.66367530313429723</v>
      </c>
      <c r="G15" s="6">
        <v>0.76000518199270561</v>
      </c>
      <c r="H15" s="6">
        <v>1.345769306796319</v>
      </c>
      <c r="J15" s="6">
        <v>0.99999999999999989</v>
      </c>
      <c r="K15" s="6">
        <v>0.12182540138376098</v>
      </c>
      <c r="L15" s="6"/>
      <c r="M15" s="66" t="s">
        <v>214</v>
      </c>
      <c r="N15" s="19">
        <f>_xlfn.T.TEST(C15:H15,C16:H16,2,3)</f>
        <v>1.9783007421484762E-2</v>
      </c>
    </row>
    <row r="16" spans="1:15" ht="17" thickBot="1" x14ac:dyDescent="0.25">
      <c r="B16" s="13" t="s">
        <v>15</v>
      </c>
      <c r="C16" s="13">
        <v>1.675946738960187</v>
      </c>
      <c r="D16" s="13">
        <v>1.0980299966431042</v>
      </c>
      <c r="E16" s="13">
        <v>1.2327291095474411</v>
      </c>
      <c r="F16" s="13">
        <v>1.416318001538758</v>
      </c>
      <c r="G16" s="13">
        <v>1.7738241339979424</v>
      </c>
      <c r="H16" s="13">
        <v>1.484893542656605</v>
      </c>
      <c r="J16" s="13">
        <v>1.4469569205573398</v>
      </c>
      <c r="K16" s="13">
        <v>0.1047695878347434</v>
      </c>
      <c r="L16" s="13"/>
      <c r="M16" s="67"/>
      <c r="N16" s="13"/>
    </row>
    <row r="17" spans="1:14" x14ac:dyDescent="0.2">
      <c r="M17" s="68"/>
    </row>
    <row r="18" spans="1:14" ht="17" thickBot="1" x14ac:dyDescent="0.25">
      <c r="A18" s="1" t="s">
        <v>333</v>
      </c>
      <c r="M18" s="68"/>
    </row>
    <row r="19" spans="1:14" x14ac:dyDescent="0.2">
      <c r="B19" s="15" t="s">
        <v>197</v>
      </c>
      <c r="C19" s="15" t="s">
        <v>0</v>
      </c>
      <c r="D19" s="15" t="s">
        <v>1</v>
      </c>
      <c r="E19" s="15" t="s">
        <v>2</v>
      </c>
      <c r="F19" s="15" t="s">
        <v>3</v>
      </c>
      <c r="G19" s="15" t="s">
        <v>8</v>
      </c>
      <c r="H19" s="15" t="s">
        <v>9</v>
      </c>
      <c r="J19" s="37" t="s">
        <v>4</v>
      </c>
      <c r="K19" s="37" t="s">
        <v>5</v>
      </c>
      <c r="L19" s="37"/>
      <c r="M19" s="37" t="s">
        <v>210</v>
      </c>
      <c r="N19" s="39" t="s">
        <v>213</v>
      </c>
    </row>
    <row r="20" spans="1:14" x14ac:dyDescent="0.2">
      <c r="B20" s="6" t="s">
        <v>13</v>
      </c>
      <c r="C20" s="6">
        <v>1.3973916425898034</v>
      </c>
      <c r="D20" s="6">
        <v>0.94354183402274683</v>
      </c>
      <c r="E20" s="6">
        <v>0.49909576918656506</v>
      </c>
      <c r="F20" s="6">
        <v>1.0781795842451039</v>
      </c>
      <c r="G20" s="6">
        <v>1.3297253339506228</v>
      </c>
      <c r="H20" s="6">
        <v>0.75206583600515819</v>
      </c>
      <c r="J20" s="6">
        <v>1</v>
      </c>
      <c r="K20" s="6">
        <v>0.14003748111011149</v>
      </c>
      <c r="L20" s="6"/>
      <c r="M20" s="66" t="s">
        <v>214</v>
      </c>
      <c r="N20" s="19">
        <f>_xlfn.T.TEST(C20:H20,C21:H21,2,3)</f>
        <v>3.4673255385122885E-2</v>
      </c>
    </row>
    <row r="21" spans="1:14" ht="17" thickBot="1" x14ac:dyDescent="0.25">
      <c r="B21" s="13" t="s">
        <v>15</v>
      </c>
      <c r="C21" s="13">
        <v>2.2571113580040723</v>
      </c>
      <c r="D21" s="13">
        <v>1.33821161229948</v>
      </c>
      <c r="E21" s="13">
        <v>1.3106141620241398</v>
      </c>
      <c r="F21" s="13">
        <v>1.2515646996332161</v>
      </c>
      <c r="G21" s="13">
        <v>1.45405979842566</v>
      </c>
      <c r="H21" s="13">
        <v>1.4334213461851921</v>
      </c>
      <c r="J21" s="13">
        <v>1.5074971627619602</v>
      </c>
      <c r="K21" s="13">
        <v>0.15309976697949393</v>
      </c>
      <c r="L21" s="13"/>
      <c r="M21" s="67"/>
      <c r="N21" s="13"/>
    </row>
    <row r="22" spans="1:14" x14ac:dyDescent="0.2">
      <c r="M22" s="68"/>
    </row>
    <row r="23" spans="1:14" ht="17" thickBot="1" x14ac:dyDescent="0.25">
      <c r="A23" s="1" t="s">
        <v>366</v>
      </c>
      <c r="B23" s="6"/>
      <c r="M23" s="68"/>
    </row>
    <row r="24" spans="1:14" ht="18" customHeight="1" x14ac:dyDescent="0.2">
      <c r="B24" s="15" t="s">
        <v>197</v>
      </c>
      <c r="C24" s="15" t="s">
        <v>0</v>
      </c>
      <c r="D24" s="15" t="s">
        <v>1</v>
      </c>
      <c r="E24" s="15" t="s">
        <v>2</v>
      </c>
      <c r="F24" s="15" t="s">
        <v>3</v>
      </c>
      <c r="G24" s="15" t="s">
        <v>8</v>
      </c>
      <c r="H24" s="15" t="s">
        <v>9</v>
      </c>
      <c r="I24" s="6"/>
      <c r="J24" s="37" t="s">
        <v>4</v>
      </c>
      <c r="K24" s="37" t="s">
        <v>5</v>
      </c>
      <c r="L24" s="37"/>
      <c r="M24" s="37" t="s">
        <v>210</v>
      </c>
      <c r="N24" s="39" t="s">
        <v>213</v>
      </c>
    </row>
    <row r="25" spans="1:14" x14ac:dyDescent="0.2">
      <c r="B25" s="6" t="s">
        <v>13</v>
      </c>
      <c r="C25" s="6">
        <v>1.339055392567974</v>
      </c>
      <c r="D25" s="6">
        <v>1.1444721228881329</v>
      </c>
      <c r="E25" s="6">
        <v>0.79215705836687467</v>
      </c>
      <c r="F25" s="6">
        <v>1.2188297941991664</v>
      </c>
      <c r="G25" s="6">
        <v>1.1182458448559145</v>
      </c>
      <c r="H25" s="6">
        <v>0.38723978712193724</v>
      </c>
      <c r="I25" s="6"/>
      <c r="J25" s="6">
        <v>0.99999999999999989</v>
      </c>
      <c r="K25" s="6">
        <v>0.14333795485370077</v>
      </c>
      <c r="L25" s="6"/>
      <c r="M25" s="66" t="s">
        <v>214</v>
      </c>
      <c r="N25" s="19">
        <f>_xlfn.T.TEST(C25:H25,C26:H26,2,3)</f>
        <v>5.4552322179135092E-3</v>
      </c>
    </row>
    <row r="26" spans="1:14" ht="17" thickBot="1" x14ac:dyDescent="0.25">
      <c r="B26" s="13" t="s">
        <v>15</v>
      </c>
      <c r="C26" s="13">
        <v>1.3433397662332001</v>
      </c>
      <c r="D26" s="13">
        <v>1.76748964136843</v>
      </c>
      <c r="E26" s="13">
        <v>1.52341097500522</v>
      </c>
      <c r="F26" s="13">
        <v>2.6407542393225816</v>
      </c>
      <c r="G26" s="13">
        <v>1.9553573377147699</v>
      </c>
      <c r="H26" s="13">
        <v>1.7768053949062701</v>
      </c>
      <c r="I26" s="6"/>
      <c r="J26" s="13">
        <v>1.8345262257584121</v>
      </c>
      <c r="K26" s="13">
        <v>0.18352894437529546</v>
      </c>
      <c r="L26" s="13"/>
      <c r="M26" s="67"/>
      <c r="N26" s="13"/>
    </row>
    <row r="27" spans="1:14" x14ac:dyDescent="0.2">
      <c r="C27" s="6"/>
      <c r="D27" s="6"/>
      <c r="E27" s="6"/>
      <c r="F27" s="6"/>
      <c r="G27" s="6"/>
      <c r="H27" s="6"/>
      <c r="I27" s="6"/>
      <c r="M27" s="68"/>
    </row>
    <row r="28" spans="1:14" ht="17" thickBot="1" x14ac:dyDescent="0.25">
      <c r="A28" s="1" t="s">
        <v>365</v>
      </c>
      <c r="B28" s="6"/>
      <c r="C28" s="6"/>
      <c r="D28" s="6"/>
      <c r="E28" s="6"/>
      <c r="F28" s="6"/>
      <c r="G28" s="6"/>
      <c r="H28" s="6"/>
      <c r="I28" s="6"/>
      <c r="M28" s="68"/>
    </row>
    <row r="29" spans="1:14" x14ac:dyDescent="0.2">
      <c r="B29" s="15" t="s">
        <v>197</v>
      </c>
      <c r="C29" s="15" t="s">
        <v>0</v>
      </c>
      <c r="D29" s="15" t="s">
        <v>1</v>
      </c>
      <c r="E29" s="15" t="s">
        <v>2</v>
      </c>
      <c r="F29" s="15" t="s">
        <v>3</v>
      </c>
      <c r="G29" s="15" t="s">
        <v>8</v>
      </c>
      <c r="H29" s="15" t="s">
        <v>9</v>
      </c>
      <c r="I29" s="6"/>
      <c r="J29" s="37" t="s">
        <v>4</v>
      </c>
      <c r="K29" s="37" t="s">
        <v>5</v>
      </c>
      <c r="L29" s="37"/>
      <c r="M29" s="37" t="s">
        <v>210</v>
      </c>
      <c r="N29" s="39" t="s">
        <v>213</v>
      </c>
    </row>
    <row r="30" spans="1:14" x14ac:dyDescent="0.2">
      <c r="B30" s="6" t="s">
        <v>13</v>
      </c>
      <c r="C30" s="6">
        <v>1.1807512119209393</v>
      </c>
      <c r="D30" s="6">
        <v>1.1897759126440224</v>
      </c>
      <c r="E30" s="6">
        <v>0.74981198540160254</v>
      </c>
      <c r="F30" s="6">
        <v>0.94810145951418989</v>
      </c>
      <c r="G30" s="6">
        <v>1.263497169200116</v>
      </c>
      <c r="H30" s="6">
        <v>0.66806226131913005</v>
      </c>
      <c r="I30" s="6"/>
      <c r="J30" s="6">
        <v>1</v>
      </c>
      <c r="K30" s="6">
        <v>0.1022393954274395</v>
      </c>
      <c r="L30" s="6"/>
      <c r="M30" s="66" t="s">
        <v>214</v>
      </c>
      <c r="N30" s="19">
        <f>_xlfn.T.TEST(C30:H30,C31:H31,2,3)</f>
        <v>7.1953325922803789E-3</v>
      </c>
    </row>
    <row r="31" spans="1:14" ht="17" thickBot="1" x14ac:dyDescent="0.25">
      <c r="B31" s="13" t="s">
        <v>15</v>
      </c>
      <c r="C31" s="13">
        <v>2.3914089537272472</v>
      </c>
      <c r="D31" s="13">
        <v>1.7232688820375199</v>
      </c>
      <c r="E31" s="13">
        <v>2.2851831473806556</v>
      </c>
      <c r="F31" s="13">
        <v>2.4593286169613586</v>
      </c>
      <c r="G31" s="13">
        <v>1.2892071481359699</v>
      </c>
      <c r="H31" s="13">
        <v>1.3046783892276601</v>
      </c>
      <c r="I31" s="6"/>
      <c r="J31" s="13">
        <v>1.9088458562450688</v>
      </c>
      <c r="K31" s="13">
        <v>0.22067604006341274</v>
      </c>
      <c r="L31" s="13"/>
      <c r="M31" s="67"/>
      <c r="N31" s="13"/>
    </row>
    <row r="32" spans="1:14" x14ac:dyDescent="0.2">
      <c r="C32" s="6"/>
      <c r="D32" s="6"/>
      <c r="E32" s="6"/>
      <c r="F32" s="6"/>
      <c r="G32" s="6"/>
      <c r="H32" s="6"/>
      <c r="I32" s="6"/>
    </row>
    <row r="33" spans="1:14" ht="17" thickBot="1" x14ac:dyDescent="0.25">
      <c r="A33" s="1" t="s">
        <v>372</v>
      </c>
    </row>
    <row r="34" spans="1:14" x14ac:dyDescent="0.2">
      <c r="B34" s="15" t="s">
        <v>197</v>
      </c>
      <c r="C34" s="15" t="s">
        <v>0</v>
      </c>
      <c r="D34" s="15" t="s">
        <v>1</v>
      </c>
      <c r="E34" s="15" t="s">
        <v>2</v>
      </c>
      <c r="F34" s="15" t="s">
        <v>3</v>
      </c>
      <c r="G34" s="6"/>
      <c r="H34" s="6"/>
      <c r="I34" s="6"/>
      <c r="J34" s="37" t="s">
        <v>4</v>
      </c>
      <c r="K34" s="37" t="s">
        <v>5</v>
      </c>
      <c r="L34" s="37"/>
      <c r="M34" s="37" t="s">
        <v>210</v>
      </c>
      <c r="N34" s="39" t="s">
        <v>213</v>
      </c>
    </row>
    <row r="35" spans="1:14" x14ac:dyDescent="0.2">
      <c r="B35" s="6" t="s">
        <v>16</v>
      </c>
      <c r="C35" s="6">
        <v>1.2688080482712256</v>
      </c>
      <c r="D35" s="6">
        <v>1.030119191603126</v>
      </c>
      <c r="E35" s="6">
        <v>0.91619375945715287</v>
      </c>
      <c r="F35" s="6">
        <v>0.76864758220374052</v>
      </c>
      <c r="J35" s="6">
        <v>0.99594214538381121</v>
      </c>
      <c r="K35" s="6">
        <v>0.10553297073899383</v>
      </c>
      <c r="L35" s="6"/>
      <c r="M35" s="72" t="s">
        <v>215</v>
      </c>
      <c r="N35" s="19">
        <v>2.1680017368019799E-6</v>
      </c>
    </row>
    <row r="36" spans="1:14" x14ac:dyDescent="0.2">
      <c r="B36" s="6" t="s">
        <v>17</v>
      </c>
      <c r="C36" s="6">
        <v>3.1120000000000001</v>
      </c>
      <c r="D36" s="6">
        <v>2.4460225367805766</v>
      </c>
      <c r="E36" s="6">
        <v>2.3793973910557926</v>
      </c>
      <c r="F36" s="6">
        <v>2.1721932762956051</v>
      </c>
      <c r="J36" s="6">
        <v>2.5274033010329937</v>
      </c>
      <c r="K36" s="6">
        <v>0.20339945105947341</v>
      </c>
      <c r="L36" s="6"/>
      <c r="M36" s="73"/>
      <c r="N36" s="24"/>
    </row>
    <row r="37" spans="1:14" x14ac:dyDescent="0.2">
      <c r="B37" s="6" t="s">
        <v>18</v>
      </c>
      <c r="C37" s="6">
        <v>2.2706939302831985</v>
      </c>
      <c r="D37" s="6">
        <v>2.6740420969789529</v>
      </c>
      <c r="E37" s="6">
        <v>1.7606020499307999</v>
      </c>
      <c r="F37" s="6">
        <v>2.2755779210517515</v>
      </c>
      <c r="J37" s="6">
        <v>2.2452289995611761</v>
      </c>
      <c r="K37" s="6">
        <v>0.18715267220404694</v>
      </c>
      <c r="L37" s="6"/>
      <c r="M37" s="73"/>
      <c r="N37" s="6">
        <v>0.64684720135534401</v>
      </c>
    </row>
    <row r="38" spans="1:14" x14ac:dyDescent="0.2">
      <c r="B38" s="6" t="s">
        <v>19</v>
      </c>
      <c r="C38" s="6">
        <v>2.0049235215725409</v>
      </c>
      <c r="D38" s="6">
        <v>2.0004411665325743</v>
      </c>
      <c r="E38" s="6">
        <v>1.9993035521146891</v>
      </c>
      <c r="F38" s="6">
        <v>1.3802856595364901</v>
      </c>
      <c r="J38" s="6">
        <v>1.8462384749390737</v>
      </c>
      <c r="K38" s="6">
        <v>0.1553223417477656</v>
      </c>
      <c r="L38" s="6"/>
      <c r="M38" s="73"/>
      <c r="N38" s="19">
        <v>2.2032599689250601E-2</v>
      </c>
    </row>
    <row r="39" spans="1:14" x14ac:dyDescent="0.2">
      <c r="B39" s="6" t="s">
        <v>20</v>
      </c>
      <c r="C39" s="6">
        <v>0.90754627951472</v>
      </c>
      <c r="D39" s="6">
        <v>1.5482765572583403</v>
      </c>
      <c r="E39" s="6">
        <v>1.6335218478700468</v>
      </c>
      <c r="F39" s="6">
        <v>1.1256559932266601</v>
      </c>
      <c r="J39" s="6">
        <v>1.3037501694674418</v>
      </c>
      <c r="K39" s="6">
        <v>0.17253926418525886</v>
      </c>
      <c r="L39" s="6"/>
      <c r="M39" s="73"/>
      <c r="N39" s="19">
        <v>3.3540407591181598E-5</v>
      </c>
    </row>
    <row r="40" spans="1:14" x14ac:dyDescent="0.2">
      <c r="B40" s="6" t="s">
        <v>21</v>
      </c>
      <c r="C40" s="6">
        <v>1.5116843867174177</v>
      </c>
      <c r="D40" s="6">
        <v>1.1481040146415067</v>
      </c>
      <c r="E40" s="6">
        <v>1.2696856758937336</v>
      </c>
      <c r="F40" s="6">
        <v>0.94428477007628997</v>
      </c>
      <c r="J40" s="6">
        <v>1.2184397118322372</v>
      </c>
      <c r="K40" s="6">
        <v>0.11857720079116436</v>
      </c>
      <c r="L40" s="6"/>
      <c r="M40" s="73"/>
      <c r="N40" s="19">
        <v>2.3913272472419999E-5</v>
      </c>
    </row>
    <row r="41" spans="1:14" x14ac:dyDescent="0.2">
      <c r="B41" s="6" t="s">
        <v>22</v>
      </c>
      <c r="C41" s="6">
        <v>0.70497959236393792</v>
      </c>
      <c r="D41" s="6">
        <v>1.0839817811970345</v>
      </c>
      <c r="E41" s="6">
        <v>1.2314417892411496</v>
      </c>
      <c r="F41" s="6">
        <v>0.51448395093766597</v>
      </c>
      <c r="J41" s="6">
        <v>0.88372177843494693</v>
      </c>
      <c r="K41" s="6">
        <v>0.16565491665851953</v>
      </c>
      <c r="L41" s="6"/>
      <c r="M41" s="73"/>
      <c r="N41" s="19">
        <v>9.6380759817549207E-8</v>
      </c>
    </row>
    <row r="42" spans="1:14" ht="17" thickBot="1" x14ac:dyDescent="0.25">
      <c r="B42" s="13" t="s">
        <v>23</v>
      </c>
      <c r="C42" s="13">
        <v>0.03</v>
      </c>
      <c r="D42" s="13">
        <v>0.01</v>
      </c>
      <c r="E42" s="13">
        <v>0.02</v>
      </c>
      <c r="F42" s="13">
        <v>8.9999999999999993E-3</v>
      </c>
      <c r="J42" s="13">
        <v>1.7249999999999998E-2</v>
      </c>
      <c r="K42" s="13">
        <v>4.9223131418741212E-3</v>
      </c>
      <c r="L42" s="13"/>
      <c r="M42" s="74"/>
      <c r="N42" s="44">
        <v>6.3371530245603905E-13</v>
      </c>
    </row>
    <row r="44" spans="1:14" ht="17" thickBot="1" x14ac:dyDescent="0.25">
      <c r="A44" s="1" t="s">
        <v>371</v>
      </c>
    </row>
    <row r="45" spans="1:14" x14ac:dyDescent="0.2">
      <c r="B45" s="15" t="s">
        <v>197</v>
      </c>
      <c r="C45" s="15" t="s">
        <v>0</v>
      </c>
      <c r="D45" s="15" t="s">
        <v>1</v>
      </c>
      <c r="E45" s="15" t="s">
        <v>2</v>
      </c>
      <c r="F45" s="15" t="s">
        <v>3</v>
      </c>
      <c r="G45" s="6"/>
      <c r="H45" s="6"/>
      <c r="I45" s="6"/>
      <c r="J45" s="37" t="s">
        <v>4</v>
      </c>
      <c r="K45" s="37" t="s">
        <v>5</v>
      </c>
      <c r="L45" s="37"/>
      <c r="M45" s="37" t="s">
        <v>210</v>
      </c>
      <c r="N45" s="39" t="s">
        <v>213</v>
      </c>
    </row>
    <row r="46" spans="1:14" x14ac:dyDescent="0.2">
      <c r="B46" s="6" t="s">
        <v>16</v>
      </c>
      <c r="C46" s="6">
        <v>1.3767728362162852</v>
      </c>
      <c r="D46" s="6">
        <v>0.91612143313663708</v>
      </c>
      <c r="E46" s="6">
        <v>0.93238618693264785</v>
      </c>
      <c r="F46" s="6">
        <v>0.77471954371442975</v>
      </c>
      <c r="J46" s="6">
        <v>0.99999999999999989</v>
      </c>
      <c r="K46" s="6">
        <v>0.13048508720388244</v>
      </c>
      <c r="L46" s="6"/>
      <c r="M46" s="72" t="s">
        <v>215</v>
      </c>
      <c r="N46" s="19">
        <v>4.8615004849539298E-6</v>
      </c>
    </row>
    <row r="47" spans="1:14" x14ac:dyDescent="0.2">
      <c r="B47" s="6" t="s">
        <v>17</v>
      </c>
      <c r="C47" s="6">
        <v>2.2710878176521971</v>
      </c>
      <c r="D47" s="6">
        <v>1.79</v>
      </c>
      <c r="E47" s="6">
        <v>2.5739884038663901</v>
      </c>
      <c r="F47" s="6">
        <v>3.12</v>
      </c>
      <c r="J47" s="6">
        <v>2.4387690553796468</v>
      </c>
      <c r="K47" s="6">
        <v>0.2785944120068824</v>
      </c>
      <c r="L47" s="6"/>
      <c r="M47" s="73"/>
      <c r="N47" s="24"/>
    </row>
    <row r="48" spans="1:14" x14ac:dyDescent="0.2">
      <c r="B48" s="6" t="s">
        <v>18</v>
      </c>
      <c r="C48" s="6">
        <v>2.5279777075052974</v>
      </c>
      <c r="D48" s="6">
        <v>2.4109592566873803</v>
      </c>
      <c r="E48" s="6">
        <v>2.3530243334617511</v>
      </c>
      <c r="F48" s="6">
        <v>1.73315058357318</v>
      </c>
      <c r="J48" s="6">
        <v>2.2562779703069022</v>
      </c>
      <c r="K48" s="6">
        <v>0.17813131136995011</v>
      </c>
      <c r="L48" s="6"/>
      <c r="M48" s="73"/>
      <c r="N48" s="6">
        <v>0.93430605378735299</v>
      </c>
    </row>
    <row r="49" spans="1:14" x14ac:dyDescent="0.2">
      <c r="B49" s="6" t="s">
        <v>19</v>
      </c>
      <c r="C49" s="6">
        <v>2.0949732691049845</v>
      </c>
      <c r="D49" s="6">
        <v>1.8994835207719836</v>
      </c>
      <c r="E49" s="6">
        <v>1.38764567114367</v>
      </c>
      <c r="F49" s="6">
        <v>1.8806342957946172</v>
      </c>
      <c r="J49" s="6">
        <v>1.8156841892038138</v>
      </c>
      <c r="K49" s="6">
        <v>0.15068184125628081</v>
      </c>
      <c r="L49" s="6"/>
      <c r="M49" s="73"/>
      <c r="N49" s="6">
        <v>5.0767248872728397E-2</v>
      </c>
    </row>
    <row r="50" spans="1:14" x14ac:dyDescent="0.2">
      <c r="B50" s="6" t="s">
        <v>20</v>
      </c>
      <c r="C50" s="6">
        <v>0.89741170294540995</v>
      </c>
      <c r="D50" s="6">
        <v>1.5885844725818354</v>
      </c>
      <c r="E50" s="6">
        <v>1.6900677856548405</v>
      </c>
      <c r="F50" s="6">
        <v>1.3288503220293599</v>
      </c>
      <c r="J50" s="6">
        <v>1.3762285708028614</v>
      </c>
      <c r="K50" s="6">
        <v>0.17680035190409268</v>
      </c>
      <c r="L50" s="6"/>
      <c r="M50" s="73"/>
      <c r="N50" s="19">
        <v>4.1497287841174601E-4</v>
      </c>
    </row>
    <row r="51" spans="1:14" x14ac:dyDescent="0.2">
      <c r="B51" s="6" t="s">
        <v>21</v>
      </c>
      <c r="C51" s="6">
        <v>1.4156294563544864</v>
      </c>
      <c r="D51" s="6">
        <v>1.0615290095407199</v>
      </c>
      <c r="E51" s="6">
        <v>1.3166822381415209</v>
      </c>
      <c r="F51" s="6">
        <v>1.2003092234563699</v>
      </c>
      <c r="J51" s="6">
        <v>1.2485374818732742</v>
      </c>
      <c r="K51" s="6">
        <v>7.6300704112616982E-2</v>
      </c>
      <c r="L51" s="6"/>
      <c r="M51" s="73"/>
      <c r="N51" s="19">
        <v>1.19215865508782E-4</v>
      </c>
    </row>
    <row r="52" spans="1:14" x14ac:dyDescent="0.2">
      <c r="B52" s="6" t="s">
        <v>22</v>
      </c>
      <c r="C52" s="6">
        <v>0.68250639901429422</v>
      </c>
      <c r="D52" s="6">
        <v>0.90442211193006838</v>
      </c>
      <c r="E52" s="6">
        <v>1.1027908493072887</v>
      </c>
      <c r="F52" s="6">
        <v>0.6645522229528984</v>
      </c>
      <c r="J52" s="6">
        <v>0.83856789580113744</v>
      </c>
      <c r="K52" s="6">
        <v>0.10359665057232161</v>
      </c>
      <c r="L52" s="6"/>
      <c r="M52" s="73"/>
      <c r="N52" s="53">
        <v>5.2937132233310504E-7</v>
      </c>
    </row>
    <row r="53" spans="1:14" ht="17" thickBot="1" x14ac:dyDescent="0.25">
      <c r="B53" s="13" t="s">
        <v>23</v>
      </c>
      <c r="C53" s="13">
        <v>0.01</v>
      </c>
      <c r="D53" s="13">
        <v>0.04</v>
      </c>
      <c r="E53" s="13">
        <v>0.01</v>
      </c>
      <c r="F53" s="13">
        <v>4.0000000000000001E-3</v>
      </c>
      <c r="J53" s="13">
        <v>1.6E-2</v>
      </c>
      <c r="K53" s="13">
        <v>8.124038404635962E-3</v>
      </c>
      <c r="L53" s="13"/>
      <c r="M53" s="74"/>
      <c r="N53" s="44">
        <v>4.3407855088162302E-10</v>
      </c>
    </row>
    <row r="55" spans="1:14" ht="17" thickBot="1" x14ac:dyDescent="0.25">
      <c r="A55" s="1" t="s">
        <v>364</v>
      </c>
    </row>
    <row r="56" spans="1:14" ht="15" customHeight="1" x14ac:dyDescent="0.2">
      <c r="B56" s="15" t="s">
        <v>197</v>
      </c>
      <c r="C56" s="15" t="s">
        <v>0</v>
      </c>
      <c r="D56" s="15" t="s">
        <v>1</v>
      </c>
      <c r="E56" s="15" t="s">
        <v>2</v>
      </c>
      <c r="F56" s="15" t="s">
        <v>3</v>
      </c>
      <c r="G56" s="6"/>
      <c r="H56" s="6"/>
      <c r="I56" s="6"/>
      <c r="J56" s="37" t="s">
        <v>4</v>
      </c>
      <c r="K56" s="37" t="s">
        <v>5</v>
      </c>
      <c r="L56" s="37"/>
      <c r="M56" s="37" t="s">
        <v>210</v>
      </c>
      <c r="N56" s="39" t="s">
        <v>213</v>
      </c>
    </row>
    <row r="57" spans="1:14" ht="15" customHeight="1" x14ac:dyDescent="0.2">
      <c r="B57" s="6" t="s">
        <v>16</v>
      </c>
      <c r="C57" s="6">
        <v>0.70352250489236789</v>
      </c>
      <c r="D57" s="6">
        <v>0.96966731898238745</v>
      </c>
      <c r="E57" s="6">
        <v>1.0704500978473581</v>
      </c>
      <c r="F57" s="6">
        <v>1.2563600782778865</v>
      </c>
      <c r="J57" s="6">
        <v>1</v>
      </c>
      <c r="K57" s="6">
        <v>0.13312595650751152</v>
      </c>
      <c r="L57" s="6"/>
      <c r="M57" s="72" t="s">
        <v>215</v>
      </c>
      <c r="N57" s="19">
        <v>4.9272919078191503E-11</v>
      </c>
    </row>
    <row r="58" spans="1:14" x14ac:dyDescent="0.2">
      <c r="B58" s="6" t="s">
        <v>17</v>
      </c>
      <c r="C58" s="6">
        <v>3.5474798276408785</v>
      </c>
      <c r="D58" s="6">
        <v>2.66645998055</v>
      </c>
      <c r="E58" s="6">
        <v>2.2822309523042952</v>
      </c>
      <c r="F58" s="6">
        <v>2.5808136662532735</v>
      </c>
      <c r="J58" s="6">
        <v>2.7692461066871119</v>
      </c>
      <c r="K58" s="6">
        <v>0.31427222052831627</v>
      </c>
      <c r="L58" s="6"/>
      <c r="M58" s="73"/>
      <c r="N58" s="24"/>
    </row>
    <row r="59" spans="1:14" x14ac:dyDescent="0.2">
      <c r="B59" s="6" t="s">
        <v>18</v>
      </c>
      <c r="C59" s="6">
        <v>1.6226011491292256</v>
      </c>
      <c r="D59" s="6">
        <v>1.3137809859923386</v>
      </c>
      <c r="E59" s="6">
        <v>2.3243781577387868</v>
      </c>
      <c r="F59" s="6">
        <v>2.7807740168324742</v>
      </c>
      <c r="J59" s="6">
        <v>2.0103835774232062</v>
      </c>
      <c r="K59" s="6">
        <v>0.38408974756812908</v>
      </c>
      <c r="L59" s="6"/>
      <c r="M59" s="73"/>
      <c r="N59" s="19">
        <v>2.10035353568447E-2</v>
      </c>
    </row>
    <row r="60" spans="1:14" x14ac:dyDescent="0.2">
      <c r="B60" s="6" t="s">
        <v>19</v>
      </c>
      <c r="C60" s="6">
        <v>1.0695480755317981</v>
      </c>
      <c r="D60" s="6">
        <v>2.0769615070006457</v>
      </c>
      <c r="E60" s="6">
        <v>1.475172276087084</v>
      </c>
      <c r="F60" s="6">
        <v>1.0107105882484575</v>
      </c>
      <c r="J60" s="6">
        <v>1.4080981117169964</v>
      </c>
      <c r="K60" s="6">
        <v>0.2837076264759929</v>
      </c>
      <c r="L60" s="6"/>
      <c r="M60" s="73"/>
      <c r="N60" s="19">
        <v>1.1774478595238901E-5</v>
      </c>
    </row>
    <row r="61" spans="1:14" x14ac:dyDescent="0.2">
      <c r="B61" s="6" t="s">
        <v>20</v>
      </c>
      <c r="C61" s="6">
        <v>1.1542088730672972</v>
      </c>
      <c r="D61" s="6">
        <v>1.4682330606988063</v>
      </c>
      <c r="E61" s="6">
        <v>0.64792026082559095</v>
      </c>
      <c r="F61" s="6">
        <v>0.80092529300887016</v>
      </c>
      <c r="J61" s="6">
        <v>1.0178218719001413</v>
      </c>
      <c r="K61" s="6">
        <v>0.21222183909314249</v>
      </c>
      <c r="L61" s="6"/>
      <c r="M61" s="73"/>
      <c r="N61" s="19">
        <v>1.5379941764592799E-10</v>
      </c>
    </row>
    <row r="62" spans="1:14" x14ac:dyDescent="0.2">
      <c r="B62" s="6" t="s">
        <v>21</v>
      </c>
      <c r="C62" s="6">
        <v>0.77945657003705615</v>
      </c>
      <c r="D62" s="6">
        <v>1.3916964748667222</v>
      </c>
      <c r="E62" s="6">
        <v>0.38445377826341859</v>
      </c>
      <c r="F62" s="6">
        <v>1.1390991889350848</v>
      </c>
      <c r="J62" s="6">
        <v>0.92367650302557047</v>
      </c>
      <c r="K62" s="6">
        <v>0.25320395021005676</v>
      </c>
      <c r="L62" s="6"/>
      <c r="M62" s="73"/>
      <c r="N62" s="19">
        <v>3.3005820299081299E-12</v>
      </c>
    </row>
    <row r="63" spans="1:14" ht="17" thickBot="1" x14ac:dyDescent="0.25">
      <c r="B63" s="13" t="s">
        <v>23</v>
      </c>
      <c r="C63" s="13">
        <v>3.9138943248532287E-2</v>
      </c>
      <c r="D63" s="13">
        <v>2.9354207436399216E-2</v>
      </c>
      <c r="E63" s="13">
        <v>5.8708414872798431E-2</v>
      </c>
      <c r="F63" s="13">
        <v>9.7847358121330719E-3</v>
      </c>
      <c r="J63" s="13">
        <v>3.4246575342465752E-2</v>
      </c>
      <c r="K63" s="13">
        <v>1.1759788895838194E-2</v>
      </c>
      <c r="L63" s="13"/>
      <c r="M63" s="74"/>
      <c r="N63" s="44">
        <v>0</v>
      </c>
    </row>
    <row r="64" spans="1:14" x14ac:dyDescent="0.2">
      <c r="M64" s="27"/>
    </row>
    <row r="65" spans="1:14" ht="17" thickBot="1" x14ac:dyDescent="0.25">
      <c r="A65" s="1" t="s">
        <v>363</v>
      </c>
    </row>
    <row r="66" spans="1:14" x14ac:dyDescent="0.2">
      <c r="B66" s="15" t="s">
        <v>197</v>
      </c>
      <c r="C66" s="15" t="s">
        <v>0</v>
      </c>
      <c r="D66" s="15" t="s">
        <v>1</v>
      </c>
      <c r="E66" s="15" t="s">
        <v>2</v>
      </c>
      <c r="F66" s="15" t="s">
        <v>3</v>
      </c>
      <c r="G66" s="6"/>
      <c r="H66" s="6"/>
      <c r="I66" s="6"/>
      <c r="J66" s="37" t="s">
        <v>4</v>
      </c>
      <c r="K66" s="37" t="s">
        <v>5</v>
      </c>
      <c r="L66" s="37"/>
      <c r="M66" s="37" t="s">
        <v>210</v>
      </c>
      <c r="N66" s="39" t="s">
        <v>213</v>
      </c>
    </row>
    <row r="67" spans="1:14" ht="15" customHeight="1" x14ac:dyDescent="0.2">
      <c r="B67" s="6" t="s">
        <v>16</v>
      </c>
      <c r="C67" s="6">
        <v>0.91230068337129833</v>
      </c>
      <c r="D67" s="6">
        <v>0.63325740318906598</v>
      </c>
      <c r="E67" s="6">
        <v>1.1697038724373574</v>
      </c>
      <c r="F67" s="6">
        <v>1.2847380410022775</v>
      </c>
      <c r="J67" s="9">
        <v>0.99999999999999989</v>
      </c>
      <c r="K67" s="9">
        <v>0.16735406869097649</v>
      </c>
      <c r="L67" s="9"/>
      <c r="M67" s="75" t="s">
        <v>215</v>
      </c>
      <c r="N67" s="19">
        <v>6.3561356396069093E-5</v>
      </c>
    </row>
    <row r="68" spans="1:14" x14ac:dyDescent="0.2">
      <c r="B68" s="6" t="s">
        <v>17</v>
      </c>
      <c r="C68" s="6">
        <v>3.5577339906072658</v>
      </c>
      <c r="D68" s="6">
        <v>2.5269151334016207</v>
      </c>
      <c r="E68" s="6">
        <v>2.2818152368512354</v>
      </c>
      <c r="F68" s="6">
        <v>2.2738523829513735</v>
      </c>
      <c r="J68" s="9">
        <v>2.6600791859528736</v>
      </c>
      <c r="K68" s="9">
        <v>0.35210029691011424</v>
      </c>
      <c r="L68" s="9"/>
      <c r="M68" s="76"/>
      <c r="N68" s="30"/>
    </row>
    <row r="69" spans="1:14" x14ac:dyDescent="0.2">
      <c r="B69" s="6" t="s">
        <v>18</v>
      </c>
      <c r="C69" s="6">
        <v>2.8267302222393842</v>
      </c>
      <c r="D69" s="6">
        <v>2.1971356379186844</v>
      </c>
      <c r="E69" s="6">
        <v>2.0908425164398174</v>
      </c>
      <c r="F69" s="6">
        <v>1.6016711562572437</v>
      </c>
      <c r="J69" s="9">
        <v>2.1790948832137822</v>
      </c>
      <c r="K69" s="9">
        <v>0.29077743338213569</v>
      </c>
      <c r="L69" s="9"/>
      <c r="M69" s="76"/>
      <c r="N69" s="9">
        <v>0.41954611383047802</v>
      </c>
    </row>
    <row r="70" spans="1:14" x14ac:dyDescent="0.2">
      <c r="B70" s="6" t="s">
        <v>19</v>
      </c>
      <c r="C70" s="6">
        <v>2.6391583220298518</v>
      </c>
      <c r="D70" s="6">
        <v>1.5388320184364306</v>
      </c>
      <c r="E70" s="6">
        <v>1.4311795119160802</v>
      </c>
      <c r="F70" s="6">
        <v>1.5222027957268438</v>
      </c>
      <c r="J70" s="9">
        <v>1.7828431620273015</v>
      </c>
      <c r="K70" s="9">
        <v>0.33072610601548685</v>
      </c>
      <c r="L70" s="9"/>
      <c r="M70" s="76"/>
      <c r="N70" s="19">
        <v>3.66861970672221E-2</v>
      </c>
    </row>
    <row r="71" spans="1:14" x14ac:dyDescent="0.2">
      <c r="B71" s="6" t="s">
        <v>20</v>
      </c>
      <c r="C71" s="6">
        <v>1.3936652437220953</v>
      </c>
      <c r="D71" s="6">
        <v>1.0011634423356264</v>
      </c>
      <c r="E71" s="6">
        <v>1.3040191060073574</v>
      </c>
      <c r="F71" s="6">
        <v>0.70509470910141325</v>
      </c>
      <c r="J71" s="9">
        <v>1.100985625291623</v>
      </c>
      <c r="K71" s="9">
        <v>0.18060947405572711</v>
      </c>
      <c r="L71" s="9"/>
      <c r="M71" s="76"/>
      <c r="N71" s="19">
        <v>1.9269423282586301E-4</v>
      </c>
    </row>
    <row r="72" spans="1:14" x14ac:dyDescent="0.2">
      <c r="B72" s="6" t="s">
        <v>21</v>
      </c>
      <c r="C72" s="6">
        <v>1.1165466694182267</v>
      </c>
      <c r="D72" s="6">
        <v>0.34541583395124942</v>
      </c>
      <c r="E72" s="6">
        <v>0.71496933631008919</v>
      </c>
      <c r="F72" s="6">
        <v>0.47697148626847374</v>
      </c>
      <c r="J72" s="9">
        <v>0.66347583148700973</v>
      </c>
      <c r="K72" s="9">
        <v>0.19546832594807956</v>
      </c>
      <c r="L72" s="9"/>
      <c r="M72" s="76"/>
      <c r="N72" s="19">
        <v>8.3594939406239598E-6</v>
      </c>
    </row>
    <row r="73" spans="1:14" ht="17" thickBot="1" x14ac:dyDescent="0.25">
      <c r="B73" s="13" t="s">
        <v>23</v>
      </c>
      <c r="C73" s="13">
        <v>4.8923679060665366E-2</v>
      </c>
      <c r="D73" s="13">
        <v>7.8277886497064575E-2</v>
      </c>
      <c r="E73" s="13">
        <v>9.7847358121330719E-3</v>
      </c>
      <c r="F73" s="13">
        <v>4.8923679060665366E-2</v>
      </c>
      <c r="J73" s="16">
        <v>4.6477495107632091E-2</v>
      </c>
      <c r="K73" s="16">
        <v>1.6226148680799416E-2</v>
      </c>
      <c r="L73" s="16"/>
      <c r="M73" s="77"/>
      <c r="N73" s="44">
        <v>1.43971641275442E-8</v>
      </c>
    </row>
    <row r="74" spans="1:14" x14ac:dyDescent="0.2">
      <c r="M74" s="27"/>
    </row>
    <row r="75" spans="1:14" ht="17" thickBot="1" x14ac:dyDescent="0.25">
      <c r="A75" s="2" t="s">
        <v>362</v>
      </c>
    </row>
    <row r="76" spans="1:14" x14ac:dyDescent="0.2">
      <c r="B76" s="15" t="s">
        <v>197</v>
      </c>
      <c r="C76" s="15" t="s">
        <v>0</v>
      </c>
      <c r="D76" s="15" t="s">
        <v>1</v>
      </c>
      <c r="E76" s="15" t="s">
        <v>2</v>
      </c>
      <c r="F76" s="15" t="s">
        <v>3</v>
      </c>
      <c r="G76" s="6"/>
      <c r="H76" s="6"/>
      <c r="I76" s="6"/>
      <c r="J76" s="37" t="s">
        <v>4</v>
      </c>
      <c r="K76" s="37" t="s">
        <v>5</v>
      </c>
      <c r="L76" s="37"/>
      <c r="M76" s="37" t="s">
        <v>210</v>
      </c>
      <c r="N76" s="39" t="s">
        <v>213</v>
      </c>
    </row>
    <row r="77" spans="1:14" ht="15" customHeight="1" x14ac:dyDescent="0.2">
      <c r="B77" s="6" t="s">
        <v>16</v>
      </c>
      <c r="C77" s="6">
        <v>0.54083733699382286</v>
      </c>
      <c r="D77" s="6">
        <v>0.916952642415923</v>
      </c>
      <c r="E77" s="6">
        <v>1.2756806222832302</v>
      </c>
      <c r="F77" s="6">
        <v>1.2665293983070234</v>
      </c>
      <c r="J77" s="6">
        <v>0.99999999999999978</v>
      </c>
      <c r="K77" s="6">
        <v>0.20131924353705699</v>
      </c>
      <c r="L77" s="6"/>
      <c r="M77" s="72" t="s">
        <v>215</v>
      </c>
      <c r="N77" s="19">
        <v>2.9603777230713399E-6</v>
      </c>
    </row>
    <row r="78" spans="1:14" x14ac:dyDescent="0.2">
      <c r="B78" s="6" t="s">
        <v>17</v>
      </c>
      <c r="C78" s="6">
        <v>3.1818940921354275</v>
      </c>
      <c r="D78" s="6">
        <v>3.1979863517501519</v>
      </c>
      <c r="E78" s="6">
        <v>3.4454267574442681</v>
      </c>
      <c r="F78" s="6">
        <v>2.7022104738191173</v>
      </c>
      <c r="J78" s="6">
        <v>3.131879418787241</v>
      </c>
      <c r="K78" s="6">
        <v>0.17944325317331863</v>
      </c>
      <c r="L78" s="6"/>
      <c r="M78" s="73"/>
      <c r="N78" s="24"/>
    </row>
    <row r="79" spans="1:14" x14ac:dyDescent="0.2">
      <c r="B79" s="6" t="s">
        <v>18</v>
      </c>
      <c r="C79" s="6">
        <v>3.2216671483890629</v>
      </c>
      <c r="D79" s="6">
        <v>2.3366374455112875</v>
      </c>
      <c r="E79" s="6">
        <v>3.830147750547066</v>
      </c>
      <c r="F79" s="6">
        <v>2.5422890023849494</v>
      </c>
      <c r="J79" s="6">
        <v>2.9826853367080917</v>
      </c>
      <c r="K79" s="6">
        <v>0.39251775022697244</v>
      </c>
      <c r="L79" s="6"/>
      <c r="M79" s="73"/>
      <c r="N79" s="6">
        <v>0.99235566075862403</v>
      </c>
    </row>
    <row r="80" spans="1:14" x14ac:dyDescent="0.2">
      <c r="B80" s="6" t="s">
        <v>19</v>
      </c>
      <c r="C80" s="6">
        <v>1.8271752108975612</v>
      </c>
      <c r="D80" s="6">
        <v>2.721809282351916</v>
      </c>
      <c r="E80" s="6">
        <v>1.4696149207577944</v>
      </c>
      <c r="F80" s="6">
        <v>2.6559294749226963</v>
      </c>
      <c r="J80" s="6">
        <v>2.1686322222324921</v>
      </c>
      <c r="K80" s="6">
        <v>0.35725520767101465</v>
      </c>
      <c r="L80" s="6"/>
      <c r="M80" s="73"/>
      <c r="N80" s="19">
        <v>2.63049172350098E-2</v>
      </c>
    </row>
    <row r="81" spans="1:14" x14ac:dyDescent="0.2">
      <c r="B81" s="6" t="s">
        <v>20</v>
      </c>
      <c r="C81" s="6">
        <v>2.0203877175927567</v>
      </c>
      <c r="D81" s="6">
        <v>1.6430106195347651</v>
      </c>
      <c r="E81" s="6">
        <v>0.95560681389798208</v>
      </c>
      <c r="F81" s="6">
        <v>1.7467640375560101</v>
      </c>
      <c r="J81" s="6">
        <v>1.5914422971453783</v>
      </c>
      <c r="K81" s="6">
        <v>0.26142028111356841</v>
      </c>
      <c r="L81" s="6"/>
      <c r="M81" s="73"/>
      <c r="N81" s="19">
        <v>4.1581433330106798E-4</v>
      </c>
    </row>
    <row r="82" spans="1:14" x14ac:dyDescent="0.2">
      <c r="B82" s="6" t="s">
        <v>21</v>
      </c>
      <c r="C82" s="6">
        <v>1.5883670089111637</v>
      </c>
      <c r="D82" s="6">
        <v>1.334811694643542</v>
      </c>
      <c r="E82" s="6">
        <v>0.86673609443627531</v>
      </c>
      <c r="F82" s="6">
        <v>1.2643752281765719</v>
      </c>
      <c r="J82" s="6">
        <v>1.2635725065418881</v>
      </c>
      <c r="K82" s="6">
        <v>0.17257728478876663</v>
      </c>
      <c r="L82" s="6"/>
      <c r="M82" s="73"/>
      <c r="N82" s="19">
        <v>2.3245878024047401E-5</v>
      </c>
    </row>
    <row r="83" spans="1:14" ht="17" thickBot="1" x14ac:dyDescent="0.25">
      <c r="B83" s="13" t="s">
        <v>23</v>
      </c>
      <c r="C83" s="13">
        <v>3.9138943248532287E-2</v>
      </c>
      <c r="D83" s="13">
        <v>4.8923679060665366E-2</v>
      </c>
      <c r="E83" s="13">
        <v>2.9354207436399216E-2</v>
      </c>
      <c r="F83" s="13">
        <v>7.8277886497064575E-2</v>
      </c>
      <c r="J83" s="13">
        <v>4.8923679060665359E-2</v>
      </c>
      <c r="K83" s="13">
        <v>1.2203709676366414E-2</v>
      </c>
      <c r="L83" s="13"/>
      <c r="M83" s="74"/>
      <c r="N83" s="44">
        <v>3.1989951798649899E-9</v>
      </c>
    </row>
    <row r="84" spans="1:14" x14ac:dyDescent="0.2">
      <c r="M84" s="27"/>
    </row>
    <row r="85" spans="1:14" ht="17" thickBot="1" x14ac:dyDescent="0.25">
      <c r="A85" s="2" t="s">
        <v>361</v>
      </c>
    </row>
    <row r="86" spans="1:14" x14ac:dyDescent="0.2">
      <c r="B86" s="15" t="s">
        <v>197</v>
      </c>
      <c r="C86" s="15" t="s">
        <v>0</v>
      </c>
      <c r="D86" s="15" t="s">
        <v>1</v>
      </c>
      <c r="E86" s="15" t="s">
        <v>2</v>
      </c>
      <c r="F86" s="15" t="s">
        <v>3</v>
      </c>
      <c r="G86" s="6"/>
      <c r="H86" s="6"/>
      <c r="I86" s="6"/>
      <c r="J86" s="37" t="s">
        <v>4</v>
      </c>
      <c r="K86" s="37" t="s">
        <v>5</v>
      </c>
      <c r="L86" s="37"/>
      <c r="M86" s="37" t="s">
        <v>210</v>
      </c>
      <c r="N86" s="39" t="s">
        <v>213</v>
      </c>
    </row>
    <row r="87" spans="1:14" ht="15" customHeight="1" x14ac:dyDescent="0.2">
      <c r="B87" s="6" t="s">
        <v>16</v>
      </c>
      <c r="C87" s="6">
        <v>1.2592020592020592</v>
      </c>
      <c r="D87" s="6">
        <v>1.4249678249678248</v>
      </c>
      <c r="E87" s="6">
        <v>0.74234234234234231</v>
      </c>
      <c r="F87" s="6">
        <v>0.57348777348777347</v>
      </c>
      <c r="J87" s="6">
        <v>0.99999999999999989</v>
      </c>
      <c r="K87" s="6">
        <v>0.23477731947682776</v>
      </c>
      <c r="L87" s="6"/>
      <c r="M87" s="72" t="s">
        <v>215</v>
      </c>
      <c r="N87" s="19">
        <v>2.4672124859792499E-6</v>
      </c>
    </row>
    <row r="88" spans="1:14" x14ac:dyDescent="0.2">
      <c r="B88" s="6" t="s">
        <v>17</v>
      </c>
      <c r="C88" s="6">
        <v>2.4915387671745379</v>
      </c>
      <c r="D88" s="6">
        <v>3.598043331660211</v>
      </c>
      <c r="E88" s="6">
        <v>3.8764376722751344</v>
      </c>
      <c r="F88" s="6">
        <v>3.0402476141733232</v>
      </c>
      <c r="J88" s="6">
        <v>3.2515668463208014</v>
      </c>
      <c r="K88" s="6">
        <v>0.35477817842642817</v>
      </c>
      <c r="L88" s="6"/>
      <c r="M88" s="73"/>
      <c r="N88" s="24"/>
    </row>
    <row r="89" spans="1:14" x14ac:dyDescent="0.2">
      <c r="B89" s="6" t="s">
        <v>18</v>
      </c>
      <c r="C89" s="6">
        <v>3.5660176759438431</v>
      </c>
      <c r="D89" s="6">
        <v>3.6585436999562022</v>
      </c>
      <c r="E89" s="6">
        <v>3.27968489514575</v>
      </c>
      <c r="F89" s="6">
        <v>2.8603205223744181</v>
      </c>
      <c r="J89" s="6">
        <v>3.3411416983550533</v>
      </c>
      <c r="K89" s="6">
        <v>0.20717120613128906</v>
      </c>
      <c r="L89" s="6"/>
      <c r="M89" s="73"/>
      <c r="N89" s="3">
        <v>0.99951587703528999</v>
      </c>
    </row>
    <row r="90" spans="1:14" x14ac:dyDescent="0.2">
      <c r="B90" s="6" t="s">
        <v>19</v>
      </c>
      <c r="C90" s="6">
        <v>3.2098663763963167</v>
      </c>
      <c r="D90" s="6">
        <v>2.0326971359485815</v>
      </c>
      <c r="E90" s="6">
        <v>2.6830596701756289</v>
      </c>
      <c r="F90" s="6">
        <v>1.9585759935359379</v>
      </c>
      <c r="J90" s="6">
        <v>2.4710497940141161</v>
      </c>
      <c r="K90" s="6">
        <v>0.34084544868485267</v>
      </c>
      <c r="L90" s="6"/>
      <c r="M90" s="73"/>
      <c r="N90" s="3">
        <v>8.8843470972657407E-2</v>
      </c>
    </row>
    <row r="91" spans="1:14" x14ac:dyDescent="0.2">
      <c r="B91" s="6" t="s">
        <v>20</v>
      </c>
      <c r="C91" s="6">
        <v>2.0683240371509442</v>
      </c>
      <c r="D91" s="6">
        <v>1.8485455387352532</v>
      </c>
      <c r="E91" s="6">
        <v>1.2810701115953873</v>
      </c>
      <c r="F91" s="6">
        <v>1.9652781488178432</v>
      </c>
      <c r="J91" s="6">
        <v>1.7908044590748569</v>
      </c>
      <c r="K91" s="6">
        <v>0.20292892075489893</v>
      </c>
      <c r="L91" s="6"/>
      <c r="M91" s="73"/>
      <c r="N91" s="52">
        <v>6.5468550430514095E-4</v>
      </c>
    </row>
    <row r="92" spans="1:14" x14ac:dyDescent="0.2">
      <c r="B92" s="6" t="s">
        <v>21</v>
      </c>
      <c r="C92" s="6">
        <v>1.4307428253285508</v>
      </c>
      <c r="D92" s="6">
        <v>0.78107127858093173</v>
      </c>
      <c r="E92" s="6">
        <v>1.9018026946669164</v>
      </c>
      <c r="F92" s="6">
        <v>1.4225441756395869</v>
      </c>
      <c r="J92" s="6">
        <v>1.3840402435539962</v>
      </c>
      <c r="K92" s="6">
        <v>0.2656884584190059</v>
      </c>
      <c r="L92" s="6"/>
      <c r="M92" s="73"/>
      <c r="N92" s="53">
        <v>1.90249904198359E-5</v>
      </c>
    </row>
    <row r="93" spans="1:14" ht="17" thickBot="1" x14ac:dyDescent="0.25">
      <c r="B93" s="13" t="s">
        <v>23</v>
      </c>
      <c r="C93" s="13">
        <v>1.9569471624266144E-2</v>
      </c>
      <c r="D93" s="13">
        <v>6.8493150684931517E-2</v>
      </c>
      <c r="E93" s="13">
        <v>4.8923679060665366E-2</v>
      </c>
      <c r="F93" s="13">
        <v>3.9138943248532287E-2</v>
      </c>
      <c r="J93" s="13">
        <v>4.403131115459883E-2</v>
      </c>
      <c r="K93" s="13">
        <v>1.175978889583819E-2</v>
      </c>
      <c r="L93" s="13"/>
      <c r="M93" s="74"/>
      <c r="N93" s="44">
        <v>6.2481751106346906E-8</v>
      </c>
    </row>
    <row r="94" spans="1:14" x14ac:dyDescent="0.2">
      <c r="M94" s="27"/>
    </row>
    <row r="95" spans="1:14" ht="17" thickBot="1" x14ac:dyDescent="0.25">
      <c r="A95" s="2" t="s">
        <v>360</v>
      </c>
    </row>
    <row r="96" spans="1:14" x14ac:dyDescent="0.2">
      <c r="B96" s="15" t="s">
        <v>197</v>
      </c>
      <c r="C96" s="15" t="s">
        <v>0</v>
      </c>
      <c r="D96" s="15" t="s">
        <v>1</v>
      </c>
      <c r="E96" s="15" t="s">
        <v>2</v>
      </c>
      <c r="F96" s="15" t="s">
        <v>3</v>
      </c>
      <c r="G96" s="6"/>
      <c r="H96" s="6"/>
      <c r="I96" s="6"/>
      <c r="J96" s="37" t="s">
        <v>4</v>
      </c>
      <c r="K96" s="37" t="s">
        <v>5</v>
      </c>
      <c r="L96" s="37"/>
      <c r="M96" s="37" t="s">
        <v>210</v>
      </c>
      <c r="N96" s="39" t="s">
        <v>213</v>
      </c>
    </row>
    <row r="97" spans="1:14" ht="15" customHeight="1" x14ac:dyDescent="0.2">
      <c r="B97" s="6" t="s">
        <v>16</v>
      </c>
      <c r="C97" s="6">
        <v>0.69180492709904473</v>
      </c>
      <c r="D97" s="6">
        <v>0.91603821015585729</v>
      </c>
      <c r="E97" s="6">
        <v>1.0477626948215184</v>
      </c>
      <c r="F97" s="6">
        <v>1.3443941679235798</v>
      </c>
      <c r="J97" s="6">
        <v>1</v>
      </c>
      <c r="K97" s="6">
        <v>0.15738219687211763</v>
      </c>
      <c r="L97" s="6"/>
      <c r="M97" s="72" t="s">
        <v>215</v>
      </c>
      <c r="N97" s="19">
        <v>4.4407369102280603E-3</v>
      </c>
    </row>
    <row r="98" spans="1:14" x14ac:dyDescent="0.2">
      <c r="B98" s="6" t="s">
        <v>17</v>
      </c>
      <c r="C98" s="6">
        <v>2.4379068217569024</v>
      </c>
      <c r="D98" s="6">
        <v>2.5548067629064763</v>
      </c>
      <c r="E98" s="6">
        <v>4.1923384189342201</v>
      </c>
      <c r="F98" s="6">
        <v>1.4767685944688549</v>
      </c>
      <c r="J98" s="6">
        <v>2.6654551495166134</v>
      </c>
      <c r="K98" s="6">
        <v>0.65050147762274557</v>
      </c>
      <c r="L98" s="6"/>
      <c r="M98" s="73"/>
      <c r="N98" s="24"/>
    </row>
    <row r="99" spans="1:14" x14ac:dyDescent="0.2">
      <c r="B99" s="6" t="s">
        <v>18</v>
      </c>
      <c r="C99" s="6">
        <v>2.6220761799722627</v>
      </c>
      <c r="D99" s="6">
        <v>1.8739972634516171</v>
      </c>
      <c r="E99" s="6">
        <v>3.2243558140847637</v>
      </c>
      <c r="F99" s="6">
        <v>1.6299576320147695</v>
      </c>
      <c r="J99" s="6">
        <v>2.3375967223808534</v>
      </c>
      <c r="K99" s="6">
        <v>0.41938417670630929</v>
      </c>
      <c r="L99" s="6"/>
      <c r="M99" s="73"/>
      <c r="N99" s="6">
        <v>0.933608293393416</v>
      </c>
    </row>
    <row r="100" spans="1:14" x14ac:dyDescent="0.2">
      <c r="B100" s="6" t="s">
        <v>19</v>
      </c>
      <c r="C100" s="6">
        <v>2.0377825308118509</v>
      </c>
      <c r="D100" s="6">
        <v>0.76160210569337894</v>
      </c>
      <c r="E100" s="6">
        <v>2.0143149783355394</v>
      </c>
      <c r="F100" s="6">
        <v>1.0004780084050853</v>
      </c>
      <c r="J100" s="6">
        <v>1.4535444058114635</v>
      </c>
      <c r="K100" s="6">
        <v>0.3858397953187378</v>
      </c>
      <c r="L100" s="6"/>
      <c r="M100" s="73"/>
      <c r="N100" s="19">
        <v>4.7206924817079603E-2</v>
      </c>
    </row>
    <row r="101" spans="1:14" x14ac:dyDescent="0.2">
      <c r="B101" s="6" t="s">
        <v>20</v>
      </c>
      <c r="C101" s="6">
        <v>1.3555612660521557</v>
      </c>
      <c r="D101" s="6">
        <v>1.0462725995966857</v>
      </c>
      <c r="E101" s="6">
        <v>1.8075516911347016</v>
      </c>
      <c r="F101" s="6">
        <v>0.82980763609964314</v>
      </c>
      <c r="J101" s="6">
        <v>1.2597982982207965</v>
      </c>
      <c r="K101" s="6">
        <v>0.24487854561913119</v>
      </c>
      <c r="L101" s="6"/>
      <c r="M101" s="73"/>
      <c r="N101" s="19">
        <v>1.7825723184034001E-2</v>
      </c>
    </row>
    <row r="102" spans="1:14" x14ac:dyDescent="0.2">
      <c r="B102" s="6" t="s">
        <v>21</v>
      </c>
      <c r="C102" s="6">
        <v>0.95045100263426996</v>
      </c>
      <c r="D102" s="6">
        <v>0.71162852728484638</v>
      </c>
      <c r="E102" s="6">
        <v>0.2826098683410968</v>
      </c>
      <c r="F102" s="6">
        <v>0.91099984696253433</v>
      </c>
      <c r="J102" s="6">
        <v>0.71392231130568684</v>
      </c>
      <c r="K102" s="6">
        <v>0.17664184158391272</v>
      </c>
      <c r="L102" s="6"/>
      <c r="M102" s="73"/>
      <c r="N102" s="19">
        <v>8.4979365186854704E-4</v>
      </c>
    </row>
    <row r="103" spans="1:14" ht="17" thickBot="1" x14ac:dyDescent="0.25">
      <c r="B103" s="13" t="s">
        <v>23</v>
      </c>
      <c r="C103" s="13">
        <v>6.8493150684931517E-2</v>
      </c>
      <c r="D103" s="13">
        <v>3.9138943248532287E-2</v>
      </c>
      <c r="E103" s="13">
        <v>1.9569471624266144E-2</v>
      </c>
      <c r="F103" s="13">
        <v>4.8923679060665366E-2</v>
      </c>
      <c r="J103" s="13">
        <v>4.4031311154598823E-2</v>
      </c>
      <c r="K103" s="13">
        <v>1.1759788895838202E-2</v>
      </c>
      <c r="L103" s="13"/>
      <c r="M103" s="74"/>
      <c r="N103" s="44">
        <v>4.6898189235644601E-5</v>
      </c>
    </row>
    <row r="104" spans="1:14" x14ac:dyDescent="0.2">
      <c r="M104" s="27"/>
    </row>
    <row r="105" spans="1:14" ht="17" thickBot="1" x14ac:dyDescent="0.25">
      <c r="A105" s="2" t="s">
        <v>405</v>
      </c>
    </row>
    <row r="106" spans="1:14" x14ac:dyDescent="0.2">
      <c r="B106" s="15" t="s">
        <v>197</v>
      </c>
      <c r="C106" s="15" t="s">
        <v>0</v>
      </c>
      <c r="D106" s="15" t="s">
        <v>1</v>
      </c>
      <c r="E106" s="15" t="s">
        <v>2</v>
      </c>
      <c r="F106" s="15" t="s">
        <v>3</v>
      </c>
      <c r="G106" s="6"/>
      <c r="H106" s="6"/>
      <c r="I106" s="6"/>
      <c r="J106" s="37" t="s">
        <v>4</v>
      </c>
      <c r="K106" s="37" t="s">
        <v>5</v>
      </c>
      <c r="L106" s="37"/>
      <c r="M106" s="37" t="s">
        <v>210</v>
      </c>
      <c r="N106" s="39" t="s">
        <v>213</v>
      </c>
    </row>
    <row r="107" spans="1:14" ht="15" customHeight="1" x14ac:dyDescent="0.2">
      <c r="B107" s="6" t="s">
        <v>16</v>
      </c>
      <c r="C107" s="6">
        <v>1.2481827622014539</v>
      </c>
      <c r="D107" s="6">
        <v>1.2762201453790241</v>
      </c>
      <c r="E107" s="6">
        <v>0.87227414330218067</v>
      </c>
      <c r="F107" s="6">
        <v>0.60332294911734163</v>
      </c>
      <c r="J107" s="6">
        <v>1</v>
      </c>
      <c r="K107" s="6">
        <v>0.18605818365151491</v>
      </c>
      <c r="L107" s="6"/>
      <c r="M107" s="72" t="s">
        <v>215</v>
      </c>
      <c r="N107" s="19">
        <v>5.59637929102852E-5</v>
      </c>
    </row>
    <row r="108" spans="1:14" x14ac:dyDescent="0.2">
      <c r="B108" s="6" t="s">
        <v>17</v>
      </c>
      <c r="C108" s="6">
        <v>2.20612495767107</v>
      </c>
      <c r="D108" s="6">
        <v>2.6383752084221079</v>
      </c>
      <c r="E108" s="6">
        <v>3.2910493848702806</v>
      </c>
      <c r="F108" s="6">
        <v>3.6019173075797299</v>
      </c>
      <c r="J108" s="6">
        <v>2.9343667146357975</v>
      </c>
      <c r="K108" s="6">
        <v>0.36374492737556702</v>
      </c>
      <c r="L108" s="6"/>
      <c r="M108" s="73"/>
      <c r="N108" s="24"/>
    </row>
    <row r="109" spans="1:14" x14ac:dyDescent="0.2">
      <c r="B109" s="6" t="s">
        <v>18</v>
      </c>
      <c r="C109" s="6">
        <v>1.7732655877283594</v>
      </c>
      <c r="D109" s="6">
        <v>2.4545070389435408</v>
      </c>
      <c r="E109" s="6">
        <v>2.9144567571207687</v>
      </c>
      <c r="F109" s="6">
        <v>1.7871161630723678</v>
      </c>
      <c r="J109" s="6">
        <v>2.2323363867162591</v>
      </c>
      <c r="K109" s="6">
        <v>0.32034964309100089</v>
      </c>
      <c r="L109" s="6"/>
      <c r="M109" s="73"/>
      <c r="N109" s="6">
        <v>0.19790024912753401</v>
      </c>
    </row>
    <row r="110" spans="1:14" x14ac:dyDescent="0.2">
      <c r="B110" s="6" t="s">
        <v>19</v>
      </c>
      <c r="C110" s="6">
        <v>1.0477673935617859</v>
      </c>
      <c r="D110" s="6">
        <v>2.0581516095534789</v>
      </c>
      <c r="E110" s="6">
        <v>2.5659397715472485</v>
      </c>
      <c r="F110" s="6">
        <v>1.0706126687435098</v>
      </c>
      <c r="J110" s="6">
        <v>1.6856178608515058</v>
      </c>
      <c r="K110" s="6">
        <v>0.43446425058333593</v>
      </c>
      <c r="L110" s="6"/>
      <c r="M110" s="73"/>
      <c r="N110" s="19">
        <v>6.6867326951087803E-3</v>
      </c>
    </row>
    <row r="111" spans="1:14" x14ac:dyDescent="0.2">
      <c r="B111" s="6" t="s">
        <v>20</v>
      </c>
      <c r="C111" s="6">
        <v>1.3999020551286281</v>
      </c>
      <c r="D111" s="6">
        <v>0.69262720664589827</v>
      </c>
      <c r="E111" s="6">
        <v>1.5327102803738317</v>
      </c>
      <c r="F111" s="6">
        <v>1.133956386292835</v>
      </c>
      <c r="J111" s="6">
        <v>1.1897989821102981</v>
      </c>
      <c r="K111" s="6">
        <v>0.21396511387362632</v>
      </c>
      <c r="L111" s="6"/>
      <c r="M111" s="73"/>
      <c r="N111" s="19">
        <v>2.8566571893207099E-4</v>
      </c>
    </row>
    <row r="112" spans="1:14" x14ac:dyDescent="0.2">
      <c r="B112" s="6" t="s">
        <v>21</v>
      </c>
      <c r="C112" s="6">
        <v>0.98154052141202641</v>
      </c>
      <c r="D112" s="6">
        <v>0.73490609593435074</v>
      </c>
      <c r="E112" s="6">
        <v>0.29185411637094577</v>
      </c>
      <c r="F112" s="6">
        <v>0.61888821163472474</v>
      </c>
      <c r="J112" s="6">
        <v>0.6567972363380119</v>
      </c>
      <c r="K112" s="6">
        <v>0.16538835445814407</v>
      </c>
      <c r="L112" s="6"/>
      <c r="M112" s="73"/>
      <c r="N112" s="19">
        <v>2.2384202695846499E-6</v>
      </c>
    </row>
    <row r="113" spans="1:14" ht="17" thickBot="1" x14ac:dyDescent="0.25">
      <c r="B113" s="13" t="s">
        <v>23</v>
      </c>
      <c r="C113" s="13">
        <v>6.8493150684931517E-2</v>
      </c>
      <c r="D113" s="13">
        <v>3.9138943248532287E-2</v>
      </c>
      <c r="E113" s="13">
        <v>1.9569471624266144E-2</v>
      </c>
      <c r="F113" s="13">
        <v>2.9354207436399216E-2</v>
      </c>
      <c r="J113" s="13">
        <v>3.9138943248532287E-2</v>
      </c>
      <c r="K113" s="13">
        <v>1.2203709676366414E-2</v>
      </c>
      <c r="L113" s="13"/>
      <c r="M113" s="74"/>
      <c r="N113" s="44">
        <v>2.86851777886454E-8</v>
      </c>
    </row>
    <row r="114" spans="1:14" x14ac:dyDescent="0.2">
      <c r="M114" s="27"/>
    </row>
    <row r="115" spans="1:14" ht="17" thickBot="1" x14ac:dyDescent="0.25">
      <c r="A115" s="2" t="s">
        <v>359</v>
      </c>
    </row>
    <row r="116" spans="1:14" x14ac:dyDescent="0.2">
      <c r="B116" s="15" t="s">
        <v>197</v>
      </c>
      <c r="C116" s="15" t="s">
        <v>0</v>
      </c>
      <c r="D116" s="15" t="s">
        <v>1</v>
      </c>
      <c r="E116" s="15" t="s">
        <v>2</v>
      </c>
      <c r="F116" s="15" t="s">
        <v>3</v>
      </c>
      <c r="G116" s="6"/>
      <c r="H116" s="6"/>
      <c r="I116" s="6"/>
      <c r="J116" s="37" t="s">
        <v>4</v>
      </c>
      <c r="K116" s="37" t="s">
        <v>5</v>
      </c>
      <c r="L116" s="37"/>
      <c r="M116" s="37" t="s">
        <v>210</v>
      </c>
      <c r="N116" s="39" t="s">
        <v>213</v>
      </c>
    </row>
    <row r="117" spans="1:14" ht="15" customHeight="1" x14ac:dyDescent="0.2">
      <c r="B117" s="6" t="s">
        <v>16</v>
      </c>
      <c r="C117" s="6">
        <v>0.88799799548985214</v>
      </c>
      <c r="D117" s="6">
        <v>0.69055374592833874</v>
      </c>
      <c r="E117" s="6">
        <v>1.0954647957905286</v>
      </c>
      <c r="F117" s="6">
        <v>1.3259834627912803</v>
      </c>
      <c r="J117" s="6">
        <v>0.99999999999999989</v>
      </c>
      <c r="K117" s="6">
        <v>0.15764946291693979</v>
      </c>
      <c r="L117" s="6"/>
      <c r="M117" s="72" t="s">
        <v>215</v>
      </c>
      <c r="N117" s="19">
        <v>3.6846362931136599E-3</v>
      </c>
    </row>
    <row r="118" spans="1:14" x14ac:dyDescent="0.2">
      <c r="B118" s="6" t="s">
        <v>17</v>
      </c>
      <c r="C118" s="6">
        <v>1.3388292447777399</v>
      </c>
      <c r="D118" s="6">
        <v>1.8700777789801599</v>
      </c>
      <c r="E118" s="6">
        <v>2.4114371718356766</v>
      </c>
      <c r="F118" s="6">
        <v>1.7968121710697951</v>
      </c>
      <c r="J118" s="6">
        <v>1.8542890916658428</v>
      </c>
      <c r="K118" s="6">
        <v>0.25378593692741958</v>
      </c>
      <c r="L118" s="6"/>
      <c r="M118" s="73"/>
      <c r="N118" s="24"/>
    </row>
    <row r="119" spans="1:14" x14ac:dyDescent="0.2">
      <c r="B119" s="6" t="s">
        <v>18</v>
      </c>
      <c r="C119" s="6">
        <v>1.4640605935977167</v>
      </c>
      <c r="D119" s="6">
        <v>1.1203693682574694</v>
      </c>
      <c r="E119" s="6">
        <v>2.0793429245470048</v>
      </c>
      <c r="F119" s="6">
        <v>1.5123714765223719</v>
      </c>
      <c r="J119" s="6">
        <v>1.5440360907311406</v>
      </c>
      <c r="K119" s="6">
        <v>0.22935795071272741</v>
      </c>
      <c r="L119" s="6"/>
      <c r="M119" s="73"/>
      <c r="N119" s="6">
        <v>0.52397977981926502</v>
      </c>
    </row>
    <row r="120" spans="1:14" x14ac:dyDescent="0.2">
      <c r="B120" s="6" t="s">
        <v>19</v>
      </c>
      <c r="C120" s="6">
        <v>0.88600665374056631</v>
      </c>
      <c r="D120" s="6">
        <v>1.2976876232548962</v>
      </c>
      <c r="E120" s="6">
        <v>1.6645921651217037</v>
      </c>
      <c r="F120" s="6">
        <v>1.1372477472748364</v>
      </c>
      <c r="J120" s="6">
        <v>1.2463835473480007</v>
      </c>
      <c r="K120" s="6">
        <v>0.18835919718824565</v>
      </c>
      <c r="L120" s="6"/>
      <c r="M120" s="73"/>
      <c r="N120" s="19">
        <v>4.6105524598616797E-2</v>
      </c>
    </row>
    <row r="121" spans="1:14" x14ac:dyDescent="0.2">
      <c r="B121" s="6" t="s">
        <v>20</v>
      </c>
      <c r="C121" s="6">
        <v>1.0062295918942283</v>
      </c>
      <c r="D121" s="6">
        <v>0.95241218410171846</v>
      </c>
      <c r="E121" s="6">
        <v>1.3709545329730293</v>
      </c>
      <c r="F121" s="6">
        <v>0.71365108252606357</v>
      </c>
      <c r="J121" s="6">
        <v>1.01081184787376</v>
      </c>
      <c r="K121" s="6">
        <v>0.15685761125976985</v>
      </c>
      <c r="L121" s="6"/>
      <c r="M121" s="73"/>
      <c r="N121" s="19">
        <v>3.8895509588911001E-3</v>
      </c>
    </row>
    <row r="122" spans="1:14" x14ac:dyDescent="0.2">
      <c r="B122" s="6" t="s">
        <v>21</v>
      </c>
      <c r="C122" s="6">
        <v>0.79240822977162328</v>
      </c>
      <c r="D122" s="6">
        <v>0.49636404281555896</v>
      </c>
      <c r="E122" s="6">
        <v>0.90678631474016491</v>
      </c>
      <c r="F122" s="6">
        <v>0.52532252863763262</v>
      </c>
      <c r="J122" s="6">
        <v>0.68022027899124482</v>
      </c>
      <c r="K122" s="6">
        <v>0.11629212904510096</v>
      </c>
      <c r="L122" s="6"/>
      <c r="M122" s="73"/>
      <c r="N122" s="19">
        <v>9.1411071724722999E-5</v>
      </c>
    </row>
    <row r="123" spans="1:14" ht="17" thickBot="1" x14ac:dyDescent="0.25">
      <c r="B123" s="13" t="s">
        <v>23</v>
      </c>
      <c r="C123" s="13">
        <v>7.8277886497064575E-2</v>
      </c>
      <c r="D123" s="13">
        <v>5.8708414872798431E-2</v>
      </c>
      <c r="E123" s="13">
        <v>2.9354207436399216E-2</v>
      </c>
      <c r="F123" s="13">
        <v>1.9569471624266144E-2</v>
      </c>
      <c r="J123" s="13">
        <v>4.6477495107632091E-2</v>
      </c>
      <c r="K123" s="13">
        <v>1.5556738444503363E-2</v>
      </c>
      <c r="L123" s="13"/>
      <c r="M123" s="74"/>
      <c r="N123" s="44">
        <v>9.8900531431134198E-8</v>
      </c>
    </row>
    <row r="124" spans="1:14" x14ac:dyDescent="0.2">
      <c r="M124" s="27"/>
    </row>
    <row r="125" spans="1:14" ht="17" thickBot="1" x14ac:dyDescent="0.25">
      <c r="A125" s="2" t="s">
        <v>406</v>
      </c>
    </row>
    <row r="126" spans="1:14" x14ac:dyDescent="0.2">
      <c r="B126" s="15" t="s">
        <v>197</v>
      </c>
      <c r="C126" s="15" t="s">
        <v>0</v>
      </c>
      <c r="D126" s="15" t="s">
        <v>1</v>
      </c>
      <c r="E126" s="15" t="s">
        <v>2</v>
      </c>
      <c r="F126" s="15" t="s">
        <v>3</v>
      </c>
      <c r="G126" s="6"/>
      <c r="H126" s="6"/>
      <c r="I126" s="6"/>
      <c r="J126" s="37" t="s">
        <v>4</v>
      </c>
      <c r="K126" s="37" t="s">
        <v>5</v>
      </c>
      <c r="L126" s="37"/>
      <c r="M126" s="37" t="s">
        <v>210</v>
      </c>
      <c r="N126" s="39" t="s">
        <v>213</v>
      </c>
    </row>
    <row r="127" spans="1:14" ht="15" customHeight="1" x14ac:dyDescent="0.2">
      <c r="B127" s="6" t="s">
        <v>16</v>
      </c>
      <c r="C127" s="6">
        <v>0.65874195146111936</v>
      </c>
      <c r="D127" s="6">
        <v>0.97573055968301137</v>
      </c>
      <c r="E127" s="6">
        <v>1.030212976721149</v>
      </c>
      <c r="F127" s="6">
        <v>1.3353145121347201</v>
      </c>
      <c r="J127" s="6">
        <v>1</v>
      </c>
      <c r="K127" s="6">
        <v>0.15999816229373887</v>
      </c>
      <c r="L127" s="6"/>
      <c r="M127" s="72" t="s">
        <v>215</v>
      </c>
      <c r="N127" s="19">
        <v>8.8385361938003699E-5</v>
      </c>
    </row>
    <row r="128" spans="1:14" x14ac:dyDescent="0.2">
      <c r="B128" s="6" t="s">
        <v>17</v>
      </c>
      <c r="C128" s="6">
        <v>1.9349448479508327</v>
      </c>
      <c r="D128" s="6">
        <v>1.9596277011499279</v>
      </c>
      <c r="E128" s="6">
        <v>2.4691087061270323</v>
      </c>
      <c r="F128" s="6">
        <v>1.7706029249846085</v>
      </c>
      <c r="J128" s="6">
        <v>2.0335710450531002</v>
      </c>
      <c r="K128" s="6">
        <v>0.17449610987339972</v>
      </c>
      <c r="L128" s="6"/>
      <c r="M128" s="73"/>
      <c r="N128" s="24"/>
    </row>
    <row r="129" spans="1:14" x14ac:dyDescent="0.2">
      <c r="B129" s="6" t="s">
        <v>18</v>
      </c>
      <c r="C129" s="6">
        <v>1.7213121337284449</v>
      </c>
      <c r="D129" s="6">
        <v>1.9900658520796959</v>
      </c>
      <c r="E129" s="6">
        <v>1.6622090143635462</v>
      </c>
      <c r="F129" s="6">
        <v>1.9274882534572426</v>
      </c>
      <c r="J129" s="6">
        <v>1.8252688134072326</v>
      </c>
      <c r="K129" s="6">
        <v>9.1288533534159597E-2</v>
      </c>
      <c r="L129" s="6"/>
      <c r="M129" s="73"/>
      <c r="N129" s="6">
        <v>0.73698723541713296</v>
      </c>
    </row>
    <row r="130" spans="1:14" x14ac:dyDescent="0.2">
      <c r="B130" s="6" t="s">
        <v>19</v>
      </c>
      <c r="C130" s="6">
        <v>1.7573062992614441</v>
      </c>
      <c r="D130" s="6">
        <v>1.4472511144130757</v>
      </c>
      <c r="E130" s="6">
        <v>1.3352727386506686</v>
      </c>
      <c r="F130" s="6">
        <v>1.5710305423794848</v>
      </c>
      <c r="J130" s="6">
        <v>1.5277151736761683</v>
      </c>
      <c r="K130" s="6">
        <v>0.10440139512959676</v>
      </c>
      <c r="L130" s="6"/>
      <c r="M130" s="73"/>
      <c r="N130" s="6">
        <v>5.4892267955710998E-2</v>
      </c>
    </row>
    <row r="131" spans="1:14" x14ac:dyDescent="0.2">
      <c r="B131" s="6" t="s">
        <v>20</v>
      </c>
      <c r="C131" s="6">
        <v>0.61574752121434362</v>
      </c>
      <c r="D131" s="6">
        <v>1.5061904810480933</v>
      </c>
      <c r="E131" s="6">
        <v>1.1697810252212777</v>
      </c>
      <c r="F131" s="6">
        <v>1.3821550092974146</v>
      </c>
      <c r="J131" s="6">
        <v>1.1684685091952822</v>
      </c>
      <c r="K131" s="6">
        <v>0.22735685700653085</v>
      </c>
      <c r="L131" s="6"/>
      <c r="M131" s="73"/>
      <c r="N131" s="19">
        <v>6.2282415577985496E-4</v>
      </c>
    </row>
    <row r="132" spans="1:14" x14ac:dyDescent="0.2">
      <c r="B132" s="6" t="s">
        <v>21</v>
      </c>
      <c r="C132" s="6">
        <v>1.1190375854498611</v>
      </c>
      <c r="D132" s="6">
        <v>0.6579322771828825</v>
      </c>
      <c r="E132" s="6">
        <v>1.1707652112779299</v>
      </c>
      <c r="F132" s="6">
        <v>0.57406023586757793</v>
      </c>
      <c r="J132" s="6">
        <v>0.88044882744456299</v>
      </c>
      <c r="K132" s="6">
        <v>0.17782506458673231</v>
      </c>
      <c r="L132" s="6"/>
      <c r="M132" s="73"/>
      <c r="N132" s="19">
        <v>1.1765274608888101E-5</v>
      </c>
    </row>
    <row r="133" spans="1:14" ht="17" thickBot="1" x14ac:dyDescent="0.25">
      <c r="B133" s="13" t="s">
        <v>23</v>
      </c>
      <c r="C133" s="13">
        <v>5.8708414872798431E-2</v>
      </c>
      <c r="D133" s="13">
        <v>3.9138943248532287E-2</v>
      </c>
      <c r="E133" s="13">
        <v>2.9354207436399216E-2</v>
      </c>
      <c r="F133" s="13">
        <v>3.9138943248532287E-2</v>
      </c>
      <c r="J133" s="13">
        <v>4.1585127201565555E-2</v>
      </c>
      <c r="K133" s="13">
        <v>7.1084457657219048E-3</v>
      </c>
      <c r="L133" s="13"/>
      <c r="M133" s="74"/>
      <c r="N133" s="44">
        <v>2.79881673392879E-11</v>
      </c>
    </row>
    <row r="134" spans="1:14" x14ac:dyDescent="0.2">
      <c r="M134" s="27"/>
    </row>
    <row r="135" spans="1:14" ht="17" thickBot="1" x14ac:dyDescent="0.25">
      <c r="A135" s="2" t="s">
        <v>358</v>
      </c>
    </row>
    <row r="136" spans="1:14" x14ac:dyDescent="0.2">
      <c r="B136" s="15" t="s">
        <v>197</v>
      </c>
      <c r="C136" s="15" t="s">
        <v>0</v>
      </c>
      <c r="D136" s="15" t="s">
        <v>1</v>
      </c>
      <c r="E136" s="15" t="s">
        <v>2</v>
      </c>
      <c r="F136" s="15" t="s">
        <v>3</v>
      </c>
      <c r="G136" s="6"/>
      <c r="H136" s="6"/>
      <c r="I136" s="6"/>
      <c r="J136" s="37" t="s">
        <v>4</v>
      </c>
      <c r="K136" s="37" t="s">
        <v>5</v>
      </c>
      <c r="L136" s="37"/>
      <c r="M136" s="37" t="s">
        <v>210</v>
      </c>
      <c r="N136" s="39" t="s">
        <v>213</v>
      </c>
    </row>
    <row r="137" spans="1:14" ht="15" customHeight="1" x14ac:dyDescent="0.2">
      <c r="B137" s="6" t="s">
        <v>16</v>
      </c>
      <c r="C137" s="6">
        <v>0.91003240058910162</v>
      </c>
      <c r="D137" s="6">
        <v>0.76711634756995573</v>
      </c>
      <c r="E137" s="6">
        <v>1.1437525773195876</v>
      </c>
      <c r="F137" s="6">
        <v>1.1790986745213548</v>
      </c>
      <c r="J137" s="6">
        <v>1</v>
      </c>
      <c r="K137" s="6">
        <v>9.7924334400872642E-2</v>
      </c>
      <c r="L137" s="6"/>
      <c r="M137" s="72" t="s">
        <v>215</v>
      </c>
      <c r="N137" s="6">
        <v>0.99999888839252904</v>
      </c>
    </row>
    <row r="138" spans="1:14" x14ac:dyDescent="0.2">
      <c r="B138" s="6" t="s">
        <v>17</v>
      </c>
      <c r="C138" s="6">
        <v>0.80488166005690998</v>
      </c>
      <c r="D138" s="6">
        <v>0.77200000000000002</v>
      </c>
      <c r="E138" s="6">
        <v>1.247508618186274</v>
      </c>
      <c r="F138" s="6">
        <v>1.2392111023117405</v>
      </c>
      <c r="J138" s="6">
        <v>1.0159003451387312</v>
      </c>
      <c r="K138" s="6">
        <v>0.1315061311072924</v>
      </c>
      <c r="L138" s="6"/>
      <c r="M138" s="73"/>
      <c r="N138" s="24"/>
    </row>
    <row r="139" spans="1:14" x14ac:dyDescent="0.2">
      <c r="B139" s="6" t="s">
        <v>18</v>
      </c>
      <c r="C139" s="6">
        <v>1.2903519355356901</v>
      </c>
      <c r="D139" s="6">
        <v>0.59230518998667003</v>
      </c>
      <c r="E139" s="6">
        <v>1.220818791497734</v>
      </c>
      <c r="F139" s="6">
        <v>0.74261709120583996</v>
      </c>
      <c r="J139" s="6">
        <v>0.96152325205648348</v>
      </c>
      <c r="K139" s="6">
        <v>0.17310987947682122</v>
      </c>
      <c r="L139" s="6"/>
      <c r="M139" s="73"/>
      <c r="N139" s="6">
        <v>0.998598345152935</v>
      </c>
    </row>
    <row r="140" spans="1:14" x14ac:dyDescent="0.2">
      <c r="B140" s="6" t="s">
        <v>19</v>
      </c>
      <c r="C140" s="6">
        <v>1.1915815041381199</v>
      </c>
      <c r="D140" s="6">
        <v>0.605107603560333</v>
      </c>
      <c r="E140" s="6">
        <v>1.0261956293312064</v>
      </c>
      <c r="F140" s="6">
        <v>1.0019302785691513</v>
      </c>
      <c r="J140" s="6">
        <v>0.9562037538997028</v>
      </c>
      <c r="K140" s="6">
        <v>0.12438547938270623</v>
      </c>
      <c r="L140" s="6"/>
      <c r="M140" s="73"/>
      <c r="N140" s="6">
        <v>0.99766587126114803</v>
      </c>
    </row>
    <row r="141" spans="1:14" x14ac:dyDescent="0.2">
      <c r="B141" s="6" t="s">
        <v>20</v>
      </c>
      <c r="C141" s="6">
        <v>0.89237541027354939</v>
      </c>
      <c r="D141" s="6">
        <v>0.73990932114109098</v>
      </c>
      <c r="E141" s="6">
        <v>1.1149991030957134</v>
      </c>
      <c r="F141" s="6">
        <v>1.1289939880092734</v>
      </c>
      <c r="J141" s="6">
        <v>0.96906945562990676</v>
      </c>
      <c r="K141" s="6">
        <v>9.3660584870010402E-2</v>
      </c>
      <c r="L141" s="6"/>
      <c r="M141" s="73"/>
      <c r="N141" s="6">
        <v>0.99938894039150905</v>
      </c>
    </row>
    <row r="142" spans="1:14" x14ac:dyDescent="0.2">
      <c r="B142" s="6" t="s">
        <v>21</v>
      </c>
      <c r="C142" s="6">
        <v>0.84848352334688992</v>
      </c>
      <c r="D142" s="6">
        <v>0.80939927394648881</v>
      </c>
      <c r="E142" s="6">
        <v>1.0156711831946199</v>
      </c>
      <c r="F142" s="6">
        <v>1.0710450917856775</v>
      </c>
      <c r="J142" s="6">
        <v>0.93614976806841899</v>
      </c>
      <c r="K142" s="6">
        <v>6.3424142385600138E-2</v>
      </c>
      <c r="L142" s="6"/>
      <c r="M142" s="73"/>
      <c r="N142" s="6">
        <v>0.989406060527387</v>
      </c>
    </row>
    <row r="143" spans="1:14" ht="17" thickBot="1" x14ac:dyDescent="0.25">
      <c r="B143" s="13" t="s">
        <v>23</v>
      </c>
      <c r="C143" s="13">
        <v>0.05</v>
      </c>
      <c r="D143" s="13">
        <v>7.0000000000000007E-2</v>
      </c>
      <c r="E143" s="13">
        <v>0.04</v>
      </c>
      <c r="F143" s="13">
        <v>0.01</v>
      </c>
      <c r="J143" s="13">
        <v>4.2500000000000003E-2</v>
      </c>
      <c r="K143" s="13">
        <v>1.2499999999999997E-2</v>
      </c>
      <c r="L143" s="13"/>
      <c r="M143" s="74"/>
      <c r="N143" s="44">
        <v>2.6979000371296601E-5</v>
      </c>
    </row>
    <row r="144" spans="1:14" x14ac:dyDescent="0.2">
      <c r="M144" s="27"/>
    </row>
    <row r="145" spans="1:14" ht="17" thickBot="1" x14ac:dyDescent="0.25">
      <c r="A145" s="2" t="s">
        <v>407</v>
      </c>
    </row>
    <row r="146" spans="1:14" x14ac:dyDescent="0.2">
      <c r="B146" s="15" t="s">
        <v>197</v>
      </c>
      <c r="C146" s="15" t="s">
        <v>0</v>
      </c>
      <c r="D146" s="15" t="s">
        <v>1</v>
      </c>
      <c r="E146" s="15" t="s">
        <v>2</v>
      </c>
      <c r="F146" s="15" t="s">
        <v>3</v>
      </c>
      <c r="G146" s="6"/>
      <c r="H146" s="6"/>
      <c r="I146" s="6"/>
      <c r="J146" s="37" t="s">
        <v>4</v>
      </c>
      <c r="K146" s="37" t="s">
        <v>5</v>
      </c>
      <c r="L146" s="37"/>
      <c r="M146" s="37" t="s">
        <v>210</v>
      </c>
      <c r="N146" s="39" t="s">
        <v>213</v>
      </c>
    </row>
    <row r="147" spans="1:14" ht="15" customHeight="1" x14ac:dyDescent="0.2">
      <c r="B147" s="6" t="s">
        <v>16</v>
      </c>
      <c r="C147" s="6">
        <v>0.89149850039158018</v>
      </c>
      <c r="D147" s="6">
        <v>1.0364813989929589</v>
      </c>
      <c r="E147" s="6">
        <v>1.4309036219044899</v>
      </c>
      <c r="F147" s="6">
        <v>1</v>
      </c>
      <c r="J147" s="6">
        <v>1</v>
      </c>
      <c r="K147" s="6">
        <v>0.11782121123301084</v>
      </c>
      <c r="L147" s="6"/>
      <c r="M147" s="72" t="s">
        <v>215</v>
      </c>
      <c r="N147" s="6">
        <v>0.99999992932268</v>
      </c>
    </row>
    <row r="148" spans="1:14" x14ac:dyDescent="0.2">
      <c r="B148" s="6" t="s">
        <v>17</v>
      </c>
      <c r="C148" s="6">
        <v>0.60168575367494004</v>
      </c>
      <c r="D148" s="6">
        <v>1.3876854668910801</v>
      </c>
      <c r="E148" s="6">
        <v>1.1958021130547694</v>
      </c>
      <c r="F148" s="6">
        <v>1.2241610836129069</v>
      </c>
      <c r="J148" s="6">
        <v>1.0115742702685819</v>
      </c>
      <c r="K148" s="6">
        <v>0.17215599821679878</v>
      </c>
      <c r="L148" s="6"/>
      <c r="M148" s="73"/>
      <c r="N148" s="24"/>
    </row>
    <row r="149" spans="1:14" x14ac:dyDescent="0.2">
      <c r="B149" s="6" t="s">
        <v>18</v>
      </c>
      <c r="C149" s="6">
        <v>0.92149677529946905</v>
      </c>
      <c r="D149" s="6">
        <v>0.60274516278895995</v>
      </c>
      <c r="E149" s="6">
        <v>1.1623340153135424</v>
      </c>
      <c r="F149" s="6">
        <v>1.26760596202551</v>
      </c>
      <c r="J149" s="6">
        <v>0.90715475559625247</v>
      </c>
      <c r="K149" s="6">
        <v>0.14759590701102765</v>
      </c>
      <c r="L149" s="6"/>
      <c r="M149" s="73"/>
      <c r="N149" s="6">
        <v>0.98042496417553904</v>
      </c>
    </row>
    <row r="150" spans="1:14" x14ac:dyDescent="0.2">
      <c r="B150" s="6" t="s">
        <v>19</v>
      </c>
      <c r="C150" s="6">
        <v>0.89119634193251529</v>
      </c>
      <c r="D150" s="6">
        <v>1.2982108808066399</v>
      </c>
      <c r="E150" s="6">
        <v>1.1770088251017532</v>
      </c>
      <c r="F150" s="6">
        <v>0.55640919713982995</v>
      </c>
      <c r="J150" s="6">
        <v>0.89996101658175609</v>
      </c>
      <c r="K150" s="6">
        <v>0.16517261281340914</v>
      </c>
      <c r="L150" s="6"/>
      <c r="M150" s="73"/>
      <c r="N150" s="6">
        <v>0.97322801304074402</v>
      </c>
    </row>
    <row r="151" spans="1:14" x14ac:dyDescent="0.2">
      <c r="B151" s="6" t="s">
        <v>20</v>
      </c>
      <c r="C151" s="6">
        <v>0.80153303681640742</v>
      </c>
      <c r="D151" s="6">
        <v>1.3680527448497799</v>
      </c>
      <c r="E151" s="6">
        <v>0.98289490390556999</v>
      </c>
      <c r="F151" s="6">
        <v>0.96595868318447298</v>
      </c>
      <c r="J151" s="6">
        <v>0.94483813312320553</v>
      </c>
      <c r="K151" s="6">
        <v>0.1199987440947702</v>
      </c>
      <c r="L151" s="6"/>
      <c r="M151" s="73"/>
      <c r="N151" s="6">
        <v>0.99804448800942602</v>
      </c>
    </row>
    <row r="152" spans="1:14" x14ac:dyDescent="0.2">
      <c r="B152" s="6" t="s">
        <v>21</v>
      </c>
      <c r="C152" s="6">
        <v>0.68655968004372425</v>
      </c>
      <c r="D152" s="6">
        <v>0.71703158988121085</v>
      </c>
      <c r="E152" s="6">
        <v>1.3929867819256101</v>
      </c>
      <c r="F152" s="6">
        <v>0.78218760222358641</v>
      </c>
      <c r="J152" s="6">
        <v>0.82102805376542909</v>
      </c>
      <c r="K152" s="6">
        <v>0.16729146549906704</v>
      </c>
      <c r="L152" s="6"/>
      <c r="M152" s="73"/>
      <c r="N152" s="6">
        <v>0.78412896176734403</v>
      </c>
    </row>
    <row r="153" spans="1:14" ht="17" thickBot="1" x14ac:dyDescent="0.25">
      <c r="B153" s="13" t="s">
        <v>23</v>
      </c>
      <c r="C153" s="13">
        <v>0.05</v>
      </c>
      <c r="D153" s="13">
        <v>0.04</v>
      </c>
      <c r="E153" s="13">
        <v>7.0000000000000007E-2</v>
      </c>
      <c r="F153" s="13">
        <v>0.02</v>
      </c>
      <c r="J153" s="13">
        <v>4.4031311154598823E-2</v>
      </c>
      <c r="K153" s="13">
        <v>1.1759788895838202E-2</v>
      </c>
      <c r="L153" s="13"/>
      <c r="M153" s="74"/>
      <c r="N153" s="44">
        <v>1.15049953009372E-4</v>
      </c>
    </row>
    <row r="154" spans="1:14" x14ac:dyDescent="0.2">
      <c r="M154" s="27"/>
    </row>
    <row r="155" spans="1:14" ht="17" thickBot="1" x14ac:dyDescent="0.25">
      <c r="A155" s="2" t="s">
        <v>357</v>
      </c>
    </row>
    <row r="156" spans="1:14" x14ac:dyDescent="0.2">
      <c r="B156" s="15" t="s">
        <v>197</v>
      </c>
      <c r="C156" s="15" t="s">
        <v>0</v>
      </c>
      <c r="D156" s="15" t="s">
        <v>1</v>
      </c>
      <c r="E156" s="15" t="s">
        <v>2</v>
      </c>
      <c r="F156" s="15" t="s">
        <v>3</v>
      </c>
      <c r="G156" s="6"/>
      <c r="H156" s="6"/>
      <c r="I156" s="6"/>
      <c r="J156" s="37" t="s">
        <v>4</v>
      </c>
      <c r="K156" s="37" t="s">
        <v>5</v>
      </c>
      <c r="L156" s="37"/>
      <c r="M156" s="37" t="s">
        <v>210</v>
      </c>
      <c r="N156" s="39" t="s">
        <v>213</v>
      </c>
    </row>
    <row r="157" spans="1:14" ht="15" customHeight="1" x14ac:dyDescent="0.2">
      <c r="B157" s="6" t="s">
        <v>16</v>
      </c>
      <c r="C157" s="6">
        <v>0.71608832807570988</v>
      </c>
      <c r="D157" s="6">
        <v>1.3385909568874867</v>
      </c>
      <c r="E157" s="6">
        <v>1.1556256572029442</v>
      </c>
      <c r="F157" s="6">
        <v>0.78969505783385918</v>
      </c>
      <c r="J157" s="6">
        <v>0.95099999999999996</v>
      </c>
      <c r="K157" s="6">
        <v>0.14097517511959326</v>
      </c>
      <c r="L157" s="6"/>
      <c r="M157" s="72" t="s">
        <v>215</v>
      </c>
      <c r="N157" s="6">
        <v>0.99969192903156001</v>
      </c>
    </row>
    <row r="158" spans="1:14" x14ac:dyDescent="0.2">
      <c r="B158" s="6" t="s">
        <v>17</v>
      </c>
      <c r="C158" s="6">
        <v>1.0814440884650967</v>
      </c>
      <c r="D158" s="6">
        <v>0.6436040646879706</v>
      </c>
      <c r="E158" s="6">
        <v>1.4960180573039643</v>
      </c>
      <c r="F158" s="6">
        <v>1.0024487335803178</v>
      </c>
      <c r="J158" s="6">
        <v>1.0041406779448798</v>
      </c>
      <c r="K158" s="6">
        <v>0.1663573699703568</v>
      </c>
      <c r="L158" s="6"/>
      <c r="M158" s="73"/>
      <c r="N158" s="24"/>
    </row>
    <row r="159" spans="1:14" x14ac:dyDescent="0.2">
      <c r="B159" s="6" t="s">
        <v>18</v>
      </c>
      <c r="C159" s="6">
        <v>1.0727802676343703</v>
      </c>
      <c r="D159" s="6">
        <v>1.5135504823091694</v>
      </c>
      <c r="E159" s="6">
        <v>0.77075992058923248</v>
      </c>
      <c r="F159" s="6">
        <v>1.079423851027653</v>
      </c>
      <c r="J159" s="6">
        <v>1.0547813275009912</v>
      </c>
      <c r="K159" s="6">
        <v>0.145333522675899</v>
      </c>
      <c r="L159" s="6"/>
      <c r="M159" s="73"/>
      <c r="N159" s="6">
        <v>0.99976573902142596</v>
      </c>
    </row>
    <row r="160" spans="1:14" x14ac:dyDescent="0.2">
      <c r="B160" s="6" t="s">
        <v>19</v>
      </c>
      <c r="C160" s="6">
        <v>1.088466657961183</v>
      </c>
      <c r="D160" s="6">
        <v>0.58014405982921879</v>
      </c>
      <c r="E160" s="6">
        <v>1.4140801495605364</v>
      </c>
      <c r="F160" s="6">
        <v>0.99982760805674176</v>
      </c>
      <c r="J160" s="6">
        <v>0.97061876752817577</v>
      </c>
      <c r="K160" s="6">
        <v>0.16330856621657952</v>
      </c>
      <c r="L160" s="6"/>
      <c r="M160" s="73"/>
      <c r="N160" s="6">
        <v>0.99997871041057795</v>
      </c>
    </row>
    <row r="161" spans="1:14" x14ac:dyDescent="0.2">
      <c r="B161" s="6" t="s">
        <v>20</v>
      </c>
      <c r="C161" s="6">
        <v>1.0866395510789433</v>
      </c>
      <c r="D161" s="6">
        <v>0.74498416233175613</v>
      </c>
      <c r="E161" s="6">
        <v>1.494764048748938</v>
      </c>
      <c r="F161" s="6">
        <v>0.98290191522961612</v>
      </c>
      <c r="J161" s="6">
        <v>1.024533620799295</v>
      </c>
      <c r="K161" s="6">
        <v>0.14878117447021888</v>
      </c>
      <c r="L161" s="6"/>
      <c r="M161" s="73"/>
      <c r="N161" s="6">
        <v>0.999998879511938</v>
      </c>
    </row>
    <row r="162" spans="1:14" x14ac:dyDescent="0.2">
      <c r="B162" s="6" t="s">
        <v>21</v>
      </c>
      <c r="C162" s="6">
        <v>1.0758299789456522</v>
      </c>
      <c r="D162" s="6">
        <v>1.3829859165316509</v>
      </c>
      <c r="E162" s="6">
        <v>0.62445257576120927</v>
      </c>
      <c r="F162" s="6">
        <v>0.94931918193443332</v>
      </c>
      <c r="J162" s="6">
        <v>0.9587477145418678</v>
      </c>
      <c r="K162" s="6">
        <v>0.14930178110847242</v>
      </c>
      <c r="L162" s="6"/>
      <c r="M162" s="73"/>
      <c r="N162" s="6">
        <v>0.99987530829595095</v>
      </c>
    </row>
    <row r="163" spans="1:14" ht="17" thickBot="1" x14ac:dyDescent="0.25">
      <c r="B163" s="13" t="s">
        <v>23</v>
      </c>
      <c r="C163" s="13">
        <v>6.8493150684931517E-2</v>
      </c>
      <c r="D163" s="13">
        <v>4.8923679060665366E-2</v>
      </c>
      <c r="E163" s="13">
        <v>1.9569471624266144E-2</v>
      </c>
      <c r="F163" s="13">
        <v>3.9138943248532287E-2</v>
      </c>
      <c r="J163" s="13">
        <v>4.403131115459883E-2</v>
      </c>
      <c r="K163" s="13">
        <v>1.175978889583819E-2</v>
      </c>
      <c r="L163" s="13"/>
      <c r="M163" s="74"/>
      <c r="N163" s="44">
        <v>4.2274498834116202E-4</v>
      </c>
    </row>
    <row r="164" spans="1:14" x14ac:dyDescent="0.2">
      <c r="M164" s="27"/>
    </row>
    <row r="165" spans="1:14" ht="17" thickBot="1" x14ac:dyDescent="0.25">
      <c r="A165" s="2" t="s">
        <v>408</v>
      </c>
    </row>
    <row r="166" spans="1:14" x14ac:dyDescent="0.2">
      <c r="B166" s="15" t="s">
        <v>197</v>
      </c>
      <c r="C166" s="15" t="s">
        <v>0</v>
      </c>
      <c r="D166" s="15" t="s">
        <v>1</v>
      </c>
      <c r="E166" s="15" t="s">
        <v>2</v>
      </c>
      <c r="F166" s="15" t="s">
        <v>3</v>
      </c>
      <c r="G166" s="6"/>
      <c r="H166" s="6"/>
      <c r="I166" s="6"/>
      <c r="J166" s="37" t="s">
        <v>4</v>
      </c>
      <c r="K166" s="37" t="s">
        <v>5</v>
      </c>
      <c r="L166" s="37"/>
      <c r="M166" s="37" t="s">
        <v>210</v>
      </c>
      <c r="N166" s="39" t="s">
        <v>213</v>
      </c>
    </row>
    <row r="167" spans="1:14" ht="15" customHeight="1" x14ac:dyDescent="0.2">
      <c r="B167" s="6" t="s">
        <v>16</v>
      </c>
      <c r="C167" s="6">
        <v>0.80653950953678477</v>
      </c>
      <c r="D167" s="6">
        <v>0.89464123524069028</v>
      </c>
      <c r="E167" s="6">
        <v>0.99364214350590385</v>
      </c>
      <c r="F167" s="6">
        <v>1.3051771117166213</v>
      </c>
      <c r="J167" s="6">
        <v>1.101</v>
      </c>
      <c r="K167" s="6">
        <v>0.11964182657694049</v>
      </c>
      <c r="L167" s="6"/>
      <c r="M167" s="72" t="s">
        <v>215</v>
      </c>
      <c r="N167" s="6">
        <v>0.99903481505304004</v>
      </c>
    </row>
    <row r="168" spans="1:14" x14ac:dyDescent="0.2">
      <c r="B168" s="6" t="s">
        <v>17</v>
      </c>
      <c r="C168" s="6">
        <v>0.91983116595939651</v>
      </c>
      <c r="D168" s="6">
        <v>0.54761682110823795</v>
      </c>
      <c r="E168" s="6">
        <v>1.3241077722417984</v>
      </c>
      <c r="F168" s="6">
        <v>0.97616470158589852</v>
      </c>
      <c r="J168" s="6">
        <v>1.0370650568614399</v>
      </c>
      <c r="K168" s="6">
        <v>0.17501026355081742</v>
      </c>
      <c r="L168" s="6"/>
      <c r="M168" s="73"/>
      <c r="N168" s="24"/>
    </row>
    <row r="169" spans="1:14" x14ac:dyDescent="0.2">
      <c r="B169" s="6" t="s">
        <v>18</v>
      </c>
      <c r="C169" s="6">
        <v>1.2446055514449319</v>
      </c>
      <c r="D169" s="6">
        <v>0.59014653400731154</v>
      </c>
      <c r="E169" s="6">
        <v>0.82002453327297198</v>
      </c>
      <c r="F169" s="6">
        <v>0.9707264296422059</v>
      </c>
      <c r="J169" s="6">
        <v>0.99791971406313262</v>
      </c>
      <c r="K169" s="6">
        <v>0.15109457020590422</v>
      </c>
      <c r="L169" s="6"/>
      <c r="M169" s="73"/>
      <c r="N169" s="6">
        <v>0.99994155025706399</v>
      </c>
    </row>
    <row r="170" spans="1:14" x14ac:dyDescent="0.2">
      <c r="B170" s="6" t="s">
        <v>19</v>
      </c>
      <c r="C170" s="6">
        <v>1.3247982944248864</v>
      </c>
      <c r="D170" s="6">
        <v>0.56692728750978205</v>
      </c>
      <c r="E170" s="6">
        <v>0.7760320493518823</v>
      </c>
      <c r="F170" s="6">
        <v>0.98403938089228249</v>
      </c>
      <c r="J170" s="6">
        <v>1.0051571276022238</v>
      </c>
      <c r="K170" s="6">
        <v>0.17785806781065061</v>
      </c>
      <c r="L170" s="6"/>
      <c r="M170" s="73"/>
      <c r="N170" s="6">
        <v>0.99998232060135095</v>
      </c>
    </row>
    <row r="171" spans="1:14" x14ac:dyDescent="0.2">
      <c r="B171" s="6" t="s">
        <v>20</v>
      </c>
      <c r="C171" s="6">
        <v>0.94064474927465702</v>
      </c>
      <c r="D171" s="6">
        <v>1.2864653730375657</v>
      </c>
      <c r="E171" s="6">
        <v>0.69243016161472404</v>
      </c>
      <c r="F171" s="6">
        <v>0.94747999763793034</v>
      </c>
      <c r="J171" s="6">
        <v>1.0643973325007325</v>
      </c>
      <c r="K171" s="6">
        <v>0.13428969954926961</v>
      </c>
      <c r="L171" s="6"/>
      <c r="M171" s="73"/>
      <c r="N171" s="6">
        <v>0.99999291319621997</v>
      </c>
    </row>
    <row r="172" spans="1:14" x14ac:dyDescent="0.2">
      <c r="B172" s="6" t="s">
        <v>21</v>
      </c>
      <c r="C172" s="6">
        <v>0.93152834077370172</v>
      </c>
      <c r="D172" s="6">
        <v>0.54513577829306081</v>
      </c>
      <c r="E172" s="6">
        <v>1.1075254173697731</v>
      </c>
      <c r="F172" s="6">
        <v>0.95522483043289164</v>
      </c>
      <c r="J172" s="6">
        <v>0.97422380448080992</v>
      </c>
      <c r="K172" s="6">
        <v>0.13186038991322716</v>
      </c>
      <c r="L172" s="6"/>
      <c r="M172" s="73"/>
      <c r="N172" s="6">
        <v>0.99912169014446095</v>
      </c>
    </row>
    <row r="173" spans="1:14" ht="17" thickBot="1" x14ac:dyDescent="0.25">
      <c r="B173" s="13" t="s">
        <v>23</v>
      </c>
      <c r="C173" s="13">
        <v>4.8923679060665366E-2</v>
      </c>
      <c r="D173" s="13">
        <v>3.9138943248532287E-2</v>
      </c>
      <c r="E173" s="13">
        <v>5.8708414872798431E-2</v>
      </c>
      <c r="F173" s="13">
        <v>9.7847358121330719E-3</v>
      </c>
      <c r="J173" s="13">
        <v>3.9138943248532287E-2</v>
      </c>
      <c r="K173" s="13">
        <v>1.2203709676366414E-2</v>
      </c>
      <c r="L173" s="13"/>
      <c r="M173" s="74"/>
      <c r="N173" s="44">
        <v>3.2198112146619701E-4</v>
      </c>
    </row>
    <row r="174" spans="1:14" x14ac:dyDescent="0.2">
      <c r="M174" s="27"/>
    </row>
    <row r="177" ht="15" customHeight="1" x14ac:dyDescent="0.2"/>
    <row r="187" ht="15" customHeight="1" x14ac:dyDescent="0.2"/>
    <row r="197" ht="15" customHeight="1" x14ac:dyDescent="0.2"/>
  </sheetData>
  <mergeCells count="14">
    <mergeCell ref="M46:M53"/>
    <mergeCell ref="M35:M42"/>
    <mergeCell ref="M157:M163"/>
    <mergeCell ref="M167:M173"/>
    <mergeCell ref="M77:M83"/>
    <mergeCell ref="M67:M73"/>
    <mergeCell ref="M57:M63"/>
    <mergeCell ref="M87:M93"/>
    <mergeCell ref="M97:M103"/>
    <mergeCell ref="M107:M113"/>
    <mergeCell ref="M117:M123"/>
    <mergeCell ref="M127:M133"/>
    <mergeCell ref="M137:M143"/>
    <mergeCell ref="M147:M153"/>
  </mergeCells>
  <phoneticPr fontId="2"/>
  <pageMargins left="0.70000000000000007" right="0.70000000000000007" top="0.75000000000000011" bottom="0.75000000000000011" header="0.30000000000000004" footer="0.30000000000000004"/>
  <pageSetup paperSize="9" scale="26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3:V143"/>
  <sheetViews>
    <sheetView topLeftCell="A100" zoomScale="93" zoomScaleNormal="30" workbookViewId="0">
      <selection activeCell="A39" sqref="A39"/>
    </sheetView>
  </sheetViews>
  <sheetFormatPr baseColWidth="12" defaultRowHeight="15" x14ac:dyDescent="0.15"/>
  <cols>
    <col min="2" max="2" width="24" customWidth="1"/>
    <col min="15" max="15" width="23.1640625" customWidth="1"/>
    <col min="18" max="18" width="14" customWidth="1"/>
    <col min="19" max="19" width="15.6640625" customWidth="1"/>
    <col min="20" max="20" width="23.33203125" customWidth="1"/>
    <col min="21" max="21" width="20.83203125" customWidth="1"/>
  </cols>
  <sheetData>
    <row r="3" spans="1:22" ht="17" thickBot="1" x14ac:dyDescent="0.25">
      <c r="A3" s="10" t="s">
        <v>434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6" x14ac:dyDescent="0.2">
      <c r="A4" s="1"/>
      <c r="B4" s="15" t="s">
        <v>197</v>
      </c>
      <c r="C4" s="15" t="s">
        <v>0</v>
      </c>
      <c r="D4" s="15" t="s">
        <v>1</v>
      </c>
      <c r="E4" s="15" t="s">
        <v>2</v>
      </c>
      <c r="F4" s="15" t="s">
        <v>3</v>
      </c>
      <c r="G4" s="15" t="s">
        <v>8</v>
      </c>
      <c r="H4" s="6"/>
      <c r="I4" s="6"/>
      <c r="J4" s="37" t="s">
        <v>4</v>
      </c>
      <c r="K4" s="37" t="s">
        <v>5</v>
      </c>
      <c r="L4" s="37"/>
      <c r="M4" s="37" t="s">
        <v>210</v>
      </c>
      <c r="N4" s="39" t="s">
        <v>213</v>
      </c>
      <c r="O4" s="49"/>
      <c r="P4" s="41" t="s">
        <v>217</v>
      </c>
      <c r="Q4" s="41" t="s">
        <v>216</v>
      </c>
      <c r="R4" s="41" t="s">
        <v>218</v>
      </c>
      <c r="S4" s="41" t="s">
        <v>219</v>
      </c>
      <c r="T4" s="41" t="s">
        <v>220</v>
      </c>
      <c r="U4" s="41" t="s">
        <v>221</v>
      </c>
      <c r="V4" s="1"/>
    </row>
    <row r="5" spans="1:22" ht="32" x14ac:dyDescent="0.2">
      <c r="A5" s="1"/>
      <c r="B5" s="6" t="s">
        <v>153</v>
      </c>
      <c r="C5" s="6">
        <v>1.141092650037536</v>
      </c>
      <c r="D5" s="6">
        <v>1.2972091200536364</v>
      </c>
      <c r="E5" s="6">
        <v>1.141092650037536</v>
      </c>
      <c r="F5" s="6">
        <v>0.58083919979980836</v>
      </c>
      <c r="G5" s="6">
        <v>0.83976638007148374</v>
      </c>
      <c r="H5" s="1"/>
      <c r="I5" s="1"/>
      <c r="J5" s="6">
        <v>1.0000000000000002</v>
      </c>
      <c r="K5" s="6">
        <v>0.12835850618719183</v>
      </c>
      <c r="L5" s="6"/>
      <c r="M5" s="57" t="s">
        <v>224</v>
      </c>
      <c r="N5" s="6"/>
      <c r="O5" s="32" t="s">
        <v>16</v>
      </c>
      <c r="P5" s="3">
        <v>0.999801197917908</v>
      </c>
      <c r="Q5" s="19">
        <v>1.05244173351782E-5</v>
      </c>
      <c r="R5" s="3">
        <v>0.29710891798032601</v>
      </c>
      <c r="S5" s="3">
        <v>0.75521854070202499</v>
      </c>
      <c r="T5" s="3">
        <v>0.742291266333031</v>
      </c>
      <c r="U5" s="52">
        <v>2.3713900501755099E-2</v>
      </c>
      <c r="V5" s="1"/>
    </row>
    <row r="6" spans="1:22" ht="16" x14ac:dyDescent="0.2">
      <c r="A6" s="1"/>
      <c r="B6" s="6" t="s">
        <v>165</v>
      </c>
      <c r="C6" s="6">
        <v>1.9409151215550742</v>
      </c>
      <c r="D6" s="6">
        <v>1.1837042073306043</v>
      </c>
      <c r="E6" s="6">
        <v>1.0047356666997174</v>
      </c>
      <c r="F6" s="6">
        <v>0.87413891603752658</v>
      </c>
      <c r="G6" s="6">
        <v>0.47373192254847812</v>
      </c>
      <c r="H6" s="1"/>
      <c r="I6" s="1"/>
      <c r="J6" s="6">
        <v>1.0954451668342804</v>
      </c>
      <c r="K6" s="6">
        <v>0.24148924724940293</v>
      </c>
      <c r="L6" s="6"/>
      <c r="M6" s="58"/>
      <c r="N6" s="6"/>
      <c r="O6" s="32" t="s">
        <v>217</v>
      </c>
      <c r="P6" s="30"/>
      <c r="Q6" s="19">
        <v>2.70304712151059E-5</v>
      </c>
      <c r="R6" s="3">
        <v>0.49474836300994202</v>
      </c>
      <c r="S6" s="6">
        <v>0.53677830003105798</v>
      </c>
      <c r="T6" s="3">
        <v>0.52259778017549996</v>
      </c>
      <c r="U6" s="19">
        <v>9.8850192189664492E-3</v>
      </c>
      <c r="V6" s="1"/>
    </row>
    <row r="7" spans="1:22" ht="16" x14ac:dyDescent="0.2">
      <c r="A7" s="10"/>
      <c r="B7" s="6" t="s">
        <v>166</v>
      </c>
      <c r="C7" s="6">
        <v>3.1509417036124221</v>
      </c>
      <c r="D7" s="6">
        <v>2.4488543274928354</v>
      </c>
      <c r="E7" s="6">
        <v>2.6574030793637307</v>
      </c>
      <c r="F7" s="6">
        <v>3.3893539568549134</v>
      </c>
      <c r="G7" s="6">
        <v>1.9552684882222131</v>
      </c>
      <c r="H7" s="1"/>
      <c r="I7" s="1"/>
      <c r="J7" s="6">
        <v>2.7203643111092228</v>
      </c>
      <c r="K7" s="6">
        <v>0.25455819012116093</v>
      </c>
      <c r="L7" s="6"/>
      <c r="M7" s="58"/>
      <c r="N7" s="6"/>
      <c r="O7" s="32" t="s">
        <v>216</v>
      </c>
      <c r="P7" s="30"/>
      <c r="Q7" s="30"/>
      <c r="R7" s="52">
        <v>4.1944327677750897E-3</v>
      </c>
      <c r="S7" s="53">
        <v>2.4363667339155599E-7</v>
      </c>
      <c r="T7" s="53">
        <v>2.3032606755180001E-7</v>
      </c>
      <c r="U7" s="53">
        <v>2.1854728027292898E-9</v>
      </c>
      <c r="V7" s="1"/>
    </row>
    <row r="8" spans="1:22" ht="16" x14ac:dyDescent="0.2">
      <c r="A8" s="10"/>
      <c r="B8" s="6" t="s">
        <v>167</v>
      </c>
      <c r="C8" s="6">
        <v>1.7438160125025381</v>
      </c>
      <c r="D8" s="6">
        <v>0.79710760775648393</v>
      </c>
      <c r="E8" s="6">
        <v>1.9713215956788817</v>
      </c>
      <c r="F8" s="6">
        <v>2.2238275329678894</v>
      </c>
      <c r="G8" s="6">
        <v>1.2792201966977814</v>
      </c>
      <c r="H8" s="1"/>
      <c r="I8" s="1"/>
      <c r="J8" s="6">
        <v>1.603058589120715</v>
      </c>
      <c r="K8" s="6">
        <v>0.25448110584584915</v>
      </c>
      <c r="L8" s="6"/>
      <c r="M8" s="58"/>
      <c r="N8" s="6"/>
      <c r="O8" s="29" t="s">
        <v>218</v>
      </c>
      <c r="P8" s="30"/>
      <c r="Q8" s="30"/>
      <c r="R8" s="30"/>
      <c r="S8" s="19">
        <v>1.3095846457023099E-2</v>
      </c>
      <c r="T8" s="19">
        <v>1.2378486793231201E-2</v>
      </c>
      <c r="U8" s="53">
        <v>6.6262965729091405E-5</v>
      </c>
      <c r="V8" s="1"/>
    </row>
    <row r="9" spans="1:22" ht="16" x14ac:dyDescent="0.2">
      <c r="A9" s="10"/>
      <c r="B9" s="6" t="s">
        <v>219</v>
      </c>
      <c r="C9" s="6">
        <v>0.93362984367106261</v>
      </c>
      <c r="D9" s="6">
        <v>0.69394278483642369</v>
      </c>
      <c r="E9" s="6">
        <v>0.45293370538770622</v>
      </c>
      <c r="F9" s="6">
        <v>0.70640755062630733</v>
      </c>
      <c r="G9" s="6">
        <v>0.24289768032597253</v>
      </c>
      <c r="H9" s="1"/>
      <c r="I9" s="1"/>
      <c r="J9" s="6">
        <v>0.60596231296949443</v>
      </c>
      <c r="K9" s="6">
        <v>0.11841230976738026</v>
      </c>
      <c r="L9" s="6"/>
      <c r="M9" s="58"/>
      <c r="N9" s="6"/>
      <c r="O9" s="29" t="s">
        <v>219</v>
      </c>
      <c r="P9" s="30"/>
      <c r="Q9" s="30"/>
      <c r="R9" s="30"/>
      <c r="S9" s="30"/>
      <c r="T9" s="6">
        <v>0.99999999998535405</v>
      </c>
      <c r="U9" s="3">
        <v>0.427080145393475</v>
      </c>
      <c r="V9" s="1"/>
    </row>
    <row r="10" spans="1:22" ht="16" x14ac:dyDescent="0.2">
      <c r="A10" s="10"/>
      <c r="B10" s="6" t="s">
        <v>220</v>
      </c>
      <c r="C10" s="6">
        <v>0.58131135001912215</v>
      </c>
      <c r="D10" s="6">
        <v>1.1052564483916203</v>
      </c>
      <c r="E10" s="6">
        <v>0.3304107234757811</v>
      </c>
      <c r="F10" s="6">
        <v>0.84982317974286703</v>
      </c>
      <c r="G10" s="6">
        <v>0.13260338909427424</v>
      </c>
      <c r="H10" s="1"/>
      <c r="I10" s="1"/>
      <c r="J10" s="6">
        <v>0.59988101814473294</v>
      </c>
      <c r="K10" s="6">
        <v>0.17452548016491168</v>
      </c>
      <c r="L10" s="6"/>
      <c r="M10" s="58"/>
      <c r="N10" s="6"/>
      <c r="O10" s="29" t="s">
        <v>220</v>
      </c>
      <c r="P10" s="30"/>
      <c r="Q10" s="30"/>
      <c r="R10" s="30"/>
      <c r="S10" s="30"/>
      <c r="T10" s="30"/>
      <c r="U10" s="3">
        <v>0.44040392350173801</v>
      </c>
      <c r="V10" s="1"/>
    </row>
    <row r="11" spans="1:22" ht="17" thickBot="1" x14ac:dyDescent="0.25">
      <c r="A11" s="10"/>
      <c r="B11" s="13" t="s">
        <v>168</v>
      </c>
      <c r="C11" s="13">
        <v>0.10427437593544764</v>
      </c>
      <c r="D11" s="13">
        <v>6.7328621274144587E-2</v>
      </c>
      <c r="E11" s="13">
        <v>3.930650575787193E-2</v>
      </c>
      <c r="F11" s="13">
        <v>6.9476904772022272E-2</v>
      </c>
      <c r="G11" s="13">
        <v>6.0340798028300696E-2</v>
      </c>
      <c r="H11" s="1"/>
      <c r="I11" s="1"/>
      <c r="J11" s="13">
        <v>6.8145441153557432E-2</v>
      </c>
      <c r="K11" s="13">
        <v>1.0488890712620446E-2</v>
      </c>
      <c r="L11" s="13"/>
      <c r="M11" s="59"/>
      <c r="N11" s="13"/>
      <c r="O11" s="13"/>
      <c r="P11" s="13"/>
      <c r="Q11" s="13"/>
      <c r="R11" s="13"/>
      <c r="S11" s="13"/>
      <c r="T11" s="13"/>
      <c r="U11" s="13"/>
      <c r="V11" s="1"/>
    </row>
    <row r="12" spans="1:22" ht="16" x14ac:dyDescent="0.2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68"/>
      <c r="N12" s="1"/>
      <c r="O12" s="1"/>
      <c r="P12" s="1"/>
      <c r="Q12" s="1"/>
      <c r="R12" s="1"/>
      <c r="S12" s="1"/>
      <c r="T12" s="1"/>
      <c r="U12" s="1"/>
      <c r="V12" s="1"/>
    </row>
    <row r="13" spans="1:22" ht="17" thickBot="1" x14ac:dyDescent="0.25">
      <c r="A13" s="10" t="s">
        <v>435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68"/>
      <c r="N13" s="1"/>
      <c r="O13" s="1"/>
      <c r="P13" s="1"/>
      <c r="Q13" s="1"/>
      <c r="R13" s="1"/>
      <c r="S13" s="1"/>
      <c r="T13" s="1"/>
      <c r="U13" s="1"/>
      <c r="V13" s="1"/>
    </row>
    <row r="14" spans="1:22" ht="16" x14ac:dyDescent="0.2">
      <c r="A14" s="1"/>
      <c r="B14" s="15" t="s">
        <v>197</v>
      </c>
      <c r="C14" s="15" t="s">
        <v>0</v>
      </c>
      <c r="D14" s="15" t="s">
        <v>1</v>
      </c>
      <c r="E14" s="15" t="s">
        <v>2</v>
      </c>
      <c r="F14" s="15" t="s">
        <v>3</v>
      </c>
      <c r="G14" s="15" t="s">
        <v>8</v>
      </c>
      <c r="H14" s="6"/>
      <c r="I14" s="6"/>
      <c r="J14" s="37" t="s">
        <v>4</v>
      </c>
      <c r="K14" s="37" t="s">
        <v>5</v>
      </c>
      <c r="L14" s="37"/>
      <c r="M14" s="45" t="s">
        <v>210</v>
      </c>
      <c r="N14" s="46" t="s">
        <v>213</v>
      </c>
      <c r="O14" s="47"/>
      <c r="P14" s="48" t="s">
        <v>217</v>
      </c>
      <c r="Q14" s="48" t="s">
        <v>216</v>
      </c>
      <c r="R14" s="48" t="s">
        <v>218</v>
      </c>
      <c r="S14" s="48" t="s">
        <v>219</v>
      </c>
      <c r="T14" s="48" t="s">
        <v>220</v>
      </c>
      <c r="U14" s="48" t="s">
        <v>221</v>
      </c>
      <c r="V14" s="1"/>
    </row>
    <row r="15" spans="1:22" ht="32" x14ac:dyDescent="0.2">
      <c r="A15" s="1"/>
      <c r="B15" s="6" t="s">
        <v>153</v>
      </c>
      <c r="C15" s="6">
        <v>1.125057988378962</v>
      </c>
      <c r="D15" s="6">
        <v>0.75693607761598503</v>
      </c>
      <c r="E15" s="6">
        <v>0.93717564054213709</v>
      </c>
      <c r="F15" s="6">
        <v>1.2101799225041634</v>
      </c>
      <c r="G15" s="6">
        <v>0.97065037095875228</v>
      </c>
      <c r="H15" s="1"/>
      <c r="I15" s="1"/>
      <c r="J15" s="6">
        <v>1</v>
      </c>
      <c r="K15" s="6">
        <v>7.8645874498316934E-2</v>
      </c>
      <c r="L15" s="6"/>
      <c r="M15" s="60" t="s">
        <v>224</v>
      </c>
      <c r="N15" s="9"/>
      <c r="O15" s="34" t="s">
        <v>16</v>
      </c>
      <c r="P15" s="36">
        <v>0.99999883413894297</v>
      </c>
      <c r="Q15" s="9">
        <v>0.99999335631466002</v>
      </c>
      <c r="R15" s="36">
        <v>0.99294211171307301</v>
      </c>
      <c r="S15" s="52">
        <v>7.8191092378609994E-8</v>
      </c>
      <c r="T15" s="52">
        <v>1.3006256749381601E-7</v>
      </c>
      <c r="U15" s="52">
        <v>3.1884060947007201E-9</v>
      </c>
      <c r="V15" s="1"/>
    </row>
    <row r="16" spans="1:22" ht="16" x14ac:dyDescent="0.2">
      <c r="A16" s="1"/>
      <c r="B16" s="6" t="s">
        <v>165</v>
      </c>
      <c r="C16" s="6">
        <v>1.225415430415614</v>
      </c>
      <c r="D16" s="6">
        <v>0.91433906597825965</v>
      </c>
      <c r="E16" s="6">
        <v>0.89806894526230774</v>
      </c>
      <c r="F16" s="6">
        <v>1.1417286043740758</v>
      </c>
      <c r="G16" s="6">
        <v>0.89403896151574114</v>
      </c>
      <c r="H16" s="1"/>
      <c r="I16" s="1"/>
      <c r="J16" s="6">
        <v>1.0147182015091996</v>
      </c>
      <c r="K16" s="6">
        <v>7.0274982569557304E-2</v>
      </c>
      <c r="L16" s="6"/>
      <c r="M16" s="61"/>
      <c r="N16" s="9"/>
      <c r="O16" s="34" t="s">
        <v>217</v>
      </c>
      <c r="P16" s="30"/>
      <c r="Q16" s="9">
        <v>0.99999999818472496</v>
      </c>
      <c r="R16" s="36">
        <v>0.98006429994825095</v>
      </c>
      <c r="S16" s="19">
        <v>5.4582954600590503E-8</v>
      </c>
      <c r="T16" s="52">
        <v>9.0431312438354894E-8</v>
      </c>
      <c r="U16" s="19">
        <v>2.2853777759124199E-9</v>
      </c>
      <c r="V16" s="1"/>
    </row>
    <row r="17" spans="1:22" ht="16" x14ac:dyDescent="0.2">
      <c r="A17" s="1"/>
      <c r="B17" s="6" t="s">
        <v>166</v>
      </c>
      <c r="C17" s="6">
        <v>0.97171001471820151</v>
      </c>
      <c r="D17" s="6">
        <v>0.75196326123305812</v>
      </c>
      <c r="E17" s="6">
        <v>1.2243641303078139</v>
      </c>
      <c r="F17" s="6">
        <v>0.86293382816750053</v>
      </c>
      <c r="G17" s="6">
        <v>1.2876090098087969</v>
      </c>
      <c r="H17" s="1"/>
      <c r="I17" s="1"/>
      <c r="J17" s="6">
        <v>1.0197160488470742</v>
      </c>
      <c r="K17" s="6">
        <v>0.1030107458199086</v>
      </c>
      <c r="L17" s="6"/>
      <c r="M17" s="61"/>
      <c r="N17" s="9"/>
      <c r="O17" s="34" t="s">
        <v>216</v>
      </c>
      <c r="P17" s="30"/>
      <c r="Q17" s="30"/>
      <c r="R17" s="36">
        <v>0.97316512683450695</v>
      </c>
      <c r="S17" s="53">
        <v>4.83429606346064E-8</v>
      </c>
      <c r="T17" s="53">
        <v>7.9984095013863094E-8</v>
      </c>
      <c r="U17" s="53">
        <v>2.0423472912867202E-9</v>
      </c>
      <c r="V17" s="1"/>
    </row>
    <row r="18" spans="1:22" ht="16" x14ac:dyDescent="0.2">
      <c r="A18" s="1"/>
      <c r="B18" s="6" t="s">
        <v>167</v>
      </c>
      <c r="C18" s="6">
        <v>1.2076517960544539</v>
      </c>
      <c r="D18" s="6">
        <v>0.90060541536366634</v>
      </c>
      <c r="E18" s="6">
        <v>0.98355800006007421</v>
      </c>
      <c r="F18" s="6">
        <v>0.84061456000587387</v>
      </c>
      <c r="G18" s="6">
        <v>0.73570148416875536</v>
      </c>
      <c r="H18" s="1"/>
      <c r="I18" s="1"/>
      <c r="J18" s="6">
        <v>0.93362625113056485</v>
      </c>
      <c r="K18" s="6">
        <v>7.9529536173518156E-2</v>
      </c>
      <c r="L18" s="6"/>
      <c r="M18" s="61"/>
      <c r="N18" s="9"/>
      <c r="O18" s="35" t="s">
        <v>218</v>
      </c>
      <c r="P18" s="30"/>
      <c r="Q18" s="30"/>
      <c r="R18" s="30"/>
      <c r="S18" s="19">
        <v>4.0955587699009802E-7</v>
      </c>
      <c r="T18" s="19">
        <v>6.9321978135583596E-7</v>
      </c>
      <c r="U18" s="53">
        <v>1.48299704738619E-8</v>
      </c>
      <c r="V18" s="1"/>
    </row>
    <row r="19" spans="1:22" ht="16" x14ac:dyDescent="0.2">
      <c r="A19" s="1"/>
      <c r="B19" s="6" t="s">
        <v>219</v>
      </c>
      <c r="C19" s="6">
        <v>0.12113313464317539</v>
      </c>
      <c r="D19" s="6">
        <v>0.11424127838093108</v>
      </c>
      <c r="E19" s="6">
        <v>0.38398319254811786</v>
      </c>
      <c r="F19" s="6">
        <v>5.164720370858629E-2</v>
      </c>
      <c r="G19" s="6">
        <v>0.2084077308938721</v>
      </c>
      <c r="H19" s="1"/>
      <c r="I19" s="1"/>
      <c r="J19" s="6">
        <v>0.17588250803493655</v>
      </c>
      <c r="K19" s="6">
        <v>5.7704129374762783E-2</v>
      </c>
      <c r="L19" s="6"/>
      <c r="M19" s="61"/>
      <c r="N19" s="9"/>
      <c r="O19" s="35" t="s">
        <v>219</v>
      </c>
      <c r="P19" s="30"/>
      <c r="Q19" s="30"/>
      <c r="R19" s="30"/>
      <c r="S19" s="30"/>
      <c r="T19" s="9">
        <v>0.99999128014669403</v>
      </c>
      <c r="U19" s="36">
        <v>0.807538197694043</v>
      </c>
      <c r="V19" s="1"/>
    </row>
    <row r="20" spans="1:22" ht="16" x14ac:dyDescent="0.2">
      <c r="A20" s="1"/>
      <c r="B20" s="6" t="s">
        <v>220</v>
      </c>
      <c r="C20" s="6">
        <v>0.22578755727916855</v>
      </c>
      <c r="D20" s="6">
        <v>0.30785571490076058</v>
      </c>
      <c r="E20" s="6">
        <v>0.27880311985822465</v>
      </c>
      <c r="F20" s="6">
        <v>6.1918238888759101E-2</v>
      </c>
      <c r="G20" s="6">
        <v>0.10825053649680104</v>
      </c>
      <c r="H20" s="1"/>
      <c r="I20" s="1"/>
      <c r="J20" s="6">
        <v>0.19652303348474279</v>
      </c>
      <c r="K20" s="6">
        <v>4.7922789657184904E-2</v>
      </c>
      <c r="L20" s="6"/>
      <c r="M20" s="61"/>
      <c r="N20" s="9"/>
      <c r="O20" s="35" t="s">
        <v>220</v>
      </c>
      <c r="P20" s="30"/>
      <c r="Q20" s="30"/>
      <c r="R20" s="30"/>
      <c r="S20" s="30"/>
      <c r="T20" s="30"/>
      <c r="U20" s="36">
        <v>0.689301679386504</v>
      </c>
      <c r="V20" s="1"/>
    </row>
    <row r="21" spans="1:22" ht="17" thickBot="1" x14ac:dyDescent="0.25">
      <c r="A21" s="1"/>
      <c r="B21" s="13" t="s">
        <v>168</v>
      </c>
      <c r="C21" s="13">
        <v>5.9331706877505178E-2</v>
      </c>
      <c r="D21" s="13">
        <v>4.849330338518635E-2</v>
      </c>
      <c r="E21" s="13">
        <v>2.9094313300781965E-2</v>
      </c>
      <c r="F21" s="13">
        <v>2.1543308558250367E-2</v>
      </c>
      <c r="G21" s="13">
        <v>4.3587236215453108E-2</v>
      </c>
      <c r="H21" s="1"/>
      <c r="I21" s="1"/>
      <c r="J21" s="13">
        <v>4.0409973667435393E-2</v>
      </c>
      <c r="K21" s="13">
        <v>6.7729699031280179E-3</v>
      </c>
      <c r="L21" s="13"/>
      <c r="M21" s="59"/>
      <c r="N21" s="13"/>
      <c r="O21" s="13"/>
      <c r="P21" s="13"/>
      <c r="Q21" s="13"/>
      <c r="R21" s="13"/>
      <c r="S21" s="13"/>
      <c r="T21" s="13"/>
      <c r="U21" s="13"/>
      <c r="V21" s="1"/>
    </row>
    <row r="22" spans="1:22" ht="1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68"/>
      <c r="N22" s="1"/>
      <c r="O22" s="1"/>
      <c r="P22" s="1"/>
      <c r="Q22" s="1"/>
      <c r="R22" s="1"/>
      <c r="S22" s="1"/>
      <c r="T22" s="1"/>
      <c r="U22" s="1"/>
      <c r="V22" s="1"/>
    </row>
    <row r="23" spans="1:22" ht="17" thickBot="1" x14ac:dyDescent="0.25">
      <c r="A23" s="10" t="s">
        <v>436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68"/>
      <c r="N23" s="1"/>
      <c r="O23" s="1"/>
      <c r="P23" s="1"/>
      <c r="Q23" s="1"/>
      <c r="R23" s="1"/>
      <c r="S23" s="1"/>
      <c r="T23" s="1"/>
      <c r="U23" s="1"/>
      <c r="V23" s="1"/>
    </row>
    <row r="24" spans="1:22" ht="16" x14ac:dyDescent="0.2">
      <c r="A24" s="1"/>
      <c r="B24" s="15" t="s">
        <v>197</v>
      </c>
      <c r="C24" s="15" t="s">
        <v>0</v>
      </c>
      <c r="D24" s="15" t="s">
        <v>1</v>
      </c>
      <c r="E24" s="15" t="s">
        <v>2</v>
      </c>
      <c r="F24" s="15" t="s">
        <v>3</v>
      </c>
      <c r="G24" s="15" t="s">
        <v>8</v>
      </c>
      <c r="H24" s="6"/>
      <c r="I24" s="6"/>
      <c r="J24" s="37" t="s">
        <v>4</v>
      </c>
      <c r="K24" s="37" t="s">
        <v>5</v>
      </c>
      <c r="L24" s="37"/>
      <c r="M24" s="45" t="s">
        <v>210</v>
      </c>
      <c r="N24" s="46" t="s">
        <v>213</v>
      </c>
      <c r="O24" s="47"/>
      <c r="P24" s="48" t="s">
        <v>217</v>
      </c>
      <c r="Q24" s="48" t="s">
        <v>216</v>
      </c>
      <c r="R24" s="48" t="s">
        <v>218</v>
      </c>
      <c r="S24" s="48" t="s">
        <v>219</v>
      </c>
      <c r="T24" s="48" t="s">
        <v>220</v>
      </c>
      <c r="U24" s="48" t="s">
        <v>221</v>
      </c>
      <c r="V24" s="1"/>
    </row>
    <row r="25" spans="1:22" ht="32" x14ac:dyDescent="0.2">
      <c r="A25" s="1"/>
      <c r="B25" s="6" t="s">
        <v>153</v>
      </c>
      <c r="C25" s="6">
        <v>1.1509500681220162</v>
      </c>
      <c r="D25" s="6">
        <v>1.1672265499058772</v>
      </c>
      <c r="E25" s="6">
        <v>1.3074226997119112</v>
      </c>
      <c r="F25" s="6">
        <v>0.39671974290438988</v>
      </c>
      <c r="G25" s="6">
        <v>0.97768093935580469</v>
      </c>
      <c r="H25" s="1"/>
      <c r="I25" s="1"/>
      <c r="J25" s="6">
        <v>0.99999999999999978</v>
      </c>
      <c r="K25" s="6">
        <v>0.15964093576320088</v>
      </c>
      <c r="L25" s="6"/>
      <c r="M25" s="60" t="s">
        <v>224</v>
      </c>
      <c r="N25" s="9"/>
      <c r="O25" s="34" t="s">
        <v>16</v>
      </c>
      <c r="P25" s="36">
        <v>0.99999995443726497</v>
      </c>
      <c r="Q25" s="19">
        <v>3.6759735735358798E-5</v>
      </c>
      <c r="R25" s="36">
        <v>0.65353623466029398</v>
      </c>
      <c r="S25" s="36">
        <v>0.80270612606895997</v>
      </c>
      <c r="T25" s="36">
        <v>0.391191486932915</v>
      </c>
      <c r="U25" s="52">
        <v>1.70893672347117E-3</v>
      </c>
      <c r="V25" s="1"/>
    </row>
    <row r="26" spans="1:22" ht="16" x14ac:dyDescent="0.2">
      <c r="A26" s="1"/>
      <c r="B26" s="6" t="s">
        <v>165</v>
      </c>
      <c r="C26" s="6">
        <v>1.1292914270262397</v>
      </c>
      <c r="D26" s="6">
        <v>1.5648043182078186</v>
      </c>
      <c r="E26" s="6">
        <v>0.7122390822768353</v>
      </c>
      <c r="F26" s="6">
        <v>0.60826200455533463</v>
      </c>
      <c r="G26" s="6">
        <v>1.0770818816236958</v>
      </c>
      <c r="H26" s="1"/>
      <c r="I26" s="1"/>
      <c r="J26" s="6">
        <v>1.0183357427379849</v>
      </c>
      <c r="K26" s="6">
        <v>0.16974183529384329</v>
      </c>
      <c r="L26" s="6"/>
      <c r="M26" s="61"/>
      <c r="N26" s="9"/>
      <c r="O26" s="34" t="s">
        <v>217</v>
      </c>
      <c r="P26" s="30"/>
      <c r="Q26" s="19">
        <v>4.6339151638208302E-5</v>
      </c>
      <c r="R26" s="36">
        <v>0.70652139762414801</v>
      </c>
      <c r="S26" s="9">
        <v>0.75573455815406299</v>
      </c>
      <c r="T26" s="36">
        <v>0.34418051952700102</v>
      </c>
      <c r="U26" s="19">
        <v>1.3585006578668E-3</v>
      </c>
      <c r="V26" s="1"/>
    </row>
    <row r="27" spans="1:22" ht="16" x14ac:dyDescent="0.2">
      <c r="A27" s="1"/>
      <c r="B27" s="6" t="s">
        <v>166</v>
      </c>
      <c r="C27" s="6">
        <v>2.583670476646108</v>
      </c>
      <c r="D27" s="6">
        <v>2.3454514253621901</v>
      </c>
      <c r="E27" s="6">
        <v>2.6524685130679861</v>
      </c>
      <c r="F27" s="6">
        <v>1.5689384405778408</v>
      </c>
      <c r="G27" s="6">
        <v>2.1355992137367261</v>
      </c>
      <c r="H27" s="1"/>
      <c r="I27" s="1"/>
      <c r="J27" s="6">
        <v>2.2572256138781706</v>
      </c>
      <c r="K27" s="6">
        <v>0.19482032821816692</v>
      </c>
      <c r="L27" s="6"/>
      <c r="M27" s="61"/>
      <c r="N27" s="9"/>
      <c r="O27" s="34" t="s">
        <v>216</v>
      </c>
      <c r="P27" s="30"/>
      <c r="Q27" s="30"/>
      <c r="R27" s="52">
        <v>2.92920473040958E-3</v>
      </c>
      <c r="S27" s="53">
        <v>9.9215872551017291E-7</v>
      </c>
      <c r="T27" s="53">
        <v>1.7774381466662001E-7</v>
      </c>
      <c r="U27" s="53">
        <v>6.3804528327438003E-10</v>
      </c>
      <c r="V27" s="1"/>
    </row>
    <row r="28" spans="1:22" ht="16" x14ac:dyDescent="0.2">
      <c r="A28" s="1"/>
      <c r="B28" s="6" t="s">
        <v>167</v>
      </c>
      <c r="C28" s="6">
        <v>1.3460858441409864</v>
      </c>
      <c r="D28" s="6">
        <v>0.81790621002381658</v>
      </c>
      <c r="E28" s="6">
        <v>1.5574461004045717</v>
      </c>
      <c r="F28" s="6">
        <v>1.1118189098397311</v>
      </c>
      <c r="G28" s="6">
        <v>1.9007342617341469</v>
      </c>
      <c r="H28" s="1"/>
      <c r="I28" s="1"/>
      <c r="J28" s="6">
        <v>1.3467982652286505</v>
      </c>
      <c r="K28" s="6">
        <v>0.18522421679554099</v>
      </c>
      <c r="L28" s="6"/>
      <c r="M28" s="61"/>
      <c r="N28" s="9"/>
      <c r="O28" s="35" t="s">
        <v>218</v>
      </c>
      <c r="P28" s="30"/>
      <c r="Q28" s="30"/>
      <c r="R28" s="30"/>
      <c r="S28" s="9">
        <v>6.7236626663803006E-2</v>
      </c>
      <c r="T28" s="19">
        <v>1.3435704307088301E-2</v>
      </c>
      <c r="U28" s="53">
        <v>2.1296149977478899E-5</v>
      </c>
      <c r="V28" s="1"/>
    </row>
    <row r="29" spans="1:22" ht="16" x14ac:dyDescent="0.2">
      <c r="A29" s="1"/>
      <c r="B29" s="6" t="s">
        <v>219</v>
      </c>
      <c r="C29" s="6">
        <v>0.48335430728749562</v>
      </c>
      <c r="D29" s="6">
        <v>0.48938648583998073</v>
      </c>
      <c r="E29" s="6">
        <v>0.68252020259799673</v>
      </c>
      <c r="F29" s="6">
        <v>0.79694958970785523</v>
      </c>
      <c r="G29" s="6">
        <v>1.0864941602271425</v>
      </c>
      <c r="H29" s="1"/>
      <c r="I29" s="1"/>
      <c r="J29" s="6">
        <v>0.70774094913209407</v>
      </c>
      <c r="K29" s="6">
        <v>0.11182045859363267</v>
      </c>
      <c r="L29" s="6"/>
      <c r="M29" s="61"/>
      <c r="N29" s="9"/>
      <c r="O29" s="35" t="s">
        <v>219</v>
      </c>
      <c r="P29" s="30"/>
      <c r="Q29" s="30"/>
      <c r="R29" s="30"/>
      <c r="S29" s="30"/>
      <c r="T29" s="9">
        <v>0.99212089175363205</v>
      </c>
      <c r="U29" s="36">
        <v>5.3145507310180397E-2</v>
      </c>
      <c r="V29" s="1"/>
    </row>
    <row r="30" spans="1:22" ht="16" x14ac:dyDescent="0.2">
      <c r="A30" s="1"/>
      <c r="B30" s="6" t="s">
        <v>220</v>
      </c>
      <c r="C30" s="6">
        <v>0.77887905482002251</v>
      </c>
      <c r="D30" s="6">
        <v>0.29724079832763045</v>
      </c>
      <c r="E30" s="6">
        <v>0.93277761021726224</v>
      </c>
      <c r="F30" s="6">
        <v>0.33598194506557388</v>
      </c>
      <c r="G30" s="6">
        <v>0.46785784859231822</v>
      </c>
      <c r="H30" s="1"/>
      <c r="I30" s="1"/>
      <c r="J30" s="6">
        <v>0.56254745140456142</v>
      </c>
      <c r="K30" s="6">
        <v>0.12541040683313467</v>
      </c>
      <c r="L30" s="6"/>
      <c r="M30" s="61"/>
      <c r="N30" s="9"/>
      <c r="O30" s="9" t="s">
        <v>220</v>
      </c>
      <c r="P30" s="30"/>
      <c r="Q30" s="30"/>
      <c r="R30" s="30"/>
      <c r="S30" s="30"/>
      <c r="T30" s="30"/>
      <c r="U30" s="36">
        <v>0.21430649990576101</v>
      </c>
      <c r="V30" s="1"/>
    </row>
    <row r="31" spans="1:22" ht="17" thickBot="1" x14ac:dyDescent="0.25">
      <c r="A31" s="1"/>
      <c r="B31" s="13" t="s">
        <v>168</v>
      </c>
      <c r="C31" s="13">
        <v>4.5761354536094263E-2</v>
      </c>
      <c r="D31" s="13">
        <v>6.9526057971315933E-2</v>
      </c>
      <c r="E31" s="13">
        <v>2.6468783475990885E-2</v>
      </c>
      <c r="F31" s="13">
        <v>6.0997805535043831E-2</v>
      </c>
      <c r="G31" s="13">
        <v>2.8340838888831106E-2</v>
      </c>
      <c r="H31" s="1"/>
      <c r="I31" s="1"/>
      <c r="J31" s="13">
        <v>4.6218968081455203E-2</v>
      </c>
      <c r="K31" s="13">
        <v>8.5777070979038989E-3</v>
      </c>
      <c r="L31" s="13"/>
      <c r="M31" s="59"/>
      <c r="N31" s="13"/>
      <c r="O31" s="13"/>
      <c r="P31" s="65"/>
      <c r="Q31" s="13"/>
      <c r="R31" s="13"/>
      <c r="S31" s="13"/>
      <c r="T31" s="13"/>
      <c r="U31" s="13"/>
      <c r="V31" s="1"/>
    </row>
    <row r="32" spans="1:22" ht="1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68"/>
      <c r="N32" s="1"/>
      <c r="O32" s="1"/>
      <c r="P32" s="1"/>
      <c r="Q32" s="1"/>
      <c r="R32" s="1"/>
      <c r="S32" s="1"/>
      <c r="T32" s="1"/>
      <c r="U32" s="1"/>
      <c r="V32" s="1"/>
    </row>
    <row r="33" spans="1:22" ht="17" thickBot="1" x14ac:dyDescent="0.25">
      <c r="A33" s="10" t="s">
        <v>437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68"/>
      <c r="N33" s="1"/>
      <c r="O33" s="1"/>
      <c r="P33" s="1"/>
      <c r="Q33" s="1"/>
      <c r="R33" s="1"/>
      <c r="S33" s="1"/>
      <c r="T33" s="1"/>
      <c r="U33" s="1"/>
      <c r="V33" s="1"/>
    </row>
    <row r="34" spans="1:22" ht="16" x14ac:dyDescent="0.2">
      <c r="A34" s="1"/>
      <c r="B34" s="15" t="s">
        <v>197</v>
      </c>
      <c r="C34" s="15" t="s">
        <v>0</v>
      </c>
      <c r="D34" s="15" t="s">
        <v>1</v>
      </c>
      <c r="E34" s="15" t="s">
        <v>2</v>
      </c>
      <c r="F34" s="15" t="s">
        <v>3</v>
      </c>
      <c r="G34" s="15" t="s">
        <v>8</v>
      </c>
      <c r="H34" s="6"/>
      <c r="I34" s="6"/>
      <c r="J34" s="37" t="s">
        <v>4</v>
      </c>
      <c r="K34" s="37" t="s">
        <v>5</v>
      </c>
      <c r="L34" s="37"/>
      <c r="M34" s="45" t="s">
        <v>210</v>
      </c>
      <c r="N34" s="46" t="s">
        <v>213</v>
      </c>
      <c r="O34" s="47"/>
      <c r="P34" s="48" t="s">
        <v>217</v>
      </c>
      <c r="Q34" s="48" t="s">
        <v>216</v>
      </c>
      <c r="R34" s="48" t="s">
        <v>218</v>
      </c>
      <c r="S34" s="48" t="s">
        <v>219</v>
      </c>
      <c r="T34" s="48" t="s">
        <v>220</v>
      </c>
      <c r="U34" s="48" t="s">
        <v>221</v>
      </c>
      <c r="V34" s="1"/>
    </row>
    <row r="35" spans="1:22" ht="32" x14ac:dyDescent="0.2">
      <c r="A35" s="1"/>
      <c r="B35" s="6" t="s">
        <v>153</v>
      </c>
      <c r="C35" s="6">
        <v>0.761319873362163</v>
      </c>
      <c r="D35" s="6">
        <v>0.77208629094506454</v>
      </c>
      <c r="E35" s="6">
        <v>0.86482195165912901</v>
      </c>
      <c r="F35" s="6">
        <v>1.0496741180824907</v>
      </c>
      <c r="G35" s="6">
        <v>1.5520977659511526</v>
      </c>
      <c r="H35" s="1"/>
      <c r="I35" s="1"/>
      <c r="J35" s="6">
        <v>1</v>
      </c>
      <c r="K35" s="6">
        <v>0.14738816566397134</v>
      </c>
      <c r="L35" s="6"/>
      <c r="M35" s="60" t="s">
        <v>224</v>
      </c>
      <c r="N35" s="9"/>
      <c r="O35" s="34" t="s">
        <v>16</v>
      </c>
      <c r="P35" s="36">
        <v>0.99941496926614004</v>
      </c>
      <c r="Q35" s="19">
        <v>1.7976467256397601E-4</v>
      </c>
      <c r="R35" s="36">
        <v>0.73980021061418699</v>
      </c>
      <c r="S35" s="36">
        <v>0.56638683599152095</v>
      </c>
      <c r="T35" s="36">
        <v>0.27247285371715702</v>
      </c>
      <c r="U35" s="52">
        <v>1.6107922597262701E-2</v>
      </c>
      <c r="V35" s="1"/>
    </row>
    <row r="36" spans="1:22" ht="16" x14ac:dyDescent="0.2">
      <c r="A36" s="1"/>
      <c r="B36" s="6" t="s">
        <v>165</v>
      </c>
      <c r="C36" s="6">
        <v>0.74699331450184847</v>
      </c>
      <c r="D36" s="6">
        <v>1.0350723792200573</v>
      </c>
      <c r="E36" s="6">
        <v>0.47112536237766528</v>
      </c>
      <c r="F36" s="6">
        <v>1.6093902423923048</v>
      </c>
      <c r="G36" s="6">
        <v>1.7098997381662278</v>
      </c>
      <c r="H36" s="1"/>
      <c r="I36" s="1"/>
      <c r="J36" s="6">
        <v>1.1144962073316207</v>
      </c>
      <c r="K36" s="6">
        <v>0.24028296187161027</v>
      </c>
      <c r="L36" s="6"/>
      <c r="M36" s="61"/>
      <c r="N36" s="9"/>
      <c r="O36" s="34" t="s">
        <v>217</v>
      </c>
      <c r="P36" s="30"/>
      <c r="Q36" s="19">
        <v>5.6881305353095901E-4</v>
      </c>
      <c r="R36" s="36">
        <v>0.930841786981491</v>
      </c>
      <c r="S36" s="9">
        <v>0.31732461212774798</v>
      </c>
      <c r="T36" s="36">
        <v>0.12366768234044399</v>
      </c>
      <c r="U36" s="19">
        <v>5.4701703655581904E-3</v>
      </c>
      <c r="V36" s="1"/>
    </row>
    <row r="37" spans="1:22" ht="16" x14ac:dyDescent="0.2">
      <c r="A37" s="1"/>
      <c r="B37" s="6" t="s">
        <v>166</v>
      </c>
      <c r="C37" s="6">
        <v>1.7090226019094741</v>
      </c>
      <c r="D37" s="6">
        <v>2.5857460886602448</v>
      </c>
      <c r="E37" s="6">
        <v>1.7545304947598848</v>
      </c>
      <c r="F37" s="6">
        <v>2.6982981492768956</v>
      </c>
      <c r="G37" s="6">
        <v>3.3903276981055233</v>
      </c>
      <c r="H37" s="1"/>
      <c r="I37" s="1"/>
      <c r="J37" s="6">
        <v>2.4275850065424045</v>
      </c>
      <c r="K37" s="6">
        <v>0.31579331285563461</v>
      </c>
      <c r="L37" s="6"/>
      <c r="M37" s="61"/>
      <c r="N37" s="9"/>
      <c r="O37" s="34" t="s">
        <v>216</v>
      </c>
      <c r="P37" s="30"/>
      <c r="Q37" s="30"/>
      <c r="R37" s="52">
        <v>9.2893982322823608E-3</v>
      </c>
      <c r="S37" s="53">
        <v>1.636301449226E-6</v>
      </c>
      <c r="T37" s="53">
        <v>4.3339225386240798E-7</v>
      </c>
      <c r="U37" s="53">
        <v>1.7154174414280001E-8</v>
      </c>
      <c r="V37" s="1"/>
    </row>
    <row r="38" spans="1:22" ht="16" x14ac:dyDescent="0.2">
      <c r="A38" s="1"/>
      <c r="B38" s="6" t="s">
        <v>167</v>
      </c>
      <c r="C38" s="6">
        <v>0.89039649310605296</v>
      </c>
      <c r="D38" s="6">
        <v>1.2984505989980695</v>
      </c>
      <c r="E38" s="6">
        <v>1.0302051329325794</v>
      </c>
      <c r="F38" s="6">
        <v>1.7650458105908529</v>
      </c>
      <c r="G38" s="6">
        <v>2.0116483694896923</v>
      </c>
      <c r="H38" s="1"/>
      <c r="I38" s="1"/>
      <c r="J38" s="6">
        <v>1.3991492810234494</v>
      </c>
      <c r="K38" s="6">
        <v>0.21379017890297478</v>
      </c>
      <c r="L38" s="6"/>
      <c r="M38" s="61"/>
      <c r="N38" s="9"/>
      <c r="O38" s="35" t="s">
        <v>218</v>
      </c>
      <c r="P38" s="30"/>
      <c r="Q38" s="30"/>
      <c r="R38" s="30"/>
      <c r="S38" s="19">
        <v>3.8019383806963999E-2</v>
      </c>
      <c r="T38" s="19">
        <v>1.0730609614338801E-2</v>
      </c>
      <c r="U38" s="53">
        <v>3.2565685667951299E-4</v>
      </c>
      <c r="V38" s="1"/>
    </row>
    <row r="39" spans="1:22" ht="16" x14ac:dyDescent="0.2">
      <c r="A39" s="1"/>
      <c r="B39" s="6" t="s">
        <v>219</v>
      </c>
      <c r="C39" s="6">
        <v>0.31972476496188068</v>
      </c>
      <c r="D39" s="6">
        <v>0.32371487499260454</v>
      </c>
      <c r="E39" s="6">
        <v>0.45146719097629739</v>
      </c>
      <c r="F39" s="6">
        <v>1.0543177806182469</v>
      </c>
      <c r="G39" s="6">
        <v>0.47912278118924539</v>
      </c>
      <c r="H39" s="1"/>
      <c r="I39" s="1"/>
      <c r="J39" s="6">
        <v>0.525669478547655</v>
      </c>
      <c r="K39" s="6">
        <v>0.13607727377283133</v>
      </c>
      <c r="L39" s="6"/>
      <c r="M39" s="61"/>
      <c r="N39" s="9"/>
      <c r="O39" s="35" t="s">
        <v>219</v>
      </c>
      <c r="P39" s="30"/>
      <c r="Q39" s="30"/>
      <c r="R39" s="30"/>
      <c r="S39" s="30"/>
      <c r="T39" s="9">
        <v>0.99820252846927404</v>
      </c>
      <c r="U39" s="36">
        <v>0.51754679511370405</v>
      </c>
      <c r="V39" s="1"/>
    </row>
    <row r="40" spans="1:22" ht="16" x14ac:dyDescent="0.2">
      <c r="A40" s="1"/>
      <c r="B40" s="6" t="s">
        <v>220</v>
      </c>
      <c r="C40" s="6">
        <v>0.51520575896708432</v>
      </c>
      <c r="D40" s="6">
        <v>0.47187866763346575</v>
      </c>
      <c r="E40" s="6">
        <v>0.41133677400062651</v>
      </c>
      <c r="F40" s="6">
        <v>0.22224224921126534</v>
      </c>
      <c r="G40" s="6">
        <v>0.30947430988295216</v>
      </c>
      <c r="H40" s="1"/>
      <c r="I40" s="1"/>
      <c r="J40" s="6">
        <v>0.38602755193907884</v>
      </c>
      <c r="K40" s="6">
        <v>5.3564915857885614E-2</v>
      </c>
      <c r="L40" s="6"/>
      <c r="M40" s="61"/>
      <c r="N40" s="9"/>
      <c r="O40" s="35" t="s">
        <v>220</v>
      </c>
      <c r="P40" s="30"/>
      <c r="Q40" s="30"/>
      <c r="R40" s="30"/>
      <c r="S40" s="30"/>
      <c r="T40" s="30"/>
      <c r="U40" s="36">
        <v>0.82741393623103598</v>
      </c>
      <c r="V40" s="1"/>
    </row>
    <row r="41" spans="1:22" ht="17" thickBot="1" x14ac:dyDescent="0.25">
      <c r="A41" s="1"/>
      <c r="B41" s="13" t="s">
        <v>168</v>
      </c>
      <c r="C41" s="13">
        <v>3.0269800233077463E-2</v>
      </c>
      <c r="D41" s="13">
        <v>4.5989457854118822E-2</v>
      </c>
      <c r="E41" s="13">
        <v>1.7508327634814122E-2</v>
      </c>
      <c r="F41" s="13">
        <v>4.0348267810681661E-2</v>
      </c>
      <c r="G41" s="13">
        <v>1.8746637644349112E-2</v>
      </c>
      <c r="H41" s="1"/>
      <c r="I41" s="1"/>
      <c r="J41" s="13">
        <v>3.0572498235408235E-2</v>
      </c>
      <c r="K41" s="13">
        <v>5.6739028585049067E-3</v>
      </c>
      <c r="L41" s="13"/>
      <c r="M41" s="67"/>
      <c r="N41" s="13"/>
      <c r="O41" s="13"/>
      <c r="P41" s="65"/>
      <c r="Q41" s="13"/>
      <c r="R41" s="13"/>
      <c r="S41" s="13"/>
      <c r="T41" s="13"/>
      <c r="U41" s="13"/>
      <c r="V41" s="1"/>
    </row>
    <row r="42" spans="1:22" ht="1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68"/>
      <c r="N42" s="1"/>
      <c r="O42" s="1"/>
      <c r="P42" s="1"/>
      <c r="Q42" s="1"/>
      <c r="R42" s="1"/>
      <c r="S42" s="1"/>
      <c r="T42" s="1"/>
      <c r="U42" s="1"/>
      <c r="V42" s="1"/>
    </row>
    <row r="43" spans="1:22" ht="17" thickBot="1" x14ac:dyDescent="0.25">
      <c r="A43" s="10" t="s">
        <v>447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68"/>
      <c r="N43" s="1"/>
      <c r="O43" s="1"/>
      <c r="P43" s="1"/>
      <c r="Q43" s="1"/>
      <c r="R43" s="1"/>
      <c r="S43" s="1"/>
      <c r="T43" s="1"/>
      <c r="U43" s="1"/>
      <c r="V43" s="1"/>
    </row>
    <row r="44" spans="1:22" ht="16" x14ac:dyDescent="0.2">
      <c r="A44" s="1"/>
      <c r="B44" s="15" t="s">
        <v>197</v>
      </c>
      <c r="C44" s="15" t="s">
        <v>0</v>
      </c>
      <c r="D44" s="15" t="s">
        <v>1</v>
      </c>
      <c r="E44" s="15" t="s">
        <v>2</v>
      </c>
      <c r="F44" s="15" t="s">
        <v>3</v>
      </c>
      <c r="G44" s="15" t="s">
        <v>8</v>
      </c>
      <c r="H44" s="6"/>
      <c r="I44" s="6"/>
      <c r="J44" s="37" t="s">
        <v>4</v>
      </c>
      <c r="K44" s="37" t="s">
        <v>5</v>
      </c>
      <c r="L44" s="37"/>
      <c r="M44" s="45" t="s">
        <v>210</v>
      </c>
      <c r="N44" s="46" t="s">
        <v>213</v>
      </c>
      <c r="O44" s="47"/>
      <c r="P44" s="48" t="s">
        <v>217</v>
      </c>
      <c r="Q44" s="48" t="s">
        <v>216</v>
      </c>
      <c r="R44" s="48" t="s">
        <v>218</v>
      </c>
      <c r="S44" s="48" t="s">
        <v>219</v>
      </c>
      <c r="T44" s="48" t="s">
        <v>220</v>
      </c>
      <c r="U44" s="48" t="s">
        <v>221</v>
      </c>
      <c r="V44" s="1"/>
    </row>
    <row r="45" spans="1:22" ht="32" x14ac:dyDescent="0.2">
      <c r="A45" s="1"/>
      <c r="B45" s="6" t="s">
        <v>153</v>
      </c>
      <c r="C45" s="6">
        <v>1.1850287457468027</v>
      </c>
      <c r="D45" s="6">
        <v>0.73580312096679579</v>
      </c>
      <c r="E45" s="6">
        <v>0.75065264578200164</v>
      </c>
      <c r="F45" s="6">
        <v>1.1788811646916189</v>
      </c>
      <c r="G45" s="6">
        <v>1.1496343228127812</v>
      </c>
      <c r="H45" s="1"/>
      <c r="I45" s="1"/>
      <c r="J45" s="6">
        <v>1</v>
      </c>
      <c r="K45" s="6">
        <v>0.10502348126588326</v>
      </c>
      <c r="L45" s="6"/>
      <c r="M45" s="60" t="s">
        <v>224</v>
      </c>
      <c r="N45" s="9"/>
      <c r="O45" s="34" t="s">
        <v>16</v>
      </c>
      <c r="P45" s="36">
        <v>0.99972322129966495</v>
      </c>
      <c r="Q45" s="19">
        <v>1.2012905422110799E-3</v>
      </c>
      <c r="R45" s="36">
        <v>0.96648310182420905</v>
      </c>
      <c r="S45" s="36">
        <v>0.178272364858478</v>
      </c>
      <c r="T45" s="36">
        <v>0.167802717441942</v>
      </c>
      <c r="U45" s="52">
        <v>3.2067231104371301E-4</v>
      </c>
      <c r="V45" s="1"/>
    </row>
    <row r="46" spans="1:22" ht="16" x14ac:dyDescent="0.2">
      <c r="A46" s="1"/>
      <c r="B46" s="6" t="s">
        <v>165</v>
      </c>
      <c r="C46" s="6">
        <v>1.1782822949665612</v>
      </c>
      <c r="D46" s="6">
        <v>0.78976250537760573</v>
      </c>
      <c r="E46" s="6">
        <v>0.72784670890531511</v>
      </c>
      <c r="F46" s="6">
        <v>1.4641142594548087</v>
      </c>
      <c r="G46" s="6">
        <v>1.1851509640580391</v>
      </c>
      <c r="H46" s="1"/>
      <c r="I46" s="1"/>
      <c r="J46" s="6">
        <v>1.0690313465524661</v>
      </c>
      <c r="K46" s="6">
        <v>0.13709633218725914</v>
      </c>
      <c r="L46" s="6"/>
      <c r="M46" s="61"/>
      <c r="N46" s="9"/>
      <c r="O46" s="34" t="s">
        <v>217</v>
      </c>
      <c r="P46" s="30"/>
      <c r="Q46" s="19">
        <v>3.2419036248663201E-3</v>
      </c>
      <c r="R46" s="36">
        <v>0.99794896711590897</v>
      </c>
      <c r="S46" s="9">
        <v>8.3863366081116594E-2</v>
      </c>
      <c r="T46" s="36">
        <v>7.8283611479492907E-2</v>
      </c>
      <c r="U46" s="19">
        <v>1.1653381935861101E-4</v>
      </c>
      <c r="V46" s="1"/>
    </row>
    <row r="47" spans="1:22" ht="16" x14ac:dyDescent="0.2">
      <c r="A47" s="1"/>
      <c r="B47" s="6" t="s">
        <v>166</v>
      </c>
      <c r="C47" s="6">
        <v>2.003304783135829</v>
      </c>
      <c r="D47" s="6">
        <v>1.3176967225937659</v>
      </c>
      <c r="E47" s="6">
        <v>1.7631213578943252</v>
      </c>
      <c r="F47" s="6">
        <v>2.255490046540733</v>
      </c>
      <c r="G47" s="6">
        <v>1.9124354687316676</v>
      </c>
      <c r="H47" s="1"/>
      <c r="I47" s="1"/>
      <c r="J47" s="6">
        <v>1.8504096757792641</v>
      </c>
      <c r="K47" s="6">
        <v>0.15535709841394313</v>
      </c>
      <c r="L47" s="6"/>
      <c r="M47" s="61"/>
      <c r="N47" s="9"/>
      <c r="O47" s="34" t="s">
        <v>216</v>
      </c>
      <c r="P47" s="30"/>
      <c r="Q47" s="30"/>
      <c r="R47" s="52">
        <v>1.27329618411882E-2</v>
      </c>
      <c r="S47" s="53">
        <v>1.42337931230418E-6</v>
      </c>
      <c r="T47" s="53">
        <v>1.31063466612957E-6</v>
      </c>
      <c r="U47" s="53">
        <v>2.8009793373584599E-9</v>
      </c>
      <c r="V47" s="1"/>
    </row>
    <row r="48" spans="1:22" ht="16" x14ac:dyDescent="0.2">
      <c r="A48" s="1"/>
      <c r="B48" s="6" t="s">
        <v>167</v>
      </c>
      <c r="C48" s="6">
        <v>0.80030994563729518</v>
      </c>
      <c r="D48" s="6">
        <v>1.5336198130548713</v>
      </c>
      <c r="E48" s="6">
        <v>1.4422738472368886</v>
      </c>
      <c r="F48" s="6">
        <v>0.56556523524580549</v>
      </c>
      <c r="G48" s="6">
        <v>1.4943632914857836</v>
      </c>
      <c r="H48" s="1"/>
      <c r="I48" s="1"/>
      <c r="J48" s="6">
        <v>1.1672264265321288</v>
      </c>
      <c r="K48" s="6">
        <v>0.20168510341470147</v>
      </c>
      <c r="L48" s="6"/>
      <c r="M48" s="61"/>
      <c r="N48" s="9"/>
      <c r="O48" s="35" t="s">
        <v>218</v>
      </c>
      <c r="P48" s="30"/>
      <c r="Q48" s="30"/>
      <c r="R48" s="30"/>
      <c r="S48" s="19">
        <v>2.4873223333746201E-2</v>
      </c>
      <c r="T48" s="19">
        <v>2.3024402410995699E-2</v>
      </c>
      <c r="U48" s="53">
        <v>2.7763116325685299E-5</v>
      </c>
      <c r="V48" s="1"/>
    </row>
    <row r="49" spans="1:22" ht="16" x14ac:dyDescent="0.2">
      <c r="A49" s="1"/>
      <c r="B49" s="6" t="s">
        <v>219</v>
      </c>
      <c r="C49" s="6">
        <v>0.45182887480933948</v>
      </c>
      <c r="D49" s="6">
        <v>0.54861355547733592</v>
      </c>
      <c r="E49" s="6">
        <v>0.6124481794360358</v>
      </c>
      <c r="F49" s="6">
        <v>0.22104403770190464</v>
      </c>
      <c r="G49" s="6">
        <v>0.83774541436896255</v>
      </c>
      <c r="H49" s="1"/>
      <c r="I49" s="1"/>
      <c r="J49" s="6">
        <v>0.53433601235871575</v>
      </c>
      <c r="K49" s="6">
        <v>0.10082705818434613</v>
      </c>
      <c r="L49" s="6"/>
      <c r="M49" s="61"/>
      <c r="N49" s="9"/>
      <c r="O49" s="35" t="s">
        <v>219</v>
      </c>
      <c r="P49" s="30"/>
      <c r="Q49" s="30"/>
      <c r="R49" s="30"/>
      <c r="S49" s="30"/>
      <c r="T49" s="9">
        <v>0.999999999878877</v>
      </c>
      <c r="U49" s="36">
        <v>0.16154073534930299</v>
      </c>
      <c r="V49" s="1"/>
    </row>
    <row r="50" spans="1:22" ht="16" x14ac:dyDescent="0.2">
      <c r="A50" s="1"/>
      <c r="B50" s="6" t="s">
        <v>220</v>
      </c>
      <c r="C50" s="6">
        <v>0.7221391137705816</v>
      </c>
      <c r="D50" s="6">
        <v>0.43114953654816385</v>
      </c>
      <c r="E50" s="6">
        <v>0.38276330712972745</v>
      </c>
      <c r="F50" s="6">
        <v>0.82883569947983904</v>
      </c>
      <c r="G50" s="6">
        <v>0.27726446087058548</v>
      </c>
      <c r="H50" s="1"/>
      <c r="I50" s="1"/>
      <c r="J50" s="6">
        <v>0.52843042355977943</v>
      </c>
      <c r="K50" s="6">
        <v>0.1052457141797695</v>
      </c>
      <c r="L50" s="6"/>
      <c r="M50" s="61"/>
      <c r="N50" s="9"/>
      <c r="O50" s="35" t="s">
        <v>220</v>
      </c>
      <c r="P50" s="30"/>
      <c r="Q50" s="30"/>
      <c r="R50" s="30"/>
      <c r="S50" s="30"/>
      <c r="T50" s="30"/>
      <c r="U50" s="36">
        <v>0.17170550717006799</v>
      </c>
      <c r="V50" s="1"/>
    </row>
    <row r="51" spans="1:22" ht="17" thickBot="1" x14ac:dyDescent="0.25">
      <c r="A51" s="1"/>
      <c r="B51" s="13" t="s">
        <v>168</v>
      </c>
      <c r="C51" s="13">
        <v>1.5741718487230633E-2</v>
      </c>
      <c r="D51" s="13">
        <v>7.0691071219054324E-2</v>
      </c>
      <c r="E51" s="13">
        <v>3.0505690484571163E-2</v>
      </c>
      <c r="F51" s="13">
        <v>6.7366733153427977E-2</v>
      </c>
      <c r="G51" s="13">
        <v>0.11116977590050453</v>
      </c>
      <c r="H51" s="1"/>
      <c r="I51" s="1"/>
      <c r="J51" s="13">
        <v>5.9094997848957734E-2</v>
      </c>
      <c r="K51" s="13">
        <v>1.6750415455535812E-2</v>
      </c>
      <c r="L51" s="13"/>
      <c r="M51" s="67"/>
      <c r="N51" s="13"/>
      <c r="O51" s="42"/>
      <c r="P51" s="13"/>
      <c r="Q51" s="13"/>
      <c r="R51" s="13"/>
      <c r="S51" s="13"/>
      <c r="T51" s="13"/>
      <c r="U51" s="13"/>
      <c r="V51" s="1"/>
    </row>
    <row r="52" spans="1:22" ht="1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68"/>
      <c r="N52" s="1"/>
      <c r="O52" s="1"/>
      <c r="P52" s="1"/>
      <c r="Q52" s="1"/>
      <c r="R52" s="1"/>
      <c r="S52" s="1"/>
      <c r="T52" s="1"/>
      <c r="U52" s="1"/>
      <c r="V52" s="1"/>
    </row>
    <row r="53" spans="1:22" ht="17" thickBot="1" x14ac:dyDescent="0.25">
      <c r="A53" s="10" t="s">
        <v>438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68"/>
      <c r="N53" s="1"/>
      <c r="O53" s="1"/>
      <c r="P53" s="1"/>
      <c r="Q53" s="1"/>
      <c r="R53" s="1"/>
      <c r="S53" s="1"/>
      <c r="T53" s="1"/>
      <c r="U53" s="1"/>
      <c r="V53" s="1"/>
    </row>
    <row r="54" spans="1:22" ht="16" x14ac:dyDescent="0.2">
      <c r="A54" s="1"/>
      <c r="B54" s="15" t="s">
        <v>197</v>
      </c>
      <c r="C54" s="15" t="s">
        <v>0</v>
      </c>
      <c r="D54" s="15" t="s">
        <v>1</v>
      </c>
      <c r="E54" s="15" t="s">
        <v>2</v>
      </c>
      <c r="F54" s="15" t="s">
        <v>3</v>
      </c>
      <c r="G54" s="15" t="s">
        <v>8</v>
      </c>
      <c r="H54" s="6"/>
      <c r="I54" s="6"/>
      <c r="J54" s="37" t="s">
        <v>4</v>
      </c>
      <c r="K54" s="37" t="s">
        <v>5</v>
      </c>
      <c r="L54" s="37"/>
      <c r="M54" s="45" t="s">
        <v>210</v>
      </c>
      <c r="N54" s="46" t="s">
        <v>213</v>
      </c>
      <c r="O54" s="47"/>
      <c r="P54" s="48" t="s">
        <v>217</v>
      </c>
      <c r="Q54" s="48" t="s">
        <v>216</v>
      </c>
      <c r="R54" s="48" t="s">
        <v>218</v>
      </c>
      <c r="S54" s="48" t="s">
        <v>219</v>
      </c>
      <c r="T54" s="48" t="s">
        <v>220</v>
      </c>
      <c r="U54" s="48" t="s">
        <v>221</v>
      </c>
      <c r="V54" s="1"/>
    </row>
    <row r="55" spans="1:22" ht="32" x14ac:dyDescent="0.2">
      <c r="A55" s="1"/>
      <c r="B55" s="6" t="s">
        <v>153</v>
      </c>
      <c r="C55" s="6">
        <v>0.95472856041766652</v>
      </c>
      <c r="D55" s="6">
        <v>0.39520405838411166</v>
      </c>
      <c r="E55" s="6">
        <v>1.2095394689004262</v>
      </c>
      <c r="F55" s="6">
        <v>0.73059669929080084</v>
      </c>
      <c r="G55" s="6">
        <v>1.7099312130069948</v>
      </c>
      <c r="H55" s="1"/>
      <c r="I55" s="1"/>
      <c r="J55" s="6">
        <v>1</v>
      </c>
      <c r="K55" s="6">
        <v>0.22229652369060704</v>
      </c>
      <c r="L55" s="6"/>
      <c r="M55" s="60" t="s">
        <v>224</v>
      </c>
      <c r="N55" s="9"/>
      <c r="O55" s="34" t="s">
        <v>16</v>
      </c>
      <c r="P55" s="3">
        <v>0.999864163072822</v>
      </c>
      <c r="Q55" s="19">
        <v>7.3041748926661E-4</v>
      </c>
      <c r="R55" s="36">
        <v>0.98376797716363595</v>
      </c>
      <c r="S55" s="36">
        <v>0.489811966342592</v>
      </c>
      <c r="T55" s="36">
        <v>0.44531451034479502</v>
      </c>
      <c r="U55" s="52">
        <v>2.3889781871443399E-2</v>
      </c>
      <c r="V55" s="1"/>
    </row>
    <row r="56" spans="1:22" ht="16" x14ac:dyDescent="0.2">
      <c r="A56" s="1"/>
      <c r="B56" s="6" t="s">
        <v>165</v>
      </c>
      <c r="C56" s="6">
        <v>0.67008933497922529</v>
      </c>
      <c r="D56" s="6">
        <v>1.1665113677494521</v>
      </c>
      <c r="E56" s="6">
        <v>1.17279187208237</v>
      </c>
      <c r="F56" s="6">
        <v>0.907366304068564</v>
      </c>
      <c r="G56" s="6">
        <v>1.527723242635332</v>
      </c>
      <c r="H56" s="1"/>
      <c r="I56" s="1"/>
      <c r="J56" s="6">
        <v>1.0888964243029888</v>
      </c>
      <c r="K56" s="6">
        <v>0.14387217672506292</v>
      </c>
      <c r="L56" s="6"/>
      <c r="M56" s="61"/>
      <c r="N56" s="9"/>
      <c r="O56" s="34" t="s">
        <v>217</v>
      </c>
      <c r="P56" s="30"/>
      <c r="Q56" s="19">
        <v>1.7714126613173099E-3</v>
      </c>
      <c r="R56" s="36">
        <v>0.99918001029620196</v>
      </c>
      <c r="S56" s="9">
        <v>0.304116357318788</v>
      </c>
      <c r="T56" s="36">
        <v>0.26968124693858703</v>
      </c>
      <c r="U56" s="19">
        <v>1.0542178380472901E-2</v>
      </c>
      <c r="V56" s="1"/>
    </row>
    <row r="57" spans="1:22" ht="16" x14ac:dyDescent="0.2">
      <c r="A57" s="1"/>
      <c r="B57" s="6" t="s">
        <v>166</v>
      </c>
      <c r="C57" s="6">
        <v>1.291183727683008</v>
      </c>
      <c r="D57" s="6">
        <v>1.9462916961560404</v>
      </c>
      <c r="E57" s="6">
        <v>2.8409476511108203</v>
      </c>
      <c r="F57" s="6">
        <v>2.5160605994502858</v>
      </c>
      <c r="G57" s="6">
        <v>2.8444984948300682</v>
      </c>
      <c r="H57" s="1"/>
      <c r="I57" s="1"/>
      <c r="J57" s="6">
        <v>2.2877964338460446</v>
      </c>
      <c r="K57" s="6">
        <v>0.29814932123976817</v>
      </c>
      <c r="L57" s="6"/>
      <c r="M57" s="61"/>
      <c r="N57" s="9"/>
      <c r="O57" s="34" t="s">
        <v>216</v>
      </c>
      <c r="P57" s="30"/>
      <c r="Q57" s="30"/>
      <c r="R57" s="52">
        <v>5.8055852045668698E-3</v>
      </c>
      <c r="S57" s="53">
        <v>4.6087099785374602E-6</v>
      </c>
      <c r="T57" s="53">
        <v>3.8042816765671002E-6</v>
      </c>
      <c r="U57" s="53">
        <v>8.7755713806814102E-8</v>
      </c>
      <c r="V57" s="1"/>
    </row>
    <row r="58" spans="1:22" ht="16" x14ac:dyDescent="0.2">
      <c r="A58" s="1"/>
      <c r="B58" s="6" t="s">
        <v>167</v>
      </c>
      <c r="C58" s="6">
        <v>1.9538683741270888</v>
      </c>
      <c r="D58" s="6">
        <v>1.3591313339538222</v>
      </c>
      <c r="E58" s="6">
        <v>1.2769014066950459</v>
      </c>
      <c r="F58" s="6">
        <v>0.35050190509430945</v>
      </c>
      <c r="G58" s="6">
        <v>1.1113353111411661</v>
      </c>
      <c r="H58" s="1"/>
      <c r="I58" s="1"/>
      <c r="J58" s="6">
        <v>1.2103476662022863</v>
      </c>
      <c r="K58" s="6">
        <v>0.25773311803358562</v>
      </c>
      <c r="L58" s="6"/>
      <c r="M58" s="61"/>
      <c r="N58" s="9"/>
      <c r="O58" s="35" t="s">
        <v>218</v>
      </c>
      <c r="P58" s="30"/>
      <c r="Q58" s="30"/>
      <c r="R58" s="30"/>
      <c r="S58" s="9">
        <v>0.134245803721219</v>
      </c>
      <c r="T58" s="9">
        <v>0.115852556658905</v>
      </c>
      <c r="U58" s="53">
        <v>3.2840285591251299E-3</v>
      </c>
      <c r="V58" s="1"/>
    </row>
    <row r="59" spans="1:22" ht="16" x14ac:dyDescent="0.2">
      <c r="A59" s="1"/>
      <c r="B59" s="6" t="s">
        <v>219</v>
      </c>
      <c r="C59" s="6">
        <v>0.29121584282244811</v>
      </c>
      <c r="D59" s="6">
        <v>0.81032455277143567</v>
      </c>
      <c r="E59" s="6">
        <v>0.77538076349891949</v>
      </c>
      <c r="F59" s="6">
        <v>0.13698924809369378</v>
      </c>
      <c r="G59" s="6">
        <v>0.4514627220950263</v>
      </c>
      <c r="H59" s="1"/>
      <c r="I59" s="1"/>
      <c r="J59" s="6">
        <v>0.49307462585630468</v>
      </c>
      <c r="K59" s="6">
        <v>0.13221565462479012</v>
      </c>
      <c r="L59" s="6"/>
      <c r="M59" s="61"/>
      <c r="N59" s="9"/>
      <c r="O59" s="35" t="s">
        <v>219</v>
      </c>
      <c r="P59" s="30"/>
      <c r="Q59" s="30"/>
      <c r="R59" s="30"/>
      <c r="S59" s="30"/>
      <c r="T59" s="9">
        <v>0.99999998286204195</v>
      </c>
      <c r="U59" s="36">
        <v>0.69571993791240305</v>
      </c>
      <c r="V59" s="1"/>
    </row>
    <row r="60" spans="1:22" ht="16" x14ac:dyDescent="0.2">
      <c r="A60" s="1"/>
      <c r="B60" s="6" t="s">
        <v>220</v>
      </c>
      <c r="C60" s="6">
        <v>0.46543805050196574</v>
      </c>
      <c r="D60" s="6">
        <v>0.63682541543659632</v>
      </c>
      <c r="E60" s="6">
        <v>0.33887531569788021</v>
      </c>
      <c r="F60" s="6">
        <v>0.51366044723664384</v>
      </c>
      <c r="G60" s="6">
        <v>0.41239474717507957</v>
      </c>
      <c r="H60" s="1"/>
      <c r="I60" s="1"/>
      <c r="J60" s="6">
        <v>0.47343879520963317</v>
      </c>
      <c r="K60" s="6">
        <v>5.0105232608782385E-2</v>
      </c>
      <c r="L60" s="6"/>
      <c r="M60" s="61"/>
      <c r="N60" s="9"/>
      <c r="O60" s="35" t="s">
        <v>220</v>
      </c>
      <c r="P60" s="30"/>
      <c r="Q60" s="30"/>
      <c r="R60" s="30"/>
      <c r="S60" s="30"/>
      <c r="T60" s="30"/>
      <c r="U60" s="36">
        <v>0.73929236121203501</v>
      </c>
      <c r="V60" s="1"/>
    </row>
    <row r="61" spans="1:22" ht="17" thickBot="1" x14ac:dyDescent="0.25">
      <c r="A61" s="1"/>
      <c r="B61" s="13" t="s">
        <v>168</v>
      </c>
      <c r="C61" s="13">
        <v>1.0145960279026027E-2</v>
      </c>
      <c r="D61" s="13">
        <v>0.10441358967274068</v>
      </c>
      <c r="E61" s="13">
        <v>4.9154341724473923E-2</v>
      </c>
      <c r="F61" s="13">
        <v>4.1749681272389705E-2</v>
      </c>
      <c r="G61" s="13">
        <v>0.16535055189564157</v>
      </c>
      <c r="H61" s="1"/>
      <c r="I61" s="1"/>
      <c r="J61" s="13">
        <v>7.4162824968854374E-2</v>
      </c>
      <c r="K61" s="13">
        <v>2.739024040642225E-2</v>
      </c>
      <c r="L61" s="13"/>
      <c r="M61" s="67"/>
      <c r="N61" s="13"/>
      <c r="O61" s="42"/>
      <c r="P61" s="13"/>
      <c r="Q61" s="13"/>
      <c r="R61" s="13"/>
      <c r="S61" s="13"/>
      <c r="T61" s="13"/>
      <c r="U61" s="13"/>
      <c r="V61" s="1"/>
    </row>
    <row r="62" spans="1:22" ht="1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68"/>
      <c r="N62" s="1"/>
      <c r="O62" s="1"/>
      <c r="P62" s="1"/>
      <c r="Q62" s="1"/>
      <c r="R62" s="1"/>
      <c r="S62" s="1"/>
      <c r="T62" s="1"/>
      <c r="U62" s="1"/>
      <c r="V62" s="1"/>
    </row>
    <row r="63" spans="1:22" ht="17" thickBot="1" x14ac:dyDescent="0.25">
      <c r="A63" s="10" t="s">
        <v>439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68"/>
      <c r="N63" s="1"/>
      <c r="O63" s="1"/>
      <c r="P63" s="1"/>
      <c r="Q63" s="1"/>
      <c r="R63" s="1"/>
      <c r="S63" s="1"/>
      <c r="T63" s="1"/>
      <c r="U63" s="1"/>
      <c r="V63" s="1"/>
    </row>
    <row r="64" spans="1:22" ht="16" x14ac:dyDescent="0.2">
      <c r="A64" s="1"/>
      <c r="B64" s="15" t="s">
        <v>197</v>
      </c>
      <c r="C64" s="15" t="s">
        <v>0</v>
      </c>
      <c r="D64" s="15" t="s">
        <v>1</v>
      </c>
      <c r="E64" s="15" t="s">
        <v>2</v>
      </c>
      <c r="F64" s="15" t="s">
        <v>3</v>
      </c>
      <c r="G64" s="15" t="s">
        <v>8</v>
      </c>
      <c r="H64" s="6"/>
      <c r="I64" s="6"/>
      <c r="J64" s="37" t="s">
        <v>4</v>
      </c>
      <c r="K64" s="37" t="s">
        <v>5</v>
      </c>
      <c r="L64" s="37"/>
      <c r="M64" s="45" t="s">
        <v>210</v>
      </c>
      <c r="N64" s="46" t="s">
        <v>213</v>
      </c>
      <c r="O64" s="47"/>
      <c r="P64" s="48" t="s">
        <v>217</v>
      </c>
      <c r="Q64" s="48" t="s">
        <v>216</v>
      </c>
      <c r="R64" s="48" t="s">
        <v>218</v>
      </c>
      <c r="S64" s="48" t="s">
        <v>219</v>
      </c>
      <c r="T64" s="48" t="s">
        <v>220</v>
      </c>
      <c r="U64" s="48" t="s">
        <v>221</v>
      </c>
      <c r="V64" s="1"/>
    </row>
    <row r="65" spans="1:22" ht="32" x14ac:dyDescent="0.2">
      <c r="A65" s="1"/>
      <c r="B65" s="6" t="s">
        <v>153</v>
      </c>
      <c r="C65" s="6">
        <v>0.9661552730435834</v>
      </c>
      <c r="D65" s="6">
        <v>1.2508609358750267</v>
      </c>
      <c r="E65" s="6">
        <v>0.83935416775284089</v>
      </c>
      <c r="F65" s="6">
        <v>1.1332111330327719</v>
      </c>
      <c r="G65" s="6">
        <v>0.81041849029577784</v>
      </c>
      <c r="H65" s="1"/>
      <c r="I65" s="1"/>
      <c r="J65" s="6">
        <v>1</v>
      </c>
      <c r="K65" s="6">
        <v>8.4726062370099192E-2</v>
      </c>
      <c r="L65" s="6"/>
      <c r="M65" s="60" t="s">
        <v>224</v>
      </c>
      <c r="N65" s="9"/>
      <c r="O65" s="34" t="s">
        <v>16</v>
      </c>
      <c r="P65" s="36">
        <v>0.75783960061035505</v>
      </c>
      <c r="Q65" s="19">
        <v>3.1553875201595399E-6</v>
      </c>
      <c r="R65" s="36">
        <v>0.452243350295566</v>
      </c>
      <c r="S65" s="36">
        <v>0.56217539820960105</v>
      </c>
      <c r="T65" s="36">
        <v>0.27119663845582798</v>
      </c>
      <c r="U65" s="52">
        <v>1.9242541579289599E-4</v>
      </c>
      <c r="V65" s="1"/>
    </row>
    <row r="66" spans="1:22" ht="16" x14ac:dyDescent="0.2">
      <c r="A66" s="1"/>
      <c r="B66" s="6" t="s">
        <v>165</v>
      </c>
      <c r="C66" s="6">
        <v>1.5492592521451369</v>
      </c>
      <c r="D66" s="6">
        <v>1.1470135472204464</v>
      </c>
      <c r="E66" s="6">
        <v>1.5152334199528579</v>
      </c>
      <c r="F66" s="6">
        <v>1.113234676713434</v>
      </c>
      <c r="G66" s="6">
        <v>0.95825249911505417</v>
      </c>
      <c r="H66" s="1"/>
      <c r="I66" s="1"/>
      <c r="J66" s="6">
        <v>1.2565986790293857</v>
      </c>
      <c r="K66" s="6">
        <v>0.11707149986484733</v>
      </c>
      <c r="L66" s="6"/>
      <c r="M66" s="61"/>
      <c r="N66" s="9"/>
      <c r="O66" s="34" t="s">
        <v>217</v>
      </c>
      <c r="P66" s="30"/>
      <c r="Q66" s="19">
        <v>1.5338130804143401E-4</v>
      </c>
      <c r="R66" s="36">
        <v>0.99863804805077805</v>
      </c>
      <c r="S66" s="19">
        <v>4.0274805604541601E-2</v>
      </c>
      <c r="T66" s="52">
        <v>1.15324892572245E-2</v>
      </c>
      <c r="U66" s="19">
        <v>3.9292732139095702E-6</v>
      </c>
      <c r="V66" s="1"/>
    </row>
    <row r="67" spans="1:22" ht="16" x14ac:dyDescent="0.2">
      <c r="A67" s="1"/>
      <c r="B67" s="6" t="s">
        <v>166</v>
      </c>
      <c r="C67" s="6">
        <v>2.5377782777989681</v>
      </c>
      <c r="D67" s="6">
        <v>2.6220470928493622</v>
      </c>
      <c r="E67" s="6">
        <v>1.872381177129153</v>
      </c>
      <c r="F67" s="6">
        <v>1.611493596832305</v>
      </c>
      <c r="G67" s="6">
        <v>2.3789133137044534</v>
      </c>
      <c r="H67" s="1"/>
      <c r="I67" s="1"/>
      <c r="J67" s="6">
        <v>2.2045226916628482</v>
      </c>
      <c r="K67" s="6">
        <v>0.19720541236556036</v>
      </c>
      <c r="L67" s="6"/>
      <c r="M67" s="61"/>
      <c r="N67" s="9"/>
      <c r="O67" s="34" t="s">
        <v>216</v>
      </c>
      <c r="P67" s="30"/>
      <c r="Q67" s="30"/>
      <c r="R67" s="52">
        <v>5.8407653961423101E-4</v>
      </c>
      <c r="S67" s="53">
        <v>3.69760749796555E-8</v>
      </c>
      <c r="T67" s="53">
        <v>1.0924821380875499E-8</v>
      </c>
      <c r="U67" s="53">
        <v>1.78955739116304E-11</v>
      </c>
      <c r="V67" s="1"/>
    </row>
    <row r="68" spans="1:22" ht="16" x14ac:dyDescent="0.2">
      <c r="A68" s="1"/>
      <c r="B68" s="6" t="s">
        <v>167</v>
      </c>
      <c r="C68" s="6">
        <v>1.3951688806324416</v>
      </c>
      <c r="D68" s="6">
        <v>1.6860211454082965</v>
      </c>
      <c r="E68" s="6">
        <v>0.98143945734285709</v>
      </c>
      <c r="F68" s="6">
        <v>1.2630855392957205</v>
      </c>
      <c r="G68" s="6">
        <v>1.3936733904272165</v>
      </c>
      <c r="H68" s="1"/>
      <c r="I68" s="1"/>
      <c r="J68" s="6">
        <v>1.3438776826213064</v>
      </c>
      <c r="K68" s="6">
        <v>0.11403100153101277</v>
      </c>
      <c r="L68" s="6"/>
      <c r="M68" s="61"/>
      <c r="N68" s="9"/>
      <c r="O68" s="35" t="s">
        <v>218</v>
      </c>
      <c r="P68" s="30"/>
      <c r="Q68" s="30"/>
      <c r="R68" s="30"/>
      <c r="S68" s="19">
        <v>1.21657331402042E-2</v>
      </c>
      <c r="T68" s="19">
        <v>3.2256521025479899E-3</v>
      </c>
      <c r="U68" s="53">
        <v>1.08832676393167E-6</v>
      </c>
      <c r="V68" s="1"/>
    </row>
    <row r="69" spans="1:22" ht="16" x14ac:dyDescent="0.2">
      <c r="A69" s="1"/>
      <c r="B69" s="6" t="s">
        <v>219</v>
      </c>
      <c r="C69" s="6">
        <v>1.0761492636425753</v>
      </c>
      <c r="D69" s="6">
        <v>0.81275090621218415</v>
      </c>
      <c r="E69" s="6">
        <v>0.82862505453737234</v>
      </c>
      <c r="F69" s="6">
        <v>0.43366471932804479</v>
      </c>
      <c r="G69" s="6">
        <v>0.28536422732548733</v>
      </c>
      <c r="H69" s="1"/>
      <c r="I69" s="1"/>
      <c r="J69" s="6">
        <v>0.68731083420913275</v>
      </c>
      <c r="K69" s="6">
        <v>0.1436658747084569</v>
      </c>
      <c r="L69" s="6"/>
      <c r="M69" s="61"/>
      <c r="N69" s="9"/>
      <c r="O69" s="35" t="s">
        <v>219</v>
      </c>
      <c r="P69" s="30"/>
      <c r="Q69" s="30"/>
      <c r="R69" s="30"/>
      <c r="S69" s="30"/>
      <c r="T69" s="9">
        <v>0.99827519313996804</v>
      </c>
      <c r="U69" s="52">
        <v>2.0190270392194801E-2</v>
      </c>
      <c r="V69" s="1"/>
    </row>
    <row r="70" spans="1:22" ht="16" x14ac:dyDescent="0.2">
      <c r="A70" s="1"/>
      <c r="B70" s="6" t="s">
        <v>220</v>
      </c>
      <c r="C70" s="6">
        <v>0.8070296271701759</v>
      </c>
      <c r="D70" s="6">
        <v>0.39387644781287989</v>
      </c>
      <c r="E70" s="6">
        <v>0.27206945660197185</v>
      </c>
      <c r="F70" s="6">
        <v>0.83416797236224349</v>
      </c>
      <c r="G70" s="6">
        <v>0.67423284096490688</v>
      </c>
      <c r="H70" s="1"/>
      <c r="I70" s="1"/>
      <c r="J70" s="6">
        <v>0.59627526898243566</v>
      </c>
      <c r="K70" s="6">
        <v>0.1125083135679278</v>
      </c>
      <c r="L70" s="6"/>
      <c r="M70" s="61"/>
      <c r="N70" s="9"/>
      <c r="O70" s="35" t="s">
        <v>220</v>
      </c>
      <c r="P70" s="30"/>
      <c r="Q70" s="30"/>
      <c r="R70" s="30"/>
      <c r="S70" s="30"/>
      <c r="T70" s="30"/>
      <c r="U70" s="36">
        <v>6.7147453329570006E-2</v>
      </c>
      <c r="V70" s="1"/>
    </row>
    <row r="71" spans="1:22" ht="17" thickBot="1" x14ac:dyDescent="0.25">
      <c r="A71" s="1"/>
      <c r="B71" s="13" t="s">
        <v>168</v>
      </c>
      <c r="C71" s="13">
        <v>0.1077027349634634</v>
      </c>
      <c r="D71" s="13">
        <v>5.542917824871238E-2</v>
      </c>
      <c r="E71" s="13">
        <v>5.6897228266685702E-2</v>
      </c>
      <c r="F71" s="13">
        <v>8.1716877635973004E-2</v>
      </c>
      <c r="G71" s="13">
        <v>3.2571502267931485E-2</v>
      </c>
      <c r="H71" s="1"/>
      <c r="I71" s="1"/>
      <c r="J71" s="13">
        <v>6.6863504276553201E-2</v>
      </c>
      <c r="K71" s="13">
        <v>1.2834479604230398E-2</v>
      </c>
      <c r="L71" s="13"/>
      <c r="M71" s="67"/>
      <c r="N71" s="13"/>
      <c r="O71" s="13"/>
      <c r="P71" s="65"/>
      <c r="Q71" s="13"/>
      <c r="R71" s="13"/>
      <c r="S71" s="13"/>
      <c r="T71" s="13"/>
      <c r="U71" s="13"/>
      <c r="V71" s="1"/>
    </row>
    <row r="72" spans="1:22" ht="1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68"/>
      <c r="N72" s="1"/>
      <c r="O72" s="1"/>
      <c r="P72" s="1"/>
      <c r="Q72" s="1"/>
      <c r="R72" s="1"/>
      <c r="S72" s="1"/>
      <c r="T72" s="1"/>
      <c r="U72" s="1"/>
      <c r="V72" s="1"/>
    </row>
    <row r="73" spans="1:22" ht="17" thickBot="1" x14ac:dyDescent="0.25">
      <c r="A73" s="10" t="s">
        <v>440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68"/>
      <c r="N73" s="1"/>
      <c r="O73" s="1"/>
      <c r="P73" s="1"/>
      <c r="Q73" s="1"/>
      <c r="R73" s="1"/>
      <c r="S73" s="1"/>
      <c r="T73" s="1"/>
      <c r="U73" s="1"/>
      <c r="V73" s="1"/>
    </row>
    <row r="74" spans="1:22" ht="16" x14ac:dyDescent="0.2">
      <c r="A74" s="1"/>
      <c r="B74" s="15" t="s">
        <v>197</v>
      </c>
      <c r="C74" s="15" t="s">
        <v>0</v>
      </c>
      <c r="D74" s="15" t="s">
        <v>1</v>
      </c>
      <c r="E74" s="15" t="s">
        <v>2</v>
      </c>
      <c r="F74" s="15" t="s">
        <v>3</v>
      </c>
      <c r="G74" s="15" t="s">
        <v>8</v>
      </c>
      <c r="H74" s="6"/>
      <c r="I74" s="6"/>
      <c r="J74" s="37" t="s">
        <v>4</v>
      </c>
      <c r="K74" s="37" t="s">
        <v>5</v>
      </c>
      <c r="L74" s="37"/>
      <c r="M74" s="45" t="s">
        <v>210</v>
      </c>
      <c r="N74" s="46" t="s">
        <v>213</v>
      </c>
      <c r="O74" s="47"/>
      <c r="P74" s="48" t="s">
        <v>217</v>
      </c>
      <c r="Q74" s="48" t="s">
        <v>216</v>
      </c>
      <c r="R74" s="48" t="s">
        <v>218</v>
      </c>
      <c r="S74" s="48" t="s">
        <v>219</v>
      </c>
      <c r="T74" s="48" t="s">
        <v>220</v>
      </c>
      <c r="U74" s="48" t="s">
        <v>221</v>
      </c>
      <c r="V74" s="1"/>
    </row>
    <row r="75" spans="1:22" ht="32" x14ac:dyDescent="0.2">
      <c r="A75" s="1"/>
      <c r="B75" s="6" t="s">
        <v>153</v>
      </c>
      <c r="C75" s="6">
        <v>0.93157952596718896</v>
      </c>
      <c r="D75" s="6">
        <v>1.2060964424718985</v>
      </c>
      <c r="E75" s="6">
        <v>1.4567692410879234</v>
      </c>
      <c r="F75" s="6">
        <v>0.81949272512311988</v>
      </c>
      <c r="G75" s="6">
        <v>0.58606206534986915</v>
      </c>
      <c r="H75" s="1"/>
      <c r="I75" s="1"/>
      <c r="J75" s="6">
        <v>1</v>
      </c>
      <c r="K75" s="6">
        <v>0.151611796126881</v>
      </c>
      <c r="L75" s="6"/>
      <c r="M75" s="60" t="s">
        <v>224</v>
      </c>
      <c r="N75" s="9"/>
      <c r="O75" s="34" t="s">
        <v>16</v>
      </c>
      <c r="P75" s="36">
        <v>0.98919938605116497</v>
      </c>
      <c r="Q75" s="19">
        <v>1.4468414068335999E-4</v>
      </c>
      <c r="R75" s="36">
        <v>0.86153969543287201</v>
      </c>
      <c r="S75" s="36">
        <v>0.95682279260190795</v>
      </c>
      <c r="T75" s="36">
        <v>0.48334854594982801</v>
      </c>
      <c r="U75" s="52">
        <v>1.4509880997748499E-2</v>
      </c>
      <c r="V75" s="1"/>
    </row>
    <row r="76" spans="1:22" ht="16" x14ac:dyDescent="0.2">
      <c r="A76" s="1"/>
      <c r="B76" s="6" t="s">
        <v>165</v>
      </c>
      <c r="C76" s="6">
        <v>1.4938159941590905</v>
      </c>
      <c r="D76" s="6">
        <v>1.105965434760263</v>
      </c>
      <c r="E76" s="6">
        <v>1.8262598032542776</v>
      </c>
      <c r="F76" s="6">
        <v>0.80504655516393031</v>
      </c>
      <c r="G76" s="6">
        <v>0.69296967613988814</v>
      </c>
      <c r="H76" s="1"/>
      <c r="I76" s="1"/>
      <c r="J76" s="6">
        <v>1.1848114926954898</v>
      </c>
      <c r="K76" s="6">
        <v>0.2120478953192512</v>
      </c>
      <c r="L76" s="6"/>
      <c r="M76" s="61"/>
      <c r="N76" s="9"/>
      <c r="O76" s="34" t="s">
        <v>217</v>
      </c>
      <c r="P76" s="30"/>
      <c r="Q76" s="19">
        <v>1.02027654423997E-3</v>
      </c>
      <c r="R76" s="36">
        <v>0.99808133691873202</v>
      </c>
      <c r="S76" s="9">
        <v>0.62099755336127305</v>
      </c>
      <c r="T76" s="36">
        <v>0.14786412482750599</v>
      </c>
      <c r="U76" s="19">
        <v>2.2464225132259302E-3</v>
      </c>
      <c r="V76" s="1"/>
    </row>
    <row r="77" spans="1:22" ht="16" x14ac:dyDescent="0.2">
      <c r="A77" s="1"/>
      <c r="B77" s="6" t="s">
        <v>166</v>
      </c>
      <c r="C77" s="6">
        <v>2.4469589423181102</v>
      </c>
      <c r="D77" s="6">
        <v>2.5282120337918674</v>
      </c>
      <c r="E77" s="6">
        <v>3.249673869775715</v>
      </c>
      <c r="F77" s="6">
        <v>1.9422789521023476</v>
      </c>
      <c r="G77" s="6">
        <v>1.7203344526469235</v>
      </c>
      <c r="H77" s="1"/>
      <c r="I77" s="1"/>
      <c r="J77" s="6">
        <v>2.3774916501269923</v>
      </c>
      <c r="K77" s="6">
        <v>0.26547220548765393</v>
      </c>
      <c r="L77" s="6"/>
      <c r="M77" s="61"/>
      <c r="N77" s="9"/>
      <c r="O77" s="34" t="s">
        <v>216</v>
      </c>
      <c r="P77" s="30"/>
      <c r="Q77" s="30"/>
      <c r="R77" s="52">
        <v>4.1115805441269701E-3</v>
      </c>
      <c r="S77" s="53">
        <v>1.10887884838817E-5</v>
      </c>
      <c r="T77" s="53">
        <v>9.4682440621163298E-7</v>
      </c>
      <c r="U77" s="53">
        <v>1.28722866810094E-8</v>
      </c>
      <c r="V77" s="1"/>
    </row>
    <row r="78" spans="1:22" ht="16" x14ac:dyDescent="0.2">
      <c r="A78" s="1"/>
      <c r="B78" s="6" t="s">
        <v>167</v>
      </c>
      <c r="C78" s="6">
        <v>1.3452400465293672</v>
      </c>
      <c r="D78" s="6">
        <v>1.6256835968634877</v>
      </c>
      <c r="E78" s="6">
        <v>1.7033701247649027</v>
      </c>
      <c r="F78" s="6">
        <v>0.913412673497906</v>
      </c>
      <c r="G78" s="6">
        <v>1.0078485565140916</v>
      </c>
      <c r="H78" s="1"/>
      <c r="I78" s="1"/>
      <c r="J78" s="6">
        <v>1.3191109996339512</v>
      </c>
      <c r="K78" s="6">
        <v>0.15871357850490619</v>
      </c>
      <c r="L78" s="6"/>
      <c r="M78" s="61"/>
      <c r="N78" s="9"/>
      <c r="O78" s="35" t="s">
        <v>218</v>
      </c>
      <c r="P78" s="30"/>
      <c r="Q78" s="30"/>
      <c r="R78" s="30"/>
      <c r="S78" s="9">
        <v>0.310460911803769</v>
      </c>
      <c r="T78" s="19">
        <v>4.8301025222414098E-2</v>
      </c>
      <c r="U78" s="53">
        <v>5.4988387113630299E-4</v>
      </c>
      <c r="V78" s="1"/>
    </row>
    <row r="79" spans="1:22" ht="16" x14ac:dyDescent="0.2">
      <c r="A79" s="1"/>
      <c r="B79" s="6" t="s">
        <v>219</v>
      </c>
      <c r="C79" s="6">
        <v>1.0376371675082356</v>
      </c>
      <c r="D79" s="6">
        <v>0.78366503300592649</v>
      </c>
      <c r="E79" s="6">
        <v>1.4381479692614079</v>
      </c>
      <c r="F79" s="6">
        <v>0.31360888741075821</v>
      </c>
      <c r="G79" s="6">
        <v>0.20636393473982409</v>
      </c>
      <c r="H79" s="1"/>
      <c r="I79" s="1"/>
      <c r="J79" s="6">
        <v>0.75588459838523048</v>
      </c>
      <c r="K79" s="6">
        <v>0.22838786463883282</v>
      </c>
      <c r="L79" s="6"/>
      <c r="M79" s="61"/>
      <c r="N79" s="9"/>
      <c r="O79" s="35" t="s">
        <v>219</v>
      </c>
      <c r="P79" s="30"/>
      <c r="Q79" s="30"/>
      <c r="R79" s="30"/>
      <c r="S79" s="30"/>
      <c r="T79" s="9">
        <v>0.95971652704131805</v>
      </c>
      <c r="U79" s="36">
        <v>0.12793640564694</v>
      </c>
      <c r="V79" s="1"/>
    </row>
    <row r="80" spans="1:22" ht="16" x14ac:dyDescent="0.2">
      <c r="A80" s="1"/>
      <c r="B80" s="6" t="s">
        <v>220</v>
      </c>
      <c r="C80" s="6">
        <v>0.77814850107096123</v>
      </c>
      <c r="D80" s="6">
        <v>0.37978081244360273</v>
      </c>
      <c r="E80" s="6">
        <v>0.32791615188957091</v>
      </c>
      <c r="F80" s="6">
        <v>0.60323673581646065</v>
      </c>
      <c r="G80" s="6">
        <v>0.48757807976270184</v>
      </c>
      <c r="H80" s="1"/>
      <c r="I80" s="1"/>
      <c r="J80" s="6">
        <v>0.51533205619665945</v>
      </c>
      <c r="K80" s="6">
        <v>8.0953338557951976E-2</v>
      </c>
      <c r="L80" s="6"/>
      <c r="M80" s="61"/>
      <c r="N80" s="9"/>
      <c r="O80" s="35" t="s">
        <v>220</v>
      </c>
      <c r="P80" s="30"/>
      <c r="Q80" s="30"/>
      <c r="R80" s="30"/>
      <c r="S80" s="30"/>
      <c r="T80" s="30"/>
      <c r="U80" s="36">
        <v>0.57456228585380698</v>
      </c>
      <c r="V80" s="1"/>
    </row>
    <row r="81" spans="1:22" ht="17" thickBot="1" x14ac:dyDescent="0.25">
      <c r="A81" s="1"/>
      <c r="B81" s="13" t="s">
        <v>168</v>
      </c>
      <c r="C81" s="13">
        <v>0.10384838294838657</v>
      </c>
      <c r="D81" s="13">
        <v>5.3445537211653724E-2</v>
      </c>
      <c r="E81" s="13">
        <v>9.8749890363888704E-2</v>
      </c>
      <c r="F81" s="13">
        <v>5.9094360080311187E-2</v>
      </c>
      <c r="G81" s="13">
        <v>2.355440074389838E-2</v>
      </c>
      <c r="H81" s="1"/>
      <c r="I81" s="1"/>
      <c r="J81" s="13">
        <v>6.7738514269627709E-2</v>
      </c>
      <c r="K81" s="13">
        <v>1.4994790005431715E-2</v>
      </c>
      <c r="L81" s="13"/>
      <c r="M81" s="67"/>
      <c r="N81" s="13"/>
      <c r="O81" s="13"/>
      <c r="P81" s="65"/>
      <c r="Q81" s="13"/>
      <c r="R81" s="13"/>
      <c r="S81" s="13"/>
      <c r="T81" s="13"/>
      <c r="U81" s="13"/>
      <c r="V81" s="1"/>
    </row>
    <row r="82" spans="1:22" ht="1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68"/>
      <c r="N82" s="1"/>
      <c r="O82" s="1"/>
      <c r="P82" s="1"/>
      <c r="Q82" s="1"/>
      <c r="R82" s="1"/>
      <c r="S82" s="1"/>
      <c r="T82" s="1"/>
      <c r="U82" s="1"/>
      <c r="V82" s="1"/>
    </row>
    <row r="83" spans="1:22" ht="17" thickBot="1" x14ac:dyDescent="0.25">
      <c r="A83" s="10" t="s">
        <v>441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68"/>
      <c r="N83" s="1"/>
      <c r="O83" s="1"/>
      <c r="P83" s="1"/>
      <c r="Q83" s="1"/>
      <c r="R83" s="1"/>
      <c r="S83" s="1"/>
      <c r="T83" s="1"/>
      <c r="U83" s="1"/>
      <c r="V83" s="1"/>
    </row>
    <row r="84" spans="1:22" ht="16" x14ac:dyDescent="0.2">
      <c r="A84" s="1"/>
      <c r="B84" s="15" t="s">
        <v>197</v>
      </c>
      <c r="C84" s="15" t="s">
        <v>0</v>
      </c>
      <c r="D84" s="15" t="s">
        <v>1</v>
      </c>
      <c r="E84" s="15" t="s">
        <v>2</v>
      </c>
      <c r="F84" s="15" t="s">
        <v>3</v>
      </c>
      <c r="G84" s="15" t="s">
        <v>8</v>
      </c>
      <c r="H84" s="6"/>
      <c r="I84" s="6"/>
      <c r="J84" s="37" t="s">
        <v>4</v>
      </c>
      <c r="K84" s="37" t="s">
        <v>5</v>
      </c>
      <c r="L84" s="37"/>
      <c r="M84" s="45" t="s">
        <v>210</v>
      </c>
      <c r="N84" s="46" t="s">
        <v>213</v>
      </c>
      <c r="O84" s="47"/>
      <c r="P84" s="48" t="s">
        <v>217</v>
      </c>
      <c r="Q84" s="48" t="s">
        <v>216</v>
      </c>
      <c r="R84" s="48" t="s">
        <v>218</v>
      </c>
      <c r="S84" s="48" t="s">
        <v>219</v>
      </c>
      <c r="T84" s="48" t="s">
        <v>220</v>
      </c>
      <c r="U84" s="48" t="s">
        <v>221</v>
      </c>
      <c r="V84" s="1"/>
    </row>
    <row r="85" spans="1:22" ht="32" x14ac:dyDescent="0.2">
      <c r="A85" s="1"/>
      <c r="B85" s="6" t="s">
        <v>153</v>
      </c>
      <c r="C85" s="6">
        <v>0.7087770771737163</v>
      </c>
      <c r="D85" s="6">
        <v>1.2153427261207987</v>
      </c>
      <c r="E85" s="6">
        <v>1.1730110722259097</v>
      </c>
      <c r="F85" s="6">
        <v>0.70738173535268212</v>
      </c>
      <c r="G85" s="6">
        <v>1.1954873891268931</v>
      </c>
      <c r="H85" s="1"/>
      <c r="I85" s="1"/>
      <c r="J85" s="6">
        <v>1</v>
      </c>
      <c r="K85" s="6">
        <v>0.11936433296806802</v>
      </c>
      <c r="L85" s="6"/>
      <c r="M85" s="60" t="s">
        <v>224</v>
      </c>
      <c r="N85" s="9"/>
      <c r="O85" s="34" t="s">
        <v>16</v>
      </c>
      <c r="P85" s="36">
        <v>0.99999990790229998</v>
      </c>
      <c r="Q85" s="19">
        <v>9.0083957871023301E-7</v>
      </c>
      <c r="R85" s="52">
        <v>4.4912043570990899E-2</v>
      </c>
      <c r="S85" s="36">
        <v>0.75201684882679798</v>
      </c>
      <c r="T85" s="36">
        <v>0.73627664804688997</v>
      </c>
      <c r="U85" s="52">
        <v>3.5741440275793802E-4</v>
      </c>
      <c r="V85" s="1"/>
    </row>
    <row r="86" spans="1:22" ht="16" x14ac:dyDescent="0.2">
      <c r="A86" s="1"/>
      <c r="B86" s="6" t="s">
        <v>165</v>
      </c>
      <c r="C86" s="6">
        <v>0.88945498702709236</v>
      </c>
      <c r="D86" s="6">
        <v>1.2583909068967596</v>
      </c>
      <c r="E86" s="6">
        <v>1.1897363181077658</v>
      </c>
      <c r="F86" s="6">
        <v>0.77467869426175107</v>
      </c>
      <c r="G86" s="6">
        <v>0.97658842695951253</v>
      </c>
      <c r="H86" s="1"/>
      <c r="I86" s="1"/>
      <c r="J86" s="6">
        <v>1.0177698666505763</v>
      </c>
      <c r="K86" s="6">
        <v>9.0753755524805677E-2</v>
      </c>
      <c r="L86" s="6"/>
      <c r="M86" s="61"/>
      <c r="N86" s="9"/>
      <c r="O86" s="34" t="s">
        <v>217</v>
      </c>
      <c r="P86" s="30"/>
      <c r="Q86" s="19">
        <v>1.15476712159168E-6</v>
      </c>
      <c r="R86" s="36">
        <v>5.5957963658863102E-2</v>
      </c>
      <c r="S86" s="9">
        <v>0.69472513897180699</v>
      </c>
      <c r="T86" s="36">
        <v>0.678015513951992</v>
      </c>
      <c r="U86" s="19">
        <v>2.75098929803819E-4</v>
      </c>
      <c r="V86" s="1"/>
    </row>
    <row r="87" spans="1:22" ht="16" x14ac:dyDescent="0.2">
      <c r="A87" s="1"/>
      <c r="B87" s="6" t="s">
        <v>166</v>
      </c>
      <c r="C87" s="6">
        <v>2.7578553973330111</v>
      </c>
      <c r="D87" s="6">
        <v>2.7621357026488864</v>
      </c>
      <c r="E87" s="6">
        <v>2.08300021118687</v>
      </c>
      <c r="F87" s="6">
        <v>2.0599582151692513</v>
      </c>
      <c r="G87" s="6">
        <v>2.0472304350449528</v>
      </c>
      <c r="H87" s="1"/>
      <c r="I87" s="1"/>
      <c r="J87" s="6">
        <v>2.3420359922765939</v>
      </c>
      <c r="K87" s="6">
        <v>0.17072891803581577</v>
      </c>
      <c r="L87" s="6"/>
      <c r="M87" s="61"/>
      <c r="N87" s="9"/>
      <c r="O87" s="34" t="s">
        <v>216</v>
      </c>
      <c r="P87" s="30"/>
      <c r="Q87" s="30"/>
      <c r="R87" s="52">
        <v>4.2462565463491399E-3</v>
      </c>
      <c r="S87" s="53">
        <v>2.4245062069105901E-8</v>
      </c>
      <c r="T87" s="53">
        <v>2.27279032261052E-8</v>
      </c>
      <c r="U87" s="53">
        <v>1.08996145442575E-11</v>
      </c>
      <c r="V87" s="1"/>
    </row>
    <row r="88" spans="1:22" ht="16" x14ac:dyDescent="0.2">
      <c r="A88" s="1"/>
      <c r="B88" s="6" t="s">
        <v>167</v>
      </c>
      <c r="C88" s="6">
        <v>1.3738083026609547</v>
      </c>
      <c r="D88" s="6">
        <v>1.2916905508960357</v>
      </c>
      <c r="E88" s="6">
        <v>2.1476196222771979</v>
      </c>
      <c r="F88" s="6">
        <v>1.2333313220298074</v>
      </c>
      <c r="G88" s="6">
        <v>1.8713985096240873</v>
      </c>
      <c r="H88" s="1"/>
      <c r="I88" s="1"/>
      <c r="J88" s="6">
        <v>1.5835696614976167</v>
      </c>
      <c r="K88" s="6">
        <v>0.18067345424397546</v>
      </c>
      <c r="L88" s="6"/>
      <c r="M88" s="61"/>
      <c r="N88" s="9"/>
      <c r="O88" s="35" t="s">
        <v>218</v>
      </c>
      <c r="P88" s="30"/>
      <c r="Q88" s="30"/>
      <c r="R88" s="30"/>
      <c r="S88" s="19">
        <v>1.09550535641501E-3</v>
      </c>
      <c r="T88" s="19">
        <v>1.0183727956623E-3</v>
      </c>
      <c r="U88" s="53">
        <v>8.8376304829829206E-8</v>
      </c>
      <c r="V88" s="1"/>
    </row>
    <row r="89" spans="1:22" ht="16" x14ac:dyDescent="0.2">
      <c r="A89" s="1"/>
      <c r="B89" s="6" t="s">
        <v>219</v>
      </c>
      <c r="C89" s="6">
        <v>1.0874803897906233</v>
      </c>
      <c r="D89" s="6">
        <v>0.53845109515476985</v>
      </c>
      <c r="E89" s="6">
        <v>0.62826208290593144</v>
      </c>
      <c r="F89" s="6">
        <v>1.001987419296446</v>
      </c>
      <c r="G89" s="6">
        <v>0.39970886381463827</v>
      </c>
      <c r="H89" s="1"/>
      <c r="I89" s="1"/>
      <c r="J89" s="6">
        <v>0.73117797019248176</v>
      </c>
      <c r="K89" s="6">
        <v>0.13377149708293412</v>
      </c>
      <c r="L89" s="6"/>
      <c r="M89" s="61"/>
      <c r="N89" s="9"/>
      <c r="O89" s="35" t="s">
        <v>219</v>
      </c>
      <c r="P89" s="30"/>
      <c r="Q89" s="30"/>
      <c r="R89" s="30"/>
      <c r="S89" s="30"/>
      <c r="T89" s="9">
        <v>0.99999999995396305</v>
      </c>
      <c r="U89" s="52">
        <v>1.66428182342221E-2</v>
      </c>
      <c r="V89" s="1"/>
    </row>
    <row r="90" spans="1:22" ht="16" x14ac:dyDescent="0.2">
      <c r="A90" s="1"/>
      <c r="B90" s="6" t="s">
        <v>220</v>
      </c>
      <c r="C90" s="6">
        <v>1.0039672962046702</v>
      </c>
      <c r="D90" s="6">
        <v>0.59822452181258667</v>
      </c>
      <c r="E90" s="6">
        <v>0.97736152175224755</v>
      </c>
      <c r="F90" s="6">
        <v>0.6121590840523744</v>
      </c>
      <c r="G90" s="6">
        <v>0.43917441018524106</v>
      </c>
      <c r="H90" s="1"/>
      <c r="I90" s="1"/>
      <c r="J90" s="6">
        <v>0.72617736680142408</v>
      </c>
      <c r="K90" s="6">
        <v>0.11225050579494701</v>
      </c>
      <c r="L90" s="6"/>
      <c r="M90" s="61"/>
      <c r="N90" s="9"/>
      <c r="O90" s="35" t="s">
        <v>220</v>
      </c>
      <c r="P90" s="30"/>
      <c r="Q90" s="30"/>
      <c r="R90" s="30"/>
      <c r="S90" s="30"/>
      <c r="T90" s="30"/>
      <c r="U90" s="52">
        <v>1.7797645772181601E-2</v>
      </c>
      <c r="V90" s="1"/>
    </row>
    <row r="91" spans="1:22" ht="17" thickBot="1" x14ac:dyDescent="0.25">
      <c r="A91" s="1"/>
      <c r="B91" s="13" t="s">
        <v>168</v>
      </c>
      <c r="C91" s="13">
        <v>0.12335575936764617</v>
      </c>
      <c r="D91" s="13">
        <v>5.0081457792795513E-2</v>
      </c>
      <c r="E91" s="13">
        <v>7.949677185784107E-2</v>
      </c>
      <c r="F91" s="13">
        <v>4.2161950159898633E-2</v>
      </c>
      <c r="G91" s="13">
        <v>6.1206480419960178E-2</v>
      </c>
      <c r="H91" s="1"/>
      <c r="I91" s="1"/>
      <c r="J91" s="13">
        <v>7.1260483919628331E-2</v>
      </c>
      <c r="K91" s="13">
        <v>1.445356870123176E-2</v>
      </c>
      <c r="L91" s="13"/>
      <c r="M91" s="67"/>
      <c r="N91" s="13"/>
      <c r="O91" s="42"/>
      <c r="P91" s="13"/>
      <c r="Q91" s="13"/>
      <c r="R91" s="13"/>
      <c r="S91" s="13"/>
      <c r="T91" s="13"/>
      <c r="U91" s="13"/>
      <c r="V91" s="1"/>
    </row>
    <row r="92" spans="1:22" ht="1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68"/>
      <c r="N92" s="1"/>
      <c r="O92" s="1"/>
      <c r="P92" s="1"/>
      <c r="Q92" s="1"/>
      <c r="R92" s="1"/>
      <c r="S92" s="1"/>
      <c r="T92" s="1"/>
      <c r="U92" s="1"/>
      <c r="V92" s="1"/>
    </row>
    <row r="93" spans="1:22" ht="17" thickBot="1" x14ac:dyDescent="0.25">
      <c r="A93" s="10" t="s">
        <v>442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68"/>
      <c r="N93" s="1"/>
      <c r="O93" s="1"/>
      <c r="P93" s="1"/>
      <c r="Q93" s="1"/>
      <c r="R93" s="1"/>
      <c r="S93" s="1"/>
      <c r="T93" s="1"/>
      <c r="U93" s="1"/>
      <c r="V93" s="1"/>
    </row>
    <row r="94" spans="1:22" ht="16" x14ac:dyDescent="0.2">
      <c r="A94" s="1"/>
      <c r="B94" s="15" t="s">
        <v>197</v>
      </c>
      <c r="C94" s="15" t="s">
        <v>0</v>
      </c>
      <c r="D94" s="15" t="s">
        <v>1</v>
      </c>
      <c r="E94" s="15" t="s">
        <v>2</v>
      </c>
      <c r="F94" s="15" t="s">
        <v>3</v>
      </c>
      <c r="G94" s="15" t="s">
        <v>8</v>
      </c>
      <c r="H94" s="6"/>
      <c r="I94" s="6"/>
      <c r="J94" s="37" t="s">
        <v>4</v>
      </c>
      <c r="K94" s="37" t="s">
        <v>5</v>
      </c>
      <c r="L94" s="37"/>
      <c r="M94" s="45" t="s">
        <v>210</v>
      </c>
      <c r="N94" s="46" t="s">
        <v>213</v>
      </c>
      <c r="O94" s="47"/>
      <c r="P94" s="48" t="s">
        <v>217</v>
      </c>
      <c r="Q94" s="48" t="s">
        <v>216</v>
      </c>
      <c r="R94" s="48" t="s">
        <v>218</v>
      </c>
      <c r="S94" s="48" t="s">
        <v>219</v>
      </c>
      <c r="T94" s="48" t="s">
        <v>220</v>
      </c>
      <c r="U94" s="48" t="s">
        <v>221</v>
      </c>
      <c r="V94" s="1"/>
    </row>
    <row r="95" spans="1:22" ht="32" x14ac:dyDescent="0.2">
      <c r="A95" s="1"/>
      <c r="B95" s="6" t="s">
        <v>153</v>
      </c>
      <c r="C95" s="6">
        <v>0.58004212267601118</v>
      </c>
      <c r="D95" s="6">
        <v>0.9946004143488687</v>
      </c>
      <c r="E95" s="6">
        <v>1.6456413347165539</v>
      </c>
      <c r="F95" s="6">
        <v>0.66160024725137867</v>
      </c>
      <c r="G95" s="6">
        <v>1.1181158810071878</v>
      </c>
      <c r="H95" s="1"/>
      <c r="I95" s="1"/>
      <c r="J95" s="6">
        <v>1</v>
      </c>
      <c r="K95" s="6">
        <v>0.18996213587879571</v>
      </c>
      <c r="L95" s="6"/>
      <c r="M95" s="60" t="s">
        <v>224</v>
      </c>
      <c r="N95" s="9"/>
      <c r="O95" s="34" t="s">
        <v>16</v>
      </c>
      <c r="P95" s="36">
        <v>0.99999999619560698</v>
      </c>
      <c r="Q95" s="19">
        <v>3.5966662328412699E-6</v>
      </c>
      <c r="R95" s="36">
        <v>0.70484451367682699</v>
      </c>
      <c r="S95" s="36">
        <v>0.71155474338937097</v>
      </c>
      <c r="T95" s="36">
        <v>0.26911232001500102</v>
      </c>
      <c r="U95" s="52">
        <v>4.8221829307123496E-3</v>
      </c>
      <c r="V95" s="1"/>
    </row>
    <row r="96" spans="1:22" ht="16" x14ac:dyDescent="0.2">
      <c r="A96" s="1"/>
      <c r="B96" s="6" t="s">
        <v>165</v>
      </c>
      <c r="C96" s="6">
        <v>0.72790356138099255</v>
      </c>
      <c r="D96" s="6">
        <v>1.0298297677785777</v>
      </c>
      <c r="E96" s="6">
        <v>1.6691055258125942</v>
      </c>
      <c r="F96" s="6">
        <v>0.72454177150674781</v>
      </c>
      <c r="G96" s="6">
        <v>0.91338397989186737</v>
      </c>
      <c r="H96" s="1"/>
      <c r="I96" s="1"/>
      <c r="J96" s="6">
        <v>1.0129529212741559</v>
      </c>
      <c r="K96" s="6">
        <v>0.17394958628352059</v>
      </c>
      <c r="L96" s="6"/>
      <c r="M96" s="61"/>
      <c r="N96" s="9"/>
      <c r="O96" s="34" t="s">
        <v>217</v>
      </c>
      <c r="P96" s="30"/>
      <c r="Q96" s="19">
        <v>4.1747772657751997E-6</v>
      </c>
      <c r="R96" s="36">
        <v>0.73859919186395595</v>
      </c>
      <c r="S96" s="9">
        <v>0.67690013113793401</v>
      </c>
      <c r="T96" s="36">
        <v>0.24424123394809799</v>
      </c>
      <c r="U96" s="19">
        <v>4.1584194240514797E-3</v>
      </c>
      <c r="V96" s="1"/>
    </row>
    <row r="97" spans="1:22" ht="16" x14ac:dyDescent="0.2">
      <c r="A97" s="1"/>
      <c r="B97" s="6" t="s">
        <v>166</v>
      </c>
      <c r="C97" s="6">
        <v>2.2569470009968531</v>
      </c>
      <c r="D97" s="6">
        <v>2.2604498758231975</v>
      </c>
      <c r="E97" s="6">
        <v>2.9222837950264906</v>
      </c>
      <c r="F97" s="6">
        <v>1.9266384702511361</v>
      </c>
      <c r="G97" s="6">
        <v>3.3507852479810527</v>
      </c>
      <c r="H97" s="1"/>
      <c r="I97" s="1"/>
      <c r="J97" s="6">
        <v>2.5434208780157461</v>
      </c>
      <c r="K97" s="6">
        <v>0.25864403575178047</v>
      </c>
      <c r="L97" s="6"/>
      <c r="M97" s="61"/>
      <c r="N97" s="9"/>
      <c r="O97" s="34" t="s">
        <v>216</v>
      </c>
      <c r="P97" s="30"/>
      <c r="Q97" s="30"/>
      <c r="R97" s="52">
        <v>2.24273264637143E-4</v>
      </c>
      <c r="S97" s="53">
        <v>7.4279666639753801E-8</v>
      </c>
      <c r="T97" s="53">
        <v>1.2146262107215501E-8</v>
      </c>
      <c r="U97" s="53">
        <v>2.2841117885974401E-10</v>
      </c>
      <c r="V97" s="1"/>
    </row>
    <row r="98" spans="1:22" ht="16" x14ac:dyDescent="0.2">
      <c r="A98" s="1"/>
      <c r="B98" s="6" t="s">
        <v>167</v>
      </c>
      <c r="C98" s="6">
        <v>1.124283938756786</v>
      </c>
      <c r="D98" s="6">
        <v>1.057081208057538</v>
      </c>
      <c r="E98" s="6">
        <v>1.6738553858666094</v>
      </c>
      <c r="F98" s="6">
        <v>1.1535105683651388</v>
      </c>
      <c r="G98" s="6">
        <v>1.7502822801268181</v>
      </c>
      <c r="H98" s="1"/>
      <c r="I98" s="1"/>
      <c r="J98" s="6">
        <v>1.3518026762345781</v>
      </c>
      <c r="K98" s="6">
        <v>0.14839966682083114</v>
      </c>
      <c r="L98" s="6"/>
      <c r="M98" s="61"/>
      <c r="N98" s="9"/>
      <c r="O98" s="35" t="s">
        <v>218</v>
      </c>
      <c r="P98" s="30"/>
      <c r="Q98" s="30"/>
      <c r="R98" s="30"/>
      <c r="S98" s="9">
        <v>5.6497411180151197E-2</v>
      </c>
      <c r="T98" s="19">
        <v>9.0716473209515609E-3</v>
      </c>
      <c r="U98" s="53">
        <v>7.6886922746099997E-5</v>
      </c>
      <c r="V98" s="1"/>
    </row>
    <row r="99" spans="1:22" ht="16" x14ac:dyDescent="0.2">
      <c r="A99" s="1"/>
      <c r="B99" s="6" t="s">
        <v>219</v>
      </c>
      <c r="C99" s="6">
        <v>0.88996167339098131</v>
      </c>
      <c r="D99" s="6">
        <v>0.44065239445412696</v>
      </c>
      <c r="E99" s="6">
        <v>0.61208457278668216</v>
      </c>
      <c r="F99" s="6">
        <v>0.93713915870161302</v>
      </c>
      <c r="G99" s="6">
        <v>0.37383985182552915</v>
      </c>
      <c r="H99" s="1"/>
      <c r="I99" s="1"/>
      <c r="J99" s="6">
        <v>0.65073553023178654</v>
      </c>
      <c r="K99" s="6">
        <v>0.11435825793119733</v>
      </c>
      <c r="L99" s="6"/>
      <c r="M99" s="61"/>
      <c r="N99" s="9"/>
      <c r="O99" s="35" t="s">
        <v>219</v>
      </c>
      <c r="P99" s="30"/>
      <c r="Q99" s="30"/>
      <c r="R99" s="30"/>
      <c r="S99" s="30"/>
      <c r="T99" s="9">
        <v>0.98615336371578799</v>
      </c>
      <c r="U99" s="36">
        <v>0.16981489039293199</v>
      </c>
      <c r="V99" s="1"/>
    </row>
    <row r="100" spans="1:22" ht="16" x14ac:dyDescent="0.2">
      <c r="A100" s="1"/>
      <c r="B100" s="6" t="s">
        <v>220</v>
      </c>
      <c r="C100" s="6">
        <v>0.8216170363606784</v>
      </c>
      <c r="D100" s="6">
        <v>0.48956919268985954</v>
      </c>
      <c r="E100" s="6">
        <v>0.38087793344640702</v>
      </c>
      <c r="F100" s="6">
        <v>0.28627018561929912</v>
      </c>
      <c r="G100" s="6">
        <v>0.41075120241854884</v>
      </c>
      <c r="H100" s="1"/>
      <c r="I100" s="1"/>
      <c r="J100" s="6">
        <v>0.47781711010695849</v>
      </c>
      <c r="K100" s="6">
        <v>9.1902601966287176E-2</v>
      </c>
      <c r="L100" s="6"/>
      <c r="M100" s="61"/>
      <c r="N100" s="9"/>
      <c r="O100" s="35" t="s">
        <v>220</v>
      </c>
      <c r="P100" s="30"/>
      <c r="Q100" s="30"/>
      <c r="R100" s="30"/>
      <c r="S100" s="30"/>
      <c r="T100" s="30"/>
      <c r="U100" s="36">
        <v>0.55057874731408296</v>
      </c>
      <c r="V100" s="1"/>
    </row>
    <row r="101" spans="1:22" ht="17" thickBot="1" x14ac:dyDescent="0.25">
      <c r="A101" s="1"/>
      <c r="B101" s="13" t="s">
        <v>168</v>
      </c>
      <c r="C101" s="13">
        <v>0.10095069213191267</v>
      </c>
      <c r="D101" s="13">
        <v>4.098517858489148E-2</v>
      </c>
      <c r="E101" s="13">
        <v>0.11152765463461864</v>
      </c>
      <c r="F101" s="13">
        <v>3.9433244111797487E-2</v>
      </c>
      <c r="G101" s="13">
        <v>5.7245219314353592E-2</v>
      </c>
      <c r="H101" s="1"/>
      <c r="I101" s="1"/>
      <c r="J101" s="13">
        <v>7.0028397755514782E-2</v>
      </c>
      <c r="K101" s="13">
        <v>1.5200918176795346E-2</v>
      </c>
      <c r="L101" s="13"/>
      <c r="M101" s="67"/>
      <c r="N101" s="13"/>
      <c r="O101" s="42"/>
      <c r="P101" s="13"/>
      <c r="Q101" s="13"/>
      <c r="R101" s="13"/>
      <c r="S101" s="13"/>
      <c r="T101" s="13"/>
      <c r="U101" s="13"/>
      <c r="V101" s="1"/>
    </row>
    <row r="102" spans="1:22" ht="1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68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7" thickBot="1" x14ac:dyDescent="0.25">
      <c r="A103" s="10" t="s">
        <v>443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68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6" x14ac:dyDescent="0.2">
      <c r="A104" s="1"/>
      <c r="B104" s="15" t="s">
        <v>197</v>
      </c>
      <c r="C104" s="15" t="s">
        <v>0</v>
      </c>
      <c r="D104" s="15" t="s">
        <v>1</v>
      </c>
      <c r="E104" s="15" t="s">
        <v>2</v>
      </c>
      <c r="F104" s="15" t="s">
        <v>3</v>
      </c>
      <c r="G104" s="15" t="s">
        <v>8</v>
      </c>
      <c r="H104" s="6"/>
      <c r="I104" s="6"/>
      <c r="J104" s="37" t="s">
        <v>4</v>
      </c>
      <c r="K104" s="37" t="s">
        <v>5</v>
      </c>
      <c r="L104" s="37"/>
      <c r="M104" s="45" t="s">
        <v>210</v>
      </c>
      <c r="N104" s="46" t="s">
        <v>213</v>
      </c>
      <c r="O104" s="47"/>
      <c r="P104" s="48" t="s">
        <v>217</v>
      </c>
      <c r="Q104" s="48" t="s">
        <v>216</v>
      </c>
      <c r="R104" s="48" t="s">
        <v>218</v>
      </c>
      <c r="S104" s="48" t="s">
        <v>219</v>
      </c>
      <c r="T104" s="48" t="s">
        <v>220</v>
      </c>
      <c r="U104" s="48" t="s">
        <v>221</v>
      </c>
      <c r="V104" s="1"/>
    </row>
    <row r="105" spans="1:22" ht="32" x14ac:dyDescent="0.2">
      <c r="A105" s="1"/>
      <c r="B105" s="6" t="s">
        <v>153</v>
      </c>
      <c r="C105" s="6">
        <v>0.82137353605917407</v>
      </c>
      <c r="D105" s="6">
        <v>1.6672231354016849</v>
      </c>
      <c r="E105" s="6">
        <v>0.76361208136429015</v>
      </c>
      <c r="F105" s="6">
        <v>0.8995531128004931</v>
      </c>
      <c r="G105" s="6">
        <v>0.84823813437435791</v>
      </c>
      <c r="H105" s="1"/>
      <c r="I105" s="1"/>
      <c r="J105" s="6">
        <v>1</v>
      </c>
      <c r="K105" s="6">
        <v>0.16824009853754066</v>
      </c>
      <c r="L105" s="6"/>
      <c r="M105" s="60" t="s">
        <v>224</v>
      </c>
      <c r="N105" s="9"/>
      <c r="O105" s="34" t="s">
        <v>16</v>
      </c>
      <c r="P105" s="36">
        <v>0.99277427587110401</v>
      </c>
      <c r="Q105" s="19">
        <v>4.3421879268867903E-6</v>
      </c>
      <c r="R105" s="36">
        <v>6.5329573109980901E-2</v>
      </c>
      <c r="S105" s="36">
        <v>0.99999951996196501</v>
      </c>
      <c r="T105" s="36">
        <v>0.980861476473464</v>
      </c>
      <c r="U105" s="36">
        <v>7.31996356926327E-2</v>
      </c>
      <c r="V105" s="1"/>
    </row>
    <row r="106" spans="1:22" ht="16" x14ac:dyDescent="0.2">
      <c r="A106" s="1"/>
      <c r="B106" s="6" t="s">
        <v>165</v>
      </c>
      <c r="C106" s="6">
        <v>1.093306965276351</v>
      </c>
      <c r="D106" s="6">
        <v>1.1497842613519622</v>
      </c>
      <c r="E106" s="6">
        <v>1.8613108691185534</v>
      </c>
      <c r="F106" s="6">
        <v>0.91699198685021577</v>
      </c>
      <c r="G106" s="6">
        <v>0.98769776042736801</v>
      </c>
      <c r="H106" s="1"/>
      <c r="I106" s="1"/>
      <c r="J106" s="6">
        <v>1.2018183686048902</v>
      </c>
      <c r="K106" s="6">
        <v>0.16976253028767466</v>
      </c>
      <c r="L106" s="6"/>
      <c r="M106" s="61"/>
      <c r="N106" s="9"/>
      <c r="O106" s="34" t="s">
        <v>217</v>
      </c>
      <c r="P106" s="30"/>
      <c r="Q106" s="19">
        <v>2.5752070139883901E-5</v>
      </c>
      <c r="R106" s="36">
        <v>0.247314023936341</v>
      </c>
      <c r="S106" s="9">
        <v>0.99770847054717604</v>
      </c>
      <c r="T106" s="36">
        <v>0.99999921659834501</v>
      </c>
      <c r="U106" s="19">
        <v>1.52081878178888E-2</v>
      </c>
      <c r="V106" s="1"/>
    </row>
    <row r="107" spans="1:22" ht="16" x14ac:dyDescent="0.2">
      <c r="A107" s="1"/>
      <c r="B107" s="6" t="s">
        <v>166</v>
      </c>
      <c r="C107" s="6">
        <v>2.3289757550852679</v>
      </c>
      <c r="D107" s="6">
        <v>2.5658259708239162</v>
      </c>
      <c r="E107" s="6">
        <v>3.6706903636737209</v>
      </c>
      <c r="F107" s="6">
        <v>3.2456595438668585</v>
      </c>
      <c r="G107" s="6">
        <v>3.2787137867269363</v>
      </c>
      <c r="H107" s="1"/>
      <c r="I107" s="1"/>
      <c r="J107" s="6">
        <v>3.01797308403534</v>
      </c>
      <c r="K107" s="6">
        <v>0.24748949638873591</v>
      </c>
      <c r="L107" s="6"/>
      <c r="M107" s="61"/>
      <c r="N107" s="9"/>
      <c r="O107" s="34" t="s">
        <v>216</v>
      </c>
      <c r="P107" s="30"/>
      <c r="Q107" s="30"/>
      <c r="R107" s="52">
        <v>1.3089804346424099E-2</v>
      </c>
      <c r="S107" s="53">
        <v>6.07456580947741E-6</v>
      </c>
      <c r="T107" s="53">
        <v>3.7349974772560302E-5</v>
      </c>
      <c r="U107" s="53">
        <v>3.0879907519931699E-9</v>
      </c>
      <c r="V107" s="1"/>
    </row>
    <row r="108" spans="1:22" ht="16" x14ac:dyDescent="0.2">
      <c r="A108" s="1"/>
      <c r="B108" s="6" t="s">
        <v>167</v>
      </c>
      <c r="C108" s="6">
        <v>1.5113005958495993</v>
      </c>
      <c r="D108" s="6">
        <v>1.979427778919252</v>
      </c>
      <c r="E108" s="6">
        <v>3.0026453667557016</v>
      </c>
      <c r="F108" s="6">
        <v>1.721414629134991</v>
      </c>
      <c r="G108" s="6">
        <v>1.3192675159235667</v>
      </c>
      <c r="H108" s="1"/>
      <c r="I108" s="1"/>
      <c r="J108" s="6">
        <v>1.9068111773166223</v>
      </c>
      <c r="K108" s="6">
        <v>0.29513842478954871</v>
      </c>
      <c r="L108" s="6"/>
      <c r="M108" s="61"/>
      <c r="N108" s="9"/>
      <c r="O108" s="35" t="s">
        <v>218</v>
      </c>
      <c r="P108" s="30"/>
      <c r="Q108" s="30"/>
      <c r="R108" s="30"/>
      <c r="S108" s="9">
        <v>8.6186810197242197E-2</v>
      </c>
      <c r="T108" s="9">
        <v>0.31126077304128802</v>
      </c>
      <c r="U108" s="53">
        <v>3.0270100420448598E-5</v>
      </c>
      <c r="V108" s="1"/>
    </row>
    <row r="109" spans="1:22" ht="16" x14ac:dyDescent="0.2">
      <c r="A109" s="1"/>
      <c r="B109" s="6" t="s">
        <v>219</v>
      </c>
      <c r="C109" s="6">
        <v>1.5011814259297309</v>
      </c>
      <c r="D109" s="6">
        <v>1.0738648037805629</v>
      </c>
      <c r="E109" s="6">
        <v>1.0127645366755702</v>
      </c>
      <c r="F109" s="6">
        <v>0.59895726320115061</v>
      </c>
      <c r="G109" s="6">
        <v>1.0052393671666324</v>
      </c>
      <c r="H109" s="1"/>
      <c r="I109" s="1"/>
      <c r="J109" s="6">
        <v>1.0384014793507295</v>
      </c>
      <c r="K109" s="6">
        <v>0.14322903406028362</v>
      </c>
      <c r="L109" s="6"/>
      <c r="M109" s="61"/>
      <c r="N109" s="9"/>
      <c r="O109" s="35" t="s">
        <v>219</v>
      </c>
      <c r="P109" s="30"/>
      <c r="Q109" s="30"/>
      <c r="R109" s="30"/>
      <c r="S109" s="30"/>
      <c r="T109" s="9">
        <v>0.99212780942034595</v>
      </c>
      <c r="U109" s="36">
        <v>5.5179478260737901E-2</v>
      </c>
      <c r="V109" s="1"/>
    </row>
    <row r="110" spans="1:22" ht="16" x14ac:dyDescent="0.2">
      <c r="A110" s="1"/>
      <c r="B110" s="6" t="s">
        <v>220</v>
      </c>
      <c r="C110" s="6">
        <v>0.57260632833367586</v>
      </c>
      <c r="D110" s="6">
        <v>0.75454592151222522</v>
      </c>
      <c r="E110" s="6">
        <v>1.1886685843435381</v>
      </c>
      <c r="F110" s="6">
        <v>2.1760067803575098</v>
      </c>
      <c r="G110" s="6">
        <v>1.5256831723854531</v>
      </c>
      <c r="H110" s="1"/>
      <c r="I110" s="1"/>
      <c r="J110" s="6">
        <v>1.2435021573864804</v>
      </c>
      <c r="K110" s="6">
        <v>0.2864766248633227</v>
      </c>
      <c r="L110" s="6"/>
      <c r="M110" s="61"/>
      <c r="N110" s="9"/>
      <c r="O110" s="35" t="s">
        <v>220</v>
      </c>
      <c r="P110" s="30"/>
      <c r="Q110" s="30"/>
      <c r="R110" s="30"/>
      <c r="S110" s="30"/>
      <c r="T110" s="30"/>
      <c r="U110" s="52">
        <v>1.0755664472167E-2</v>
      </c>
      <c r="V110" s="1"/>
    </row>
    <row r="111" spans="1:22" ht="17" thickBot="1" x14ac:dyDescent="0.25">
      <c r="A111" s="1"/>
      <c r="B111" s="13" t="s">
        <v>168</v>
      </c>
      <c r="C111" s="13">
        <v>8.8966509143209374E-2</v>
      </c>
      <c r="D111" s="13">
        <v>5.1520443805218814E-2</v>
      </c>
      <c r="E111" s="13">
        <v>4.7205670844462713E-2</v>
      </c>
      <c r="F111" s="13">
        <v>0.13242243681939592</v>
      </c>
      <c r="G111" s="13">
        <v>0.22385453051160878</v>
      </c>
      <c r="H111" s="1"/>
      <c r="I111" s="1"/>
      <c r="J111" s="13">
        <v>0.10879391822477913</v>
      </c>
      <c r="K111" s="13">
        <v>3.2606548904438863E-2</v>
      </c>
      <c r="L111" s="13"/>
      <c r="M111" s="67"/>
      <c r="N111" s="13"/>
      <c r="O111" s="42"/>
      <c r="P111" s="13"/>
      <c r="Q111" s="13"/>
      <c r="R111" s="13"/>
      <c r="S111" s="13"/>
      <c r="T111" s="13"/>
      <c r="U111" s="13"/>
      <c r="V111" s="1"/>
    </row>
    <row r="112" spans="1:22" ht="1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68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7" thickBot="1" x14ac:dyDescent="0.25">
      <c r="A113" s="10" t="s">
        <v>444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68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6" x14ac:dyDescent="0.2">
      <c r="A114" s="1"/>
      <c r="B114" s="15" t="s">
        <v>197</v>
      </c>
      <c r="C114" s="15" t="s">
        <v>0</v>
      </c>
      <c r="D114" s="15" t="s">
        <v>1</v>
      </c>
      <c r="E114" s="15" t="s">
        <v>2</v>
      </c>
      <c r="F114" s="15" t="s">
        <v>3</v>
      </c>
      <c r="G114" s="15" t="s">
        <v>8</v>
      </c>
      <c r="H114" s="6"/>
      <c r="I114" s="6"/>
      <c r="J114" s="37" t="s">
        <v>4</v>
      </c>
      <c r="K114" s="37" t="s">
        <v>5</v>
      </c>
      <c r="L114" s="37"/>
      <c r="M114" s="45" t="s">
        <v>210</v>
      </c>
      <c r="N114" s="46" t="s">
        <v>213</v>
      </c>
      <c r="O114" s="47"/>
      <c r="P114" s="48" t="s">
        <v>217</v>
      </c>
      <c r="Q114" s="48" t="s">
        <v>216</v>
      </c>
      <c r="R114" s="48" t="s">
        <v>218</v>
      </c>
      <c r="S114" s="48" t="s">
        <v>219</v>
      </c>
      <c r="T114" s="48" t="s">
        <v>220</v>
      </c>
      <c r="U114" s="48" t="s">
        <v>221</v>
      </c>
      <c r="V114" s="1"/>
    </row>
    <row r="115" spans="1:22" ht="32" x14ac:dyDescent="0.2">
      <c r="A115" s="1"/>
      <c r="B115" s="9" t="s">
        <v>154</v>
      </c>
      <c r="C115" s="6">
        <v>0.90256882618988599</v>
      </c>
      <c r="D115" s="6">
        <v>1.6911076149189479</v>
      </c>
      <c r="E115" s="6">
        <v>1.0327353535499275</v>
      </c>
      <c r="F115" s="6">
        <v>0.58489745182098229</v>
      </c>
      <c r="G115" s="6">
        <v>0.78869075352025597</v>
      </c>
      <c r="H115" s="1"/>
      <c r="I115" s="1"/>
      <c r="J115" s="6">
        <v>0.99999999999999978</v>
      </c>
      <c r="K115" s="6">
        <v>0.18777059082209374</v>
      </c>
      <c r="L115" s="6"/>
      <c r="M115" s="60" t="s">
        <v>224</v>
      </c>
      <c r="N115" s="9"/>
      <c r="O115" s="34" t="s">
        <v>16</v>
      </c>
      <c r="P115" s="36">
        <v>0.99652041240740696</v>
      </c>
      <c r="Q115" s="19">
        <v>6.0706367155383094E-8</v>
      </c>
      <c r="R115" s="36">
        <v>0.26431977737755702</v>
      </c>
      <c r="S115" s="36">
        <v>0.96796622999303505</v>
      </c>
      <c r="T115" s="36">
        <v>0.924481946434627</v>
      </c>
      <c r="U115" s="52">
        <v>2.1177758047518001E-2</v>
      </c>
      <c r="V115" s="1"/>
    </row>
    <row r="116" spans="1:22" ht="16" x14ac:dyDescent="0.2">
      <c r="A116" s="1"/>
      <c r="B116" s="9" t="s">
        <v>165</v>
      </c>
      <c r="C116" s="6">
        <v>0.71087793366359453</v>
      </c>
      <c r="D116" s="6">
        <v>0.80989997287790294</v>
      </c>
      <c r="E116" s="6">
        <v>1.210240917298222</v>
      </c>
      <c r="F116" s="6">
        <v>0.59623636316392159</v>
      </c>
      <c r="G116" s="6">
        <v>0.91836013892053425</v>
      </c>
      <c r="H116" s="1"/>
      <c r="I116" s="1"/>
      <c r="J116" s="6">
        <v>0.84912306518483516</v>
      </c>
      <c r="K116" s="6">
        <v>0.10483361267096689</v>
      </c>
      <c r="L116" s="6"/>
      <c r="M116" s="61"/>
      <c r="N116" s="9"/>
      <c r="O116" s="34" t="s">
        <v>217</v>
      </c>
      <c r="P116" s="30"/>
      <c r="Q116" s="19">
        <v>1.50112076102715E-8</v>
      </c>
      <c r="R116" s="36">
        <v>8.5493703217956393E-2</v>
      </c>
      <c r="S116" s="9">
        <v>0.99990336089491205</v>
      </c>
      <c r="T116" s="36">
        <v>0.99863069481298095</v>
      </c>
      <c r="U116" s="9">
        <v>8.1557525752960297E-2</v>
      </c>
      <c r="V116" s="1"/>
    </row>
    <row r="117" spans="1:22" ht="16" x14ac:dyDescent="0.2">
      <c r="A117" s="1"/>
      <c r="B117" s="9" t="s">
        <v>166</v>
      </c>
      <c r="C117" s="6">
        <v>2.5592021427636733</v>
      </c>
      <c r="D117" s="6">
        <v>2.6025837487983923</v>
      </c>
      <c r="E117" s="6">
        <v>4.0335493504490438</v>
      </c>
      <c r="F117" s="6">
        <v>3.5665029321188975</v>
      </c>
      <c r="G117" s="6">
        <v>3.0485439668875731</v>
      </c>
      <c r="H117" s="1"/>
      <c r="I117" s="1"/>
      <c r="J117" s="6">
        <v>3.1620764282035156</v>
      </c>
      <c r="K117" s="6">
        <v>0.28393704701934941</v>
      </c>
      <c r="L117" s="6"/>
      <c r="M117" s="61"/>
      <c r="N117" s="9"/>
      <c r="O117" s="34" t="s">
        <v>216</v>
      </c>
      <c r="P117" s="30"/>
      <c r="Q117" s="30"/>
      <c r="R117" s="52">
        <v>2.2190822082324099E-5</v>
      </c>
      <c r="S117" s="53">
        <v>7.2603384415614902E-9</v>
      </c>
      <c r="T117" s="53">
        <v>4.7723782703457102E-9</v>
      </c>
      <c r="U117" s="53">
        <v>2.7866264851184E-11</v>
      </c>
      <c r="V117" s="1"/>
    </row>
    <row r="118" spans="1:22" ht="16" x14ac:dyDescent="0.2">
      <c r="A118" s="1"/>
      <c r="B118" s="9" t="s">
        <v>167</v>
      </c>
      <c r="C118" s="6">
        <v>1.6606972892754337</v>
      </c>
      <c r="D118" s="6">
        <v>2.0077848723626004</v>
      </c>
      <c r="E118" s="6">
        <v>1.9523467805808099</v>
      </c>
      <c r="F118" s="6">
        <v>1.1192791351406521</v>
      </c>
      <c r="G118" s="6">
        <v>1.2266532817414535</v>
      </c>
      <c r="H118" s="1"/>
      <c r="I118" s="1"/>
      <c r="J118" s="6">
        <v>1.59335227182019</v>
      </c>
      <c r="K118" s="6">
        <v>0.18226084018990635</v>
      </c>
      <c r="L118" s="6"/>
      <c r="M118" s="61"/>
      <c r="N118" s="9"/>
      <c r="O118" s="35" t="s">
        <v>218</v>
      </c>
      <c r="P118" s="30"/>
      <c r="Q118" s="30"/>
      <c r="R118" s="30"/>
      <c r="S118" s="19">
        <v>4.2685243522633802E-2</v>
      </c>
      <c r="T118" s="19">
        <v>2.77799753651451E-2</v>
      </c>
      <c r="U118" s="53">
        <v>4.8299699164422402E-5</v>
      </c>
      <c r="V118" s="1"/>
    </row>
    <row r="119" spans="1:22" ht="16" x14ac:dyDescent="0.2">
      <c r="A119" s="1"/>
      <c r="B119" s="9" t="s">
        <v>219</v>
      </c>
      <c r="C119" s="6">
        <v>0.3172265016175399</v>
      </c>
      <c r="D119" s="6">
        <v>1.0892488884693992</v>
      </c>
      <c r="E119" s="6">
        <v>1.112879413500071</v>
      </c>
      <c r="F119" s="6">
        <v>0.38944735114681306</v>
      </c>
      <c r="G119" s="6">
        <v>0.93467030286683073</v>
      </c>
      <c r="H119" s="1"/>
      <c r="I119" s="1"/>
      <c r="J119" s="6">
        <v>0.76869449152013081</v>
      </c>
      <c r="K119" s="6">
        <v>0.17268730284274905</v>
      </c>
      <c r="L119" s="6"/>
      <c r="M119" s="61"/>
      <c r="N119" s="9"/>
      <c r="O119" s="35" t="s">
        <v>219</v>
      </c>
      <c r="P119" s="30"/>
      <c r="Q119" s="30"/>
      <c r="R119" s="30"/>
      <c r="S119" s="30"/>
      <c r="T119" s="9">
        <v>0.99999589034590297</v>
      </c>
      <c r="U119" s="36">
        <v>0.154528636264532</v>
      </c>
      <c r="V119" s="1"/>
    </row>
    <row r="120" spans="1:22" ht="16" x14ac:dyDescent="0.2">
      <c r="A120" s="1"/>
      <c r="B120" s="9" t="s">
        <v>220</v>
      </c>
      <c r="C120" s="6">
        <v>0.62921021793888576</v>
      </c>
      <c r="D120" s="6">
        <v>0.76535547436961826</v>
      </c>
      <c r="E120" s="6">
        <v>0.33491592695438793</v>
      </c>
      <c r="F120" s="6">
        <v>0.45982917621122443</v>
      </c>
      <c r="G120" s="6">
        <v>1.4185783002427494</v>
      </c>
      <c r="H120" s="1"/>
      <c r="I120" s="1"/>
      <c r="J120" s="6">
        <v>0.72157781914337316</v>
      </c>
      <c r="K120" s="6">
        <v>0.18898117610626325</v>
      </c>
      <c r="L120" s="6"/>
      <c r="M120" s="61"/>
      <c r="N120" s="9"/>
      <c r="O120" s="35" t="s">
        <v>220</v>
      </c>
      <c r="P120" s="30"/>
      <c r="Q120" s="30"/>
      <c r="R120" s="30"/>
      <c r="S120" s="30"/>
      <c r="T120" s="30"/>
      <c r="U120" s="36">
        <v>0.21731390041089699</v>
      </c>
      <c r="V120" s="1"/>
    </row>
    <row r="121" spans="1:22" ht="17" thickBot="1" x14ac:dyDescent="0.25">
      <c r="A121" s="1"/>
      <c r="B121" s="16" t="s">
        <v>168</v>
      </c>
      <c r="C121" s="13">
        <v>9.7761121100708698E-2</v>
      </c>
      <c r="D121" s="13">
        <v>5.2258520766038798E-2</v>
      </c>
      <c r="E121" s="13">
        <v>5.1872096011288275E-2</v>
      </c>
      <c r="F121" s="13">
        <v>8.6102248724881786E-2</v>
      </c>
      <c r="G121" s="13">
        <v>0.20813966172169893</v>
      </c>
      <c r="H121" s="1"/>
      <c r="I121" s="1"/>
      <c r="J121" s="13">
        <v>9.9226729664923297E-2</v>
      </c>
      <c r="K121" s="13">
        <v>2.8709668017283016E-2</v>
      </c>
      <c r="L121" s="13"/>
      <c r="M121" s="67"/>
      <c r="N121" s="13"/>
      <c r="O121" s="42"/>
      <c r="P121" s="13"/>
      <c r="Q121" s="13"/>
      <c r="R121" s="13"/>
      <c r="S121" s="13"/>
      <c r="T121" s="13"/>
      <c r="U121" s="13"/>
      <c r="V121" s="1"/>
    </row>
    <row r="122" spans="1:22" ht="16" x14ac:dyDescent="0.2">
      <c r="A122" s="1"/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68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7" thickBot="1" x14ac:dyDescent="0.25">
      <c r="A123" s="10" t="s">
        <v>445</v>
      </c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68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6" x14ac:dyDescent="0.2">
      <c r="A124" s="1"/>
      <c r="B124" s="15" t="s">
        <v>197</v>
      </c>
      <c r="C124" s="15" t="s">
        <v>0</v>
      </c>
      <c r="D124" s="15" t="s">
        <v>1</v>
      </c>
      <c r="E124" s="15" t="s">
        <v>2</v>
      </c>
      <c r="F124" s="15" t="s">
        <v>3</v>
      </c>
      <c r="G124" s="15" t="s">
        <v>8</v>
      </c>
      <c r="H124" s="6"/>
      <c r="I124" s="6"/>
      <c r="J124" s="37" t="s">
        <v>4</v>
      </c>
      <c r="K124" s="37" t="s">
        <v>5</v>
      </c>
      <c r="L124" s="37"/>
      <c r="M124" s="45" t="s">
        <v>210</v>
      </c>
      <c r="N124" s="46" t="s">
        <v>213</v>
      </c>
      <c r="O124" s="47"/>
      <c r="P124" s="48" t="s">
        <v>217</v>
      </c>
      <c r="Q124" s="48" t="s">
        <v>216</v>
      </c>
      <c r="R124" s="48" t="s">
        <v>218</v>
      </c>
      <c r="S124" s="48" t="s">
        <v>219</v>
      </c>
      <c r="T124" s="48" t="s">
        <v>220</v>
      </c>
      <c r="U124" s="48" t="s">
        <v>221</v>
      </c>
      <c r="V124" s="1"/>
    </row>
    <row r="125" spans="1:22" ht="32" x14ac:dyDescent="0.2">
      <c r="A125" s="1"/>
      <c r="B125" s="6" t="s">
        <v>153</v>
      </c>
      <c r="C125" s="6">
        <v>1.8253195549070635</v>
      </c>
      <c r="D125" s="6">
        <v>0.90894022881097125</v>
      </c>
      <c r="E125" s="6">
        <v>0.66996249128842555</v>
      </c>
      <c r="F125" s="6">
        <v>0.88961162691752493</v>
      </c>
      <c r="G125" s="6">
        <v>0.70616609807601449</v>
      </c>
      <c r="H125" s="1"/>
      <c r="I125" s="1"/>
      <c r="J125" s="6">
        <v>1</v>
      </c>
      <c r="K125" s="6">
        <v>0.21176554979849804</v>
      </c>
      <c r="L125" s="6"/>
      <c r="M125" s="60" t="s">
        <v>224</v>
      </c>
      <c r="N125" s="9"/>
      <c r="O125" s="34" t="s">
        <v>16</v>
      </c>
      <c r="P125" s="36">
        <v>0.99999985714686301</v>
      </c>
      <c r="Q125" s="19">
        <v>4.3436577050282E-4</v>
      </c>
      <c r="R125" s="36">
        <v>0.84648945987947499</v>
      </c>
      <c r="S125" s="36">
        <v>0.98869188734897995</v>
      </c>
      <c r="T125" s="36">
        <v>0.99081641704851198</v>
      </c>
      <c r="U125" s="36">
        <v>6.2445015481171498E-2</v>
      </c>
      <c r="V125" s="1"/>
    </row>
    <row r="126" spans="1:22" ht="16" x14ac:dyDescent="0.2">
      <c r="A126" s="1"/>
      <c r="B126" s="6" t="s">
        <v>165</v>
      </c>
      <c r="C126" s="6">
        <v>1.8545016979413276</v>
      </c>
      <c r="D126" s="6">
        <v>0.91908089300489926</v>
      </c>
      <c r="E126" s="6">
        <v>0.58011907776075344</v>
      </c>
      <c r="F126" s="6">
        <v>0.88768007183296727</v>
      </c>
      <c r="G126" s="6">
        <v>0.60799611600815417</v>
      </c>
      <c r="H126" s="1"/>
      <c r="I126" s="1"/>
      <c r="J126" s="6">
        <v>0.96987557130962043</v>
      </c>
      <c r="K126" s="6">
        <v>0.23181527644123315</v>
      </c>
      <c r="L126" s="6"/>
      <c r="M126" s="61"/>
      <c r="N126" s="9"/>
      <c r="O126" s="34" t="s">
        <v>217</v>
      </c>
      <c r="P126" s="30"/>
      <c r="Q126" s="19">
        <v>3.2779458760645602E-4</v>
      </c>
      <c r="R126" s="36">
        <v>0.79467925637738601</v>
      </c>
      <c r="S126" s="9">
        <v>0.99500652598199302</v>
      </c>
      <c r="T126" s="36">
        <v>0.99612160372999503</v>
      </c>
      <c r="U126" s="9">
        <v>7.8450748252838501E-2</v>
      </c>
      <c r="V126" s="1"/>
    </row>
    <row r="127" spans="1:22" ht="16" x14ac:dyDescent="0.2">
      <c r="A127" s="1"/>
      <c r="B127" s="6" t="s">
        <v>166</v>
      </c>
      <c r="C127" s="6">
        <v>3.6340381769252246</v>
      </c>
      <c r="D127" s="6">
        <v>2.6503937501141968</v>
      </c>
      <c r="E127" s="6">
        <v>1.7584198835324487</v>
      </c>
      <c r="F127" s="6">
        <v>1.7921698933207344</v>
      </c>
      <c r="G127" s="6">
        <v>2.3760476728676543</v>
      </c>
      <c r="H127" s="1"/>
      <c r="I127" s="1"/>
      <c r="J127" s="6">
        <v>2.4422138753520519</v>
      </c>
      <c r="K127" s="6">
        <v>0.34338705524897778</v>
      </c>
      <c r="L127" s="6"/>
      <c r="M127" s="61"/>
      <c r="N127" s="9"/>
      <c r="O127" s="34" t="s">
        <v>216</v>
      </c>
      <c r="P127" s="30"/>
      <c r="Q127" s="30"/>
      <c r="R127" s="52">
        <v>1.2683112278279099E-2</v>
      </c>
      <c r="S127" s="53">
        <v>6.0346047715764697E-5</v>
      </c>
      <c r="T127" s="53">
        <v>6.5161870808627703E-5</v>
      </c>
      <c r="U127" s="53">
        <v>1.51070194021052E-7</v>
      </c>
      <c r="V127" s="1"/>
    </row>
    <row r="128" spans="1:22" ht="16" x14ac:dyDescent="0.2">
      <c r="A128" s="1"/>
      <c r="B128" s="6" t="s">
        <v>167</v>
      </c>
      <c r="C128" s="6">
        <v>1.7612128077763363</v>
      </c>
      <c r="D128" s="6">
        <v>1.5366042739571557</v>
      </c>
      <c r="E128" s="6">
        <v>1.0141447256800247</v>
      </c>
      <c r="F128" s="6">
        <v>0.99924042901404531</v>
      </c>
      <c r="G128" s="6">
        <v>1.5438084523806417</v>
      </c>
      <c r="H128" s="1"/>
      <c r="I128" s="1"/>
      <c r="J128" s="6">
        <v>1.3710021377616406</v>
      </c>
      <c r="K128" s="6">
        <v>0.15412729114705109</v>
      </c>
      <c r="L128" s="6"/>
      <c r="M128" s="61"/>
      <c r="N128" s="9"/>
      <c r="O128" s="35" t="s">
        <v>218</v>
      </c>
      <c r="P128" s="30"/>
      <c r="Q128" s="30"/>
      <c r="R128" s="30"/>
      <c r="S128" s="9">
        <v>0.414310271260449</v>
      </c>
      <c r="T128" s="9">
        <v>0.43096602003877099</v>
      </c>
      <c r="U128" s="53">
        <v>2.6181057846064201E-3</v>
      </c>
      <c r="V128" s="1"/>
    </row>
    <row r="129" spans="1:22" ht="16" x14ac:dyDescent="0.2">
      <c r="A129" s="1"/>
      <c r="B129" s="6" t="s">
        <v>219</v>
      </c>
      <c r="C129" s="6">
        <v>1.2482022181560957</v>
      </c>
      <c r="D129" s="6">
        <v>0.4141097488717369</v>
      </c>
      <c r="E129" s="6">
        <v>0.93474215044725928</v>
      </c>
      <c r="F129" s="6">
        <v>0.6714503107454497</v>
      </c>
      <c r="G129" s="6">
        <v>0.67591376911652234</v>
      </c>
      <c r="H129" s="1"/>
      <c r="I129" s="1"/>
      <c r="J129" s="6">
        <v>0.7888836394674128</v>
      </c>
      <c r="K129" s="6">
        <v>0.14128986328252399</v>
      </c>
      <c r="L129" s="6"/>
      <c r="M129" s="61"/>
      <c r="N129" s="9"/>
      <c r="O129" s="35" t="s">
        <v>219</v>
      </c>
      <c r="P129" s="30"/>
      <c r="Q129" s="30"/>
      <c r="R129" s="30"/>
      <c r="S129" s="30"/>
      <c r="T129" s="9">
        <v>0.99999999994014399</v>
      </c>
      <c r="U129" s="36">
        <v>0.26440056867544198</v>
      </c>
      <c r="V129" s="1"/>
    </row>
    <row r="130" spans="1:22" ht="16" x14ac:dyDescent="0.2">
      <c r="A130" s="1"/>
      <c r="B130" s="6" t="s">
        <v>220</v>
      </c>
      <c r="C130" s="6">
        <v>0.78624732779794881</v>
      </c>
      <c r="D130" s="6">
        <v>1.1105528162856195</v>
      </c>
      <c r="E130" s="6">
        <v>0.52394736773415529</v>
      </c>
      <c r="F130" s="6">
        <v>1.1851917590463337</v>
      </c>
      <c r="G130" s="6">
        <v>0.37962888040280751</v>
      </c>
      <c r="H130" s="1"/>
      <c r="I130" s="1"/>
      <c r="J130" s="6">
        <v>0.79711363025337301</v>
      </c>
      <c r="K130" s="6">
        <v>0.15777835042450572</v>
      </c>
      <c r="L130" s="6"/>
      <c r="M130" s="61"/>
      <c r="N130" s="9"/>
      <c r="O130" s="35" t="s">
        <v>220</v>
      </c>
      <c r="P130" s="30"/>
      <c r="Q130" s="30"/>
      <c r="R130" s="30"/>
      <c r="S130" s="30"/>
      <c r="T130" s="30"/>
      <c r="U130" s="36">
        <v>0.251899586589656</v>
      </c>
      <c r="V130" s="1"/>
    </row>
    <row r="131" spans="1:22" ht="17" thickBot="1" x14ac:dyDescent="0.25">
      <c r="A131" s="1"/>
      <c r="B131" s="13" t="s">
        <v>168</v>
      </c>
      <c r="C131" s="13">
        <v>0.12883994455914863</v>
      </c>
      <c r="D131" s="13">
        <v>0.13802788225866655</v>
      </c>
      <c r="E131" s="13">
        <v>0.16337301721955255</v>
      </c>
      <c r="F131" s="13">
        <v>7.0814985735204672E-2</v>
      </c>
      <c r="G131" s="13">
        <v>0.11330919759547493</v>
      </c>
      <c r="H131" s="1"/>
      <c r="I131" s="1"/>
      <c r="J131" s="13">
        <v>0.12287300547360949</v>
      </c>
      <c r="K131" s="13">
        <v>1.5341169192822801E-2</v>
      </c>
      <c r="L131" s="13"/>
      <c r="M131" s="67"/>
      <c r="N131" s="13"/>
      <c r="O131" s="42"/>
      <c r="P131" s="13"/>
      <c r="Q131" s="13"/>
      <c r="R131" s="13"/>
      <c r="S131" s="13"/>
      <c r="T131" s="13"/>
      <c r="U131" s="13"/>
      <c r="V131" s="1"/>
    </row>
    <row r="132" spans="1:22" ht="1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68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7" thickBot="1" x14ac:dyDescent="0.25">
      <c r="A133" s="10" t="s">
        <v>446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68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6" x14ac:dyDescent="0.2">
      <c r="A134" s="1"/>
      <c r="B134" s="15" t="s">
        <v>197</v>
      </c>
      <c r="C134" s="15" t="s">
        <v>0</v>
      </c>
      <c r="D134" s="15" t="s">
        <v>1</v>
      </c>
      <c r="E134" s="15" t="s">
        <v>2</v>
      </c>
      <c r="F134" s="15" t="s">
        <v>3</v>
      </c>
      <c r="G134" s="15" t="s">
        <v>8</v>
      </c>
      <c r="H134" s="6"/>
      <c r="I134" s="6"/>
      <c r="J134" s="37" t="s">
        <v>4</v>
      </c>
      <c r="K134" s="37" t="s">
        <v>5</v>
      </c>
      <c r="L134" s="37"/>
      <c r="M134" s="45" t="s">
        <v>210</v>
      </c>
      <c r="N134" s="46" t="s">
        <v>213</v>
      </c>
      <c r="O134" s="47"/>
      <c r="P134" s="48" t="s">
        <v>217</v>
      </c>
      <c r="Q134" s="48" t="s">
        <v>216</v>
      </c>
      <c r="R134" s="48" t="s">
        <v>218</v>
      </c>
      <c r="S134" s="48" t="s">
        <v>219</v>
      </c>
      <c r="T134" s="48" t="s">
        <v>220</v>
      </c>
      <c r="U134" s="48" t="s">
        <v>221</v>
      </c>
      <c r="V134" s="1"/>
    </row>
    <row r="135" spans="1:22" ht="32" x14ac:dyDescent="0.2">
      <c r="A135" s="1"/>
      <c r="B135" s="6" t="s">
        <v>153</v>
      </c>
      <c r="C135" s="6">
        <v>1.5345652663388765</v>
      </c>
      <c r="D135" s="6">
        <v>1.2837813570470997</v>
      </c>
      <c r="E135" s="6">
        <v>0.61444852682999784</v>
      </c>
      <c r="F135" s="6">
        <v>0.64106212425521325</v>
      </c>
      <c r="G135" s="6">
        <v>0.92614272552881249</v>
      </c>
      <c r="H135" s="1"/>
      <c r="I135" s="1"/>
      <c r="J135" s="6">
        <v>1</v>
      </c>
      <c r="K135" s="6">
        <v>0.18017118480538144</v>
      </c>
      <c r="L135" s="6"/>
      <c r="M135" s="60" t="s">
        <v>224</v>
      </c>
      <c r="N135" s="9"/>
      <c r="O135" s="34" t="s">
        <v>16</v>
      </c>
      <c r="P135" s="36">
        <v>0.99999965153944603</v>
      </c>
      <c r="Q135" s="19">
        <v>6.64732045285721E-6</v>
      </c>
      <c r="R135" s="36">
        <v>0.65887492305783202</v>
      </c>
      <c r="S135" s="36">
        <v>0.98276726604055198</v>
      </c>
      <c r="T135" s="36">
        <v>0.98085569883708401</v>
      </c>
      <c r="U135" s="36">
        <v>5.8107308868847497E-2</v>
      </c>
      <c r="V135" s="1"/>
    </row>
    <row r="136" spans="1:22" ht="16" x14ac:dyDescent="0.2">
      <c r="A136" s="1"/>
      <c r="B136" s="6" t="s">
        <v>165</v>
      </c>
      <c r="C136" s="6">
        <v>1.5590989996116758</v>
      </c>
      <c r="D136" s="6">
        <v>1.2981039661995957</v>
      </c>
      <c r="E136" s="6">
        <v>0.53204965554200734</v>
      </c>
      <c r="F136" s="6">
        <v>0.63967022832202614</v>
      </c>
      <c r="G136" s="6">
        <v>0.79739197552090735</v>
      </c>
      <c r="H136" s="1"/>
      <c r="I136" s="1"/>
      <c r="J136" s="6">
        <v>0.96526296503924236</v>
      </c>
      <c r="K136" s="6">
        <v>0.19815264808482339</v>
      </c>
      <c r="L136" s="6"/>
      <c r="M136" s="61"/>
      <c r="N136" s="9"/>
      <c r="O136" s="34" t="s">
        <v>217</v>
      </c>
      <c r="P136" s="30"/>
      <c r="Q136" s="19">
        <v>4.8335256476184102E-6</v>
      </c>
      <c r="R136" s="36">
        <v>0.58241930720259605</v>
      </c>
      <c r="S136" s="9">
        <v>0.99271927201306398</v>
      </c>
      <c r="T136" s="36">
        <v>0.99170873388640701</v>
      </c>
      <c r="U136" s="9">
        <v>7.5853913022092503E-2</v>
      </c>
      <c r="V136" s="1"/>
    </row>
    <row r="137" spans="1:22" ht="16" x14ac:dyDescent="0.2">
      <c r="A137" s="1"/>
      <c r="B137" s="6" t="s">
        <v>166</v>
      </c>
      <c r="C137" s="6">
        <v>3.0551739545368757</v>
      </c>
      <c r="D137" s="6">
        <v>3.7433991558298212</v>
      </c>
      <c r="E137" s="6">
        <v>1.9513850558077428</v>
      </c>
      <c r="F137" s="6">
        <v>2.5312492777616153</v>
      </c>
      <c r="G137" s="6">
        <v>3.1162063340785937</v>
      </c>
      <c r="H137" s="1"/>
      <c r="I137" s="1"/>
      <c r="J137" s="6">
        <v>2.8794827556029299</v>
      </c>
      <c r="K137" s="6">
        <v>0.30132116520622454</v>
      </c>
      <c r="L137" s="6"/>
      <c r="M137" s="61"/>
      <c r="N137" s="9"/>
      <c r="O137" s="34" t="s">
        <v>216</v>
      </c>
      <c r="P137" s="30"/>
      <c r="Q137" s="30"/>
      <c r="R137" s="52">
        <v>5.16065607288119E-4</v>
      </c>
      <c r="S137" s="53">
        <v>8.4674782840910002E-7</v>
      </c>
      <c r="T137" s="53">
        <v>8.1145614261313202E-7</v>
      </c>
      <c r="U137" s="53">
        <v>3.5141872745114698E-9</v>
      </c>
      <c r="V137" s="1"/>
    </row>
    <row r="138" spans="1:22" ht="16" x14ac:dyDescent="0.2">
      <c r="A138" s="1"/>
      <c r="B138" s="6" t="s">
        <v>167</v>
      </c>
      <c r="C138" s="6">
        <v>1.4806700526376284</v>
      </c>
      <c r="D138" s="6">
        <v>2.1702900339724516</v>
      </c>
      <c r="E138" s="6">
        <v>0.93011137308317693</v>
      </c>
      <c r="F138" s="6">
        <v>0.72006162316583766</v>
      </c>
      <c r="G138" s="6">
        <v>2.0247176573298447</v>
      </c>
      <c r="H138" s="1"/>
      <c r="I138" s="1"/>
      <c r="J138" s="6">
        <v>1.4651701480377879</v>
      </c>
      <c r="K138" s="6">
        <v>0.28740235926579</v>
      </c>
      <c r="L138" s="6"/>
      <c r="M138" s="61"/>
      <c r="N138" s="9"/>
      <c r="O138" s="35" t="s">
        <v>218</v>
      </c>
      <c r="P138" s="30"/>
      <c r="Q138" s="30"/>
      <c r="R138" s="30"/>
      <c r="S138" s="9">
        <v>0.21892689506603899</v>
      </c>
      <c r="T138" s="9">
        <v>0.21248700832254799</v>
      </c>
      <c r="U138" s="53">
        <v>9.8079442754783796E-4</v>
      </c>
      <c r="V138" s="1"/>
    </row>
    <row r="139" spans="1:22" ht="16" x14ac:dyDescent="0.2">
      <c r="A139" s="1"/>
      <c r="B139" s="6" t="s">
        <v>219</v>
      </c>
      <c r="C139" s="6">
        <v>1.0493766771961257</v>
      </c>
      <c r="D139" s="6">
        <v>0.58488595676795851</v>
      </c>
      <c r="E139" s="6">
        <v>0.85728819863283801</v>
      </c>
      <c r="F139" s="6">
        <v>0.48385312142307113</v>
      </c>
      <c r="G139" s="6">
        <v>0.8864665438592666</v>
      </c>
      <c r="H139" s="1"/>
      <c r="I139" s="1"/>
      <c r="J139" s="6">
        <v>0.7723740995758519</v>
      </c>
      <c r="K139" s="6">
        <v>0.10376754709380248</v>
      </c>
      <c r="L139" s="6"/>
      <c r="M139" s="61"/>
      <c r="N139" s="9"/>
      <c r="O139" s="35" t="s">
        <v>219</v>
      </c>
      <c r="P139" s="30"/>
      <c r="Q139" s="30"/>
      <c r="R139" s="30"/>
      <c r="S139" s="30"/>
      <c r="T139" s="9">
        <v>0.99999999999765499</v>
      </c>
      <c r="U139" s="36">
        <v>0.27804548553182501</v>
      </c>
      <c r="V139" s="1"/>
    </row>
    <row r="140" spans="1:22" ht="16" x14ac:dyDescent="0.2">
      <c r="A140" s="1"/>
      <c r="B140" s="6" t="s">
        <v>220</v>
      </c>
      <c r="C140" s="6">
        <v>0.66100636282939562</v>
      </c>
      <c r="D140" s="6">
        <v>1.3444608721603502</v>
      </c>
      <c r="E140" s="6">
        <v>0.4805324065554426</v>
      </c>
      <c r="F140" s="6">
        <v>0.8540598208418585</v>
      </c>
      <c r="G140" s="6">
        <v>0.49788644193431836</v>
      </c>
      <c r="H140" s="1"/>
      <c r="I140" s="1"/>
      <c r="J140" s="6">
        <v>0.76758918086427297</v>
      </c>
      <c r="K140" s="6">
        <v>0.15917901494231204</v>
      </c>
      <c r="L140" s="6"/>
      <c r="M140" s="61"/>
      <c r="N140" s="9"/>
      <c r="O140" s="35" t="s">
        <v>220</v>
      </c>
      <c r="P140" s="30"/>
      <c r="Q140" s="30"/>
      <c r="R140" s="30"/>
      <c r="S140" s="30"/>
      <c r="T140" s="30"/>
      <c r="U140" s="36">
        <v>0.28580880590371699</v>
      </c>
      <c r="V140" s="1"/>
    </row>
    <row r="141" spans="1:22" ht="17" thickBot="1" x14ac:dyDescent="0.25">
      <c r="A141" s="1"/>
      <c r="B141" s="13" t="s">
        <v>168</v>
      </c>
      <c r="C141" s="13">
        <v>0.10831709072856704</v>
      </c>
      <c r="D141" s="13">
        <v>0.13924978341312705</v>
      </c>
      <c r="E141" s="13">
        <v>0.14983571626715067</v>
      </c>
      <c r="F141" s="13">
        <v>5.1029914415362768E-2</v>
      </c>
      <c r="G141" s="13">
        <v>0.14860595740077531</v>
      </c>
      <c r="H141" s="1"/>
      <c r="I141" s="1"/>
      <c r="J141" s="13">
        <v>0.11940769244499656</v>
      </c>
      <c r="K141" s="13">
        <v>1.8669003533717775E-2</v>
      </c>
      <c r="L141" s="13"/>
      <c r="M141" s="67"/>
      <c r="N141" s="13"/>
      <c r="O141" s="42"/>
      <c r="P141" s="13"/>
      <c r="Q141" s="13"/>
      <c r="R141" s="13"/>
      <c r="S141" s="13"/>
      <c r="T141" s="13"/>
      <c r="U141" s="13"/>
      <c r="V141" s="1"/>
    </row>
    <row r="142" spans="1:22" ht="1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</sheetData>
  <phoneticPr fontId="2"/>
  <pageMargins left="0.7" right="0.7" top="0.75" bottom="0.75" header="0.3" footer="0.3"/>
  <pageSetup paperSize="9" scale="26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145"/>
  <sheetViews>
    <sheetView topLeftCell="A60" zoomScale="70" zoomScaleNormal="70" zoomScalePageLayoutView="70" workbookViewId="0">
      <selection activeCell="I42" sqref="I42"/>
    </sheetView>
  </sheetViews>
  <sheetFormatPr baseColWidth="12" defaultColWidth="13" defaultRowHeight="16" x14ac:dyDescent="0.2"/>
  <cols>
    <col min="1" max="1" width="30.83203125" style="1" customWidth="1"/>
    <col min="2" max="2" width="13" style="1"/>
    <col min="3" max="13" width="13" style="1" customWidth="1"/>
    <col min="14" max="14" width="5.6640625" style="1" customWidth="1"/>
    <col min="15" max="16" width="13" style="1"/>
    <col min="17" max="17" width="5.6640625" style="1" customWidth="1"/>
    <col min="18" max="18" width="16.5" style="1" customWidth="1"/>
    <col min="19" max="16384" width="13" style="1"/>
  </cols>
  <sheetData>
    <row r="1" spans="1:23" ht="20" x14ac:dyDescent="0.2">
      <c r="A1" s="69"/>
      <c r="N1" s="62"/>
    </row>
    <row r="2" spans="1:23" ht="20" x14ac:dyDescent="0.2">
      <c r="A2" s="63"/>
      <c r="N2" s="62"/>
    </row>
    <row r="3" spans="1:23" ht="17" thickBot="1" x14ac:dyDescent="0.25">
      <c r="A3" s="1" t="s">
        <v>377</v>
      </c>
    </row>
    <row r="4" spans="1:23" x14ac:dyDescent="0.2">
      <c r="B4" s="15" t="s">
        <v>198</v>
      </c>
      <c r="C4" s="15" t="s">
        <v>0</v>
      </c>
      <c r="D4" s="15" t="s">
        <v>1</v>
      </c>
      <c r="E4" s="15" t="s">
        <v>2</v>
      </c>
      <c r="F4" s="15" t="s">
        <v>3</v>
      </c>
      <c r="G4" s="15" t="s">
        <v>8</v>
      </c>
      <c r="H4" s="15" t="s">
        <v>9</v>
      </c>
      <c r="I4" s="64"/>
      <c r="J4" s="64"/>
      <c r="K4" s="64"/>
      <c r="L4" s="64"/>
      <c r="M4" s="64"/>
      <c r="O4" s="37" t="s">
        <v>4</v>
      </c>
      <c r="P4" s="37" t="s">
        <v>5</v>
      </c>
      <c r="Q4" s="37"/>
      <c r="R4" s="37" t="s">
        <v>210</v>
      </c>
      <c r="S4" s="39" t="s">
        <v>213</v>
      </c>
      <c r="T4" s="40"/>
      <c r="U4" s="41" t="s">
        <v>24</v>
      </c>
      <c r="V4" s="41" t="s">
        <v>14</v>
      </c>
      <c r="W4" s="41" t="s">
        <v>25</v>
      </c>
    </row>
    <row r="5" spans="1:23" x14ac:dyDescent="0.2">
      <c r="B5" s="6" t="s">
        <v>12</v>
      </c>
      <c r="C5" s="6">
        <v>1.0709067239413725</v>
      </c>
      <c r="D5" s="6">
        <v>1.5993101011762081</v>
      </c>
      <c r="E5" s="6">
        <v>0.75366367586383576</v>
      </c>
      <c r="F5" s="6">
        <v>0.88836248686642239</v>
      </c>
      <c r="G5" s="6">
        <v>0.71857286208447246</v>
      </c>
      <c r="H5" s="6">
        <v>0.96918415006768932</v>
      </c>
      <c r="O5" s="6">
        <v>1</v>
      </c>
      <c r="P5" s="6">
        <v>0.13133871355670154</v>
      </c>
      <c r="Q5" s="6"/>
      <c r="R5" s="6" t="s">
        <v>222</v>
      </c>
      <c r="S5" s="6"/>
      <c r="T5" s="29" t="s">
        <v>12</v>
      </c>
      <c r="U5" s="6">
        <v>0.32015145589396699</v>
      </c>
      <c r="V5" s="19">
        <v>7.4908554838481996E-3</v>
      </c>
      <c r="W5" s="6">
        <v>0.94279257463225596</v>
      </c>
    </row>
    <row r="6" spans="1:23" x14ac:dyDescent="0.2">
      <c r="B6" s="6" t="s">
        <v>24</v>
      </c>
      <c r="C6" s="6">
        <v>0.60519189372911142</v>
      </c>
      <c r="D6" s="6">
        <v>0.41221313368967677</v>
      </c>
      <c r="E6" s="6">
        <v>0.54332420056682074</v>
      </c>
      <c r="F6" s="6">
        <v>0.29800121448266442</v>
      </c>
      <c r="G6" s="6">
        <v>0.98589829108581928</v>
      </c>
      <c r="H6" s="6">
        <v>0.25532843880190287</v>
      </c>
      <c r="O6" s="6">
        <v>0.5166595287259993</v>
      </c>
      <c r="P6" s="6">
        <v>0.10889573711631009</v>
      </c>
      <c r="Q6" s="6"/>
      <c r="R6" s="6"/>
      <c r="S6" s="6"/>
      <c r="T6" s="29" t="s">
        <v>24</v>
      </c>
      <c r="U6" s="24"/>
      <c r="V6" s="19">
        <v>1.3807609897897901E-4</v>
      </c>
      <c r="W6" s="6">
        <v>0.12660517974138999</v>
      </c>
    </row>
    <row r="7" spans="1:23" x14ac:dyDescent="0.2">
      <c r="B7" s="6" t="s">
        <v>14</v>
      </c>
      <c r="C7" s="6">
        <v>2.3352718026304684</v>
      </c>
      <c r="D7" s="6">
        <v>3.2519648926849811</v>
      </c>
      <c r="E7" s="6">
        <v>1.5376702719245476</v>
      </c>
      <c r="F7" s="6">
        <v>1.8054245825802047</v>
      </c>
      <c r="G7" s="6">
        <v>2.1582402369486604</v>
      </c>
      <c r="H7" s="6">
        <v>0.96612308327030483</v>
      </c>
      <c r="O7" s="6">
        <v>2.0091158116731944</v>
      </c>
      <c r="P7" s="6">
        <v>0.31753606136849588</v>
      </c>
      <c r="Q7" s="6"/>
      <c r="R7" s="6"/>
      <c r="S7" s="6"/>
      <c r="T7" s="29" t="s">
        <v>14</v>
      </c>
      <c r="U7" s="24"/>
      <c r="V7" s="24"/>
      <c r="W7" s="19">
        <v>2.56364037163818E-2</v>
      </c>
    </row>
    <row r="8" spans="1:23" ht="17" thickBot="1" x14ac:dyDescent="0.25">
      <c r="B8" s="13" t="s">
        <v>25</v>
      </c>
      <c r="C8" s="13">
        <v>1.3140934612209121</v>
      </c>
      <c r="D8" s="13">
        <v>0.61009322547535771</v>
      </c>
      <c r="E8" s="13">
        <v>1.6120946757035766</v>
      </c>
      <c r="F8" s="13">
        <v>1.0497615722346887</v>
      </c>
      <c r="G8" s="13">
        <v>0.97142416079868832</v>
      </c>
      <c r="H8" s="13">
        <v>1.3639791270814463</v>
      </c>
      <c r="O8" s="13">
        <v>1.1535743704191115</v>
      </c>
      <c r="P8" s="13">
        <v>0.14371325168973925</v>
      </c>
      <c r="Q8" s="13"/>
      <c r="R8" s="13"/>
      <c r="S8" s="13"/>
      <c r="T8" s="13"/>
      <c r="U8" s="13"/>
      <c r="V8" s="13"/>
      <c r="W8" s="13"/>
    </row>
    <row r="10" spans="1:23" ht="17" thickBot="1" x14ac:dyDescent="0.25">
      <c r="A10" s="1" t="s">
        <v>378</v>
      </c>
    </row>
    <row r="11" spans="1:23" x14ac:dyDescent="0.2">
      <c r="B11" s="15" t="s">
        <v>198</v>
      </c>
      <c r="C11" s="15" t="s">
        <v>0</v>
      </c>
      <c r="D11" s="15" t="s">
        <v>1</v>
      </c>
      <c r="E11" s="15" t="s">
        <v>2</v>
      </c>
      <c r="F11" s="15" t="s">
        <v>3</v>
      </c>
      <c r="G11" s="15" t="s">
        <v>8</v>
      </c>
      <c r="H11" s="15" t="s">
        <v>9</v>
      </c>
      <c r="O11" s="37" t="s">
        <v>4</v>
      </c>
      <c r="P11" s="37" t="s">
        <v>5</v>
      </c>
      <c r="Q11" s="50"/>
      <c r="R11" s="37" t="s">
        <v>210</v>
      </c>
      <c r="S11" s="39" t="s">
        <v>213</v>
      </c>
      <c r="T11" s="40"/>
      <c r="U11" s="41" t="s">
        <v>24</v>
      </c>
      <c r="V11" s="41" t="s">
        <v>14</v>
      </c>
      <c r="W11" s="41" t="s">
        <v>25</v>
      </c>
    </row>
    <row r="12" spans="1:23" x14ac:dyDescent="0.2">
      <c r="B12" s="6" t="s">
        <v>12</v>
      </c>
      <c r="C12" s="6">
        <v>0.89149560117302062</v>
      </c>
      <c r="D12" s="6">
        <v>0.75562072336265895</v>
      </c>
      <c r="E12" s="6">
        <v>1.0684261974584557</v>
      </c>
      <c r="F12" s="6">
        <v>1.2521994134897361</v>
      </c>
      <c r="G12" s="6">
        <v>0.73118279569892475</v>
      </c>
      <c r="H12" s="6">
        <v>1.3010752688172045</v>
      </c>
      <c r="O12" s="6">
        <v>1</v>
      </c>
      <c r="P12" s="6">
        <v>0.10044735451956645</v>
      </c>
      <c r="Q12" s="6"/>
      <c r="R12" s="6" t="s">
        <v>222</v>
      </c>
      <c r="S12" s="6"/>
      <c r="T12" s="29" t="s">
        <v>12</v>
      </c>
      <c r="U12" s="6">
        <v>0.97908204235562402</v>
      </c>
      <c r="V12" s="6">
        <v>0.92311062992397996</v>
      </c>
      <c r="W12" s="6">
        <v>0.99990007389514202</v>
      </c>
    </row>
    <row r="13" spans="1:23" x14ac:dyDescent="0.2">
      <c r="B13" s="6" t="s">
        <v>24</v>
      </c>
      <c r="C13" s="6">
        <v>0.70478983382209193</v>
      </c>
      <c r="D13" s="6">
        <v>0.86901270772238526</v>
      </c>
      <c r="E13" s="6">
        <v>1.0674486803519063</v>
      </c>
      <c r="F13" s="6">
        <v>0.65200391006842628</v>
      </c>
      <c r="G13" s="6">
        <v>0.95894428152492672</v>
      </c>
      <c r="H13" s="6">
        <v>1.3695014662756599</v>
      </c>
      <c r="O13" s="6">
        <v>0.93695014662756615</v>
      </c>
      <c r="P13" s="6">
        <v>0.10713270860316815</v>
      </c>
      <c r="Q13" s="6"/>
      <c r="R13" s="6"/>
      <c r="S13" s="6"/>
      <c r="T13" s="29" t="s">
        <v>24</v>
      </c>
      <c r="U13" s="24"/>
      <c r="V13" s="6">
        <v>0.99541239035296103</v>
      </c>
      <c r="W13" s="6">
        <v>0.98757535186627599</v>
      </c>
    </row>
    <row r="14" spans="1:23" x14ac:dyDescent="0.2">
      <c r="B14" s="6" t="s">
        <v>14</v>
      </c>
      <c r="C14" s="6">
        <v>1.1019451977694859</v>
      </c>
      <c r="D14" s="6">
        <v>0.98002180240436854</v>
      </c>
      <c r="E14" s="6">
        <v>0.82562893871356435</v>
      </c>
      <c r="F14" s="6">
        <v>0.48595904547206309</v>
      </c>
      <c r="G14" s="6">
        <v>0.93277761485826016</v>
      </c>
      <c r="H14" s="6">
        <v>1.0704126099706746</v>
      </c>
      <c r="O14" s="6">
        <v>0.89945753486473612</v>
      </c>
      <c r="P14" s="6">
        <v>9.2061461826280666E-2</v>
      </c>
      <c r="Q14" s="6"/>
      <c r="R14" s="6"/>
      <c r="S14" s="6"/>
      <c r="T14" s="29" t="s">
        <v>14</v>
      </c>
      <c r="U14" s="24"/>
      <c r="V14" s="24"/>
      <c r="W14" s="6">
        <v>0.94281292800302197</v>
      </c>
    </row>
    <row r="15" spans="1:23" ht="17" thickBot="1" x14ac:dyDescent="0.25">
      <c r="B15" s="13" t="s">
        <v>25</v>
      </c>
      <c r="C15" s="13">
        <v>1.3213348859135794</v>
      </c>
      <c r="D15" s="13">
        <v>0.96770763189886955</v>
      </c>
      <c r="E15" s="13">
        <v>1.3501269461547445</v>
      </c>
      <c r="F15" s="13">
        <v>0.34911391638063149</v>
      </c>
      <c r="G15" s="13">
        <v>0.92689354838709681</v>
      </c>
      <c r="H15" s="13">
        <v>1.0224469208211147</v>
      </c>
      <c r="O15" s="13">
        <v>0.98960397492600605</v>
      </c>
      <c r="P15" s="13">
        <v>0.147844561585631</v>
      </c>
      <c r="Q15" s="13"/>
      <c r="R15" s="13"/>
      <c r="S15" s="13"/>
      <c r="T15" s="13"/>
      <c r="U15" s="13"/>
      <c r="V15" s="13"/>
      <c r="W15" s="13"/>
    </row>
    <row r="17" spans="1:23" ht="17" thickBot="1" x14ac:dyDescent="0.25">
      <c r="A17" s="1" t="s">
        <v>379</v>
      </c>
    </row>
    <row r="18" spans="1:23" x14ac:dyDescent="0.2">
      <c r="B18" s="15" t="s">
        <v>198</v>
      </c>
      <c r="C18" s="15" t="s">
        <v>0</v>
      </c>
      <c r="D18" s="15" t="s">
        <v>1</v>
      </c>
      <c r="E18" s="15" t="s">
        <v>2</v>
      </c>
      <c r="F18" s="15" t="s">
        <v>3</v>
      </c>
      <c r="G18" s="15" t="s">
        <v>8</v>
      </c>
      <c r="H18" s="15" t="s">
        <v>9</v>
      </c>
      <c r="O18" s="37" t="s">
        <v>4</v>
      </c>
      <c r="P18" s="37" t="s">
        <v>5</v>
      </c>
      <c r="Q18" s="50"/>
      <c r="R18" s="37" t="s">
        <v>210</v>
      </c>
      <c r="S18" s="39" t="s">
        <v>213</v>
      </c>
      <c r="T18" s="40"/>
      <c r="U18" s="41" t="s">
        <v>24</v>
      </c>
      <c r="V18" s="41" t="s">
        <v>14</v>
      </c>
      <c r="W18" s="41" t="s">
        <v>25</v>
      </c>
    </row>
    <row r="19" spans="1:23" x14ac:dyDescent="0.2">
      <c r="B19" s="1" t="s">
        <v>12</v>
      </c>
      <c r="C19" s="1">
        <v>1.0964817909790538</v>
      </c>
      <c r="D19" s="1">
        <v>0.62344129980084695</v>
      </c>
      <c r="E19" s="1">
        <v>0.94492133943136181</v>
      </c>
      <c r="F19" s="1">
        <v>1.1444061927684317</v>
      </c>
      <c r="G19" s="1">
        <v>1.0953746885101527</v>
      </c>
      <c r="H19" s="1">
        <v>1.0953746885101527</v>
      </c>
      <c r="O19" s="6">
        <v>0.99999999999999989</v>
      </c>
      <c r="P19" s="6">
        <v>8.0246424730935351E-2</v>
      </c>
      <c r="Q19" s="6"/>
      <c r="R19" s="6" t="s">
        <v>222</v>
      </c>
      <c r="S19" s="6"/>
      <c r="T19" s="29" t="s">
        <v>12</v>
      </c>
      <c r="U19" s="6">
        <v>7.7921687574483395E-2</v>
      </c>
      <c r="V19" s="19">
        <v>1.30663355039166E-2</v>
      </c>
      <c r="W19" s="6">
        <v>0.983387672896187</v>
      </c>
    </row>
    <row r="20" spans="1:23" x14ac:dyDescent="0.2">
      <c r="B20" s="1" t="s">
        <v>24</v>
      </c>
      <c r="C20" s="1">
        <v>0.72513804379372115</v>
      </c>
      <c r="D20" s="1">
        <v>0.65832018779460177</v>
      </c>
      <c r="E20" s="1">
        <v>0.51592147828828194</v>
      </c>
      <c r="F20" s="1">
        <v>0.24974542898031482</v>
      </c>
      <c r="G20" s="1">
        <v>0.11939584104760664</v>
      </c>
      <c r="H20" s="1">
        <v>0.97707422215105622</v>
      </c>
      <c r="O20" s="6">
        <v>0.54093253367593042</v>
      </c>
      <c r="P20" s="6">
        <v>0.12923360886237753</v>
      </c>
      <c r="Q20" s="6"/>
      <c r="R20" s="6"/>
      <c r="S20" s="6"/>
      <c r="T20" s="29" t="s">
        <v>24</v>
      </c>
      <c r="U20" s="24"/>
      <c r="V20" s="19">
        <v>3.9659132614500199E-5</v>
      </c>
      <c r="W20" s="19">
        <v>3.7470685001911398E-2</v>
      </c>
    </row>
    <row r="21" spans="1:23" x14ac:dyDescent="0.2">
      <c r="B21" s="1" t="s">
        <v>14</v>
      </c>
      <c r="C21" s="1">
        <v>1.6202913743582557</v>
      </c>
      <c r="D21" s="1">
        <v>1.6424709526335275</v>
      </c>
      <c r="E21" s="1">
        <v>1.0446074727540167</v>
      </c>
      <c r="F21" s="1">
        <v>2.1531454219749206</v>
      </c>
      <c r="G21" s="1">
        <v>1.4783004055544644</v>
      </c>
      <c r="H21" s="1">
        <v>1.7244969191277282</v>
      </c>
      <c r="O21" s="6">
        <v>1.6105520910671522</v>
      </c>
      <c r="P21" s="6">
        <v>0.14677516062202139</v>
      </c>
      <c r="Q21" s="6"/>
      <c r="R21" s="6"/>
      <c r="S21" s="6"/>
      <c r="T21" s="29" t="s">
        <v>14</v>
      </c>
      <c r="U21" s="24"/>
      <c r="V21" s="24"/>
      <c r="W21" s="19">
        <v>2.8616358348579601E-2</v>
      </c>
    </row>
    <row r="22" spans="1:23" ht="17" thickBot="1" x14ac:dyDescent="0.25">
      <c r="B22" s="13" t="s">
        <v>25</v>
      </c>
      <c r="C22" s="13">
        <v>1.2941464927994555</v>
      </c>
      <c r="D22" s="13">
        <v>0.94958430491478507</v>
      </c>
      <c r="E22" s="13">
        <v>0.66314499664741744</v>
      </c>
      <c r="F22" s="13">
        <v>1.5318451457622351</v>
      </c>
      <c r="G22" s="13">
        <v>1.1987803593923569</v>
      </c>
      <c r="H22" s="13">
        <v>0.74863865051089329</v>
      </c>
      <c r="O22" s="13">
        <v>1.0643566583378572</v>
      </c>
      <c r="P22" s="13">
        <v>0.13702067196282386</v>
      </c>
      <c r="Q22" s="13"/>
      <c r="R22" s="13"/>
      <c r="S22" s="13"/>
      <c r="T22" s="13"/>
      <c r="U22" s="13"/>
      <c r="V22" s="13"/>
      <c r="W22" s="13"/>
    </row>
    <row r="24" spans="1:23" ht="17" thickBot="1" x14ac:dyDescent="0.25">
      <c r="A24" s="1" t="s">
        <v>380</v>
      </c>
    </row>
    <row r="25" spans="1:23" x14ac:dyDescent="0.2">
      <c r="B25" s="15" t="s">
        <v>198</v>
      </c>
      <c r="C25" s="15" t="s">
        <v>0</v>
      </c>
      <c r="D25" s="15" t="s">
        <v>1</v>
      </c>
      <c r="E25" s="15" t="s">
        <v>2</v>
      </c>
      <c r="F25" s="15" t="s">
        <v>3</v>
      </c>
      <c r="G25" s="15" t="s">
        <v>8</v>
      </c>
      <c r="H25" s="15" t="s">
        <v>9</v>
      </c>
      <c r="O25" s="37" t="s">
        <v>4</v>
      </c>
      <c r="P25" s="37" t="s">
        <v>5</v>
      </c>
      <c r="Q25" s="50"/>
      <c r="R25" s="37" t="s">
        <v>210</v>
      </c>
      <c r="S25" s="39" t="s">
        <v>213</v>
      </c>
      <c r="T25" s="40"/>
      <c r="U25" s="41" t="s">
        <v>26</v>
      </c>
      <c r="V25" s="41" t="s">
        <v>27</v>
      </c>
      <c r="W25" s="41" t="s">
        <v>28</v>
      </c>
    </row>
    <row r="26" spans="1:23" x14ac:dyDescent="0.2">
      <c r="B26" s="1" t="s">
        <v>12</v>
      </c>
      <c r="C26" s="1">
        <v>0.79990437655969981</v>
      </c>
      <c r="D26" s="1">
        <v>0.95246268522327271</v>
      </c>
      <c r="E26" s="1">
        <v>1.1977591115780124</v>
      </c>
      <c r="F26" s="1">
        <v>1.2103209986723824</v>
      </c>
      <c r="G26" s="1">
        <v>0.93361468006564041</v>
      </c>
      <c r="H26" s="1">
        <v>0.9059381479009917</v>
      </c>
      <c r="O26" s="6">
        <v>1</v>
      </c>
      <c r="P26" s="6">
        <v>6.804319369192377E-2</v>
      </c>
      <c r="Q26" s="6"/>
      <c r="R26" s="6" t="s">
        <v>222</v>
      </c>
      <c r="S26" s="6"/>
      <c r="T26" s="29" t="s">
        <v>12</v>
      </c>
      <c r="U26" s="9">
        <v>1.6974495789063598E-2</v>
      </c>
      <c r="V26" s="19">
        <v>1.9561052468585999E-2</v>
      </c>
      <c r="W26" s="9">
        <v>0.99994799772348197</v>
      </c>
    </row>
    <row r="27" spans="1:23" x14ac:dyDescent="0.2">
      <c r="B27" s="1" t="s">
        <v>26</v>
      </c>
      <c r="C27" s="1">
        <v>0.90572419730320364</v>
      </c>
      <c r="D27" s="1">
        <v>0.8028241478908037</v>
      </c>
      <c r="E27" s="1">
        <v>0.56238442847173054</v>
      </c>
      <c r="F27" s="1">
        <v>0.11410698548701778</v>
      </c>
      <c r="G27" s="1">
        <v>0.48291706357898595</v>
      </c>
      <c r="H27" s="1">
        <v>0.39529919972288302</v>
      </c>
      <c r="O27" s="6">
        <v>0.5438760037424375</v>
      </c>
      <c r="P27" s="6">
        <v>0.1167366389867632</v>
      </c>
      <c r="Q27" s="6"/>
      <c r="R27" s="6"/>
      <c r="S27" s="6"/>
      <c r="T27" s="29" t="s">
        <v>26</v>
      </c>
      <c r="U27" s="30"/>
      <c r="V27" s="19">
        <v>1.2279440539608699E-5</v>
      </c>
      <c r="W27" s="19">
        <v>1.51512333453268E-2</v>
      </c>
    </row>
    <row r="28" spans="1:23" x14ac:dyDescent="0.2">
      <c r="B28" s="1" t="s">
        <v>27</v>
      </c>
      <c r="C28" s="1">
        <v>1.3384404621879198</v>
      </c>
      <c r="D28" s="1">
        <v>1.5102030580270289</v>
      </c>
      <c r="E28" s="1">
        <v>1.2250600513540935</v>
      </c>
      <c r="F28" s="1">
        <v>1.1421886889758388</v>
      </c>
      <c r="G28" s="1">
        <v>1.7111161623138451</v>
      </c>
      <c r="H28" s="1">
        <v>1.7558563168913996</v>
      </c>
      <c r="O28" s="6">
        <v>1.4471441232916877</v>
      </c>
      <c r="P28" s="6">
        <v>0.10377805210755141</v>
      </c>
      <c r="Q28" s="6"/>
      <c r="R28" s="6"/>
      <c r="S28" s="6"/>
      <c r="T28" s="29" t="s">
        <v>27</v>
      </c>
      <c r="U28" s="30"/>
      <c r="V28" s="30"/>
      <c r="W28" s="19">
        <v>2.1886686920818701E-2</v>
      </c>
    </row>
    <row r="29" spans="1:23" ht="17" thickBot="1" x14ac:dyDescent="0.25">
      <c r="B29" s="13" t="s">
        <v>28</v>
      </c>
      <c r="C29" s="13">
        <v>0.65848224310902226</v>
      </c>
      <c r="D29" s="13">
        <v>0.78893124418894545</v>
      </c>
      <c r="E29" s="13">
        <v>1.2404701844870505</v>
      </c>
      <c r="F29" s="13">
        <v>1.176480626962201</v>
      </c>
      <c r="G29" s="13">
        <v>1.0456011505742147</v>
      </c>
      <c r="H29" s="13">
        <v>1.132964623778062</v>
      </c>
      <c r="O29" s="13">
        <v>1.0071550121832493</v>
      </c>
      <c r="P29" s="13">
        <v>9.4799368877251641E-2</v>
      </c>
      <c r="Q29" s="13"/>
      <c r="R29" s="13"/>
      <c r="S29" s="13"/>
      <c r="T29" s="13"/>
      <c r="U29" s="13"/>
      <c r="V29" s="13"/>
      <c r="W29" s="13"/>
    </row>
    <row r="31" spans="1:23" ht="17" thickBot="1" x14ac:dyDescent="0.25">
      <c r="A31" s="1" t="s">
        <v>381</v>
      </c>
    </row>
    <row r="32" spans="1:23" x14ac:dyDescent="0.2">
      <c r="B32" s="15" t="s">
        <v>198</v>
      </c>
      <c r="C32" s="15" t="s">
        <v>0</v>
      </c>
      <c r="D32" s="15" t="s">
        <v>1</v>
      </c>
      <c r="E32" s="15" t="s">
        <v>2</v>
      </c>
      <c r="F32" s="15" t="s">
        <v>3</v>
      </c>
      <c r="G32" s="15" t="s">
        <v>8</v>
      </c>
      <c r="H32" s="15" t="s">
        <v>9</v>
      </c>
      <c r="O32" s="37" t="s">
        <v>4</v>
      </c>
      <c r="P32" s="37" t="s">
        <v>5</v>
      </c>
      <c r="Q32" s="50"/>
      <c r="R32" s="37" t="s">
        <v>210</v>
      </c>
      <c r="S32" s="39" t="s">
        <v>213</v>
      </c>
      <c r="T32" s="40"/>
      <c r="U32" s="41" t="s">
        <v>26</v>
      </c>
      <c r="V32" s="41" t="s">
        <v>27</v>
      </c>
      <c r="W32" s="41" t="s">
        <v>28</v>
      </c>
    </row>
    <row r="33" spans="1:23" x14ac:dyDescent="0.2">
      <c r="B33" s="1" t="s">
        <v>12</v>
      </c>
      <c r="C33" s="1">
        <v>0.83578662158882178</v>
      </c>
      <c r="D33" s="1">
        <v>1.0328426756822355</v>
      </c>
      <c r="E33" s="1">
        <v>0.82131865026350614</v>
      </c>
      <c r="F33" s="1">
        <v>0.73282364843990577</v>
      </c>
      <c r="G33" s="1">
        <v>1.2222537234500266</v>
      </c>
      <c r="H33" s="1">
        <v>1.3549746805755039</v>
      </c>
      <c r="O33" s="6">
        <v>1</v>
      </c>
      <c r="P33" s="6">
        <v>0.1011201667998493</v>
      </c>
      <c r="Q33" s="6"/>
      <c r="R33" s="6" t="s">
        <v>222</v>
      </c>
      <c r="S33" s="6"/>
      <c r="T33" s="29" t="s">
        <v>12</v>
      </c>
      <c r="U33" s="6">
        <v>0.98752512374617596</v>
      </c>
      <c r="V33" s="6">
        <v>0.84401995851936396</v>
      </c>
      <c r="W33" s="6">
        <v>0.99924270954529804</v>
      </c>
    </row>
    <row r="34" spans="1:23" x14ac:dyDescent="0.2">
      <c r="B34" s="1" t="s">
        <v>26</v>
      </c>
      <c r="C34" s="1">
        <v>1.1557509540884217</v>
      </c>
      <c r="D34" s="1">
        <v>1.1278642018450014</v>
      </c>
      <c r="E34" s="1">
        <v>0.85829226349193766</v>
      </c>
      <c r="F34" s="1">
        <v>1.0297441476551887</v>
      </c>
      <c r="G34" s="1">
        <v>0.89960597051922719</v>
      </c>
      <c r="H34" s="1">
        <v>1.1268313591693189</v>
      </c>
      <c r="O34" s="6">
        <v>1.0330148161281825</v>
      </c>
      <c r="P34" s="6">
        <v>5.2025217295443786E-2</v>
      </c>
      <c r="Q34" s="6"/>
      <c r="R34" s="6"/>
      <c r="S34" s="6"/>
      <c r="T34" s="29" t="s">
        <v>26</v>
      </c>
      <c r="U34" s="24"/>
      <c r="V34" s="6">
        <v>0.95966226334278504</v>
      </c>
      <c r="W34" s="6">
        <v>0.99705679971446903</v>
      </c>
    </row>
    <row r="35" spans="1:23" x14ac:dyDescent="0.2">
      <c r="B35" s="1" t="s">
        <v>27</v>
      </c>
      <c r="C35" s="1">
        <v>1.0152706408197472</v>
      </c>
      <c r="D35" s="1">
        <v>1.1157751789537254</v>
      </c>
      <c r="E35" s="1">
        <v>0.93683184693050714</v>
      </c>
      <c r="F35" s="1">
        <v>0.94970175792449263</v>
      </c>
      <c r="G35" s="1">
        <v>1.1473324558778957</v>
      </c>
      <c r="H35" s="1">
        <v>1.3317538994810241</v>
      </c>
      <c r="O35" s="6">
        <v>1.0827776299978986</v>
      </c>
      <c r="P35" s="6">
        <v>6.0776064218948531E-2</v>
      </c>
      <c r="Q35" s="6"/>
      <c r="R35" s="6"/>
      <c r="S35" s="6"/>
      <c r="T35" s="29" t="s">
        <v>27</v>
      </c>
      <c r="U35" s="24"/>
      <c r="V35" s="24"/>
      <c r="W35" s="6">
        <v>0.89829487197258995</v>
      </c>
    </row>
    <row r="36" spans="1:23" ht="17" thickBot="1" x14ac:dyDescent="0.25">
      <c r="B36" s="13" t="s">
        <v>28</v>
      </c>
      <c r="C36" s="13">
        <v>1.0326518948171397</v>
      </c>
      <c r="D36" s="13">
        <v>1.1337428402699656</v>
      </c>
      <c r="E36" s="13">
        <v>0.88619966361153424</v>
      </c>
      <c r="F36" s="13">
        <v>0.97766795960450392</v>
      </c>
      <c r="G36" s="13">
        <v>1.2222537234500266</v>
      </c>
      <c r="H36" s="13">
        <v>0.82433239631550592</v>
      </c>
      <c r="O36" s="13">
        <v>1.0128080796781125</v>
      </c>
      <c r="P36" s="13">
        <v>6.101204069427324E-2</v>
      </c>
      <c r="Q36" s="13"/>
      <c r="R36" s="13"/>
      <c r="S36" s="13"/>
      <c r="T36" s="13"/>
      <c r="U36" s="13"/>
      <c r="V36" s="13"/>
      <c r="W36" s="13"/>
    </row>
    <row r="38" spans="1:23" ht="17" thickBot="1" x14ac:dyDescent="0.25">
      <c r="A38" s="1" t="s">
        <v>409</v>
      </c>
    </row>
    <row r="39" spans="1:23" x14ac:dyDescent="0.2">
      <c r="B39" s="15" t="s">
        <v>198</v>
      </c>
      <c r="C39" s="15" t="s">
        <v>0</v>
      </c>
      <c r="D39" s="15" t="s">
        <v>1</v>
      </c>
      <c r="E39" s="15" t="s">
        <v>2</v>
      </c>
      <c r="F39" s="15" t="s">
        <v>3</v>
      </c>
      <c r="G39" s="15" t="s">
        <v>8</v>
      </c>
      <c r="H39" s="15" t="s">
        <v>9</v>
      </c>
      <c r="O39" s="37" t="s">
        <v>4</v>
      </c>
      <c r="P39" s="37" t="s">
        <v>5</v>
      </c>
      <c r="Q39" s="50"/>
      <c r="R39" s="37" t="s">
        <v>210</v>
      </c>
      <c r="S39" s="39" t="s">
        <v>213</v>
      </c>
      <c r="T39" s="40"/>
      <c r="U39" s="41" t="s">
        <v>26</v>
      </c>
      <c r="V39" s="41" t="s">
        <v>27</v>
      </c>
      <c r="W39" s="41" t="s">
        <v>28</v>
      </c>
    </row>
    <row r="40" spans="1:23" x14ac:dyDescent="0.2">
      <c r="B40" s="1" t="s">
        <v>12</v>
      </c>
      <c r="C40" s="1">
        <v>1.125566413163078</v>
      </c>
      <c r="D40" s="1">
        <v>1.2593384700291406</v>
      </c>
      <c r="E40" s="1">
        <v>0.79488041089749928</v>
      </c>
      <c r="F40" s="1">
        <v>1.1624191817097487</v>
      </c>
      <c r="G40" s="1">
        <v>0.95083588186891388</v>
      </c>
      <c r="H40" s="1">
        <v>0.70695964233161956</v>
      </c>
      <c r="O40" s="6">
        <v>0.99999999999999989</v>
      </c>
      <c r="P40" s="6">
        <v>8.9399322202233483E-2</v>
      </c>
      <c r="Q40" s="6"/>
      <c r="R40" s="6" t="s">
        <v>222</v>
      </c>
      <c r="S40" s="6"/>
      <c r="T40" s="29" t="s">
        <v>12</v>
      </c>
      <c r="U40" s="19">
        <v>4.8763570064438398E-3</v>
      </c>
      <c r="V40" s="52">
        <v>2.6337989322889999E-2</v>
      </c>
      <c r="W40" s="3">
        <v>0.99529396674154902</v>
      </c>
    </row>
    <row r="41" spans="1:23" x14ac:dyDescent="0.2">
      <c r="B41" s="1" t="s">
        <v>26</v>
      </c>
      <c r="C41" s="1">
        <v>0.5060146581930971</v>
      </c>
      <c r="D41" s="1">
        <v>0.92225935192013853</v>
      </c>
      <c r="E41" s="1">
        <v>9.6545056123871265E-2</v>
      </c>
      <c r="F41" s="1">
        <v>0.49976887057104852</v>
      </c>
      <c r="G41" s="1">
        <v>0.27883736604197029</v>
      </c>
      <c r="H41" s="1">
        <v>0.12946776714856859</v>
      </c>
      <c r="O41" s="6">
        <v>0.40548217833311573</v>
      </c>
      <c r="P41" s="6">
        <v>0.12566097459982042</v>
      </c>
      <c r="Q41" s="6"/>
      <c r="R41" s="6"/>
      <c r="S41" s="6"/>
      <c r="T41" s="29" t="s">
        <v>26</v>
      </c>
      <c r="U41" s="24"/>
      <c r="V41" s="53">
        <v>5.1010632122760998E-6</v>
      </c>
      <c r="W41" s="52">
        <v>2.8616962733809502E-3</v>
      </c>
    </row>
    <row r="42" spans="1:23" x14ac:dyDescent="0.2">
      <c r="B42" s="1" t="s">
        <v>27</v>
      </c>
      <c r="C42" s="1">
        <v>1.549288753182033</v>
      </c>
      <c r="D42" s="1">
        <v>1.1537178034372368</v>
      </c>
      <c r="E42" s="1">
        <v>1.2817410424042333</v>
      </c>
      <c r="F42" s="1">
        <v>1.8600866233811448</v>
      </c>
      <c r="G42" s="1">
        <v>1.3263737076496891</v>
      </c>
      <c r="H42" s="1">
        <v>1.6924424875878203</v>
      </c>
      <c r="O42" s="6">
        <v>1.4772750696070263</v>
      </c>
      <c r="P42" s="6">
        <v>0.11010930257574479</v>
      </c>
      <c r="Q42" s="6"/>
      <c r="R42" s="6"/>
      <c r="S42" s="6"/>
      <c r="T42" s="29" t="s">
        <v>27</v>
      </c>
      <c r="U42" s="24"/>
      <c r="V42" s="24"/>
      <c r="W42" s="52">
        <v>4.3161514695517503E-2</v>
      </c>
    </row>
    <row r="43" spans="1:23" ht="17" thickBot="1" x14ac:dyDescent="0.25">
      <c r="B43" s="13" t="s">
        <v>28</v>
      </c>
      <c r="C43" s="13">
        <v>1.2589613494442282</v>
      </c>
      <c r="D43" s="13">
        <v>1.3800816555385915</v>
      </c>
      <c r="E43" s="13">
        <v>0.86575760056605466</v>
      </c>
      <c r="F43" s="13">
        <v>0.96068450884783729</v>
      </c>
      <c r="G43" s="13">
        <v>0.6682187993892742</v>
      </c>
      <c r="H43" s="13">
        <v>1.0827912562501985</v>
      </c>
      <c r="O43" s="13">
        <v>1.036082528339364</v>
      </c>
      <c r="P43" s="13">
        <v>0.10649119511572536</v>
      </c>
      <c r="Q43" s="13"/>
      <c r="R43" s="13"/>
      <c r="S43" s="13"/>
      <c r="T43" s="13"/>
      <c r="U43" s="13"/>
      <c r="V43" s="13"/>
      <c r="W43" s="13"/>
    </row>
    <row r="45" spans="1:23" ht="17" thickBot="1" x14ac:dyDescent="0.25">
      <c r="A45" s="1" t="s">
        <v>410</v>
      </c>
    </row>
    <row r="46" spans="1:23" x14ac:dyDescent="0.2">
      <c r="B46" s="15" t="s">
        <v>198</v>
      </c>
      <c r="C46" s="15" t="s">
        <v>0</v>
      </c>
      <c r="D46" s="15" t="s">
        <v>1</v>
      </c>
      <c r="E46" s="15" t="s">
        <v>2</v>
      </c>
      <c r="F46" s="15" t="s">
        <v>3</v>
      </c>
      <c r="G46" s="15" t="s">
        <v>8</v>
      </c>
      <c r="H46" s="15" t="s">
        <v>9</v>
      </c>
      <c r="O46" s="37" t="s">
        <v>4</v>
      </c>
      <c r="P46" s="37" t="s">
        <v>5</v>
      </c>
      <c r="Q46" s="50"/>
      <c r="R46" s="37" t="s">
        <v>210</v>
      </c>
      <c r="S46" s="39" t="s">
        <v>213</v>
      </c>
      <c r="T46" s="40"/>
      <c r="U46" s="41" t="s">
        <v>26</v>
      </c>
      <c r="V46" s="41" t="s">
        <v>27</v>
      </c>
      <c r="W46" s="41" t="s">
        <v>28</v>
      </c>
    </row>
    <row r="47" spans="1:23" x14ac:dyDescent="0.2">
      <c r="B47" s="1" t="s">
        <v>12</v>
      </c>
      <c r="C47" s="1">
        <v>1.1804152718507253</v>
      </c>
      <c r="D47" s="1">
        <v>0.57807225180586574</v>
      </c>
      <c r="E47" s="1">
        <v>1.1298414536542061</v>
      </c>
      <c r="F47" s="1">
        <v>1.0621086119267127</v>
      </c>
      <c r="G47" s="1">
        <v>1.0879395122421032</v>
      </c>
      <c r="H47" s="1">
        <v>0.96162289852038674</v>
      </c>
      <c r="O47" s="6">
        <v>1</v>
      </c>
      <c r="P47" s="6">
        <v>8.9534934989458873E-2</v>
      </c>
      <c r="Q47" s="6"/>
      <c r="R47" s="6" t="s">
        <v>222</v>
      </c>
      <c r="S47" s="6"/>
      <c r="T47" s="29" t="s">
        <v>12</v>
      </c>
      <c r="U47" s="3">
        <v>0.99736152420726099</v>
      </c>
      <c r="V47" s="3">
        <v>0.99383397359813497</v>
      </c>
      <c r="W47" s="3">
        <v>0.99654668365646104</v>
      </c>
    </row>
    <row r="48" spans="1:23" x14ac:dyDescent="0.2">
      <c r="B48" s="1" t="s">
        <v>26</v>
      </c>
      <c r="C48" s="1">
        <v>1.0781654188840657</v>
      </c>
      <c r="D48" s="1">
        <v>0.84773862382731557</v>
      </c>
      <c r="E48" s="1">
        <v>0.67747810526387031</v>
      </c>
      <c r="F48" s="1">
        <v>1.1796737356603311</v>
      </c>
      <c r="G48" s="1">
        <v>1.2180134020669424</v>
      </c>
      <c r="H48" s="1">
        <v>0.85222058482977869</v>
      </c>
      <c r="O48" s="6">
        <v>0.97554831175538392</v>
      </c>
      <c r="P48" s="6">
        <v>8.7821347430342436E-2</v>
      </c>
      <c r="Q48" s="6"/>
      <c r="R48" s="6"/>
      <c r="S48" s="6"/>
      <c r="T48" s="29" t="s">
        <v>26</v>
      </c>
      <c r="U48" s="24"/>
      <c r="V48" s="3">
        <v>0.99990159145728597</v>
      </c>
      <c r="W48" s="3">
        <v>0.99999770019480605</v>
      </c>
    </row>
    <row r="49" spans="1:23" x14ac:dyDescent="0.2">
      <c r="B49" s="1" t="s">
        <v>27</v>
      </c>
      <c r="C49" s="1">
        <v>1.2128730522079176</v>
      </c>
      <c r="D49" s="1">
        <v>1.1708333270731028</v>
      </c>
      <c r="E49" s="1">
        <v>0.98975899900966569</v>
      </c>
      <c r="F49" s="1">
        <v>0.94034143471766074</v>
      </c>
      <c r="G49" s="1">
        <v>0.84461149978154348</v>
      </c>
      <c r="H49" s="1">
        <v>0.64608624520440472</v>
      </c>
      <c r="O49" s="6">
        <v>0.96741742633238259</v>
      </c>
      <c r="P49" s="6">
        <v>8.5866907032692841E-2</v>
      </c>
      <c r="Q49" s="6"/>
      <c r="R49" s="6"/>
      <c r="S49" s="6"/>
      <c r="T49" s="29" t="s">
        <v>27</v>
      </c>
      <c r="U49" s="24"/>
      <c r="V49" s="24"/>
      <c r="W49" s="3">
        <v>0.99996411067313096</v>
      </c>
    </row>
    <row r="50" spans="1:23" ht="17" thickBot="1" x14ac:dyDescent="0.25">
      <c r="B50" s="13" t="s">
        <v>28</v>
      </c>
      <c r="C50" s="13">
        <v>1.1730912103219326</v>
      </c>
      <c r="D50" s="13">
        <v>0.55100247572063765</v>
      </c>
      <c r="E50" s="13">
        <v>0.97458898313570308</v>
      </c>
      <c r="F50" s="13">
        <v>0.97542169301905313</v>
      </c>
      <c r="G50" s="13">
        <v>0.96647356331191814</v>
      </c>
      <c r="H50" s="13">
        <v>1.1987716414894767</v>
      </c>
      <c r="O50" s="13">
        <v>0.9732249278331202</v>
      </c>
      <c r="P50" s="13">
        <v>9.4717460082079055E-2</v>
      </c>
      <c r="Q50" s="13"/>
      <c r="R50" s="13"/>
      <c r="S50" s="13"/>
      <c r="T50" s="13"/>
      <c r="U50" s="13"/>
      <c r="V50" s="13"/>
      <c r="W50" s="13"/>
    </row>
    <row r="52" spans="1:23" ht="17" thickBot="1" x14ac:dyDescent="0.25">
      <c r="A52" s="1" t="s">
        <v>411</v>
      </c>
    </row>
    <row r="53" spans="1:23" x14ac:dyDescent="0.2">
      <c r="B53" s="15" t="s">
        <v>198</v>
      </c>
      <c r="C53" s="15" t="s">
        <v>0</v>
      </c>
      <c r="D53" s="15" t="s">
        <v>1</v>
      </c>
      <c r="E53" s="15" t="s">
        <v>2</v>
      </c>
      <c r="F53" s="15" t="s">
        <v>3</v>
      </c>
      <c r="G53" s="15" t="s">
        <v>8</v>
      </c>
      <c r="H53" s="15" t="s">
        <v>9</v>
      </c>
      <c r="O53" s="37" t="s">
        <v>4</v>
      </c>
      <c r="P53" s="37" t="s">
        <v>5</v>
      </c>
      <c r="Q53" s="50"/>
      <c r="R53" s="37" t="s">
        <v>210</v>
      </c>
      <c r="S53" s="39" t="s">
        <v>213</v>
      </c>
      <c r="T53" s="40"/>
      <c r="U53" s="41" t="s">
        <v>26</v>
      </c>
      <c r="V53" s="41" t="s">
        <v>27</v>
      </c>
      <c r="W53" s="41" t="s">
        <v>28</v>
      </c>
    </row>
    <row r="54" spans="1:23" x14ac:dyDescent="0.2">
      <c r="B54" s="1" t="s">
        <v>12</v>
      </c>
      <c r="C54" s="1">
        <v>1.0015143866733973</v>
      </c>
      <c r="D54" s="1">
        <v>0.70772337203432611</v>
      </c>
      <c r="E54" s="1">
        <v>1.585058051489147</v>
      </c>
      <c r="F54" s="1">
        <v>1.0297829379101464</v>
      </c>
      <c r="G54" s="1">
        <v>0.99949520444220097</v>
      </c>
      <c r="H54" s="1">
        <v>0.6764260474507825</v>
      </c>
      <c r="O54" s="6">
        <v>1</v>
      </c>
      <c r="P54" s="6">
        <v>0.13333019478118943</v>
      </c>
      <c r="Q54" s="6"/>
      <c r="R54" s="6" t="s">
        <v>222</v>
      </c>
      <c r="S54" s="6"/>
      <c r="T54" s="29" t="s">
        <v>12</v>
      </c>
      <c r="U54" s="3">
        <v>0.79532443008165798</v>
      </c>
      <c r="V54" s="53">
        <v>6.1994187561254005E-11</v>
      </c>
      <c r="W54" s="3">
        <v>0.99639745132961599</v>
      </c>
    </row>
    <row r="55" spans="1:23" x14ac:dyDescent="0.2">
      <c r="B55" s="1" t="s">
        <v>26</v>
      </c>
      <c r="C55" s="1">
        <v>0.71680969207470979</v>
      </c>
      <c r="D55" s="1">
        <v>0.56537102473498246</v>
      </c>
      <c r="E55" s="1">
        <v>1.6355376072690562</v>
      </c>
      <c r="F55" s="1">
        <v>0.49469964664310956</v>
      </c>
      <c r="G55" s="1">
        <v>0.21201413427561838</v>
      </c>
      <c r="H55" s="1">
        <v>0.6158505805148915</v>
      </c>
      <c r="O55" s="6">
        <v>0.70671378091872805</v>
      </c>
      <c r="P55" s="6">
        <v>0.19838743720750371</v>
      </c>
      <c r="Q55" s="6"/>
      <c r="R55" s="6"/>
      <c r="S55" s="6"/>
      <c r="T55" s="29" t="s">
        <v>26</v>
      </c>
      <c r="U55" s="24"/>
      <c r="V55" s="53">
        <v>1.94420035626308E-11</v>
      </c>
      <c r="W55" s="3">
        <v>0.67408071818411397</v>
      </c>
    </row>
    <row r="56" spans="1:23" x14ac:dyDescent="0.2">
      <c r="B56" s="1" t="s">
        <v>27</v>
      </c>
      <c r="C56" s="1">
        <v>5.4820797576981324</v>
      </c>
      <c r="D56" s="1">
        <v>6.0474507824331152</v>
      </c>
      <c r="E56" s="1">
        <v>6.7541645633518437</v>
      </c>
      <c r="F56" s="1">
        <v>4.3816254416961131</v>
      </c>
      <c r="G56" s="1">
        <v>4.613831398283696</v>
      </c>
      <c r="H56" s="1">
        <v>5.2094901564866234</v>
      </c>
      <c r="O56" s="6">
        <v>5.4147736833249205</v>
      </c>
      <c r="P56" s="6">
        <v>0.36285091100072853</v>
      </c>
      <c r="Q56" s="6"/>
      <c r="R56" s="6"/>
      <c r="S56" s="6"/>
      <c r="T56" s="29" t="s">
        <v>27</v>
      </c>
      <c r="U56" s="24"/>
      <c r="V56" s="24"/>
      <c r="W56" s="53">
        <v>8.2133633227954306E-11</v>
      </c>
    </row>
    <row r="57" spans="1:23" ht="17" thickBot="1" x14ac:dyDescent="0.25">
      <c r="B57" s="13" t="s">
        <v>28</v>
      </c>
      <c r="C57" s="13">
        <v>0.73700151438667338</v>
      </c>
      <c r="D57" s="13">
        <v>1.1711256940938919</v>
      </c>
      <c r="E57" s="13">
        <v>1.4033316506814739</v>
      </c>
      <c r="F57" s="13">
        <v>0.82786471479050983</v>
      </c>
      <c r="G57" s="13">
        <v>1.4134275618374559</v>
      </c>
      <c r="H57" s="13">
        <v>0.85815244825845538</v>
      </c>
      <c r="O57" s="13">
        <v>1.0684839306747433</v>
      </c>
      <c r="P57" s="13">
        <v>0.1229718081143763</v>
      </c>
      <c r="Q57" s="13"/>
      <c r="R57" s="13"/>
      <c r="S57" s="13"/>
      <c r="T57" s="13"/>
      <c r="U57" s="13"/>
      <c r="V57" s="13"/>
      <c r="W57" s="13"/>
    </row>
    <row r="58" spans="1:23" x14ac:dyDescent="0.2">
      <c r="R58" s="5"/>
      <c r="S58" s="5"/>
    </row>
    <row r="59" spans="1:23" ht="17" thickBot="1" x14ac:dyDescent="0.25">
      <c r="A59" s="1" t="s">
        <v>412</v>
      </c>
      <c r="R59" s="5"/>
      <c r="S59" s="5"/>
    </row>
    <row r="60" spans="1:23" x14ac:dyDescent="0.2">
      <c r="B60" s="15" t="s">
        <v>198</v>
      </c>
      <c r="C60" s="15" t="s">
        <v>0</v>
      </c>
      <c r="D60" s="15" t="s">
        <v>1</v>
      </c>
      <c r="E60" s="15" t="s">
        <v>2</v>
      </c>
      <c r="F60" s="15" t="s">
        <v>3</v>
      </c>
      <c r="G60" s="15" t="s">
        <v>8</v>
      </c>
      <c r="H60" s="15" t="s">
        <v>9</v>
      </c>
      <c r="O60" s="37" t="s">
        <v>4</v>
      </c>
      <c r="P60" s="37" t="s">
        <v>5</v>
      </c>
      <c r="Q60" s="50"/>
      <c r="R60" s="37" t="s">
        <v>210</v>
      </c>
      <c r="S60" s="39" t="s">
        <v>213</v>
      </c>
      <c r="T60" s="40"/>
      <c r="U60" s="41" t="s">
        <v>26</v>
      </c>
      <c r="V60" s="41" t="s">
        <v>27</v>
      </c>
      <c r="W60" s="41" t="s">
        <v>28</v>
      </c>
    </row>
    <row r="61" spans="1:23" x14ac:dyDescent="0.2">
      <c r="B61" s="1" t="s">
        <v>12</v>
      </c>
      <c r="C61" s="1">
        <v>0.83093525179856109</v>
      </c>
      <c r="D61" s="1">
        <v>0.62589928057553945</v>
      </c>
      <c r="E61" s="1">
        <v>0.87410071942446044</v>
      </c>
      <c r="F61" s="1">
        <v>1.3705035971223021</v>
      </c>
      <c r="G61" s="1">
        <v>1.1007194244604315</v>
      </c>
      <c r="H61" s="1">
        <v>1.1978417266187051</v>
      </c>
      <c r="O61" s="6">
        <v>1</v>
      </c>
      <c r="P61" s="6">
        <v>0.11119705226060456</v>
      </c>
      <c r="Q61" s="6"/>
      <c r="R61" s="6" t="s">
        <v>222</v>
      </c>
      <c r="S61" s="6"/>
      <c r="T61" s="29" t="s">
        <v>12</v>
      </c>
      <c r="U61" s="3">
        <v>0.970624493334038</v>
      </c>
      <c r="V61" s="53">
        <v>1.9550298372195099E-5</v>
      </c>
      <c r="W61" s="53">
        <v>5.5858171624123502E-5</v>
      </c>
    </row>
    <row r="62" spans="1:23" x14ac:dyDescent="0.2">
      <c r="B62" s="1" t="s">
        <v>26</v>
      </c>
      <c r="C62" s="1">
        <v>1.1115107913669064</v>
      </c>
      <c r="D62" s="1">
        <v>0.5212230215827337</v>
      </c>
      <c r="E62" s="1">
        <v>0.66043165467625897</v>
      </c>
      <c r="F62" s="1">
        <v>1.4935251798561149</v>
      </c>
      <c r="G62" s="1">
        <v>0.75431654676258986</v>
      </c>
      <c r="H62" s="1">
        <v>0.82122302158273375</v>
      </c>
      <c r="O62" s="6">
        <v>0.89370503597122297</v>
      </c>
      <c r="P62" s="6">
        <v>0.1443451496576808</v>
      </c>
      <c r="Q62" s="6"/>
      <c r="R62" s="6"/>
      <c r="S62" s="6"/>
      <c r="T62" s="29" t="s">
        <v>26</v>
      </c>
      <c r="U62" s="24"/>
      <c r="V62" s="53">
        <v>7.7113304141063193E-6</v>
      </c>
      <c r="W62" s="53">
        <v>2.1480914007221401E-5</v>
      </c>
    </row>
    <row r="63" spans="1:23" x14ac:dyDescent="0.2">
      <c r="B63" s="1" t="s">
        <v>27</v>
      </c>
      <c r="C63" s="1">
        <v>2.1690647482014382</v>
      </c>
      <c r="D63" s="1">
        <v>2.0395683453237408</v>
      </c>
      <c r="E63" s="1">
        <v>2.6438848920863309</v>
      </c>
      <c r="F63" s="1">
        <v>3.2482014388489202</v>
      </c>
      <c r="G63" s="1">
        <v>2.6438848920863309</v>
      </c>
      <c r="H63" s="1">
        <v>2.4172661870503598</v>
      </c>
      <c r="O63" s="6">
        <v>2.5269784172661871</v>
      </c>
      <c r="P63" s="6">
        <v>0.17561363280071537</v>
      </c>
      <c r="Q63" s="6"/>
      <c r="R63" s="6"/>
      <c r="S63" s="6"/>
      <c r="T63" s="29" t="s">
        <v>27</v>
      </c>
      <c r="U63" s="24"/>
      <c r="V63" s="24"/>
      <c r="W63" s="3">
        <v>0.96158019240968395</v>
      </c>
    </row>
    <row r="64" spans="1:23" ht="17" thickBot="1" x14ac:dyDescent="0.25">
      <c r="B64" s="13" t="s">
        <v>28</v>
      </c>
      <c r="C64" s="13">
        <v>2.1474820143884892</v>
      </c>
      <c r="D64" s="13">
        <v>3.2589928057553954</v>
      </c>
      <c r="E64" s="13">
        <v>2.6223021582733814</v>
      </c>
      <c r="F64" s="13">
        <v>2.3417266187050356</v>
      </c>
      <c r="G64" s="13">
        <v>1.5647482014388487</v>
      </c>
      <c r="H64" s="13">
        <v>2.5251798561151073</v>
      </c>
      <c r="O64" s="13">
        <v>2.4100719424460428</v>
      </c>
      <c r="P64" s="13">
        <v>0.22855742598350726</v>
      </c>
      <c r="Q64" s="13"/>
      <c r="R64" s="13"/>
      <c r="S64" s="13"/>
      <c r="T64" s="13"/>
      <c r="U64" s="13"/>
      <c r="V64" s="13"/>
      <c r="W64" s="13"/>
    </row>
    <row r="66" spans="1:19" ht="17" thickBot="1" x14ac:dyDescent="0.25">
      <c r="A66" s="1" t="s">
        <v>382</v>
      </c>
    </row>
    <row r="67" spans="1:19" x14ac:dyDescent="0.2">
      <c r="B67" s="15" t="s">
        <v>199</v>
      </c>
      <c r="C67" s="15" t="s">
        <v>0</v>
      </c>
      <c r="D67" s="15" t="s">
        <v>1</v>
      </c>
      <c r="E67" s="15" t="s">
        <v>2</v>
      </c>
      <c r="F67" s="15" t="s">
        <v>3</v>
      </c>
      <c r="G67" s="15" t="s">
        <v>8</v>
      </c>
      <c r="H67" s="15" t="s">
        <v>9</v>
      </c>
      <c r="I67" s="15" t="s">
        <v>31</v>
      </c>
      <c r="J67" s="15" t="s">
        <v>32</v>
      </c>
      <c r="K67" s="15" t="s">
        <v>33</v>
      </c>
      <c r="L67" s="15" t="s">
        <v>34</v>
      </c>
      <c r="M67" s="15" t="s">
        <v>35</v>
      </c>
      <c r="O67" s="37" t="s">
        <v>4</v>
      </c>
      <c r="P67" s="37" t="s">
        <v>5</v>
      </c>
      <c r="Q67" s="37"/>
      <c r="R67" s="37" t="s">
        <v>210</v>
      </c>
      <c r="S67" s="39" t="s">
        <v>213</v>
      </c>
    </row>
    <row r="68" spans="1:19" x14ac:dyDescent="0.2">
      <c r="B68" s="6" t="s">
        <v>12</v>
      </c>
      <c r="C68" s="6">
        <v>19</v>
      </c>
      <c r="D68" s="6">
        <v>21.5</v>
      </c>
      <c r="E68" s="6">
        <v>26</v>
      </c>
      <c r="F68" s="6">
        <v>28</v>
      </c>
      <c r="G68" s="6">
        <v>26</v>
      </c>
      <c r="H68" s="6">
        <v>24.5</v>
      </c>
      <c r="I68" s="6">
        <v>30</v>
      </c>
      <c r="J68" s="6">
        <v>23.5</v>
      </c>
      <c r="K68" s="6">
        <v>22.5</v>
      </c>
      <c r="M68" s="6"/>
      <c r="O68" s="6">
        <f>AVERAGE(C68:M68)</f>
        <v>24.555555555555557</v>
      </c>
      <c r="P68" s="6">
        <f>_xlfn.STDEV.S(C68:M68)/SQRT(COUNT(C68:M68))</f>
        <v>1.1255999771863807</v>
      </c>
      <c r="Q68" s="6"/>
      <c r="R68" s="6" t="s">
        <v>223</v>
      </c>
      <c r="S68" s="6">
        <f>_xlfn.T.TEST(C68:M68,C69:K69,2,3)</f>
        <v>0.88261390213113167</v>
      </c>
    </row>
    <row r="69" spans="1:19" x14ac:dyDescent="0.2">
      <c r="B69" s="6" t="s">
        <v>26</v>
      </c>
      <c r="C69" s="6">
        <v>20</v>
      </c>
      <c r="D69" s="6">
        <v>20.5</v>
      </c>
      <c r="E69" s="6">
        <v>31</v>
      </c>
      <c r="F69" s="6">
        <v>26</v>
      </c>
      <c r="G69" s="6">
        <v>28</v>
      </c>
      <c r="H69" s="6">
        <v>27.5</v>
      </c>
      <c r="I69" s="6">
        <v>26</v>
      </c>
      <c r="J69" s="6">
        <v>21.5</v>
      </c>
      <c r="K69" s="6">
        <v>18</v>
      </c>
      <c r="O69" s="6">
        <f t="shared" ref="O69:O70" si="0">AVERAGE(C69:M69)</f>
        <v>24.277777777777779</v>
      </c>
      <c r="P69" s="6">
        <f>_xlfn.STDEV.S(C69:M69)/SQRT(COUNT(C69:M69))</f>
        <v>1.4674976602080327</v>
      </c>
      <c r="Q69" s="6"/>
      <c r="R69" s="6"/>
      <c r="S69" s="6"/>
    </row>
    <row r="70" spans="1:19" x14ac:dyDescent="0.2">
      <c r="B70" s="6" t="s">
        <v>14</v>
      </c>
      <c r="C70" s="6">
        <v>14</v>
      </c>
      <c r="D70" s="6">
        <v>7</v>
      </c>
      <c r="E70" s="6">
        <v>12</v>
      </c>
      <c r="F70" s="6">
        <v>22.5</v>
      </c>
      <c r="G70" s="6">
        <v>16.5</v>
      </c>
      <c r="H70" s="6">
        <v>16</v>
      </c>
      <c r="I70" s="6">
        <v>10.5</v>
      </c>
      <c r="J70" s="6">
        <v>12.5</v>
      </c>
      <c r="K70" s="6">
        <v>12</v>
      </c>
      <c r="L70" s="6">
        <v>11</v>
      </c>
      <c r="M70" s="6"/>
      <c r="O70" s="6">
        <f t="shared" si="0"/>
        <v>13.4</v>
      </c>
      <c r="P70" s="6">
        <f>_xlfn.STDEV.S(C70:M70)/SQRT(COUNT(C70:M70))</f>
        <v>1.3308309851784754</v>
      </c>
      <c r="Q70" s="6"/>
      <c r="R70" s="6" t="s">
        <v>211</v>
      </c>
      <c r="S70" s="19">
        <f>_xlfn.T.TEST(C70:M70,C71:M71,2,3)</f>
        <v>3.2233802505310854E-4</v>
      </c>
    </row>
    <row r="71" spans="1:19" ht="17" thickBot="1" x14ac:dyDescent="0.25">
      <c r="B71" s="13" t="s">
        <v>28</v>
      </c>
      <c r="C71" s="13">
        <v>25</v>
      </c>
      <c r="D71" s="13">
        <v>23</v>
      </c>
      <c r="E71" s="13">
        <v>31</v>
      </c>
      <c r="F71" s="13">
        <v>25</v>
      </c>
      <c r="G71" s="13">
        <v>24.5</v>
      </c>
      <c r="H71" s="13">
        <v>29</v>
      </c>
      <c r="I71" s="13">
        <v>18</v>
      </c>
      <c r="J71" s="13">
        <v>39</v>
      </c>
      <c r="K71" s="13">
        <v>22.5</v>
      </c>
      <c r="L71" s="13">
        <v>19</v>
      </c>
      <c r="M71" s="13">
        <v>13.5</v>
      </c>
      <c r="O71" s="13">
        <f>AVERAGE(C71:M71)</f>
        <v>24.5</v>
      </c>
      <c r="P71" s="13">
        <f>_xlfn.STDEV.S(C71:M71)/SQRT(COUNT(C71:M71))</f>
        <v>2.0736441353327719</v>
      </c>
      <c r="Q71" s="13"/>
      <c r="R71" s="13"/>
      <c r="S71" s="13"/>
    </row>
    <row r="73" spans="1:19" ht="17" thickBot="1" x14ac:dyDescent="0.25">
      <c r="A73" s="1" t="s">
        <v>383</v>
      </c>
    </row>
    <row r="74" spans="1:19" x14ac:dyDescent="0.2">
      <c r="B74" s="15" t="s">
        <v>199</v>
      </c>
      <c r="C74" s="15" t="s">
        <v>0</v>
      </c>
      <c r="D74" s="15" t="s">
        <v>1</v>
      </c>
      <c r="E74" s="15" t="s">
        <v>2</v>
      </c>
      <c r="F74" s="15" t="s">
        <v>3</v>
      </c>
      <c r="G74" s="15" t="s">
        <v>8</v>
      </c>
      <c r="H74" s="15" t="s">
        <v>9</v>
      </c>
      <c r="I74" s="15" t="s">
        <v>31</v>
      </c>
      <c r="J74" s="15" t="s">
        <v>32</v>
      </c>
      <c r="K74" s="15" t="s">
        <v>33</v>
      </c>
      <c r="L74" s="15" t="s">
        <v>34</v>
      </c>
      <c r="M74" s="15" t="s">
        <v>35</v>
      </c>
      <c r="O74" s="37" t="s">
        <v>4</v>
      </c>
      <c r="P74" s="37" t="s">
        <v>5</v>
      </c>
      <c r="Q74" s="37"/>
      <c r="R74" s="37" t="s">
        <v>210</v>
      </c>
      <c r="S74" s="39" t="s">
        <v>213</v>
      </c>
    </row>
    <row r="75" spans="1:19" x14ac:dyDescent="0.2">
      <c r="B75" s="1" t="s">
        <v>12</v>
      </c>
      <c r="C75" s="1">
        <v>4</v>
      </c>
      <c r="D75" s="1">
        <v>8</v>
      </c>
      <c r="E75" s="1">
        <v>10</v>
      </c>
      <c r="F75" s="1">
        <v>4</v>
      </c>
      <c r="G75" s="1">
        <v>8</v>
      </c>
      <c r="H75" s="1">
        <v>12</v>
      </c>
      <c r="I75" s="1">
        <v>10</v>
      </c>
      <c r="J75" s="1">
        <v>10</v>
      </c>
      <c r="K75" s="1">
        <v>8</v>
      </c>
      <c r="L75" s="1">
        <v>4</v>
      </c>
      <c r="O75" s="6">
        <f>AVERAGE(C75:M75)</f>
        <v>7.8</v>
      </c>
      <c r="P75" s="6">
        <f>_xlfn.STDEV.S(C75:M75)/SQRT(COUNT(C75:M75))</f>
        <v>0.91651513899116799</v>
      </c>
      <c r="Q75" s="6"/>
      <c r="R75" s="6" t="s">
        <v>223</v>
      </c>
      <c r="S75" s="6">
        <f>_xlfn.T.TEST(C75:M75,C76:K76,2,3)</f>
        <v>0.84325242525380806</v>
      </c>
    </row>
    <row r="76" spans="1:19" x14ac:dyDescent="0.2">
      <c r="B76" s="1" t="s">
        <v>26</v>
      </c>
      <c r="C76" s="1">
        <v>10</v>
      </c>
      <c r="D76" s="1">
        <v>6</v>
      </c>
      <c r="E76" s="1">
        <v>4</v>
      </c>
      <c r="F76" s="1">
        <v>4</v>
      </c>
      <c r="G76" s="1">
        <v>10</v>
      </c>
      <c r="H76" s="1">
        <v>8</v>
      </c>
      <c r="I76" s="1">
        <v>10</v>
      </c>
      <c r="J76" s="1">
        <v>8</v>
      </c>
      <c r="K76" s="1">
        <v>8</v>
      </c>
      <c r="O76" s="6">
        <f t="shared" ref="O76:O77" si="1">AVERAGE(C76:M76)</f>
        <v>7.5555555555555554</v>
      </c>
      <c r="P76" s="6">
        <f t="shared" ref="P76:P77" si="2">_xlfn.STDEV.S(C76:M76)/SQRT(COUNT(C76:M76))</f>
        <v>0.801233616769775</v>
      </c>
      <c r="Q76" s="6"/>
      <c r="R76" s="6"/>
      <c r="S76" s="6"/>
    </row>
    <row r="77" spans="1:19" x14ac:dyDescent="0.2">
      <c r="B77" s="1" t="s">
        <v>14</v>
      </c>
      <c r="C77" s="1">
        <v>0</v>
      </c>
      <c r="D77" s="1">
        <v>2</v>
      </c>
      <c r="E77" s="1">
        <v>4</v>
      </c>
      <c r="F77" s="1">
        <v>0</v>
      </c>
      <c r="G77" s="1">
        <v>2</v>
      </c>
      <c r="H77" s="1">
        <v>6</v>
      </c>
      <c r="I77" s="1">
        <v>2</v>
      </c>
      <c r="J77" s="1">
        <v>4</v>
      </c>
      <c r="K77" s="1">
        <v>2</v>
      </c>
      <c r="L77" s="1">
        <v>4</v>
      </c>
      <c r="O77" s="6">
        <f t="shared" si="1"/>
        <v>2.6</v>
      </c>
      <c r="P77" s="6">
        <f t="shared" si="2"/>
        <v>0.6</v>
      </c>
      <c r="Q77" s="6"/>
      <c r="R77" s="6" t="s">
        <v>211</v>
      </c>
      <c r="S77" s="19">
        <f>_xlfn.T.TEST(C77:M77,C78:M78,2,3)</f>
        <v>8.4021694308908192E-5</v>
      </c>
    </row>
    <row r="78" spans="1:19" ht="17" thickBot="1" x14ac:dyDescent="0.25">
      <c r="B78" s="13" t="s">
        <v>28</v>
      </c>
      <c r="C78" s="13">
        <v>6</v>
      </c>
      <c r="D78" s="13">
        <v>8</v>
      </c>
      <c r="E78" s="13">
        <v>8</v>
      </c>
      <c r="F78" s="13">
        <v>10</v>
      </c>
      <c r="G78" s="13">
        <v>10</v>
      </c>
      <c r="H78" s="13">
        <v>6</v>
      </c>
      <c r="I78" s="13">
        <v>4</v>
      </c>
      <c r="J78" s="13">
        <v>4</v>
      </c>
      <c r="K78" s="13">
        <v>6</v>
      </c>
      <c r="L78" s="13">
        <v>6</v>
      </c>
      <c r="M78" s="13">
        <v>8</v>
      </c>
      <c r="O78" s="13">
        <f>AVERAGE(C78:M78)</f>
        <v>6.9090909090909092</v>
      </c>
      <c r="P78" s="13">
        <f>_xlfn.STDEV.S(C78:M78)/SQRT(COUNT(C78:M78))</f>
        <v>0.62456596499336958</v>
      </c>
      <c r="Q78" s="13"/>
      <c r="R78" s="13"/>
      <c r="S78" s="13"/>
    </row>
    <row r="80" spans="1:19" ht="17" thickBot="1" x14ac:dyDescent="0.25">
      <c r="A80" s="1" t="s">
        <v>384</v>
      </c>
    </row>
    <row r="81" spans="2:19" x14ac:dyDescent="0.2">
      <c r="B81" s="15" t="s">
        <v>199</v>
      </c>
      <c r="C81" s="15" t="s">
        <v>0</v>
      </c>
      <c r="D81" s="15" t="s">
        <v>1</v>
      </c>
      <c r="E81" s="15" t="s">
        <v>2</v>
      </c>
      <c r="F81" s="15" t="s">
        <v>3</v>
      </c>
      <c r="G81" s="15" t="s">
        <v>8</v>
      </c>
      <c r="H81" s="15" t="s">
        <v>9</v>
      </c>
      <c r="I81" s="15" t="s">
        <v>31</v>
      </c>
      <c r="J81" s="15" t="s">
        <v>32</v>
      </c>
      <c r="K81" s="15" t="s">
        <v>33</v>
      </c>
      <c r="L81" s="15" t="s">
        <v>34</v>
      </c>
      <c r="M81" s="15" t="s">
        <v>35</v>
      </c>
      <c r="O81" s="37" t="s">
        <v>4</v>
      </c>
      <c r="P81" s="37" t="s">
        <v>5</v>
      </c>
      <c r="Q81" s="37"/>
      <c r="R81" s="37" t="s">
        <v>210</v>
      </c>
      <c r="S81" s="39" t="s">
        <v>213</v>
      </c>
    </row>
    <row r="82" spans="2:19" x14ac:dyDescent="0.2">
      <c r="B82" s="1" t="s">
        <v>12</v>
      </c>
      <c r="C82" s="1">
        <v>30.3</v>
      </c>
      <c r="D82" s="1">
        <v>39.200000000000003</v>
      </c>
      <c r="E82" s="1">
        <v>24.8</v>
      </c>
      <c r="F82" s="1">
        <v>39.700000000000003</v>
      </c>
      <c r="G82" s="1">
        <v>28.7</v>
      </c>
      <c r="H82" s="1">
        <v>31</v>
      </c>
      <c r="O82" s="6">
        <f>AVERAGE(C82:M82)</f>
        <v>32.283333333333331</v>
      </c>
      <c r="P82" s="6">
        <f>_xlfn.STDEV.S(C82:M82)/SQRT(COUNT(C82:M82))</f>
        <v>2.4308320477656369</v>
      </c>
      <c r="Q82" s="6"/>
      <c r="R82" s="6" t="s">
        <v>223</v>
      </c>
      <c r="S82" s="6">
        <f>_xlfn.T.TEST(C82:M82,C83:M83,2,3)</f>
        <v>0.85274939204684852</v>
      </c>
    </row>
    <row r="83" spans="2:19" x14ac:dyDescent="0.2">
      <c r="B83" s="1" t="s">
        <v>26</v>
      </c>
      <c r="C83" s="1">
        <v>26.8</v>
      </c>
      <c r="D83" s="1">
        <v>35.799999999999997</v>
      </c>
      <c r="E83" s="1">
        <v>30.2</v>
      </c>
      <c r="F83" s="1">
        <v>26</v>
      </c>
      <c r="G83" s="1">
        <v>25</v>
      </c>
      <c r="H83" s="1">
        <v>42.3</v>
      </c>
      <c r="I83" s="1">
        <v>31.2</v>
      </c>
      <c r="J83" s="1">
        <v>38</v>
      </c>
      <c r="K83" s="1">
        <v>33.799999999999997</v>
      </c>
      <c r="L83" s="1">
        <v>29</v>
      </c>
      <c r="M83" s="1">
        <v>43.5</v>
      </c>
      <c r="O83" s="6">
        <f>AVERAGE(C83:M83)</f>
        <v>32.872727272727275</v>
      </c>
      <c r="P83" s="6">
        <f>_xlfn.STDEV.S(C83:M83)/SQRT(COUNT(C83:M83))</f>
        <v>1.9272255568841521</v>
      </c>
      <c r="Q83" s="6"/>
      <c r="R83" s="6"/>
      <c r="S83" s="6"/>
    </row>
    <row r="84" spans="2:19" x14ac:dyDescent="0.2">
      <c r="B84" s="1" t="s">
        <v>14</v>
      </c>
      <c r="C84" s="1">
        <v>13.2</v>
      </c>
      <c r="D84" s="1">
        <v>20</v>
      </c>
      <c r="E84" s="1">
        <v>23.3</v>
      </c>
      <c r="F84" s="1">
        <v>13.2</v>
      </c>
      <c r="G84" s="1">
        <v>7</v>
      </c>
      <c r="H84" s="1">
        <v>26</v>
      </c>
      <c r="I84" s="1">
        <v>20</v>
      </c>
      <c r="J84" s="1">
        <v>19.2</v>
      </c>
      <c r="K84" s="1">
        <v>12.7</v>
      </c>
      <c r="O84" s="6">
        <f>AVERAGE(C84:M84)</f>
        <v>17.177777777777777</v>
      </c>
      <c r="P84" s="6">
        <f>_xlfn.STDEV.S(C84:M84)/SQRT(COUNT(C84:M84))</f>
        <v>2.0090612634994041</v>
      </c>
      <c r="Q84" s="6"/>
      <c r="R84" s="6" t="s">
        <v>211</v>
      </c>
      <c r="S84" s="19">
        <f>_xlfn.T.TEST(C84:M84,C85:M85,2,3)</f>
        <v>3.5577866891752011E-3</v>
      </c>
    </row>
    <row r="85" spans="2:19" ht="17" thickBot="1" x14ac:dyDescent="0.25">
      <c r="B85" s="13" t="s">
        <v>28</v>
      </c>
      <c r="C85" s="13">
        <v>24.3</v>
      </c>
      <c r="D85" s="13">
        <v>42.3</v>
      </c>
      <c r="E85" s="13">
        <v>19</v>
      </c>
      <c r="F85" s="13">
        <v>20.5</v>
      </c>
      <c r="G85" s="13">
        <v>46</v>
      </c>
      <c r="H85" s="13">
        <v>49</v>
      </c>
      <c r="I85" s="13">
        <v>23.8</v>
      </c>
      <c r="J85" s="13">
        <v>38.700000000000003</v>
      </c>
      <c r="K85" s="13">
        <v>17.5</v>
      </c>
      <c r="L85" s="13">
        <v>23.2</v>
      </c>
      <c r="M85" s="13">
        <v>39.299999999999997</v>
      </c>
      <c r="O85" s="13">
        <f>AVERAGE(C85:M85)</f>
        <v>31.236363636363638</v>
      </c>
      <c r="P85" s="13">
        <f>_xlfn.STDEV.S(C85:M85)/SQRT(COUNT(C85:M85))</f>
        <v>3.5653961332195396</v>
      </c>
      <c r="Q85" s="13"/>
      <c r="R85" s="13"/>
      <c r="S85" s="13"/>
    </row>
    <row r="137" spans="1:9" x14ac:dyDescent="0.2">
      <c r="A137" s="6"/>
      <c r="B137" s="6"/>
      <c r="C137" s="6"/>
      <c r="D137" s="6"/>
      <c r="E137" s="6"/>
      <c r="F137" s="6"/>
      <c r="G137" s="6"/>
      <c r="H137" s="6"/>
      <c r="I137" s="6"/>
    </row>
    <row r="138" spans="1:9" x14ac:dyDescent="0.2">
      <c r="A138" s="6"/>
      <c r="B138" s="6"/>
      <c r="C138" s="6"/>
      <c r="D138" s="6"/>
      <c r="E138" s="6"/>
      <c r="F138" s="6"/>
      <c r="G138" s="6"/>
      <c r="H138" s="6"/>
      <c r="I138" s="6"/>
    </row>
    <row r="139" spans="1:9" x14ac:dyDescent="0.2">
      <c r="A139" s="6"/>
      <c r="B139" s="6"/>
      <c r="C139" s="6"/>
      <c r="D139" s="6"/>
      <c r="E139" s="6"/>
      <c r="F139" s="6"/>
      <c r="G139" s="6"/>
      <c r="H139" s="6"/>
      <c r="I139" s="6"/>
    </row>
    <row r="140" spans="1:9" x14ac:dyDescent="0.2">
      <c r="A140" s="6"/>
      <c r="B140" s="6"/>
      <c r="C140" s="6"/>
      <c r="D140" s="6"/>
      <c r="E140" s="6"/>
      <c r="F140" s="6"/>
      <c r="G140" s="6"/>
      <c r="H140" s="6"/>
      <c r="I140" s="6"/>
    </row>
    <row r="141" spans="1:9" x14ac:dyDescent="0.2">
      <c r="A141" s="6"/>
      <c r="B141" s="6"/>
      <c r="C141" s="6"/>
      <c r="D141" s="6"/>
      <c r="E141" s="6"/>
      <c r="F141" s="6"/>
      <c r="G141" s="6"/>
      <c r="H141" s="6"/>
      <c r="I141" s="6"/>
    </row>
    <row r="142" spans="1:9" x14ac:dyDescent="0.2">
      <c r="A142" s="6"/>
      <c r="B142" s="6"/>
      <c r="C142" s="6"/>
      <c r="D142" s="6"/>
      <c r="E142" s="6"/>
      <c r="F142" s="6"/>
      <c r="G142" s="6"/>
      <c r="H142" s="6"/>
      <c r="I142" s="6"/>
    </row>
    <row r="143" spans="1:9" x14ac:dyDescent="0.2">
      <c r="A143" s="6"/>
      <c r="B143" s="6"/>
      <c r="C143" s="6"/>
      <c r="D143" s="6"/>
      <c r="E143" s="6"/>
      <c r="F143" s="6"/>
      <c r="G143" s="6"/>
      <c r="H143" s="6"/>
      <c r="I143" s="6"/>
    </row>
    <row r="144" spans="1:9" x14ac:dyDescent="0.2">
      <c r="A144" s="6"/>
      <c r="B144" s="6"/>
      <c r="C144" s="6"/>
      <c r="D144" s="6"/>
      <c r="E144" s="6"/>
      <c r="F144" s="6"/>
      <c r="G144" s="6"/>
      <c r="H144" s="6"/>
      <c r="I144" s="6"/>
    </row>
    <row r="145" spans="1:9" x14ac:dyDescent="0.2">
      <c r="A145" s="6"/>
      <c r="B145" s="6"/>
      <c r="C145" s="6"/>
      <c r="D145" s="6"/>
      <c r="E145" s="6"/>
      <c r="F145" s="6"/>
      <c r="G145" s="6"/>
      <c r="H145" s="6"/>
      <c r="I145" s="6"/>
    </row>
  </sheetData>
  <phoneticPr fontId="2"/>
  <pageMargins left="0.70000000000000007" right="0.70000000000000007" top="0.75000000000000011" bottom="0.75000000000000011" header="0.30000000000000004" footer="0.30000000000000004"/>
  <pageSetup paperSize="9" scale="26" fitToHeight="3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3:X52"/>
  <sheetViews>
    <sheetView topLeftCell="A20" zoomScale="62" zoomScaleNormal="62" workbookViewId="0">
      <selection activeCell="I42" sqref="I42"/>
    </sheetView>
  </sheetViews>
  <sheetFormatPr baseColWidth="12" defaultRowHeight="15" x14ac:dyDescent="0.15"/>
  <sheetData>
    <row r="3" spans="1:24" ht="17" thickBot="1" x14ac:dyDescent="0.25">
      <c r="A3" s="1" t="s">
        <v>385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6" x14ac:dyDescent="0.2">
      <c r="A4" s="1"/>
      <c r="B4" s="15" t="s">
        <v>198</v>
      </c>
      <c r="C4" s="15" t="s">
        <v>0</v>
      </c>
      <c r="D4" s="15" t="s">
        <v>1</v>
      </c>
      <c r="E4" s="15" t="s">
        <v>2</v>
      </c>
      <c r="F4" s="15" t="s">
        <v>3</v>
      </c>
      <c r="G4" s="15" t="s">
        <v>8</v>
      </c>
      <c r="H4" s="15" t="s">
        <v>9</v>
      </c>
      <c r="I4" s="1"/>
      <c r="J4" s="1"/>
      <c r="K4" s="1"/>
      <c r="L4" s="1"/>
      <c r="M4" s="1"/>
      <c r="N4" s="1"/>
      <c r="O4" s="37" t="s">
        <v>4</v>
      </c>
      <c r="P4" s="37" t="s">
        <v>5</v>
      </c>
      <c r="Q4" s="50"/>
      <c r="R4" s="37" t="s">
        <v>210</v>
      </c>
      <c r="S4" s="39" t="s">
        <v>213</v>
      </c>
      <c r="T4" s="40"/>
      <c r="U4" s="41" t="s">
        <v>30</v>
      </c>
      <c r="V4" s="41" t="s">
        <v>27</v>
      </c>
      <c r="W4" s="41" t="s">
        <v>29</v>
      </c>
      <c r="X4" s="1"/>
    </row>
    <row r="5" spans="1:24" ht="16" x14ac:dyDescent="0.2">
      <c r="A5" s="1"/>
      <c r="B5" s="1" t="s">
        <v>12</v>
      </c>
      <c r="C5" s="1">
        <v>0.68890543559195816</v>
      </c>
      <c r="D5" s="1">
        <v>0.8765450483991063</v>
      </c>
      <c r="E5" s="1">
        <v>1.374236783320923</v>
      </c>
      <c r="F5" s="1">
        <v>1.2696947133283691</v>
      </c>
      <c r="G5" s="1">
        <v>0.97572598659717047</v>
      </c>
      <c r="H5" s="1">
        <v>0.81489203276247191</v>
      </c>
      <c r="I5" s="1"/>
      <c r="J5" s="1"/>
      <c r="K5" s="1"/>
      <c r="L5" s="1"/>
      <c r="M5" s="1"/>
      <c r="N5" s="1"/>
      <c r="O5" s="6">
        <v>1</v>
      </c>
      <c r="P5" s="6">
        <v>0.10949331010434078</v>
      </c>
      <c r="Q5" s="6"/>
      <c r="R5" s="6" t="s">
        <v>222</v>
      </c>
      <c r="S5" s="6"/>
      <c r="T5" s="29" t="s">
        <v>12</v>
      </c>
      <c r="U5" s="3">
        <v>0.91313817340688197</v>
      </c>
      <c r="V5" s="53">
        <v>9.9200367487117802E-7</v>
      </c>
      <c r="W5" s="3">
        <v>0.99992606552133201</v>
      </c>
      <c r="X5" s="1"/>
    </row>
    <row r="6" spans="1:24" ht="16" x14ac:dyDescent="0.2">
      <c r="A6" s="1"/>
      <c r="B6" s="1" t="s">
        <v>30</v>
      </c>
      <c r="C6" s="1">
        <v>0.5200297840655248</v>
      </c>
      <c r="D6" s="1">
        <v>0.80506329113924036</v>
      </c>
      <c r="E6" s="1">
        <v>0.91854058078927758</v>
      </c>
      <c r="F6" s="1">
        <v>1.092777364110201</v>
      </c>
      <c r="G6" s="1">
        <v>0.6978406552494415</v>
      </c>
      <c r="H6" s="1">
        <v>1.1723008190618018</v>
      </c>
      <c r="I6" s="1"/>
      <c r="J6" s="1"/>
      <c r="K6" s="1"/>
      <c r="L6" s="1"/>
      <c r="M6" s="1"/>
      <c r="N6" s="1"/>
      <c r="O6" s="6">
        <v>0.86775874906924777</v>
      </c>
      <c r="P6" s="6">
        <v>9.9946044793863806E-2</v>
      </c>
      <c r="Q6" s="6"/>
      <c r="R6" s="6"/>
      <c r="S6" s="6"/>
      <c r="T6" s="29" t="s">
        <v>30</v>
      </c>
      <c r="U6" s="24"/>
      <c r="V6" s="53">
        <v>2.8507549409972899E-7</v>
      </c>
      <c r="W6" s="3">
        <v>0.932415943895192</v>
      </c>
      <c r="X6" s="1"/>
    </row>
    <row r="7" spans="1:24" ht="16" x14ac:dyDescent="0.2">
      <c r="A7" s="1"/>
      <c r="B7" s="1" t="s">
        <v>27</v>
      </c>
      <c r="C7" s="1">
        <v>3.1937078339653575</v>
      </c>
      <c r="D7" s="1">
        <v>3.113121086592491</v>
      </c>
      <c r="E7" s="1">
        <v>2.1255927452561991</v>
      </c>
      <c r="F7" s="1">
        <v>2.6009825076123834</v>
      </c>
      <c r="G7" s="1">
        <v>2.1074895904690987</v>
      </c>
      <c r="H7" s="1">
        <v>2.3200582874162321</v>
      </c>
      <c r="I7" s="1"/>
      <c r="J7" s="1"/>
      <c r="K7" s="1"/>
      <c r="L7" s="1"/>
      <c r="M7" s="1"/>
      <c r="N7" s="1"/>
      <c r="O7" s="6">
        <v>2.5768253418852933</v>
      </c>
      <c r="P7" s="6">
        <v>0.19651606614224434</v>
      </c>
      <c r="Q7" s="6"/>
      <c r="R7" s="6"/>
      <c r="S7" s="6"/>
      <c r="T7" s="29" t="s">
        <v>27</v>
      </c>
      <c r="U7" s="24"/>
      <c r="V7" s="24"/>
      <c r="W7" s="53">
        <v>8.8543733578472196E-7</v>
      </c>
      <c r="X7" s="1"/>
    </row>
    <row r="8" spans="1:24" ht="17" thickBot="1" x14ac:dyDescent="0.25">
      <c r="A8" s="1"/>
      <c r="B8" s="13" t="s">
        <v>29</v>
      </c>
      <c r="C8" s="13">
        <v>1.1867825980466267</v>
      </c>
      <c r="D8" s="13">
        <v>0.60529122518074741</v>
      </c>
      <c r="E8" s="13">
        <v>0.91248192998590905</v>
      </c>
      <c r="F8" s="13">
        <v>0.54402161991881448</v>
      </c>
      <c r="G8" s="13">
        <v>1.2996654058078925</v>
      </c>
      <c r="H8" s="13">
        <v>1.3808775279225611</v>
      </c>
      <c r="I8" s="1"/>
      <c r="J8" s="1"/>
      <c r="K8" s="1"/>
      <c r="L8" s="1"/>
      <c r="M8" s="1"/>
      <c r="N8" s="1"/>
      <c r="O8" s="13">
        <v>0.98818671781042511</v>
      </c>
      <c r="P8" s="13">
        <v>0.14609222845297479</v>
      </c>
      <c r="Q8" s="13"/>
      <c r="R8" s="13"/>
      <c r="S8" s="13"/>
      <c r="T8" s="13"/>
      <c r="U8" s="13"/>
      <c r="V8" s="13"/>
      <c r="W8" s="13"/>
      <c r="X8" s="1"/>
    </row>
    <row r="9" spans="1:24" ht="1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7" thickBot="1" x14ac:dyDescent="0.25">
      <c r="A10" s="1" t="s">
        <v>413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6" x14ac:dyDescent="0.2">
      <c r="A11" s="1"/>
      <c r="B11" s="15" t="s">
        <v>198</v>
      </c>
      <c r="C11" s="15" t="s">
        <v>0</v>
      </c>
      <c r="D11" s="15" t="s">
        <v>1</v>
      </c>
      <c r="E11" s="15" t="s">
        <v>2</v>
      </c>
      <c r="F11" s="15" t="s">
        <v>3</v>
      </c>
      <c r="G11" s="15" t="s">
        <v>8</v>
      </c>
      <c r="H11" s="15" t="s">
        <v>9</v>
      </c>
      <c r="I11" s="1"/>
      <c r="J11" s="1"/>
      <c r="K11" s="1"/>
      <c r="L11" s="1"/>
      <c r="M11" s="1"/>
      <c r="N11" s="1"/>
      <c r="O11" s="37" t="s">
        <v>4</v>
      </c>
      <c r="P11" s="37" t="s">
        <v>5</v>
      </c>
      <c r="Q11" s="50"/>
      <c r="R11" s="37" t="s">
        <v>210</v>
      </c>
      <c r="S11" s="39" t="s">
        <v>213</v>
      </c>
      <c r="T11" s="40"/>
      <c r="U11" s="41" t="s">
        <v>30</v>
      </c>
      <c r="V11" s="41" t="s">
        <v>27</v>
      </c>
      <c r="W11" s="41" t="s">
        <v>29</v>
      </c>
      <c r="X11" s="1"/>
    </row>
    <row r="12" spans="1:24" ht="16" x14ac:dyDescent="0.2">
      <c r="A12" s="1"/>
      <c r="B12" s="1" t="s">
        <v>12</v>
      </c>
      <c r="C12" s="1">
        <v>0.85046220772158765</v>
      </c>
      <c r="D12" s="1">
        <v>1.1876019575856442</v>
      </c>
      <c r="E12" s="1">
        <v>1.336595976073953</v>
      </c>
      <c r="F12" s="1">
        <v>0.82762370853724831</v>
      </c>
      <c r="G12" s="1">
        <v>0.61011419249592158</v>
      </c>
      <c r="H12" s="1">
        <v>1.1876019575856442</v>
      </c>
      <c r="I12" s="1"/>
      <c r="J12" s="1"/>
      <c r="K12" s="1"/>
      <c r="L12" s="1"/>
      <c r="M12" s="1"/>
      <c r="N12" s="1"/>
      <c r="O12" s="6">
        <v>0.99999999999999989</v>
      </c>
      <c r="P12" s="6">
        <v>0.11369138345541263</v>
      </c>
      <c r="Q12" s="6"/>
      <c r="R12" s="6" t="s">
        <v>222</v>
      </c>
      <c r="S12" s="6"/>
      <c r="T12" s="29" t="s">
        <v>12</v>
      </c>
      <c r="U12" s="3">
        <v>0.99467621020915697</v>
      </c>
      <c r="V12" s="3">
        <v>0.99520386623105705</v>
      </c>
      <c r="W12" s="3">
        <v>0.93070404702959497</v>
      </c>
      <c r="X12" s="1"/>
    </row>
    <row r="13" spans="1:24" ht="16" x14ac:dyDescent="0.2">
      <c r="A13" s="1"/>
      <c r="B13" s="1" t="s">
        <v>30</v>
      </c>
      <c r="C13" s="1">
        <v>1.0962479608482869</v>
      </c>
      <c r="D13" s="1">
        <v>1.3953235454051112</v>
      </c>
      <c r="E13" s="1">
        <v>0.96900489396411071</v>
      </c>
      <c r="F13" s="1">
        <v>0.8384991843393147</v>
      </c>
      <c r="G13" s="1">
        <v>0.73626971179989109</v>
      </c>
      <c r="H13" s="1">
        <v>1.1876019575856442</v>
      </c>
      <c r="I13" s="1"/>
      <c r="J13" s="1"/>
      <c r="K13" s="1"/>
      <c r="L13" s="1"/>
      <c r="M13" s="1"/>
      <c r="N13" s="1"/>
      <c r="O13" s="6">
        <v>1.0371578756570599</v>
      </c>
      <c r="P13" s="6">
        <v>9.8158290300304749E-2</v>
      </c>
      <c r="Q13" s="6"/>
      <c r="R13" s="6"/>
      <c r="S13" s="6"/>
      <c r="T13" s="29" t="s">
        <v>30</v>
      </c>
      <c r="U13" s="24"/>
      <c r="V13" s="3">
        <v>0.99999977064392398</v>
      </c>
      <c r="W13" s="3">
        <v>0.98411885209475503</v>
      </c>
      <c r="X13" s="1"/>
    </row>
    <row r="14" spans="1:24" ht="16" x14ac:dyDescent="0.2">
      <c r="A14" s="1"/>
      <c r="B14" s="1" t="s">
        <v>27</v>
      </c>
      <c r="C14" s="1">
        <v>1.0695967274320963</v>
      </c>
      <c r="D14" s="1">
        <v>1.1043291300708369</v>
      </c>
      <c r="E14" s="1">
        <v>1.0881993987381431</v>
      </c>
      <c r="F14" s="1">
        <v>1.0231581721166263</v>
      </c>
      <c r="G14" s="1">
        <v>0.67574159869494277</v>
      </c>
      <c r="H14" s="1">
        <v>1.2541732463295268</v>
      </c>
      <c r="I14" s="1"/>
      <c r="J14" s="1"/>
      <c r="K14" s="1"/>
      <c r="L14" s="1"/>
      <c r="M14" s="1"/>
      <c r="N14" s="1"/>
      <c r="O14" s="6">
        <v>1.0358663788970288</v>
      </c>
      <c r="P14" s="6">
        <v>7.8755502216170559E-2</v>
      </c>
      <c r="Q14" s="6"/>
      <c r="R14" s="6"/>
      <c r="S14" s="6"/>
      <c r="T14" s="29" t="s">
        <v>27</v>
      </c>
      <c r="U14" s="24"/>
      <c r="V14" s="24"/>
      <c r="W14" s="3">
        <v>0.98299604409637298</v>
      </c>
      <c r="X14" s="1"/>
    </row>
    <row r="15" spans="1:24" ht="17" thickBot="1" x14ac:dyDescent="0.25">
      <c r="A15" s="1"/>
      <c r="B15" s="13" t="s">
        <v>29</v>
      </c>
      <c r="C15" s="13">
        <v>1.0585175353878757</v>
      </c>
      <c r="D15" s="13">
        <v>1.0928901697615103</v>
      </c>
      <c r="E15" s="13">
        <v>1.0832097185452658</v>
      </c>
      <c r="F15" s="13">
        <v>1.6309737056065032</v>
      </c>
      <c r="G15" s="13">
        <v>1.0661686786296898</v>
      </c>
      <c r="H15" s="13">
        <v>0.61517487765089707</v>
      </c>
      <c r="I15" s="1"/>
      <c r="J15" s="1"/>
      <c r="K15" s="1"/>
      <c r="L15" s="1"/>
      <c r="M15" s="1"/>
      <c r="N15" s="1"/>
      <c r="O15" s="13">
        <v>1.0911557809302903</v>
      </c>
      <c r="P15" s="13">
        <v>0.13162028344875443</v>
      </c>
      <c r="Q15" s="13"/>
      <c r="R15" s="13"/>
      <c r="S15" s="13"/>
      <c r="T15" s="13"/>
      <c r="U15" s="13"/>
      <c r="V15" s="13"/>
      <c r="W15" s="13"/>
      <c r="X15" s="1"/>
    </row>
    <row r="16" spans="1:24" ht="1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7" thickBot="1" x14ac:dyDescent="0.25">
      <c r="A17" s="1" t="s">
        <v>414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6" x14ac:dyDescent="0.2">
      <c r="A18" s="1"/>
      <c r="B18" s="15" t="s">
        <v>198</v>
      </c>
      <c r="C18" s="15" t="s">
        <v>0</v>
      </c>
      <c r="D18" s="15" t="s">
        <v>1</v>
      </c>
      <c r="E18" s="15" t="s">
        <v>2</v>
      </c>
      <c r="F18" s="15" t="s">
        <v>3</v>
      </c>
      <c r="G18" s="15" t="s">
        <v>8</v>
      </c>
      <c r="H18" s="15" t="s">
        <v>9</v>
      </c>
      <c r="I18" s="1"/>
      <c r="J18" s="1"/>
      <c r="K18" s="1"/>
      <c r="L18" s="1"/>
      <c r="M18" s="1"/>
      <c r="N18" s="1"/>
      <c r="O18" s="37" t="s">
        <v>4</v>
      </c>
      <c r="P18" s="37" t="s">
        <v>5</v>
      </c>
      <c r="Q18" s="50"/>
      <c r="R18" s="37" t="s">
        <v>210</v>
      </c>
      <c r="S18" s="39" t="s">
        <v>213</v>
      </c>
      <c r="T18" s="40"/>
      <c r="U18" s="41" t="s">
        <v>30</v>
      </c>
      <c r="V18" s="41" t="s">
        <v>27</v>
      </c>
      <c r="W18" s="41" t="s">
        <v>29</v>
      </c>
      <c r="X18" s="1"/>
    </row>
    <row r="19" spans="1:24" ht="16" x14ac:dyDescent="0.2">
      <c r="A19" s="1"/>
      <c r="B19" s="1" t="s">
        <v>12</v>
      </c>
      <c r="C19" s="1">
        <v>0.80463184361673246</v>
      </c>
      <c r="D19" s="1">
        <v>0.41324229053171352</v>
      </c>
      <c r="E19" s="1">
        <v>1.5698474129218334</v>
      </c>
      <c r="F19" s="1">
        <v>0.97649567382355096</v>
      </c>
      <c r="G19" s="1">
        <v>1.1587497226809966</v>
      </c>
      <c r="H19" s="1">
        <v>1.0770330564251729</v>
      </c>
      <c r="I19" s="1"/>
      <c r="J19" s="1"/>
      <c r="K19" s="1"/>
      <c r="L19" s="1"/>
      <c r="M19" s="1"/>
      <c r="N19" s="1"/>
      <c r="O19" s="6">
        <v>1</v>
      </c>
      <c r="P19" s="6">
        <v>0.15693601878316307</v>
      </c>
      <c r="Q19" s="6"/>
      <c r="R19" s="6" t="s">
        <v>222</v>
      </c>
      <c r="S19" s="6"/>
      <c r="T19" s="29" t="s">
        <v>12</v>
      </c>
      <c r="U19" s="3">
        <v>0.40629262420239298</v>
      </c>
      <c r="V19" s="53">
        <v>6.3637983771513997E-12</v>
      </c>
      <c r="W19" s="3">
        <v>9.7682582490368194E-2</v>
      </c>
      <c r="X19" s="1"/>
    </row>
    <row r="20" spans="1:24" ht="16" x14ac:dyDescent="0.2">
      <c r="A20" s="1"/>
      <c r="B20" s="1" t="s">
        <v>30</v>
      </c>
      <c r="C20" s="1">
        <v>0.28899999999999998</v>
      </c>
      <c r="D20" s="1">
        <v>0.67200000000000004</v>
      </c>
      <c r="E20" s="1">
        <v>0.38400000000000001</v>
      </c>
      <c r="F20" s="1">
        <v>0.55800000000000005</v>
      </c>
      <c r="G20" s="1">
        <v>0.39400000000000002</v>
      </c>
      <c r="H20" s="1">
        <v>1.0920000000000001</v>
      </c>
      <c r="I20" s="1"/>
      <c r="J20" s="1"/>
      <c r="K20" s="1"/>
      <c r="L20" s="1"/>
      <c r="M20" s="1"/>
      <c r="N20" s="1"/>
      <c r="O20" s="6">
        <v>0.56483333333333341</v>
      </c>
      <c r="P20" s="6">
        <v>0.1193600761468331</v>
      </c>
      <c r="Q20" s="6"/>
      <c r="R20" s="6"/>
      <c r="S20" s="6"/>
      <c r="T20" s="29" t="s">
        <v>30</v>
      </c>
      <c r="U20" s="24"/>
      <c r="V20" s="53">
        <v>1.0237366510068601E-12</v>
      </c>
      <c r="W20" s="52">
        <v>3.2256060857958099E-3</v>
      </c>
      <c r="X20" s="1"/>
    </row>
    <row r="21" spans="1:24" ht="16" x14ac:dyDescent="0.2">
      <c r="A21" s="1"/>
      <c r="B21" s="1" t="s">
        <v>27</v>
      </c>
      <c r="C21" s="1">
        <v>4.1183350999580934</v>
      </c>
      <c r="D21" s="1">
        <v>5.0740133606133053</v>
      </c>
      <c r="E21" s="1">
        <v>5.3532181329652175</v>
      </c>
      <c r="F21" s="1">
        <v>5.9832129563438246</v>
      </c>
      <c r="G21" s="1">
        <v>5.5903443685754421</v>
      </c>
      <c r="H21" s="1">
        <v>5.6197401829072886</v>
      </c>
      <c r="I21" s="1"/>
      <c r="J21" s="1"/>
      <c r="K21" s="1"/>
      <c r="L21" s="1"/>
      <c r="M21" s="1"/>
      <c r="N21" s="1"/>
      <c r="O21" s="6">
        <v>5.2898106835605292</v>
      </c>
      <c r="P21" s="6">
        <v>0.26475930669677628</v>
      </c>
      <c r="Q21" s="6"/>
      <c r="R21" s="6"/>
      <c r="S21" s="6"/>
      <c r="T21" s="29" t="s">
        <v>27</v>
      </c>
      <c r="U21" s="24"/>
      <c r="V21" s="24"/>
      <c r="W21" s="53">
        <v>1.3961753975166901E-10</v>
      </c>
      <c r="X21" s="1"/>
    </row>
    <row r="22" spans="1:24" ht="17" thickBot="1" x14ac:dyDescent="0.25">
      <c r="A22" s="1"/>
      <c r="B22" s="13" t="s">
        <v>29</v>
      </c>
      <c r="C22" s="13">
        <v>1.1527596322133757</v>
      </c>
      <c r="D22" s="13">
        <v>1.4954519683486582</v>
      </c>
      <c r="E22" s="13">
        <v>2.332844430201888</v>
      </c>
      <c r="F22" s="13">
        <v>1.4170261542633176</v>
      </c>
      <c r="G22" s="13">
        <v>2.2550841817240612</v>
      </c>
      <c r="H22" s="13">
        <v>1.3861143293810239</v>
      </c>
      <c r="I22" s="1"/>
      <c r="J22" s="1"/>
      <c r="K22" s="1"/>
      <c r="L22" s="1"/>
      <c r="M22" s="1"/>
      <c r="N22" s="1"/>
      <c r="O22" s="13">
        <v>1.6732134493553872</v>
      </c>
      <c r="P22" s="13">
        <v>0.20200789876007497</v>
      </c>
      <c r="Q22" s="13"/>
      <c r="R22" s="13"/>
      <c r="S22" s="13"/>
      <c r="T22" s="13"/>
      <c r="U22" s="13"/>
      <c r="V22" s="13"/>
      <c r="W22" s="13"/>
      <c r="X22" s="1"/>
    </row>
    <row r="23" spans="1:24" ht="1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7" thickBot="1" x14ac:dyDescent="0.25">
      <c r="A24" s="1" t="s">
        <v>415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6" x14ac:dyDescent="0.2">
      <c r="A25" s="1"/>
      <c r="B25" s="15" t="s">
        <v>198</v>
      </c>
      <c r="C25" s="15" t="s">
        <v>0</v>
      </c>
      <c r="D25" s="15" t="s">
        <v>1</v>
      </c>
      <c r="E25" s="15" t="s">
        <v>2</v>
      </c>
      <c r="F25" s="15" t="s">
        <v>3</v>
      </c>
      <c r="G25" s="15" t="s">
        <v>8</v>
      </c>
      <c r="H25" s="15" t="s">
        <v>9</v>
      </c>
      <c r="I25" s="1"/>
      <c r="J25" s="1"/>
      <c r="K25" s="1"/>
      <c r="L25" s="1"/>
      <c r="M25" s="1"/>
      <c r="N25" s="1"/>
      <c r="O25" s="37" t="s">
        <v>4</v>
      </c>
      <c r="P25" s="37" t="s">
        <v>5</v>
      </c>
      <c r="Q25" s="50"/>
      <c r="R25" s="37" t="s">
        <v>210</v>
      </c>
      <c r="S25" s="39" t="s">
        <v>213</v>
      </c>
      <c r="T25" s="40"/>
      <c r="U25" s="41" t="s">
        <v>30</v>
      </c>
      <c r="V25" s="41" t="s">
        <v>27</v>
      </c>
      <c r="W25" s="41" t="s">
        <v>29</v>
      </c>
      <c r="X25" s="1"/>
    </row>
    <row r="26" spans="1:24" ht="16" x14ac:dyDescent="0.2">
      <c r="A26" s="1"/>
      <c r="B26" s="1" t="s">
        <v>12</v>
      </c>
      <c r="C26" s="1">
        <v>1.1209580838323356</v>
      </c>
      <c r="D26" s="1">
        <v>0.593327630453379</v>
      </c>
      <c r="E26" s="1">
        <v>1.6260051325919593</v>
      </c>
      <c r="F26" s="1">
        <v>1.0542343883661249</v>
      </c>
      <c r="G26" s="1">
        <v>0.89717707442258354</v>
      </c>
      <c r="H26" s="1">
        <v>0.70829769033361856</v>
      </c>
      <c r="I26" s="1"/>
      <c r="J26" s="1"/>
      <c r="K26" s="1"/>
      <c r="L26" s="1"/>
      <c r="M26" s="1"/>
      <c r="N26" s="1"/>
      <c r="O26" s="6">
        <v>1.0000000000000002</v>
      </c>
      <c r="P26" s="6">
        <v>0.14949914833636752</v>
      </c>
      <c r="Q26" s="6"/>
      <c r="R26" s="6" t="s">
        <v>222</v>
      </c>
      <c r="S26" s="6"/>
      <c r="T26" s="29" t="s">
        <v>12</v>
      </c>
      <c r="U26" s="3">
        <v>0.975286229199816</v>
      </c>
      <c r="V26" s="53">
        <v>4.4891244113109997E-6</v>
      </c>
      <c r="W26" s="53">
        <v>6.4015319919397104E-6</v>
      </c>
      <c r="X26" s="1"/>
    </row>
    <row r="27" spans="1:24" ht="16" x14ac:dyDescent="0.2">
      <c r="A27" s="1"/>
      <c r="B27" s="1" t="s">
        <v>30</v>
      </c>
      <c r="C27" s="1">
        <v>0.91257485029940133</v>
      </c>
      <c r="D27" s="1">
        <v>1.1209580838323356</v>
      </c>
      <c r="E27" s="1">
        <v>1.1466210436270319</v>
      </c>
      <c r="F27" s="1">
        <v>0.68982035928143726</v>
      </c>
      <c r="G27" s="1">
        <v>0.50196749358426007</v>
      </c>
      <c r="H27" s="1">
        <v>1.0593669803250643</v>
      </c>
      <c r="I27" s="1"/>
      <c r="J27" s="1"/>
      <c r="K27" s="1"/>
      <c r="L27" s="1"/>
      <c r="M27" s="1"/>
      <c r="N27" s="1"/>
      <c r="O27" s="6">
        <v>0.905218135158255</v>
      </c>
      <c r="P27" s="6">
        <v>0.10608838440619967</v>
      </c>
      <c r="Q27" s="6"/>
      <c r="R27" s="6"/>
      <c r="S27" s="6"/>
      <c r="T27" s="29" t="s">
        <v>30</v>
      </c>
      <c r="U27" s="24"/>
      <c r="V27" s="53">
        <v>1.9398643427148698E-6</v>
      </c>
      <c r="W27" s="53">
        <v>2.7407664557887999E-6</v>
      </c>
      <c r="X27" s="1"/>
    </row>
    <row r="28" spans="1:24" ht="16" x14ac:dyDescent="0.2">
      <c r="A28" s="1"/>
      <c r="B28" s="1" t="s">
        <v>27</v>
      </c>
      <c r="C28" s="1">
        <v>2.0633019674935844</v>
      </c>
      <c r="D28" s="1">
        <v>1.9401197604790421</v>
      </c>
      <c r="E28" s="1">
        <v>2.5149700598802402</v>
      </c>
      <c r="F28" s="1">
        <v>3.0898203592814375</v>
      </c>
      <c r="G28" s="1">
        <v>2.9461077844311383</v>
      </c>
      <c r="H28" s="1">
        <v>3.0898203592814375</v>
      </c>
      <c r="I28" s="1"/>
      <c r="J28" s="1"/>
      <c r="K28" s="1"/>
      <c r="L28" s="1"/>
      <c r="M28" s="1"/>
      <c r="N28" s="1"/>
      <c r="O28" s="6">
        <v>2.607356715141147</v>
      </c>
      <c r="P28" s="6">
        <v>0.21055724787289853</v>
      </c>
      <c r="Q28" s="6"/>
      <c r="R28" s="6"/>
      <c r="S28" s="6"/>
      <c r="T28" s="29" t="s">
        <v>27</v>
      </c>
      <c r="U28" s="24"/>
      <c r="V28" s="24"/>
      <c r="W28" s="3">
        <v>0.99812109693138595</v>
      </c>
      <c r="X28" s="1"/>
    </row>
    <row r="29" spans="1:24" ht="17" thickBot="1" x14ac:dyDescent="0.25">
      <c r="A29" s="1"/>
      <c r="B29" s="13" t="s">
        <v>29</v>
      </c>
      <c r="C29" s="13">
        <v>2.0427715996578275</v>
      </c>
      <c r="D29" s="13">
        <v>3.1000855431993162</v>
      </c>
      <c r="E29" s="13">
        <v>2.4944396920444829</v>
      </c>
      <c r="F29" s="13">
        <v>2.227544910179641</v>
      </c>
      <c r="G29" s="13">
        <v>2.6484174508126608</v>
      </c>
      <c r="H29" s="13">
        <v>2.8947818648417454</v>
      </c>
      <c r="I29" s="1"/>
      <c r="J29" s="1"/>
      <c r="K29" s="1"/>
      <c r="L29" s="1"/>
      <c r="M29" s="1"/>
      <c r="N29" s="1"/>
      <c r="O29" s="13">
        <v>2.5680068434559455</v>
      </c>
      <c r="P29" s="13">
        <v>0.16264009737274435</v>
      </c>
      <c r="Q29" s="13"/>
      <c r="R29" s="13"/>
      <c r="S29" s="13"/>
      <c r="T29" s="13"/>
      <c r="U29" s="13"/>
      <c r="V29" s="13"/>
      <c r="W29" s="13"/>
      <c r="X29" s="1"/>
    </row>
    <row r="30" spans="1:24" ht="1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7" thickBot="1" x14ac:dyDescent="0.25">
      <c r="A31" s="1" t="s">
        <v>386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6" x14ac:dyDescent="0.2">
      <c r="A32" s="1"/>
      <c r="B32" s="15" t="s">
        <v>199</v>
      </c>
      <c r="C32" s="15" t="s">
        <v>0</v>
      </c>
      <c r="D32" s="15" t="s">
        <v>1</v>
      </c>
      <c r="E32" s="15" t="s">
        <v>2</v>
      </c>
      <c r="F32" s="15" t="s">
        <v>3</v>
      </c>
      <c r="G32" s="15" t="s">
        <v>8</v>
      </c>
      <c r="H32" s="15" t="s">
        <v>9</v>
      </c>
      <c r="I32" s="15" t="s">
        <v>31</v>
      </c>
      <c r="J32" s="15" t="s">
        <v>32</v>
      </c>
      <c r="K32" s="15" t="s">
        <v>33</v>
      </c>
      <c r="L32" s="15" t="s">
        <v>34</v>
      </c>
      <c r="M32" s="1"/>
      <c r="N32" s="1"/>
      <c r="O32" s="37" t="s">
        <v>4</v>
      </c>
      <c r="P32" s="37" t="s">
        <v>5</v>
      </c>
      <c r="Q32" s="37"/>
      <c r="R32" s="37" t="s">
        <v>210</v>
      </c>
      <c r="S32" s="39" t="s">
        <v>213</v>
      </c>
      <c r="T32" s="1"/>
      <c r="U32" s="1"/>
      <c r="V32" s="1"/>
      <c r="W32" s="1"/>
      <c r="X32" s="1"/>
    </row>
    <row r="33" spans="1:24" ht="16" x14ac:dyDescent="0.2">
      <c r="A33" s="1"/>
      <c r="B33" s="1" t="s">
        <v>12</v>
      </c>
      <c r="C33" s="1">
        <v>19</v>
      </c>
      <c r="D33" s="1">
        <v>20</v>
      </c>
      <c r="E33" s="1">
        <v>26</v>
      </c>
      <c r="F33" s="1">
        <v>25</v>
      </c>
      <c r="G33" s="1">
        <v>22</v>
      </c>
      <c r="H33" s="1">
        <v>27</v>
      </c>
      <c r="I33" s="1">
        <v>22</v>
      </c>
      <c r="J33" s="1">
        <v>25</v>
      </c>
      <c r="K33" s="1">
        <v>21</v>
      </c>
      <c r="L33" s="1">
        <v>28</v>
      </c>
      <c r="M33" s="1"/>
      <c r="N33" s="1"/>
      <c r="O33" s="6">
        <f>AVERAGE(C33:M33)</f>
        <v>23.5</v>
      </c>
      <c r="P33" s="6">
        <f>_xlfn.STDEV.S(C33:M33)/SQRT(COUNT(C33:M33))</f>
        <v>0.98036274465684936</v>
      </c>
      <c r="Q33" s="6"/>
      <c r="R33" s="6" t="s">
        <v>223</v>
      </c>
      <c r="S33" s="6">
        <f>_xlfn.T.TEST(C33:M33,C34:M34,2,3)</f>
        <v>0.81923857083291918</v>
      </c>
      <c r="T33" s="1"/>
      <c r="U33" s="1"/>
      <c r="V33" s="1"/>
      <c r="W33" s="1"/>
      <c r="X33" s="1"/>
    </row>
    <row r="34" spans="1:24" ht="16" x14ac:dyDescent="0.2">
      <c r="A34" s="1"/>
      <c r="B34" s="1" t="s">
        <v>30</v>
      </c>
      <c r="C34" s="1">
        <v>22.5</v>
      </c>
      <c r="D34" s="1">
        <v>19</v>
      </c>
      <c r="E34" s="1">
        <v>20</v>
      </c>
      <c r="F34" s="1">
        <v>27.5</v>
      </c>
      <c r="G34" s="1">
        <v>24</v>
      </c>
      <c r="H34" s="1">
        <v>19</v>
      </c>
      <c r="I34" s="1">
        <v>25</v>
      </c>
      <c r="J34" s="1">
        <v>28</v>
      </c>
      <c r="K34" s="1"/>
      <c r="L34" s="1"/>
      <c r="M34" s="1"/>
      <c r="N34" s="1"/>
      <c r="O34" s="6">
        <f>AVERAGE(C34:M34)</f>
        <v>23.125</v>
      </c>
      <c r="P34" s="6">
        <f>_xlfn.STDEV.S(C34:M34)/SQRT(COUNT(C34:M34))</f>
        <v>1.2773787334112887</v>
      </c>
      <c r="Q34" s="6"/>
      <c r="R34" s="6"/>
      <c r="S34" s="6"/>
      <c r="T34" s="1"/>
      <c r="U34" s="1"/>
      <c r="V34" s="1"/>
      <c r="W34" s="1"/>
      <c r="X34" s="1"/>
    </row>
    <row r="35" spans="1:24" ht="16" x14ac:dyDescent="0.2">
      <c r="A35" s="1"/>
      <c r="B35" s="1" t="s">
        <v>14</v>
      </c>
      <c r="C35" s="1">
        <v>11</v>
      </c>
      <c r="D35" s="1">
        <v>9</v>
      </c>
      <c r="E35" s="1">
        <v>13</v>
      </c>
      <c r="F35" s="1">
        <v>16</v>
      </c>
      <c r="G35" s="1">
        <v>19</v>
      </c>
      <c r="H35" s="1">
        <v>10</v>
      </c>
      <c r="I35" s="1">
        <v>9</v>
      </c>
      <c r="J35" s="1">
        <v>18</v>
      </c>
      <c r="K35" s="1">
        <v>9</v>
      </c>
      <c r="L35" s="1">
        <v>8</v>
      </c>
      <c r="M35" s="1"/>
      <c r="N35" s="1"/>
      <c r="O35" s="6">
        <f>AVERAGE(C35:M35)</f>
        <v>12.2</v>
      </c>
      <c r="P35" s="6">
        <f>_xlfn.STDEV.S(C35:M35)/SQRT(COUNT(C35:M35))</f>
        <v>1.289271973720914</v>
      </c>
      <c r="Q35" s="6"/>
      <c r="R35" s="6" t="s">
        <v>211</v>
      </c>
      <c r="S35" s="19">
        <f>_xlfn.T.TEST(C35:M35,C36:M36,2,3)</f>
        <v>9.8137577462651723E-3</v>
      </c>
      <c r="T35" s="1"/>
      <c r="U35" s="1"/>
      <c r="V35" s="1"/>
      <c r="W35" s="1"/>
      <c r="X35" s="1"/>
    </row>
    <row r="36" spans="1:24" ht="17" thickBot="1" x14ac:dyDescent="0.25">
      <c r="A36" s="1"/>
      <c r="B36" s="13" t="s">
        <v>29</v>
      </c>
      <c r="C36" s="13">
        <v>15</v>
      </c>
      <c r="D36" s="13">
        <v>30</v>
      </c>
      <c r="E36" s="13">
        <v>30</v>
      </c>
      <c r="F36" s="13">
        <v>21</v>
      </c>
      <c r="G36" s="13">
        <v>15</v>
      </c>
      <c r="H36" s="13">
        <v>17</v>
      </c>
      <c r="I36" s="13">
        <v>15</v>
      </c>
      <c r="J36" s="13">
        <v>19</v>
      </c>
      <c r="K36" s="13"/>
      <c r="L36" s="13"/>
      <c r="M36" s="1"/>
      <c r="N36" s="1"/>
      <c r="O36" s="13">
        <f>AVERAGE(C36:M36)</f>
        <v>20.25</v>
      </c>
      <c r="P36" s="13">
        <f>_xlfn.STDEV.S(C36:M36)/SQRT(COUNT(C36:M36))</f>
        <v>2.2579225597248205</v>
      </c>
      <c r="Q36" s="13"/>
      <c r="R36" s="13"/>
      <c r="S36" s="13"/>
      <c r="T36" s="1"/>
      <c r="U36" s="1"/>
      <c r="V36" s="1"/>
      <c r="W36" s="1"/>
      <c r="X36" s="1"/>
    </row>
    <row r="37" spans="1:24" ht="1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7" thickBot="1" x14ac:dyDescent="0.25">
      <c r="A38" s="1" t="s">
        <v>387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6" x14ac:dyDescent="0.2">
      <c r="A39" s="1"/>
      <c r="B39" s="15" t="s">
        <v>199</v>
      </c>
      <c r="C39" s="15" t="s">
        <v>0</v>
      </c>
      <c r="D39" s="15" t="s">
        <v>1</v>
      </c>
      <c r="E39" s="15" t="s">
        <v>2</v>
      </c>
      <c r="F39" s="15" t="s">
        <v>3</v>
      </c>
      <c r="G39" s="15" t="s">
        <v>8</v>
      </c>
      <c r="H39" s="15" t="s">
        <v>9</v>
      </c>
      <c r="I39" s="15" t="s">
        <v>31</v>
      </c>
      <c r="J39" s="15" t="s">
        <v>32</v>
      </c>
      <c r="K39" s="15" t="s">
        <v>33</v>
      </c>
      <c r="L39" s="15" t="s">
        <v>34</v>
      </c>
      <c r="M39" s="1"/>
      <c r="N39" s="1"/>
      <c r="O39" s="37" t="s">
        <v>4</v>
      </c>
      <c r="P39" s="37" t="s">
        <v>5</v>
      </c>
      <c r="Q39" s="37"/>
      <c r="R39" s="37" t="s">
        <v>210</v>
      </c>
      <c r="S39" s="39" t="s">
        <v>213</v>
      </c>
      <c r="T39" s="1"/>
      <c r="U39" s="1"/>
      <c r="V39" s="1"/>
      <c r="W39" s="1"/>
      <c r="X39" s="1"/>
    </row>
    <row r="40" spans="1:24" ht="16" x14ac:dyDescent="0.2">
      <c r="A40" s="1"/>
      <c r="B40" s="1" t="s">
        <v>12</v>
      </c>
      <c r="C40" s="1">
        <v>9</v>
      </c>
      <c r="D40" s="1">
        <v>9</v>
      </c>
      <c r="E40" s="1">
        <v>8</v>
      </c>
      <c r="F40" s="1">
        <v>9</v>
      </c>
      <c r="G40" s="1">
        <v>9</v>
      </c>
      <c r="H40" s="1">
        <v>5</v>
      </c>
      <c r="I40" s="1">
        <v>7</v>
      </c>
      <c r="J40" s="1">
        <v>6</v>
      </c>
      <c r="K40" s="1">
        <v>9</v>
      </c>
      <c r="L40" s="1">
        <v>5</v>
      </c>
      <c r="M40" s="1"/>
      <c r="N40" s="1"/>
      <c r="O40" s="6">
        <f>AVERAGE(C40:M40)</f>
        <v>7.6</v>
      </c>
      <c r="P40" s="6">
        <f>_xlfn.STDEV.S(C40:M40)/SQRT(COUNT(C40:M40))</f>
        <v>0.54160256030906384</v>
      </c>
      <c r="Q40" s="6"/>
      <c r="R40" s="6" t="s">
        <v>223</v>
      </c>
      <c r="S40" s="6">
        <f>_xlfn.T.TEST(C40:M40,C41:M41,2,3)</f>
        <v>0.70641905125594007</v>
      </c>
      <c r="T40" s="1"/>
      <c r="U40" s="1"/>
      <c r="V40" s="1"/>
      <c r="W40" s="1"/>
      <c r="X40" s="1"/>
    </row>
    <row r="41" spans="1:24" ht="16" x14ac:dyDescent="0.2">
      <c r="A41" s="1"/>
      <c r="B41" s="1" t="s">
        <v>30</v>
      </c>
      <c r="C41" s="1">
        <v>10</v>
      </c>
      <c r="D41" s="1">
        <v>8</v>
      </c>
      <c r="E41" s="1">
        <v>5</v>
      </c>
      <c r="F41" s="1">
        <v>9</v>
      </c>
      <c r="G41" s="1">
        <v>8</v>
      </c>
      <c r="H41" s="1">
        <v>10</v>
      </c>
      <c r="I41" s="1">
        <v>9</v>
      </c>
      <c r="J41" s="1">
        <v>7</v>
      </c>
      <c r="K41" s="1">
        <v>5</v>
      </c>
      <c r="L41" s="1">
        <v>8</v>
      </c>
      <c r="M41" s="1"/>
      <c r="N41" s="1"/>
      <c r="O41" s="6">
        <f>AVERAGE(C41:M41)</f>
        <v>7.9</v>
      </c>
      <c r="P41" s="6">
        <f>_xlfn.STDEV.S(C41:M41)/SQRT(COUNT(C41:M41))</f>
        <v>0.56666666666666643</v>
      </c>
      <c r="Q41" s="6"/>
      <c r="R41" s="6"/>
      <c r="S41" s="6"/>
      <c r="T41" s="1"/>
      <c r="U41" s="1"/>
      <c r="V41" s="1"/>
      <c r="W41" s="1"/>
      <c r="X41" s="1"/>
    </row>
    <row r="42" spans="1:24" ht="16" x14ac:dyDescent="0.2">
      <c r="A42" s="1"/>
      <c r="B42" s="1" t="s">
        <v>14</v>
      </c>
      <c r="C42" s="1">
        <v>0</v>
      </c>
      <c r="D42" s="1">
        <v>2</v>
      </c>
      <c r="E42" s="1">
        <v>2</v>
      </c>
      <c r="F42" s="1">
        <v>4</v>
      </c>
      <c r="G42" s="1">
        <v>5</v>
      </c>
      <c r="H42" s="1">
        <v>2</v>
      </c>
      <c r="I42" s="1">
        <v>0</v>
      </c>
      <c r="J42" s="1">
        <v>1</v>
      </c>
      <c r="K42" s="1">
        <v>8</v>
      </c>
      <c r="L42" s="1"/>
      <c r="M42" s="1"/>
      <c r="N42" s="1"/>
      <c r="O42" s="6">
        <f>AVERAGE(C42:M42)</f>
        <v>2.6666666666666665</v>
      </c>
      <c r="P42" s="6">
        <f>_xlfn.STDEV.S(C42:M42)/SQRT(COUNT(C42:M42))</f>
        <v>0.86602540378443871</v>
      </c>
      <c r="Q42" s="6"/>
      <c r="R42" s="6" t="s">
        <v>211</v>
      </c>
      <c r="S42" s="19">
        <f>_xlfn.T.TEST(C42:M42,C43:M43,2,3)</f>
        <v>9.1558502092191916E-4</v>
      </c>
      <c r="T42" s="1"/>
      <c r="U42" s="1"/>
      <c r="V42" s="1"/>
      <c r="W42" s="1"/>
      <c r="X42" s="1"/>
    </row>
    <row r="43" spans="1:24" ht="17" thickBot="1" x14ac:dyDescent="0.25">
      <c r="A43" s="1"/>
      <c r="B43" s="13" t="s">
        <v>29</v>
      </c>
      <c r="C43" s="13">
        <v>6</v>
      </c>
      <c r="D43" s="13">
        <v>7</v>
      </c>
      <c r="E43" s="13">
        <v>7</v>
      </c>
      <c r="F43" s="13">
        <v>5</v>
      </c>
      <c r="G43" s="13">
        <v>9</v>
      </c>
      <c r="H43" s="13">
        <v>10</v>
      </c>
      <c r="I43" s="13">
        <v>7</v>
      </c>
      <c r="J43" s="13">
        <v>7</v>
      </c>
      <c r="K43" s="13">
        <v>5</v>
      </c>
      <c r="L43" s="13"/>
      <c r="M43" s="1"/>
      <c r="N43" s="1"/>
      <c r="O43" s="13">
        <f>AVERAGE(C43:M43)</f>
        <v>7</v>
      </c>
      <c r="P43" s="13">
        <f>_xlfn.STDEV.S(C43:M43)/SQRT(COUNT(C43:M43))</f>
        <v>0.5527707983925666</v>
      </c>
      <c r="Q43" s="13"/>
      <c r="R43" s="13"/>
      <c r="S43" s="13"/>
      <c r="T43" s="1"/>
      <c r="U43" s="1"/>
      <c r="V43" s="1"/>
      <c r="W43" s="1"/>
      <c r="X43" s="1"/>
    </row>
    <row r="44" spans="1:24" ht="1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7" thickBot="1" x14ac:dyDescent="0.25">
      <c r="A45" s="1" t="s">
        <v>388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6" x14ac:dyDescent="0.2">
      <c r="A46" s="1"/>
      <c r="B46" s="15" t="s">
        <v>199</v>
      </c>
      <c r="C46" s="15" t="s">
        <v>0</v>
      </c>
      <c r="D46" s="15" t="s">
        <v>1</v>
      </c>
      <c r="E46" s="15" t="s">
        <v>2</v>
      </c>
      <c r="F46" s="15" t="s">
        <v>3</v>
      </c>
      <c r="G46" s="15" t="s">
        <v>8</v>
      </c>
      <c r="H46" s="15" t="s">
        <v>9</v>
      </c>
      <c r="I46" s="15" t="s">
        <v>31</v>
      </c>
      <c r="J46" s="15" t="s">
        <v>32</v>
      </c>
      <c r="K46" s="15" t="s">
        <v>33</v>
      </c>
      <c r="L46" s="1"/>
      <c r="M46" s="1"/>
      <c r="N46" s="1"/>
      <c r="O46" s="37" t="s">
        <v>4</v>
      </c>
      <c r="P46" s="37" t="s">
        <v>5</v>
      </c>
      <c r="Q46" s="37"/>
      <c r="R46" s="37" t="s">
        <v>210</v>
      </c>
      <c r="S46" s="39" t="s">
        <v>213</v>
      </c>
      <c r="T46" s="1"/>
      <c r="U46" s="1"/>
      <c r="V46" s="1"/>
      <c r="W46" s="1"/>
      <c r="X46" s="1"/>
    </row>
    <row r="47" spans="1:24" ht="16" x14ac:dyDescent="0.2">
      <c r="A47" s="1"/>
      <c r="B47" s="1" t="s">
        <v>12</v>
      </c>
      <c r="C47" s="1">
        <v>31</v>
      </c>
      <c r="D47" s="1">
        <v>33</v>
      </c>
      <c r="E47" s="1">
        <v>27</v>
      </c>
      <c r="F47" s="1">
        <v>31</v>
      </c>
      <c r="G47" s="1">
        <v>24</v>
      </c>
      <c r="H47" s="1">
        <v>28</v>
      </c>
      <c r="I47" s="1">
        <v>21</v>
      </c>
      <c r="J47" s="1">
        <v>27</v>
      </c>
      <c r="K47" s="1">
        <v>29</v>
      </c>
      <c r="L47" s="1"/>
      <c r="M47" s="1"/>
      <c r="N47" s="1"/>
      <c r="O47" s="6">
        <f>AVERAGE(C47:M47)</f>
        <v>27.888888888888889</v>
      </c>
      <c r="P47" s="6">
        <f>_xlfn.STDEV.S(C47:M47)/SQRT(COUNT(C47:M47))</f>
        <v>1.2410171057604809</v>
      </c>
      <c r="Q47" s="6"/>
      <c r="R47" s="6" t="s">
        <v>211</v>
      </c>
      <c r="S47" s="6">
        <f>_xlfn.T.TEST(C47:M47,C48:M48,2,3)</f>
        <v>0.38997029754158063</v>
      </c>
      <c r="T47" s="1"/>
      <c r="U47" s="1"/>
      <c r="V47" s="1"/>
      <c r="W47" s="1"/>
      <c r="X47" s="1"/>
    </row>
    <row r="48" spans="1:24" ht="16" x14ac:dyDescent="0.2">
      <c r="A48" s="1"/>
      <c r="B48" s="1" t="s">
        <v>30</v>
      </c>
      <c r="C48" s="1">
        <v>37</v>
      </c>
      <c r="D48" s="1">
        <v>22</v>
      </c>
      <c r="E48" s="1">
        <v>24</v>
      </c>
      <c r="F48" s="1">
        <v>34</v>
      </c>
      <c r="G48" s="1">
        <v>22</v>
      </c>
      <c r="H48" s="1">
        <v>28</v>
      </c>
      <c r="I48" s="1">
        <v>19</v>
      </c>
      <c r="J48" s="1">
        <v>27</v>
      </c>
      <c r="K48" s="1">
        <v>18</v>
      </c>
      <c r="L48" s="1"/>
      <c r="M48" s="1"/>
      <c r="N48" s="1"/>
      <c r="O48" s="6">
        <f>AVERAGE(C48:M48)</f>
        <v>25.666666666666668</v>
      </c>
      <c r="P48" s="6">
        <f>_xlfn.STDEV.S(C48:M48)/SQRT(COUNT(C48:M48))</f>
        <v>2.1666666666666665</v>
      </c>
      <c r="Q48" s="6"/>
      <c r="R48" s="6"/>
      <c r="S48" s="6"/>
      <c r="T48" s="1"/>
      <c r="U48" s="1"/>
      <c r="V48" s="1"/>
      <c r="W48" s="1"/>
      <c r="X48" s="1"/>
    </row>
    <row r="49" spans="1:24" ht="16" x14ac:dyDescent="0.2">
      <c r="A49" s="1"/>
      <c r="B49" s="1" t="s">
        <v>14</v>
      </c>
      <c r="C49" s="1">
        <v>13</v>
      </c>
      <c r="D49" s="1">
        <v>20</v>
      </c>
      <c r="E49" s="1">
        <v>23</v>
      </c>
      <c r="F49" s="1">
        <v>13</v>
      </c>
      <c r="G49" s="1">
        <v>7</v>
      </c>
      <c r="H49" s="1">
        <v>12</v>
      </c>
      <c r="I49" s="1">
        <v>11</v>
      </c>
      <c r="J49" s="1">
        <v>10</v>
      </c>
      <c r="K49" s="1">
        <v>8</v>
      </c>
      <c r="L49" s="1"/>
      <c r="M49" s="1"/>
      <c r="N49" s="1"/>
      <c r="O49" s="6">
        <f>AVERAGE(C49:M49)</f>
        <v>13</v>
      </c>
      <c r="P49" s="6">
        <f>_xlfn.STDEV.S(C49:M49)/SQRT(COUNT(C49:M49))</f>
        <v>1.7638342073763937</v>
      </c>
      <c r="Q49" s="6"/>
      <c r="R49" s="6" t="s">
        <v>211</v>
      </c>
      <c r="S49" s="19">
        <f>_xlfn.T.TEST(C49:M49,C50:M50,2,3)</f>
        <v>1.6535232628037941E-2</v>
      </c>
      <c r="T49" s="1"/>
      <c r="U49" s="1"/>
      <c r="V49" s="1"/>
      <c r="W49" s="1"/>
      <c r="X49" s="1"/>
    </row>
    <row r="50" spans="1:24" ht="17" thickBot="1" x14ac:dyDescent="0.25">
      <c r="A50" s="1"/>
      <c r="B50" s="13" t="s">
        <v>29</v>
      </c>
      <c r="C50" s="13">
        <v>46</v>
      </c>
      <c r="D50" s="13">
        <v>21</v>
      </c>
      <c r="E50" s="13">
        <v>30</v>
      </c>
      <c r="F50" s="13">
        <v>22</v>
      </c>
      <c r="G50" s="13">
        <v>17</v>
      </c>
      <c r="H50" s="13">
        <v>18</v>
      </c>
      <c r="I50" s="13">
        <v>21</v>
      </c>
      <c r="J50" s="13">
        <v>15</v>
      </c>
      <c r="K50" s="13">
        <v>18</v>
      </c>
      <c r="L50" s="1"/>
      <c r="M50" s="1"/>
      <c r="N50" s="1"/>
      <c r="O50" s="13">
        <f>AVERAGE(C50:M50)</f>
        <v>23.111111111111111</v>
      </c>
      <c r="P50" s="13">
        <f>_xlfn.STDEV.S(C50:M50)/SQRT(COUNT(C50:M50))</f>
        <v>3.1991511219751039</v>
      </c>
      <c r="Q50" s="13"/>
      <c r="R50" s="13"/>
      <c r="S50" s="13"/>
      <c r="T50" s="1"/>
      <c r="U50" s="1"/>
      <c r="V50" s="1"/>
      <c r="W50" s="1"/>
      <c r="X50" s="1"/>
    </row>
    <row r="51" spans="1:24" ht="16" x14ac:dyDescent="0.2">
      <c r="A51" s="6"/>
      <c r="B51" s="6"/>
      <c r="C51" s="6"/>
      <c r="D51" s="6"/>
      <c r="E51" s="6"/>
      <c r="F51" s="6"/>
      <c r="G51" s="6"/>
      <c r="H51" s="6"/>
      <c r="I51" s="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6" x14ac:dyDescent="0.2">
      <c r="A52" s="7"/>
      <c r="B52" s="7"/>
      <c r="C52" s="7"/>
      <c r="D52" s="7"/>
      <c r="E52" s="6"/>
      <c r="F52" s="6"/>
      <c r="G52" s="6"/>
      <c r="H52" s="6"/>
      <c r="I52" s="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</sheetData>
  <phoneticPr fontId="2"/>
  <pageMargins left="0.7" right="0.7" top="0.75" bottom="0.75" header="0.3" footer="0.3"/>
  <pageSetup paperSize="9" scale="27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85"/>
  <sheetViews>
    <sheetView topLeftCell="A55" zoomScale="70" zoomScaleNormal="70" zoomScalePageLayoutView="70" workbookViewId="0">
      <selection activeCell="E90" sqref="E90"/>
    </sheetView>
  </sheetViews>
  <sheetFormatPr baseColWidth="12" defaultColWidth="13" defaultRowHeight="16" x14ac:dyDescent="0.2"/>
  <cols>
    <col min="1" max="1" width="19.83203125" style="1" customWidth="1"/>
    <col min="2" max="2" width="24.1640625" style="1" customWidth="1"/>
    <col min="3" max="9" width="13" style="1"/>
    <col min="10" max="10" width="5.6640625" style="1" customWidth="1"/>
    <col min="11" max="11" width="18" style="1" customWidth="1"/>
    <col min="12" max="12" width="13" style="1"/>
    <col min="13" max="13" width="22.1640625" style="31" customWidth="1"/>
    <col min="14" max="14" width="13" style="1"/>
    <col min="15" max="15" width="21.33203125" style="1" customWidth="1"/>
    <col min="16" max="16" width="22.33203125" style="1" customWidth="1"/>
    <col min="17" max="16384" width="13" style="1"/>
  </cols>
  <sheetData>
    <row r="1" spans="1:12" ht="20" x14ac:dyDescent="0.2">
      <c r="A1" s="69"/>
      <c r="H1" s="62"/>
    </row>
    <row r="2" spans="1:12" ht="20" x14ac:dyDescent="0.2">
      <c r="H2" s="62"/>
    </row>
    <row r="3" spans="1:12" ht="17" thickBot="1" x14ac:dyDescent="0.25">
      <c r="A3" s="1" t="s">
        <v>389</v>
      </c>
    </row>
    <row r="4" spans="1:12" x14ac:dyDescent="0.2">
      <c r="B4" s="15" t="s">
        <v>197</v>
      </c>
      <c r="C4" s="15" t="s">
        <v>6</v>
      </c>
      <c r="D4" s="15" t="s">
        <v>1</v>
      </c>
      <c r="E4" s="15" t="s">
        <v>2</v>
      </c>
      <c r="F4" s="64"/>
      <c r="G4" s="64"/>
      <c r="H4" s="15" t="s">
        <v>4</v>
      </c>
      <c r="I4" s="15" t="s">
        <v>152</v>
      </c>
      <c r="J4" s="15"/>
      <c r="K4" s="15" t="s">
        <v>200</v>
      </c>
      <c r="L4" s="15" t="s">
        <v>226</v>
      </c>
    </row>
    <row r="5" spans="1:12" x14ac:dyDescent="0.2">
      <c r="B5" s="6" t="s">
        <v>163</v>
      </c>
      <c r="C5" s="6">
        <v>9.3628201484680176</v>
      </c>
      <c r="D5" s="6">
        <v>9.42</v>
      </c>
      <c r="E5" s="6">
        <v>8.2979500293731689</v>
      </c>
      <c r="H5" s="6">
        <v>9.02692339261373</v>
      </c>
      <c r="I5" s="6">
        <v>0.36486025045716469</v>
      </c>
      <c r="J5" s="6"/>
      <c r="K5" s="6" t="s">
        <v>201</v>
      </c>
      <c r="L5" s="19">
        <f>_xlfn.T.TEST(C5:G5,C6:G6,2,3)</f>
        <v>2.5709274095639809E-2</v>
      </c>
    </row>
    <row r="6" spans="1:12" ht="17" thickBot="1" x14ac:dyDescent="0.25">
      <c r="B6" s="13" t="s">
        <v>164</v>
      </c>
      <c r="C6" s="13">
        <v>6.2741701602935791</v>
      </c>
      <c r="D6" s="13">
        <v>6.0845467758178708</v>
      </c>
      <c r="E6" s="13">
        <v>3.9</v>
      </c>
      <c r="H6" s="13">
        <v>5.4195723120371495</v>
      </c>
      <c r="I6" s="13">
        <v>0.76175548693297013</v>
      </c>
      <c r="J6" s="13"/>
      <c r="K6" s="13"/>
      <c r="L6" s="13"/>
    </row>
    <row r="8" spans="1:12" ht="17" thickBot="1" x14ac:dyDescent="0.25">
      <c r="A8" s="1" t="s">
        <v>390</v>
      </c>
    </row>
    <row r="9" spans="1:12" x14ac:dyDescent="0.2">
      <c r="B9" s="15" t="s">
        <v>197</v>
      </c>
      <c r="C9" s="15" t="s">
        <v>6</v>
      </c>
      <c r="D9" s="15" t="s">
        <v>1</v>
      </c>
      <c r="E9" s="15" t="s">
        <v>2</v>
      </c>
      <c r="H9" s="15" t="s">
        <v>4</v>
      </c>
      <c r="I9" s="15" t="s">
        <v>7</v>
      </c>
      <c r="J9" s="15"/>
      <c r="K9" s="15" t="s">
        <v>200</v>
      </c>
      <c r="L9" s="15" t="s">
        <v>226</v>
      </c>
    </row>
    <row r="10" spans="1:12" x14ac:dyDescent="0.2">
      <c r="B10" s="1" t="s">
        <v>163</v>
      </c>
      <c r="C10" s="1">
        <v>0.79691433448057913</v>
      </c>
      <c r="D10" s="1">
        <v>0.91980559092301584</v>
      </c>
      <c r="E10" s="1">
        <v>0.95277840663225222</v>
      </c>
      <c r="H10" s="6">
        <v>0.88983277734528243</v>
      </c>
      <c r="I10" s="6">
        <v>4.7424253331847202E-2</v>
      </c>
      <c r="J10" s="6"/>
      <c r="K10" s="6" t="s">
        <v>201</v>
      </c>
      <c r="L10" s="6">
        <f>_xlfn.T.TEST(C10:G10,C11:G11,2,3)</f>
        <v>0.28897673149298891</v>
      </c>
    </row>
    <row r="11" spans="1:12" ht="17" thickBot="1" x14ac:dyDescent="0.25">
      <c r="B11" s="13" t="s">
        <v>164</v>
      </c>
      <c r="C11" s="13">
        <v>1.0894215947542436</v>
      </c>
      <c r="D11" s="13">
        <v>0.88304813167987728</v>
      </c>
      <c r="E11" s="13">
        <v>0.97835678828729167</v>
      </c>
      <c r="H11" s="13">
        <v>0.98360883824047074</v>
      </c>
      <c r="I11" s="13">
        <v>5.9632735939414261E-2</v>
      </c>
      <c r="J11" s="13"/>
      <c r="K11" s="13"/>
      <c r="L11" s="13"/>
    </row>
    <row r="13" spans="1:12" ht="17" thickBot="1" x14ac:dyDescent="0.25">
      <c r="A13" s="1" t="s">
        <v>391</v>
      </c>
    </row>
    <row r="14" spans="1:12" x14ac:dyDescent="0.2">
      <c r="B14" s="15" t="s">
        <v>197</v>
      </c>
      <c r="C14" s="15" t="s">
        <v>6</v>
      </c>
      <c r="D14" s="15" t="s">
        <v>1</v>
      </c>
      <c r="E14" s="15" t="s">
        <v>2</v>
      </c>
      <c r="H14" s="15" t="s">
        <v>4</v>
      </c>
      <c r="I14" s="15" t="s">
        <v>7</v>
      </c>
      <c r="J14" s="15"/>
      <c r="K14" s="15" t="s">
        <v>200</v>
      </c>
      <c r="L14" s="15" t="s">
        <v>226</v>
      </c>
    </row>
    <row r="15" spans="1:12" x14ac:dyDescent="0.2">
      <c r="B15" s="1" t="s">
        <v>163</v>
      </c>
      <c r="C15" s="1">
        <v>1.9476211896309485</v>
      </c>
      <c r="D15" s="1">
        <v>1.7830967689171815</v>
      </c>
      <c r="E15" s="1">
        <v>2.0788922936488419</v>
      </c>
      <c r="H15" s="6">
        <v>1.9365367507323239</v>
      </c>
      <c r="I15" s="6">
        <v>8.5568484662077504E-2</v>
      </c>
      <c r="J15" s="6"/>
      <c r="K15" s="6" t="s">
        <v>201</v>
      </c>
      <c r="L15" s="6">
        <f>_xlfn.T.TEST(C15:G15,C16:G16,2,3)</f>
        <v>0.96229106146374765</v>
      </c>
    </row>
    <row r="16" spans="1:12" ht="17" thickBot="1" x14ac:dyDescent="0.25">
      <c r="B16" s="13" t="s">
        <v>164</v>
      </c>
      <c r="C16" s="13">
        <v>1.6137295609865434</v>
      </c>
      <c r="D16" s="13">
        <v>1.8624908946550045</v>
      </c>
      <c r="E16" s="13">
        <v>2.3706089322631425</v>
      </c>
      <c r="H16" s="13">
        <v>1.9489431293015638</v>
      </c>
      <c r="I16" s="13">
        <v>0.22272710306752147</v>
      </c>
      <c r="J16" s="13"/>
      <c r="K16" s="13"/>
      <c r="L16" s="13"/>
    </row>
    <row r="18" spans="1:12" ht="17" thickBot="1" x14ac:dyDescent="0.25">
      <c r="A18" s="1" t="s">
        <v>392</v>
      </c>
    </row>
    <row r="19" spans="1:12" x14ac:dyDescent="0.2">
      <c r="B19" s="15" t="s">
        <v>197</v>
      </c>
      <c r="C19" s="15" t="s">
        <v>6</v>
      </c>
      <c r="D19" s="15" t="s">
        <v>1</v>
      </c>
      <c r="E19" s="15" t="s">
        <v>2</v>
      </c>
      <c r="H19" s="15" t="s">
        <v>4</v>
      </c>
      <c r="I19" s="15" t="s">
        <v>7</v>
      </c>
      <c r="J19" s="15"/>
      <c r="K19" s="15" t="s">
        <v>200</v>
      </c>
      <c r="L19" s="15" t="s">
        <v>226</v>
      </c>
    </row>
    <row r="20" spans="1:12" x14ac:dyDescent="0.2">
      <c r="B20" s="1" t="s">
        <v>163</v>
      </c>
      <c r="C20" s="1">
        <v>0.6716513239229337</v>
      </c>
      <c r="D20" s="1">
        <v>0.80285974687490713</v>
      </c>
      <c r="E20" s="1">
        <v>1.0197388831621561</v>
      </c>
      <c r="H20" s="6">
        <v>0.83141665131999909</v>
      </c>
      <c r="I20" s="6">
        <v>0.10149361197943151</v>
      </c>
      <c r="J20" s="6"/>
      <c r="K20" s="6" t="s">
        <v>201</v>
      </c>
      <c r="L20" s="6">
        <f>_xlfn.T.TEST(C20:G20,C21:G21,2,3)</f>
        <v>0.96745412419404209</v>
      </c>
    </row>
    <row r="21" spans="1:12" ht="17" thickBot="1" x14ac:dyDescent="0.25">
      <c r="B21" s="13" t="s">
        <v>164</v>
      </c>
      <c r="C21" s="13">
        <v>0.69945023533625483</v>
      </c>
      <c r="D21" s="13">
        <v>0.5934283287765888</v>
      </c>
      <c r="E21" s="13">
        <v>1.1741959509011861</v>
      </c>
      <c r="H21" s="13">
        <v>0.82235817167134329</v>
      </c>
      <c r="I21" s="13">
        <v>0.17856140711967713</v>
      </c>
      <c r="J21" s="13"/>
      <c r="K21" s="13"/>
      <c r="L21" s="13"/>
    </row>
    <row r="23" spans="1:12" ht="17" thickBot="1" x14ac:dyDescent="0.25">
      <c r="A23" s="1" t="s">
        <v>393</v>
      </c>
    </row>
    <row r="24" spans="1:12" x14ac:dyDescent="0.2">
      <c r="B24" s="15" t="s">
        <v>197</v>
      </c>
      <c r="C24" s="15" t="s">
        <v>6</v>
      </c>
      <c r="D24" s="15" t="s">
        <v>1</v>
      </c>
      <c r="E24" s="15" t="s">
        <v>2</v>
      </c>
      <c r="H24" s="15" t="s">
        <v>4</v>
      </c>
      <c r="I24" s="15" t="s">
        <v>7</v>
      </c>
      <c r="J24" s="15"/>
      <c r="K24" s="15" t="s">
        <v>200</v>
      </c>
      <c r="L24" s="15" t="s">
        <v>226</v>
      </c>
    </row>
    <row r="25" spans="1:12" x14ac:dyDescent="0.2">
      <c r="B25" s="1" t="s">
        <v>163</v>
      </c>
      <c r="C25" s="1">
        <v>6.25</v>
      </c>
      <c r="D25" s="1">
        <v>6.666666666666667</v>
      </c>
      <c r="E25" s="1">
        <v>5.2631578947368425</v>
      </c>
      <c r="H25" s="6">
        <v>6.0599415204678371</v>
      </c>
      <c r="I25" s="6">
        <v>0.41615337214883868</v>
      </c>
      <c r="J25" s="6"/>
      <c r="K25" s="6" t="s">
        <v>201</v>
      </c>
      <c r="L25" s="6">
        <f>_xlfn.T.TEST(C25:G25,C26:G26,2,3)</f>
        <v>0.18364552513386445</v>
      </c>
    </row>
    <row r="26" spans="1:12" ht="17" thickBot="1" x14ac:dyDescent="0.25">
      <c r="B26" s="13" t="s">
        <v>164</v>
      </c>
      <c r="C26" s="13">
        <v>6.666666666666667</v>
      </c>
      <c r="D26" s="13">
        <v>7.6923076923076925</v>
      </c>
      <c r="E26" s="13">
        <v>10.526315789473685</v>
      </c>
      <c r="H26" s="13">
        <v>8.295096716149347</v>
      </c>
      <c r="I26" s="13">
        <v>1.1542297277469309</v>
      </c>
      <c r="J26" s="13"/>
      <c r="K26" s="13"/>
      <c r="L26" s="13"/>
    </row>
    <row r="28" spans="1:12" ht="17" thickBot="1" x14ac:dyDescent="0.25">
      <c r="A28" s="1" t="s">
        <v>394</v>
      </c>
    </row>
    <row r="29" spans="1:12" x14ac:dyDescent="0.2">
      <c r="B29" s="15" t="s">
        <v>197</v>
      </c>
      <c r="C29" s="15" t="s">
        <v>6</v>
      </c>
      <c r="D29" s="15" t="s">
        <v>1</v>
      </c>
      <c r="E29" s="15" t="s">
        <v>2</v>
      </c>
      <c r="H29" s="15" t="s">
        <v>4</v>
      </c>
      <c r="I29" s="15" t="s">
        <v>7</v>
      </c>
      <c r="J29" s="15"/>
      <c r="K29" s="15" t="s">
        <v>200</v>
      </c>
      <c r="L29" s="15" t="s">
        <v>226</v>
      </c>
    </row>
    <row r="30" spans="1:12" x14ac:dyDescent="0.2">
      <c r="B30" s="1" t="s">
        <v>163</v>
      </c>
      <c r="C30" s="1">
        <v>6.25</v>
      </c>
      <c r="D30" s="1">
        <v>6.666666666666667</v>
      </c>
      <c r="E30" s="1">
        <v>10.526315789473685</v>
      </c>
      <c r="H30" s="6">
        <v>7.8143274853801179</v>
      </c>
      <c r="I30" s="6">
        <v>1.3613183804597913</v>
      </c>
      <c r="J30" s="6"/>
      <c r="K30" s="6" t="s">
        <v>201</v>
      </c>
      <c r="L30" s="19">
        <f>_xlfn.T.TEST(C30:G30,C31:G31,2,3)</f>
        <v>1.0152622470183443E-2</v>
      </c>
    </row>
    <row r="31" spans="1:12" ht="17" thickBot="1" x14ac:dyDescent="0.25">
      <c r="B31" s="13" t="s">
        <v>164</v>
      </c>
      <c r="C31" s="13">
        <v>20</v>
      </c>
      <c r="D31" s="13">
        <v>15.384615384615385</v>
      </c>
      <c r="E31" s="13">
        <v>15.789473684210526</v>
      </c>
      <c r="H31" s="13">
        <v>17.058029689608638</v>
      </c>
      <c r="I31" s="13">
        <v>1.4756207214938326</v>
      </c>
      <c r="J31" s="13"/>
      <c r="K31" s="13"/>
      <c r="L31" s="13"/>
    </row>
    <row r="33" spans="1:16" ht="17" thickBot="1" x14ac:dyDescent="0.25">
      <c r="A33" s="1" t="s">
        <v>395</v>
      </c>
    </row>
    <row r="34" spans="1:16" x14ac:dyDescent="0.2">
      <c r="B34" s="15" t="s">
        <v>197</v>
      </c>
      <c r="C34" s="15" t="s">
        <v>6</v>
      </c>
      <c r="D34" s="15" t="s">
        <v>1</v>
      </c>
      <c r="E34" s="15" t="s">
        <v>2</v>
      </c>
      <c r="H34" s="15" t="s">
        <v>4</v>
      </c>
      <c r="I34" s="15" t="s">
        <v>7</v>
      </c>
      <c r="J34" s="15"/>
      <c r="K34" s="15" t="s">
        <v>200</v>
      </c>
      <c r="L34" s="15" t="s">
        <v>226</v>
      </c>
    </row>
    <row r="35" spans="1:16" x14ac:dyDescent="0.2">
      <c r="B35" s="1" t="s">
        <v>163</v>
      </c>
      <c r="C35" s="1">
        <v>87.5</v>
      </c>
      <c r="D35" s="1">
        <v>86.666666666666671</v>
      </c>
      <c r="E35" s="1">
        <v>84.21052631578948</v>
      </c>
      <c r="H35" s="6">
        <v>86.12573099415205</v>
      </c>
      <c r="I35" s="6">
        <v>0.98735637455573211</v>
      </c>
      <c r="J35" s="6"/>
      <c r="K35" s="6" t="s">
        <v>201</v>
      </c>
      <c r="L35" s="19">
        <f>_xlfn.T.TEST(C35:G35,C36:G36,2,3)</f>
        <v>1.746488452783454E-3</v>
      </c>
    </row>
    <row r="36" spans="1:16" ht="17" thickBot="1" x14ac:dyDescent="0.25">
      <c r="B36" s="13" t="s">
        <v>164</v>
      </c>
      <c r="C36" s="13">
        <v>73.333333333333329</v>
      </c>
      <c r="D36" s="13">
        <v>76.92307692307692</v>
      </c>
      <c r="E36" s="13">
        <v>73.684210526315795</v>
      </c>
      <c r="H36" s="13">
        <v>74.646873594242024</v>
      </c>
      <c r="I36" s="13">
        <v>1.1426000899685103</v>
      </c>
      <c r="J36" s="13"/>
      <c r="K36" s="13"/>
      <c r="L36" s="13"/>
    </row>
    <row r="38" spans="1:16" ht="17" thickBot="1" x14ac:dyDescent="0.25">
      <c r="A38" s="1" t="s">
        <v>396</v>
      </c>
    </row>
    <row r="39" spans="1:16" x14ac:dyDescent="0.2">
      <c r="B39" s="15" t="s">
        <v>197</v>
      </c>
      <c r="C39" s="15" t="s">
        <v>6</v>
      </c>
      <c r="D39" s="15" t="s">
        <v>1</v>
      </c>
      <c r="E39" s="15" t="s">
        <v>2</v>
      </c>
      <c r="H39" s="15" t="s">
        <v>4</v>
      </c>
      <c r="I39" s="15" t="s">
        <v>7</v>
      </c>
      <c r="J39" s="15"/>
      <c r="K39" s="37" t="s">
        <v>210</v>
      </c>
      <c r="L39" s="39" t="s">
        <v>213</v>
      </c>
      <c r="M39" s="49"/>
      <c r="N39" s="41" t="s">
        <v>228</v>
      </c>
      <c r="O39" s="41" t="s">
        <v>229</v>
      </c>
      <c r="P39" s="41" t="s">
        <v>230</v>
      </c>
    </row>
    <row r="40" spans="1:16" x14ac:dyDescent="0.2">
      <c r="B40" s="1" t="s">
        <v>172</v>
      </c>
      <c r="C40" s="1">
        <v>7.8</v>
      </c>
      <c r="D40" s="1">
        <v>8.8000000000000007</v>
      </c>
      <c r="E40" s="1">
        <v>9.1999999999999993</v>
      </c>
      <c r="H40" s="6">
        <v>8.6</v>
      </c>
      <c r="I40" s="6">
        <v>0.41633319989322698</v>
      </c>
      <c r="J40" s="6"/>
      <c r="K40" s="6" t="s">
        <v>222</v>
      </c>
      <c r="L40" s="6"/>
      <c r="M40" s="32" t="s">
        <v>227</v>
      </c>
      <c r="N40" s="3">
        <v>0.92753053844695099</v>
      </c>
      <c r="O40" s="19">
        <v>1.3227745221243701E-3</v>
      </c>
      <c r="P40" s="9">
        <v>0.37579306377111099</v>
      </c>
    </row>
    <row r="41" spans="1:16" x14ac:dyDescent="0.2">
      <c r="B41" s="1" t="s">
        <v>170</v>
      </c>
      <c r="C41" s="1">
        <v>8.1</v>
      </c>
      <c r="D41" s="1">
        <v>8.8000000000000007</v>
      </c>
      <c r="E41" s="1">
        <v>7.7</v>
      </c>
      <c r="H41" s="6">
        <v>8.1999999999999993</v>
      </c>
      <c r="I41" s="6">
        <v>0.32145502536643206</v>
      </c>
      <c r="J41" s="6"/>
      <c r="K41" s="6"/>
      <c r="L41" s="6"/>
      <c r="M41" s="32" t="s">
        <v>228</v>
      </c>
      <c r="N41" s="30"/>
      <c r="O41" s="19">
        <v>2.60905996537686E-3</v>
      </c>
      <c r="P41" s="9">
        <v>0.69347724168458902</v>
      </c>
    </row>
    <row r="42" spans="1:16" x14ac:dyDescent="0.2">
      <c r="B42" s="1" t="s">
        <v>181</v>
      </c>
      <c r="C42" s="1">
        <v>3.9724800109863287</v>
      </c>
      <c r="D42" s="1">
        <v>4.3389067331949871</v>
      </c>
      <c r="E42" s="1">
        <v>5.4230321248372393</v>
      </c>
      <c r="H42" s="6">
        <v>4.5781396230061846</v>
      </c>
      <c r="I42" s="6">
        <v>0.43548809414452833</v>
      </c>
      <c r="J42" s="6"/>
      <c r="K42" s="6"/>
      <c r="L42" s="6"/>
      <c r="M42" s="32" t="s">
        <v>229</v>
      </c>
      <c r="N42" s="30"/>
      <c r="O42" s="30"/>
      <c r="P42" s="52">
        <v>1.0210402993910401E-2</v>
      </c>
    </row>
    <row r="43" spans="1:16" ht="17" thickBot="1" x14ac:dyDescent="0.25">
      <c r="B43" s="13" t="s">
        <v>171</v>
      </c>
      <c r="C43" s="13">
        <v>6.5747760772705082</v>
      </c>
      <c r="D43" s="13">
        <v>7.1212961196899407</v>
      </c>
      <c r="E43" s="13">
        <v>8.7021180152893063</v>
      </c>
      <c r="H43" s="13">
        <v>7.4660634040832514</v>
      </c>
      <c r="I43" s="13">
        <v>0.63784645242261284</v>
      </c>
      <c r="J43" s="13"/>
      <c r="K43" s="13"/>
      <c r="L43" s="13"/>
      <c r="M43" s="51"/>
      <c r="N43" s="13"/>
      <c r="O43" s="13"/>
      <c r="P43" s="13"/>
    </row>
    <row r="45" spans="1:16" ht="17" thickBot="1" x14ac:dyDescent="0.25">
      <c r="A45" s="1" t="s">
        <v>397</v>
      </c>
    </row>
    <row r="46" spans="1:16" x14ac:dyDescent="0.2">
      <c r="B46" s="15" t="s">
        <v>197</v>
      </c>
      <c r="C46" s="15" t="s">
        <v>6</v>
      </c>
      <c r="D46" s="15" t="s">
        <v>1</v>
      </c>
      <c r="E46" s="15" t="s">
        <v>2</v>
      </c>
      <c r="H46" s="15" t="s">
        <v>4</v>
      </c>
      <c r="I46" s="15" t="s">
        <v>7</v>
      </c>
      <c r="J46" s="50"/>
      <c r="K46" s="37" t="s">
        <v>210</v>
      </c>
      <c r="L46" s="39" t="s">
        <v>213</v>
      </c>
      <c r="M46" s="49"/>
      <c r="N46" s="41" t="s">
        <v>248</v>
      </c>
      <c r="O46" s="41" t="s">
        <v>229</v>
      </c>
      <c r="P46" s="41" t="s">
        <v>231</v>
      </c>
    </row>
    <row r="47" spans="1:16" x14ac:dyDescent="0.2">
      <c r="B47" s="1" t="s">
        <v>172</v>
      </c>
      <c r="C47" s="1">
        <v>7.8</v>
      </c>
      <c r="D47" s="1">
        <v>8.8000000000000007</v>
      </c>
      <c r="E47" s="1">
        <v>9.1999999999999993</v>
      </c>
      <c r="H47" s="6">
        <v>8.6</v>
      </c>
      <c r="I47" s="6">
        <v>0.41633319989322654</v>
      </c>
      <c r="J47" s="6"/>
      <c r="K47" s="6" t="s">
        <v>222</v>
      </c>
      <c r="L47" s="6"/>
      <c r="M47" s="32" t="s">
        <v>227</v>
      </c>
      <c r="N47" s="3">
        <v>0.91795628386891903</v>
      </c>
      <c r="O47" s="19">
        <v>4.0195066156933901E-4</v>
      </c>
      <c r="P47" s="9">
        <v>0.99998937213043504</v>
      </c>
    </row>
    <row r="48" spans="1:16" x14ac:dyDescent="0.2">
      <c r="B48" s="1" t="s">
        <v>173</v>
      </c>
      <c r="C48" s="1">
        <v>8.1</v>
      </c>
      <c r="D48" s="1">
        <v>8.8000000000000007</v>
      </c>
      <c r="E48" s="1">
        <v>7.7</v>
      </c>
      <c r="H48" s="6">
        <v>8.1999999999999993</v>
      </c>
      <c r="I48" s="6">
        <v>0.32145502536643206</v>
      </c>
      <c r="J48" s="6"/>
      <c r="K48" s="6"/>
      <c r="L48" s="6"/>
      <c r="M48" s="32" t="s">
        <v>248</v>
      </c>
      <c r="N48" s="30"/>
      <c r="O48" s="19">
        <v>7.5495454756524505E-4</v>
      </c>
      <c r="P48" s="9">
        <v>0.92780624732722605</v>
      </c>
    </row>
    <row r="49" spans="1:16" x14ac:dyDescent="0.2">
      <c r="B49" s="1" t="s">
        <v>181</v>
      </c>
      <c r="C49" s="1">
        <v>5.2050000429153451</v>
      </c>
      <c r="D49" s="1">
        <v>3.9300000667571999</v>
      </c>
      <c r="E49" s="1">
        <v>2.9500000178813899</v>
      </c>
      <c r="H49" s="6">
        <v>4.0283333758513118</v>
      </c>
      <c r="I49" s="6">
        <v>0.65281655360543545</v>
      </c>
      <c r="J49" s="6"/>
      <c r="K49" s="6"/>
      <c r="L49" s="6"/>
      <c r="M49" s="32" t="s">
        <v>229</v>
      </c>
      <c r="N49" s="30"/>
      <c r="O49" s="30"/>
      <c r="P49" s="52">
        <v>4.1374914542413599E-4</v>
      </c>
    </row>
    <row r="50" spans="1:16" ht="17" thickBot="1" x14ac:dyDescent="0.25">
      <c r="B50" s="13" t="s">
        <v>174</v>
      </c>
      <c r="C50" s="13">
        <v>8.4915649890899658</v>
      </c>
      <c r="D50" s="13">
        <v>8.1066000461578369</v>
      </c>
      <c r="E50" s="13">
        <v>9.1449999999999996</v>
      </c>
      <c r="H50" s="13">
        <v>8.5810550117492674</v>
      </c>
      <c r="I50" s="13">
        <v>0.30308137749429781</v>
      </c>
      <c r="J50" s="13"/>
      <c r="K50" s="13"/>
      <c r="L50" s="13"/>
      <c r="M50" s="51"/>
      <c r="N50" s="13"/>
      <c r="O50" s="13"/>
      <c r="P50" s="13"/>
    </row>
    <row r="52" spans="1:16" ht="17" thickBot="1" x14ac:dyDescent="0.25">
      <c r="A52" s="1" t="s">
        <v>398</v>
      </c>
    </row>
    <row r="53" spans="1:16" x14ac:dyDescent="0.2">
      <c r="B53" s="15" t="s">
        <v>197</v>
      </c>
      <c r="C53" s="15" t="s">
        <v>6</v>
      </c>
      <c r="D53" s="15" t="s">
        <v>1</v>
      </c>
      <c r="E53" s="15" t="s">
        <v>2</v>
      </c>
      <c r="H53" s="15" t="s">
        <v>4</v>
      </c>
      <c r="I53" s="15" t="s">
        <v>7</v>
      </c>
      <c r="J53" s="50"/>
      <c r="K53" s="37" t="s">
        <v>210</v>
      </c>
      <c r="L53" s="39" t="s">
        <v>213</v>
      </c>
      <c r="M53" s="49"/>
      <c r="N53" s="41" t="s">
        <v>232</v>
      </c>
      <c r="O53" s="41" t="s">
        <v>229</v>
      </c>
      <c r="P53" s="41" t="s">
        <v>233</v>
      </c>
    </row>
    <row r="54" spans="1:16" x14ac:dyDescent="0.2">
      <c r="B54" s="1" t="s">
        <v>172</v>
      </c>
      <c r="C54" s="1">
        <v>7.8</v>
      </c>
      <c r="D54" s="1">
        <v>8.8000000000000007</v>
      </c>
      <c r="E54" s="1">
        <v>9.1999999999999993</v>
      </c>
      <c r="H54" s="6">
        <v>8.6</v>
      </c>
      <c r="I54" s="6">
        <v>0.41633319989322654</v>
      </c>
      <c r="J54" s="6"/>
      <c r="K54" s="6" t="s">
        <v>222</v>
      </c>
      <c r="L54" s="6"/>
      <c r="M54" s="32" t="s">
        <v>227</v>
      </c>
      <c r="N54" s="3">
        <v>0.99751351351856599</v>
      </c>
      <c r="O54" s="19">
        <v>8.3478087439581294E-5</v>
      </c>
      <c r="P54" s="9">
        <v>0.88603601301811796</v>
      </c>
    </row>
    <row r="55" spans="1:16" x14ac:dyDescent="0.2">
      <c r="B55" s="1" t="s">
        <v>175</v>
      </c>
      <c r="C55" s="1">
        <v>8.1</v>
      </c>
      <c r="D55" s="1">
        <v>8.8000000000000007</v>
      </c>
      <c r="E55" s="1">
        <v>9.1999999999999993</v>
      </c>
      <c r="H55" s="6">
        <v>8.6999999999999993</v>
      </c>
      <c r="I55" s="6">
        <v>0.32145502536643178</v>
      </c>
      <c r="J55" s="6"/>
      <c r="K55" s="6"/>
      <c r="L55" s="6"/>
      <c r="M55" s="32" t="s">
        <v>232</v>
      </c>
      <c r="N55" s="30"/>
      <c r="O55" s="19">
        <v>7.1896324940312603E-5</v>
      </c>
      <c r="P55" s="9">
        <v>0.80173888623897605</v>
      </c>
    </row>
    <row r="56" spans="1:16" x14ac:dyDescent="0.2">
      <c r="B56" s="1" t="s">
        <v>181</v>
      </c>
      <c r="C56" s="1">
        <v>3.1561399698257446</v>
      </c>
      <c r="D56" s="1">
        <v>4.3604300022125244</v>
      </c>
      <c r="E56" s="1">
        <v>3.73</v>
      </c>
      <c r="H56" s="6">
        <v>3.74885665734609</v>
      </c>
      <c r="I56" s="6">
        <v>0.3477764131695531</v>
      </c>
      <c r="J56" s="6"/>
      <c r="K56" s="6"/>
      <c r="L56" s="6"/>
      <c r="M56" s="32" t="s">
        <v>229</v>
      </c>
      <c r="N56" s="30"/>
      <c r="O56" s="30"/>
      <c r="P56" s="52">
        <v>1.5257083220443499E-4</v>
      </c>
    </row>
    <row r="57" spans="1:16" ht="17" thickBot="1" x14ac:dyDescent="0.25">
      <c r="B57" s="13" t="s">
        <v>176</v>
      </c>
      <c r="C57" s="13">
        <v>7.7784748077392578</v>
      </c>
      <c r="D57" s="13">
        <v>9.0585551261901855</v>
      </c>
      <c r="E57" s="13">
        <v>7.801633358001709</v>
      </c>
      <c r="H57" s="13">
        <v>8.2128877639770508</v>
      </c>
      <c r="I57" s="13">
        <v>0.42288652743060817</v>
      </c>
      <c r="J57" s="13"/>
      <c r="K57" s="13"/>
      <c r="L57" s="13"/>
      <c r="M57" s="51"/>
      <c r="N57" s="13"/>
      <c r="O57" s="13"/>
      <c r="P57" s="13"/>
    </row>
    <row r="58" spans="1:16" x14ac:dyDescent="0.2">
      <c r="B58" s="6"/>
      <c r="C58" s="6"/>
      <c r="D58" s="6"/>
      <c r="E58" s="6"/>
      <c r="H58" s="6"/>
      <c r="I58" s="6"/>
      <c r="J58" s="6"/>
      <c r="K58" s="6"/>
      <c r="L58" s="6"/>
      <c r="M58" s="71"/>
      <c r="N58" s="6"/>
      <c r="O58" s="6"/>
      <c r="P58" s="6"/>
    </row>
    <row r="59" spans="1:16" ht="17" thickBot="1" x14ac:dyDescent="0.25">
      <c r="A59" s="1" t="s">
        <v>429</v>
      </c>
      <c r="B59" s="4"/>
    </row>
    <row r="60" spans="1:16" x14ac:dyDescent="0.2">
      <c r="B60" s="15" t="s">
        <v>197</v>
      </c>
      <c r="C60" s="15" t="s">
        <v>6</v>
      </c>
      <c r="D60" s="15" t="s">
        <v>1</v>
      </c>
      <c r="E60" s="15" t="s">
        <v>2</v>
      </c>
      <c r="H60" s="15" t="s">
        <v>4</v>
      </c>
      <c r="I60" s="15" t="s">
        <v>7</v>
      </c>
      <c r="J60" s="50"/>
      <c r="K60" s="37" t="s">
        <v>210</v>
      </c>
      <c r="L60" s="39" t="s">
        <v>213</v>
      </c>
      <c r="M60" s="49"/>
      <c r="N60" s="41" t="s">
        <v>249</v>
      </c>
      <c r="O60" s="41" t="s">
        <v>258</v>
      </c>
      <c r="P60" s="41" t="s">
        <v>250</v>
      </c>
    </row>
    <row r="61" spans="1:16" x14ac:dyDescent="0.2">
      <c r="B61" s="1" t="s">
        <v>179</v>
      </c>
      <c r="C61" s="1">
        <v>7.8</v>
      </c>
      <c r="D61" s="1">
        <v>8.8000000000000007</v>
      </c>
      <c r="E61" s="1">
        <v>8.3000000000000007</v>
      </c>
      <c r="H61" s="1">
        <v>8.3000000000000007</v>
      </c>
      <c r="I61" s="1">
        <v>0.28867513459481314</v>
      </c>
      <c r="K61" s="6" t="s">
        <v>222</v>
      </c>
      <c r="M61" s="32" t="s">
        <v>249</v>
      </c>
      <c r="N61" s="1">
        <v>0.99842244766407695</v>
      </c>
      <c r="O61" s="23">
        <v>1.5403663194840701E-3</v>
      </c>
      <c r="P61" s="1">
        <v>0.56965218755193903</v>
      </c>
    </row>
    <row r="62" spans="1:16" x14ac:dyDescent="0.2">
      <c r="B62" s="1" t="s">
        <v>257</v>
      </c>
      <c r="C62" s="1">
        <v>8.1</v>
      </c>
      <c r="D62" s="1">
        <v>8.8000000000000007</v>
      </c>
      <c r="E62" s="1">
        <v>7.7</v>
      </c>
      <c r="H62" s="1">
        <v>8.1999999999999993</v>
      </c>
      <c r="I62" s="1">
        <v>0.32145502536643206</v>
      </c>
      <c r="M62" s="32" t="s">
        <v>257</v>
      </c>
      <c r="N62" s="30"/>
      <c r="O62" s="23">
        <v>1.83988188318807E-3</v>
      </c>
      <c r="P62" s="1">
        <v>0.65884345508250997</v>
      </c>
    </row>
    <row r="63" spans="1:16" x14ac:dyDescent="0.2">
      <c r="B63" s="1" t="s">
        <v>259</v>
      </c>
      <c r="C63" s="1">
        <v>3.9724800109863287</v>
      </c>
      <c r="D63" s="1">
        <v>4.3389067331949871</v>
      </c>
      <c r="E63" s="1">
        <v>5.4230321248372393</v>
      </c>
      <c r="H63" s="1">
        <v>4.5781396230061846</v>
      </c>
      <c r="I63" s="1">
        <v>0.43548809414452833</v>
      </c>
      <c r="M63" s="32" t="s">
        <v>258</v>
      </c>
      <c r="N63" s="30"/>
      <c r="O63" s="30"/>
      <c r="P63" s="23">
        <v>7.4635190534338997E-3</v>
      </c>
    </row>
    <row r="64" spans="1:16" ht="17" thickBot="1" x14ac:dyDescent="0.25">
      <c r="B64" s="13" t="s">
        <v>250</v>
      </c>
      <c r="C64" s="13">
        <v>6.5747760772705082</v>
      </c>
      <c r="D64" s="13">
        <v>7.1212961196899407</v>
      </c>
      <c r="E64" s="13">
        <v>8.7021180152893063</v>
      </c>
      <c r="H64" s="13">
        <v>7.4660634040832514</v>
      </c>
      <c r="I64" s="13">
        <v>0.63784645242261284</v>
      </c>
      <c r="J64" s="13"/>
      <c r="K64" s="13"/>
      <c r="L64" s="13"/>
      <c r="M64" s="51"/>
      <c r="N64" s="13"/>
      <c r="O64" s="13"/>
      <c r="P64" s="13"/>
    </row>
    <row r="66" spans="1:16" ht="17" thickBot="1" x14ac:dyDescent="0.25">
      <c r="A66" s="1" t="s">
        <v>430</v>
      </c>
      <c r="B66" s="4"/>
    </row>
    <row r="67" spans="1:16" x14ac:dyDescent="0.2">
      <c r="B67" s="15" t="s">
        <v>197</v>
      </c>
      <c r="C67" s="15" t="s">
        <v>6</v>
      </c>
      <c r="D67" s="15" t="s">
        <v>1</v>
      </c>
      <c r="E67" s="15" t="s">
        <v>2</v>
      </c>
      <c r="H67" s="15" t="s">
        <v>4</v>
      </c>
      <c r="I67" s="15" t="s">
        <v>7</v>
      </c>
      <c r="J67" s="50"/>
      <c r="K67" s="37" t="s">
        <v>210</v>
      </c>
      <c r="L67" s="39" t="s">
        <v>213</v>
      </c>
      <c r="M67" s="49"/>
      <c r="N67" s="41" t="s">
        <v>234</v>
      </c>
      <c r="O67" s="41" t="s">
        <v>229</v>
      </c>
      <c r="P67" s="41" t="s">
        <v>235</v>
      </c>
    </row>
    <row r="68" spans="1:16" x14ac:dyDescent="0.2">
      <c r="B68" s="1" t="s">
        <v>172</v>
      </c>
      <c r="C68" s="1">
        <v>7.7</v>
      </c>
      <c r="D68" s="1">
        <v>8.1</v>
      </c>
      <c r="E68" s="1">
        <v>8.9</v>
      </c>
      <c r="H68" s="6">
        <v>8.2333333333333343</v>
      </c>
      <c r="I68" s="6">
        <v>0.35276684147527881</v>
      </c>
      <c r="J68" s="6"/>
      <c r="K68" s="6" t="s">
        <v>222</v>
      </c>
      <c r="L68" s="6"/>
      <c r="M68" s="32" t="s">
        <v>227</v>
      </c>
      <c r="N68" s="3">
        <v>0.85744035098958304</v>
      </c>
      <c r="O68" s="19">
        <v>1.2908040987647E-3</v>
      </c>
      <c r="P68" s="9">
        <v>0.72263723741053798</v>
      </c>
    </row>
    <row r="69" spans="1:16" x14ac:dyDescent="0.2">
      <c r="B69" s="1" t="s">
        <v>177</v>
      </c>
      <c r="C69" s="1">
        <v>8.1</v>
      </c>
      <c r="D69" s="1">
        <v>8.8000000000000007</v>
      </c>
      <c r="E69" s="1">
        <v>9.1999999999999993</v>
      </c>
      <c r="H69" s="6">
        <v>8.6999999999999993</v>
      </c>
      <c r="I69" s="6">
        <v>0.32145502536643178</v>
      </c>
      <c r="J69" s="6"/>
      <c r="K69" s="6"/>
      <c r="L69" s="6"/>
      <c r="M69" s="32" t="s">
        <v>234</v>
      </c>
      <c r="N69" s="30"/>
      <c r="O69" s="19">
        <v>5.6836391156167598E-4</v>
      </c>
      <c r="P69" s="9">
        <v>0.320575606063496</v>
      </c>
    </row>
    <row r="70" spans="1:16" x14ac:dyDescent="0.2">
      <c r="B70" s="1" t="s">
        <v>181</v>
      </c>
      <c r="C70" s="1">
        <v>4.0999999999999996</v>
      </c>
      <c r="D70" s="1">
        <v>4.3389067331949871</v>
      </c>
      <c r="E70" s="1">
        <v>5.4230321248372393</v>
      </c>
      <c r="H70" s="6">
        <v>4.620646286010742</v>
      </c>
      <c r="I70" s="6">
        <v>0.40707754484596825</v>
      </c>
      <c r="J70" s="6"/>
      <c r="K70" s="6"/>
      <c r="L70" s="6"/>
      <c r="M70" s="32" t="s">
        <v>229</v>
      </c>
      <c r="N70" s="30"/>
      <c r="O70" s="30"/>
      <c r="P70" s="52">
        <v>4.3433637386607301E-3</v>
      </c>
    </row>
    <row r="71" spans="1:16" ht="17" thickBot="1" x14ac:dyDescent="0.25">
      <c r="B71" s="13" t="s">
        <v>178</v>
      </c>
      <c r="C71" s="13">
        <v>7.2</v>
      </c>
      <c r="D71" s="13">
        <v>6.9212961196899396</v>
      </c>
      <c r="E71" s="13">
        <v>8.7021180152893063</v>
      </c>
      <c r="H71" s="13">
        <v>7.6078047116597487</v>
      </c>
      <c r="I71" s="13">
        <v>0.55304013359503756</v>
      </c>
      <c r="J71" s="13"/>
      <c r="K71" s="13"/>
      <c r="L71" s="13"/>
      <c r="M71" s="51"/>
      <c r="N71" s="13"/>
      <c r="O71" s="13"/>
      <c r="P71" s="13"/>
    </row>
    <row r="73" spans="1:16" ht="17" thickBot="1" x14ac:dyDescent="0.25">
      <c r="A73" s="1" t="s">
        <v>399</v>
      </c>
      <c r="B73" s="4"/>
    </row>
    <row r="74" spans="1:16" x14ac:dyDescent="0.2">
      <c r="B74" s="15" t="s">
        <v>197</v>
      </c>
      <c r="C74" s="15" t="s">
        <v>6</v>
      </c>
      <c r="D74" s="15" t="s">
        <v>1</v>
      </c>
      <c r="E74" s="15" t="s">
        <v>2</v>
      </c>
      <c r="H74" s="15" t="s">
        <v>4</v>
      </c>
      <c r="I74" s="15" t="s">
        <v>7</v>
      </c>
      <c r="J74" s="50"/>
      <c r="K74" s="37" t="s">
        <v>210</v>
      </c>
      <c r="L74" s="39" t="s">
        <v>213</v>
      </c>
      <c r="M74" s="49"/>
      <c r="N74" s="41" t="s">
        <v>251</v>
      </c>
      <c r="O74" s="41" t="s">
        <v>252</v>
      </c>
      <c r="P74" s="41" t="s">
        <v>253</v>
      </c>
    </row>
    <row r="75" spans="1:16" x14ac:dyDescent="0.2">
      <c r="B75" s="1" t="s">
        <v>169</v>
      </c>
      <c r="C75" s="1">
        <v>8.5</v>
      </c>
      <c r="D75" s="1">
        <v>8.8000000000000007</v>
      </c>
      <c r="E75" s="1">
        <v>9.1999999999999993</v>
      </c>
      <c r="H75" s="6">
        <v>8.8333333333333339</v>
      </c>
      <c r="I75" s="6">
        <v>0.20275875100994042</v>
      </c>
      <c r="J75" s="6"/>
      <c r="K75" s="6" t="s">
        <v>222</v>
      </c>
      <c r="M75" s="32" t="s">
        <v>241</v>
      </c>
      <c r="N75" s="1">
        <v>0.710199205223906</v>
      </c>
      <c r="O75" s="23">
        <v>4.9009703371427605E-4</v>
      </c>
      <c r="P75" s="1">
        <v>0.39219890740084401</v>
      </c>
    </row>
    <row r="76" spans="1:16" x14ac:dyDescent="0.2">
      <c r="B76" s="1" t="s">
        <v>180</v>
      </c>
      <c r="C76" s="1">
        <v>8.1</v>
      </c>
      <c r="D76" s="1">
        <v>8.8000000000000007</v>
      </c>
      <c r="E76" s="1">
        <v>7.7</v>
      </c>
      <c r="H76" s="6">
        <v>8.1999999999999993</v>
      </c>
      <c r="I76" s="6">
        <v>0.32145502536643206</v>
      </c>
      <c r="J76" s="6"/>
      <c r="M76" s="32" t="s">
        <v>251</v>
      </c>
      <c r="N76" s="30"/>
      <c r="O76" s="23">
        <v>1.5065179668193301E-3</v>
      </c>
      <c r="P76" s="1">
        <v>0.92942634513625899</v>
      </c>
    </row>
    <row r="77" spans="1:16" x14ac:dyDescent="0.2">
      <c r="B77" s="1" t="s">
        <v>182</v>
      </c>
      <c r="C77" s="1">
        <v>5.5653560638427741</v>
      </c>
      <c r="D77" s="1">
        <v>4.1410238901774088</v>
      </c>
      <c r="E77" s="1">
        <v>4.3996106465657547</v>
      </c>
      <c r="H77" s="6">
        <v>4.7019968668619789</v>
      </c>
      <c r="I77" s="6">
        <v>0.43808621864626768</v>
      </c>
      <c r="J77" s="6"/>
      <c r="M77" s="32" t="s">
        <v>252</v>
      </c>
      <c r="N77" s="30"/>
      <c r="O77" s="30"/>
      <c r="P77" s="23">
        <v>2.97634682469627E-3</v>
      </c>
    </row>
    <row r="78" spans="1:16" ht="17" thickBot="1" x14ac:dyDescent="0.25">
      <c r="B78" s="13" t="s">
        <v>183</v>
      </c>
      <c r="C78" s="13">
        <v>6.6922252178192139</v>
      </c>
      <c r="D78" s="13">
        <v>8.2051000595092773</v>
      </c>
      <c r="E78" s="13">
        <v>8.648745059967041</v>
      </c>
      <c r="H78" s="13">
        <v>7.8486901124318438</v>
      </c>
      <c r="I78" s="13">
        <v>0.59224530699177724</v>
      </c>
      <c r="J78" s="13"/>
      <c r="K78" s="13"/>
      <c r="L78" s="13"/>
      <c r="M78" s="51"/>
      <c r="N78" s="13"/>
      <c r="O78" s="13"/>
      <c r="P78" s="13"/>
    </row>
    <row r="80" spans="1:16" ht="17" thickBot="1" x14ac:dyDescent="0.25">
      <c r="A80" s="1" t="s">
        <v>400</v>
      </c>
      <c r="B80" s="4"/>
    </row>
    <row r="81" spans="2:16" x14ac:dyDescent="0.2">
      <c r="B81" s="15" t="s">
        <v>197</v>
      </c>
      <c r="C81" s="15" t="s">
        <v>6</v>
      </c>
      <c r="D81" s="15" t="s">
        <v>1</v>
      </c>
      <c r="E81" s="15" t="s">
        <v>2</v>
      </c>
      <c r="H81" s="15" t="s">
        <v>4</v>
      </c>
      <c r="I81" s="15" t="s">
        <v>7</v>
      </c>
      <c r="J81" s="50"/>
      <c r="K81" s="37" t="s">
        <v>210</v>
      </c>
      <c r="L81" s="39" t="s">
        <v>213</v>
      </c>
      <c r="M81" s="49"/>
      <c r="N81" s="41" t="s">
        <v>254</v>
      </c>
      <c r="O81" s="41" t="s">
        <v>252</v>
      </c>
      <c r="P81" s="41" t="s">
        <v>255</v>
      </c>
    </row>
    <row r="82" spans="2:16" x14ac:dyDescent="0.2">
      <c r="B82" s="1" t="s">
        <v>169</v>
      </c>
      <c r="C82" s="1">
        <v>11.05</v>
      </c>
      <c r="D82" s="1">
        <v>9.6449999999999996</v>
      </c>
      <c r="E82" s="1">
        <v>7.8933333333333335</v>
      </c>
      <c r="H82" s="6">
        <v>9.5294444444444455</v>
      </c>
      <c r="I82" s="6">
        <v>0.9130810343603889</v>
      </c>
      <c r="J82" s="6"/>
      <c r="K82" s="6" t="s">
        <v>222</v>
      </c>
      <c r="M82" s="32" t="s">
        <v>241</v>
      </c>
      <c r="N82" s="1">
        <v>0.645453380696555</v>
      </c>
      <c r="O82" s="23">
        <v>1.9544850030400701E-3</v>
      </c>
      <c r="P82" s="1">
        <v>0.90423964195360895</v>
      </c>
    </row>
    <row r="83" spans="2:16" x14ac:dyDescent="0.2">
      <c r="B83" s="1" t="s">
        <v>184</v>
      </c>
      <c r="C83" s="1">
        <v>9.8000000000000007</v>
      </c>
      <c r="D83" s="1">
        <v>7.7</v>
      </c>
      <c r="E83" s="1">
        <v>8.1</v>
      </c>
      <c r="H83" s="6">
        <v>8.5333333333333332</v>
      </c>
      <c r="I83" s="6">
        <v>0.64377359719426708</v>
      </c>
      <c r="J83" s="6"/>
      <c r="M83" s="32" t="s">
        <v>254</v>
      </c>
      <c r="N83" s="30"/>
      <c r="O83" s="23">
        <v>8.2383274368700299E-3</v>
      </c>
      <c r="P83" s="1">
        <v>0.951061942418582</v>
      </c>
    </row>
    <row r="84" spans="2:16" x14ac:dyDescent="0.2">
      <c r="B84" s="1" t="s">
        <v>182</v>
      </c>
      <c r="C84" s="1">
        <v>5.04</v>
      </c>
      <c r="D84" s="1">
        <v>4.3449999999999998</v>
      </c>
      <c r="E84" s="1">
        <v>4.8849999999999998</v>
      </c>
      <c r="H84" s="6">
        <v>4.7566666666666668</v>
      </c>
      <c r="I84" s="6">
        <v>0.21064055745379257</v>
      </c>
      <c r="J84" s="6"/>
      <c r="M84" s="32" t="s">
        <v>252</v>
      </c>
      <c r="N84" s="30"/>
      <c r="O84" s="30"/>
      <c r="P84" s="23">
        <v>4.2957151174080098E-3</v>
      </c>
    </row>
    <row r="85" spans="2:16" ht="17" thickBot="1" x14ac:dyDescent="0.25">
      <c r="B85" s="13" t="s">
        <v>185</v>
      </c>
      <c r="C85" s="13">
        <v>9.5</v>
      </c>
      <c r="D85" s="13">
        <v>8.9633333333333329</v>
      </c>
      <c r="E85" s="13">
        <v>8.4433333333333334</v>
      </c>
      <c r="H85" s="13">
        <v>8.9688888888888894</v>
      </c>
      <c r="I85" s="13">
        <v>0.30504603983620743</v>
      </c>
      <c r="J85" s="13"/>
      <c r="K85" s="13"/>
      <c r="L85" s="13"/>
      <c r="M85" s="51"/>
      <c r="N85" s="13"/>
      <c r="O85" s="13"/>
      <c r="P85" s="13"/>
    </row>
  </sheetData>
  <phoneticPr fontId="2"/>
  <pageMargins left="0.7" right="0.7" top="0.75" bottom="0.75" header="0.3" footer="0.3"/>
  <pageSetup paperSize="9" scale="32"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3:S161"/>
  <sheetViews>
    <sheetView topLeftCell="A153" zoomScale="74" zoomScaleNormal="79" workbookViewId="0">
      <selection activeCell="G26" sqref="G26"/>
    </sheetView>
  </sheetViews>
  <sheetFormatPr baseColWidth="12" defaultRowHeight="15" x14ac:dyDescent="0.15"/>
  <cols>
    <col min="1" max="1" width="12.83203125" customWidth="1"/>
    <col min="2" max="2" width="17.5" customWidth="1"/>
    <col min="13" max="13" width="15.83203125" customWidth="1"/>
    <col min="15" max="15" width="17.33203125" customWidth="1"/>
    <col min="17" max="17" width="16.1640625" customWidth="1"/>
    <col min="18" max="18" width="15.5" customWidth="1"/>
  </cols>
  <sheetData>
    <row r="3" spans="1:19" ht="17" thickBot="1" x14ac:dyDescent="0.25">
      <c r="A3" s="1" t="s">
        <v>416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1"/>
      <c r="P3" s="1"/>
      <c r="Q3" s="1"/>
      <c r="R3" s="1"/>
      <c r="S3" s="1"/>
    </row>
    <row r="4" spans="1:19" ht="16" x14ac:dyDescent="0.2">
      <c r="A4" s="1"/>
      <c r="B4" s="15" t="s">
        <v>197</v>
      </c>
      <c r="C4" s="15" t="s">
        <v>6</v>
      </c>
      <c r="D4" s="15" t="s">
        <v>1</v>
      </c>
      <c r="E4" s="15" t="s">
        <v>2</v>
      </c>
      <c r="F4" s="1"/>
      <c r="G4" s="1"/>
      <c r="H4" s="1"/>
      <c r="I4" s="1"/>
      <c r="J4" s="15" t="s">
        <v>4</v>
      </c>
      <c r="K4" s="15" t="s">
        <v>7</v>
      </c>
      <c r="L4" s="50"/>
      <c r="M4" s="37" t="s">
        <v>210</v>
      </c>
      <c r="N4" s="39" t="s">
        <v>213</v>
      </c>
      <c r="O4" s="1"/>
      <c r="P4" s="1"/>
      <c r="Q4" s="1"/>
      <c r="R4" s="1"/>
      <c r="S4" s="1"/>
    </row>
    <row r="5" spans="1:19" ht="16" x14ac:dyDescent="0.2">
      <c r="A5" s="1"/>
      <c r="B5" s="1" t="s">
        <v>12</v>
      </c>
      <c r="C5" s="1">
        <v>4</v>
      </c>
      <c r="D5" s="1">
        <v>3</v>
      </c>
      <c r="E5" s="1">
        <v>1</v>
      </c>
      <c r="F5" s="1"/>
      <c r="G5" s="1"/>
      <c r="H5" s="1"/>
      <c r="I5" s="1"/>
      <c r="J5" s="6">
        <v>2.6666666666666665</v>
      </c>
      <c r="K5" s="6">
        <v>0.88191710368819698</v>
      </c>
      <c r="L5" s="6"/>
      <c r="M5" s="6" t="s">
        <v>256</v>
      </c>
      <c r="N5" s="19">
        <v>6.1970693021606796E-7</v>
      </c>
      <c r="O5" s="1"/>
      <c r="P5" s="1"/>
      <c r="Q5" s="1"/>
      <c r="R5" s="1"/>
      <c r="S5" s="1"/>
    </row>
    <row r="6" spans="1:19" ht="16" x14ac:dyDescent="0.2">
      <c r="A6" s="1"/>
      <c r="B6" s="1" t="s">
        <v>14</v>
      </c>
      <c r="C6" s="1">
        <v>30</v>
      </c>
      <c r="D6" s="1">
        <v>45</v>
      </c>
      <c r="E6" s="1">
        <v>25</v>
      </c>
      <c r="F6" s="1"/>
      <c r="G6" s="1"/>
      <c r="H6" s="1"/>
      <c r="I6" s="1"/>
      <c r="J6" s="6">
        <v>33.333333333333336</v>
      </c>
      <c r="K6" s="6">
        <v>6.0092521257733145</v>
      </c>
      <c r="L6" s="6"/>
      <c r="M6" s="6"/>
      <c r="N6" s="30"/>
      <c r="O6" s="1"/>
      <c r="P6" s="1"/>
      <c r="Q6" s="1"/>
      <c r="R6" s="1"/>
      <c r="S6" s="1"/>
    </row>
    <row r="7" spans="1:19" ht="16" x14ac:dyDescent="0.2">
      <c r="A7" s="1"/>
      <c r="B7" s="1" t="s">
        <v>36</v>
      </c>
      <c r="C7" s="1">
        <v>2</v>
      </c>
      <c r="D7" s="1">
        <v>8</v>
      </c>
      <c r="E7" s="1">
        <v>4</v>
      </c>
      <c r="F7" s="1"/>
      <c r="G7" s="1"/>
      <c r="H7" s="1"/>
      <c r="I7" s="1"/>
      <c r="J7" s="6">
        <v>4.666666666666667</v>
      </c>
      <c r="K7" s="6">
        <v>1.763834207376394</v>
      </c>
      <c r="L7" s="6">
        <v>1.0204125372575267E-2</v>
      </c>
      <c r="M7" s="6"/>
      <c r="N7" s="19">
        <v>3.8184686043107899E-6</v>
      </c>
      <c r="O7" s="1"/>
      <c r="P7" s="1"/>
      <c r="Q7" s="1"/>
      <c r="R7" s="1"/>
      <c r="S7" s="1"/>
    </row>
    <row r="8" spans="1:19" ht="16" x14ac:dyDescent="0.2">
      <c r="A8" s="1"/>
      <c r="B8" s="1" t="s">
        <v>37</v>
      </c>
      <c r="C8" s="1">
        <v>3</v>
      </c>
      <c r="D8" s="1">
        <v>7</v>
      </c>
      <c r="E8" s="1">
        <v>1</v>
      </c>
      <c r="F8" s="1"/>
      <c r="G8" s="1"/>
      <c r="H8" s="1"/>
      <c r="I8" s="1"/>
      <c r="J8" s="6">
        <v>3.6666666666666665</v>
      </c>
      <c r="K8" s="6">
        <v>1.7638342073763937</v>
      </c>
      <c r="L8" s="6">
        <v>9.0572556232965326E-3</v>
      </c>
      <c r="M8" s="6"/>
      <c r="N8" s="19">
        <v>1.24574835391744E-6</v>
      </c>
      <c r="O8" s="31"/>
      <c r="P8" s="1"/>
      <c r="Q8" s="1"/>
      <c r="R8" s="1"/>
      <c r="S8" s="1"/>
    </row>
    <row r="9" spans="1:19" ht="16" x14ac:dyDescent="0.2">
      <c r="A9" s="1"/>
      <c r="B9" s="1" t="s">
        <v>38</v>
      </c>
      <c r="C9" s="1">
        <v>4</v>
      </c>
      <c r="D9" s="1">
        <v>8</v>
      </c>
      <c r="E9" s="1">
        <v>1</v>
      </c>
      <c r="F9" s="1"/>
      <c r="G9" s="1"/>
      <c r="H9" s="1"/>
      <c r="I9" s="1"/>
      <c r="J9" s="6">
        <v>4.333333333333333</v>
      </c>
      <c r="K9" s="6">
        <v>2.0275875100994067</v>
      </c>
      <c r="L9" s="6">
        <v>1.0240471461065907E-2</v>
      </c>
      <c r="M9" s="6"/>
      <c r="N9" s="19">
        <v>3.88066990408831E-6</v>
      </c>
      <c r="O9" s="31"/>
      <c r="P9" s="1"/>
      <c r="Q9" s="1"/>
      <c r="R9" s="1"/>
      <c r="S9" s="1"/>
    </row>
    <row r="10" spans="1:19" ht="16" x14ac:dyDescent="0.2">
      <c r="A10" s="1"/>
      <c r="B10" s="1" t="s">
        <v>374</v>
      </c>
      <c r="C10" s="1">
        <v>11</v>
      </c>
      <c r="D10" s="1">
        <v>4</v>
      </c>
      <c r="E10" s="1">
        <v>2</v>
      </c>
      <c r="F10" s="1"/>
      <c r="G10" s="1"/>
      <c r="H10" s="1"/>
      <c r="I10" s="1"/>
      <c r="J10" s="6">
        <v>5.666666666666667</v>
      </c>
      <c r="K10" s="6">
        <v>2.7284509239574839</v>
      </c>
      <c r="L10" s="6">
        <v>1.3782813142231846E-2</v>
      </c>
      <c r="M10" s="6"/>
      <c r="N10" s="19">
        <v>6.3710534812244603E-6</v>
      </c>
      <c r="O10" s="31"/>
      <c r="P10" s="1"/>
      <c r="Q10" s="1"/>
      <c r="R10" s="1"/>
      <c r="S10" s="1"/>
    </row>
    <row r="11" spans="1:19" ht="16" x14ac:dyDescent="0.2">
      <c r="A11" s="1"/>
      <c r="B11" s="1" t="s">
        <v>39</v>
      </c>
      <c r="C11" s="1">
        <v>9</v>
      </c>
      <c r="D11" s="1">
        <v>1</v>
      </c>
      <c r="E11" s="1">
        <v>6</v>
      </c>
      <c r="F11" s="1"/>
      <c r="G11" s="1"/>
      <c r="H11" s="1"/>
      <c r="I11" s="1"/>
      <c r="J11" s="6">
        <v>5.333333333333333</v>
      </c>
      <c r="K11" s="6">
        <v>2.3333333333333335</v>
      </c>
      <c r="L11" s="6">
        <v>1.2218936139138888E-2</v>
      </c>
      <c r="M11" s="6"/>
      <c r="N11" s="19">
        <v>1.74840512956465E-5</v>
      </c>
      <c r="O11" s="31"/>
      <c r="P11" s="1"/>
      <c r="Q11" s="1"/>
      <c r="R11" s="1"/>
      <c r="S11" s="1"/>
    </row>
    <row r="12" spans="1:19" ht="16" x14ac:dyDescent="0.2">
      <c r="A12" s="1"/>
      <c r="B12" s="1" t="s">
        <v>28</v>
      </c>
      <c r="C12" s="1">
        <v>9</v>
      </c>
      <c r="D12" s="1">
        <v>3</v>
      </c>
      <c r="E12" s="1">
        <v>2</v>
      </c>
      <c r="F12" s="1"/>
      <c r="G12" s="1"/>
      <c r="H12" s="1"/>
      <c r="I12" s="1"/>
      <c r="J12" s="6">
        <v>4.666666666666667</v>
      </c>
      <c r="K12" s="6">
        <v>2.1858128414340006</v>
      </c>
      <c r="L12" s="6">
        <v>1.0964054290357369E-2</v>
      </c>
      <c r="M12" s="6"/>
      <c r="N12" s="19">
        <v>1.29452981874056E-5</v>
      </c>
      <c r="O12" s="31"/>
      <c r="P12" s="1"/>
      <c r="Q12" s="1"/>
      <c r="R12" s="1"/>
      <c r="S12" s="1"/>
    </row>
    <row r="13" spans="1:19" ht="17" thickBot="1" x14ac:dyDescent="0.25">
      <c r="A13" s="1"/>
      <c r="B13" s="13" t="s">
        <v>29</v>
      </c>
      <c r="C13" s="13">
        <v>2</v>
      </c>
      <c r="D13" s="13">
        <v>6</v>
      </c>
      <c r="E13" s="13">
        <v>8</v>
      </c>
      <c r="F13" s="1"/>
      <c r="G13" s="1"/>
      <c r="H13" s="1"/>
      <c r="I13" s="1"/>
      <c r="J13" s="13">
        <v>5.333333333333333</v>
      </c>
      <c r="K13" s="13">
        <v>1.763834207376394</v>
      </c>
      <c r="L13" s="13">
        <v>1.1067276436698968E-2</v>
      </c>
      <c r="M13" s="13"/>
      <c r="N13" s="44">
        <v>7.4195132095944399E-6</v>
      </c>
      <c r="O13" s="31"/>
      <c r="P13" s="1"/>
      <c r="Q13" s="1"/>
      <c r="R13" s="1"/>
      <c r="S13" s="1"/>
    </row>
    <row r="14" spans="1:19" ht="1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1"/>
      <c r="P14" s="1"/>
      <c r="Q14" s="1"/>
      <c r="R14" s="1"/>
      <c r="S14" s="1"/>
    </row>
    <row r="15" spans="1:19" ht="17" thickBot="1" x14ac:dyDescent="0.25">
      <c r="A15" s="1" t="s">
        <v>417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31"/>
      <c r="P15" s="1"/>
      <c r="Q15" s="1"/>
      <c r="R15" s="1"/>
      <c r="S15" s="1"/>
    </row>
    <row r="16" spans="1:19" ht="16" x14ac:dyDescent="0.2">
      <c r="A16" s="1"/>
      <c r="B16" s="15" t="s">
        <v>197</v>
      </c>
      <c r="C16" s="15" t="s">
        <v>6</v>
      </c>
      <c r="D16" s="15" t="s">
        <v>1</v>
      </c>
      <c r="E16" s="15" t="s">
        <v>2</v>
      </c>
      <c r="F16" s="1"/>
      <c r="G16" s="1"/>
      <c r="H16" s="1"/>
      <c r="I16" s="1"/>
      <c r="J16" s="15" t="s">
        <v>4</v>
      </c>
      <c r="K16" s="15" t="s">
        <v>7</v>
      </c>
      <c r="L16" s="50"/>
      <c r="M16" s="37" t="s">
        <v>210</v>
      </c>
      <c r="N16" s="39" t="s">
        <v>213</v>
      </c>
      <c r="O16" s="31"/>
      <c r="P16" s="1"/>
      <c r="Q16" s="1"/>
      <c r="R16" s="1"/>
      <c r="S16" s="1"/>
    </row>
    <row r="17" spans="1:19" ht="16" x14ac:dyDescent="0.2">
      <c r="A17" s="1"/>
      <c r="B17" s="1" t="s">
        <v>12</v>
      </c>
      <c r="C17" s="1">
        <v>0.01</v>
      </c>
      <c r="D17" s="1">
        <v>0</v>
      </c>
      <c r="E17" s="1">
        <v>0.03</v>
      </c>
      <c r="F17" s="1"/>
      <c r="G17" s="1"/>
      <c r="H17" s="1"/>
      <c r="I17" s="1"/>
      <c r="J17" s="1">
        <v>1.3333333333333334E-2</v>
      </c>
      <c r="K17" s="1">
        <v>8.8191710368819686E-3</v>
      </c>
      <c r="L17" s="1"/>
      <c r="M17" s="6" t="s">
        <v>256</v>
      </c>
      <c r="N17" s="1">
        <v>0.47955406161620201</v>
      </c>
      <c r="O17" s="31"/>
      <c r="P17" s="1"/>
      <c r="Q17" s="1"/>
      <c r="R17" s="1"/>
      <c r="S17" s="1"/>
    </row>
    <row r="18" spans="1:19" ht="16" x14ac:dyDescent="0.2">
      <c r="A18" s="1"/>
      <c r="B18" s="1" t="s">
        <v>14</v>
      </c>
      <c r="C18" s="1">
        <v>0.87</v>
      </c>
      <c r="D18" s="1">
        <v>0.21</v>
      </c>
      <c r="E18" s="1">
        <v>0.05</v>
      </c>
      <c r="F18" s="1"/>
      <c r="G18" s="1"/>
      <c r="H18" s="1"/>
      <c r="I18" s="1"/>
      <c r="J18" s="1">
        <v>0.37666666666666671</v>
      </c>
      <c r="K18" s="1">
        <v>0.25095373632958279</v>
      </c>
      <c r="L18" s="1"/>
      <c r="M18" s="1"/>
      <c r="N18" s="30"/>
      <c r="O18" s="31"/>
      <c r="P18" s="1"/>
      <c r="Q18" s="1"/>
      <c r="R18" s="1"/>
      <c r="S18" s="1"/>
    </row>
    <row r="19" spans="1:19" ht="16" x14ac:dyDescent="0.2">
      <c r="A19" s="1"/>
      <c r="B19" s="1" t="s">
        <v>36</v>
      </c>
      <c r="C19" s="1">
        <v>0.82</v>
      </c>
      <c r="D19" s="1">
        <v>0.05</v>
      </c>
      <c r="E19" s="1">
        <v>0.27</v>
      </c>
      <c r="F19" s="1"/>
      <c r="G19" s="1"/>
      <c r="H19" s="1"/>
      <c r="I19" s="1"/>
      <c r="J19" s="1">
        <v>0.38000000000000006</v>
      </c>
      <c r="K19" s="1">
        <v>0.22898325994127453</v>
      </c>
      <c r="L19" s="1">
        <v>0.99264119174245669</v>
      </c>
      <c r="M19" s="1"/>
      <c r="N19" s="1">
        <v>0.999999999999996</v>
      </c>
      <c r="O19" s="31"/>
      <c r="P19" s="1"/>
      <c r="Q19" s="1"/>
      <c r="R19" s="1"/>
      <c r="S19" s="1"/>
    </row>
    <row r="20" spans="1:19" ht="16" x14ac:dyDescent="0.2">
      <c r="A20" s="1"/>
      <c r="B20" s="1" t="s">
        <v>37</v>
      </c>
      <c r="C20" s="1">
        <v>0.49</v>
      </c>
      <c r="D20" s="1">
        <v>0.06</v>
      </c>
      <c r="E20" s="1">
        <v>0.38</v>
      </c>
      <c r="F20" s="1"/>
      <c r="G20" s="1"/>
      <c r="H20" s="1"/>
      <c r="I20" s="1"/>
      <c r="J20" s="1">
        <v>0.31</v>
      </c>
      <c r="K20" s="1">
        <v>0.12897028081435399</v>
      </c>
      <c r="L20" s="1">
        <v>0.82482334434571725</v>
      </c>
      <c r="M20" s="1"/>
      <c r="N20" s="1">
        <v>0.99992655382919304</v>
      </c>
      <c r="O20" s="31"/>
      <c r="P20" s="1"/>
      <c r="Q20" s="1"/>
      <c r="R20" s="1"/>
      <c r="S20" s="1"/>
    </row>
    <row r="21" spans="1:19" ht="16" x14ac:dyDescent="0.2">
      <c r="A21" s="1"/>
      <c r="B21" s="1" t="s">
        <v>38</v>
      </c>
      <c r="C21" s="1">
        <v>0.49</v>
      </c>
      <c r="D21" s="1">
        <v>0</v>
      </c>
      <c r="E21" s="1">
        <v>0.33</v>
      </c>
      <c r="F21" s="1"/>
      <c r="G21" s="1"/>
      <c r="H21" s="1"/>
      <c r="I21" s="1"/>
      <c r="J21" s="1">
        <v>0.27333333333333337</v>
      </c>
      <c r="K21" s="1">
        <v>0.1442605667225493</v>
      </c>
      <c r="L21" s="1">
        <v>0.73914123944237642</v>
      </c>
      <c r="M21" s="1"/>
      <c r="N21" s="1">
        <v>0.99833553260654095</v>
      </c>
      <c r="O21" s="31"/>
      <c r="P21" s="1"/>
      <c r="Q21" s="1"/>
      <c r="R21" s="1"/>
      <c r="S21" s="1"/>
    </row>
    <row r="22" spans="1:19" ht="16" x14ac:dyDescent="0.2">
      <c r="A22" s="1"/>
      <c r="B22" s="1" t="s">
        <v>374</v>
      </c>
      <c r="C22" s="1">
        <v>0.06</v>
      </c>
      <c r="D22" s="1">
        <v>0.41</v>
      </c>
      <c r="E22" s="1">
        <v>0.38</v>
      </c>
      <c r="F22" s="1"/>
      <c r="G22" s="1"/>
      <c r="H22" s="1"/>
      <c r="I22" s="1"/>
      <c r="J22" s="1">
        <v>0.28333333333333333</v>
      </c>
      <c r="K22" s="1">
        <v>0.11200198410940959</v>
      </c>
      <c r="L22" s="1">
        <v>0.75122256527704134</v>
      </c>
      <c r="M22" s="1"/>
      <c r="N22" s="1">
        <v>0.99916808355957998</v>
      </c>
      <c r="O22" s="31"/>
      <c r="P22" s="1"/>
      <c r="Q22" s="1"/>
      <c r="R22" s="1"/>
      <c r="S22" s="1"/>
    </row>
    <row r="23" spans="1:19" ht="16" x14ac:dyDescent="0.2">
      <c r="A23" s="1"/>
      <c r="B23" s="1" t="s">
        <v>39</v>
      </c>
      <c r="C23" s="1">
        <v>0.32</v>
      </c>
      <c r="D23" s="1">
        <v>0.11</v>
      </c>
      <c r="E23" s="1">
        <v>0.55000000000000004</v>
      </c>
      <c r="F23" s="1"/>
      <c r="G23" s="1"/>
      <c r="H23" s="1"/>
      <c r="I23" s="1"/>
      <c r="J23" s="1">
        <v>0.32666666666666666</v>
      </c>
      <c r="K23" s="1">
        <v>0.12706079035030615</v>
      </c>
      <c r="L23" s="1">
        <v>0.8675544287578062</v>
      </c>
      <c r="M23" s="1"/>
      <c r="N23" s="1">
        <v>0.99999165389071099</v>
      </c>
      <c r="O23" s="31"/>
      <c r="P23" s="1"/>
      <c r="Q23" s="1"/>
      <c r="R23" s="1"/>
      <c r="S23" s="1"/>
    </row>
    <row r="24" spans="1:19" ht="16" x14ac:dyDescent="0.2">
      <c r="A24" s="1"/>
      <c r="B24" s="1" t="s">
        <v>28</v>
      </c>
      <c r="C24" s="1">
        <v>0.05</v>
      </c>
      <c r="D24" s="1">
        <v>0.57999999999999996</v>
      </c>
      <c r="E24" s="1">
        <v>0.12</v>
      </c>
      <c r="F24" s="1"/>
      <c r="G24" s="1"/>
      <c r="H24" s="1"/>
      <c r="I24" s="1"/>
      <c r="J24" s="1">
        <v>0.25</v>
      </c>
      <c r="K24" s="1">
        <v>0.16623276853055577</v>
      </c>
      <c r="L24" s="1">
        <v>0.69552855503824218</v>
      </c>
      <c r="M24" s="1"/>
      <c r="N24" s="1">
        <v>0.993761979451803</v>
      </c>
      <c r="O24" s="31"/>
      <c r="P24" s="1"/>
      <c r="Q24" s="1"/>
      <c r="R24" s="1"/>
      <c r="S24" s="1"/>
    </row>
    <row r="25" spans="1:19" ht="17" thickBot="1" x14ac:dyDescent="0.25">
      <c r="A25" s="1"/>
      <c r="B25" s="13" t="s">
        <v>29</v>
      </c>
      <c r="C25" s="13">
        <v>0.04</v>
      </c>
      <c r="D25" s="13">
        <v>0.47</v>
      </c>
      <c r="E25" s="13">
        <v>0.33</v>
      </c>
      <c r="F25" s="1"/>
      <c r="G25" s="1"/>
      <c r="H25" s="1"/>
      <c r="I25" s="1"/>
      <c r="J25" s="13">
        <v>0.28000000000000003</v>
      </c>
      <c r="K25" s="13">
        <v>0.12662279942148383</v>
      </c>
      <c r="L25" s="13">
        <v>0.74823851408355391</v>
      </c>
      <c r="M25" s="13"/>
      <c r="N25" s="13">
        <v>0.998941310786297</v>
      </c>
      <c r="O25" s="31"/>
      <c r="P25" s="1"/>
      <c r="Q25" s="1"/>
      <c r="R25" s="1"/>
      <c r="S25" s="1"/>
    </row>
    <row r="26" spans="1:19" ht="1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31"/>
      <c r="P26" s="1"/>
      <c r="Q26" s="1"/>
      <c r="R26" s="1"/>
      <c r="S26" s="1"/>
    </row>
    <row r="27" spans="1:19" ht="17" thickBot="1" x14ac:dyDescent="0.25">
      <c r="A27" s="1" t="s">
        <v>418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1"/>
      <c r="P27" s="1"/>
      <c r="Q27" s="1"/>
      <c r="R27" s="1"/>
      <c r="S27" s="1"/>
    </row>
    <row r="28" spans="1:19" ht="16" x14ac:dyDescent="0.2">
      <c r="A28" s="1"/>
      <c r="B28" s="15" t="s">
        <v>197</v>
      </c>
      <c r="C28" s="15" t="s">
        <v>6</v>
      </c>
      <c r="D28" s="15" t="s">
        <v>1</v>
      </c>
      <c r="E28" s="15" t="s">
        <v>2</v>
      </c>
      <c r="F28" s="1"/>
      <c r="G28" s="1"/>
      <c r="H28" s="1"/>
      <c r="I28" s="1"/>
      <c r="J28" s="15" t="s">
        <v>4</v>
      </c>
      <c r="K28" s="15" t="s">
        <v>7</v>
      </c>
      <c r="L28" s="50"/>
      <c r="M28" s="37" t="s">
        <v>210</v>
      </c>
      <c r="N28" s="39" t="s">
        <v>213</v>
      </c>
      <c r="O28" s="31"/>
      <c r="P28" s="1"/>
      <c r="Q28" s="1"/>
      <c r="R28" s="1"/>
      <c r="S28" s="1"/>
    </row>
    <row r="29" spans="1:19" ht="16" x14ac:dyDescent="0.2">
      <c r="A29" s="1"/>
      <c r="B29" s="1" t="s">
        <v>12</v>
      </c>
      <c r="C29" s="1">
        <v>156</v>
      </c>
      <c r="D29" s="1">
        <v>109</v>
      </c>
      <c r="E29" s="1">
        <v>112</v>
      </c>
      <c r="F29" s="1"/>
      <c r="G29" s="1"/>
      <c r="H29" s="1"/>
      <c r="I29" s="1"/>
      <c r="J29" s="1">
        <v>125.66666666666667</v>
      </c>
      <c r="K29" s="1">
        <v>15.191371820141109</v>
      </c>
      <c r="L29" s="1"/>
      <c r="M29" s="6" t="s">
        <v>256</v>
      </c>
      <c r="N29" s="23">
        <v>7.69623894903693E-3</v>
      </c>
      <c r="O29" s="31"/>
      <c r="P29" s="1"/>
      <c r="Q29" s="1"/>
      <c r="R29" s="1"/>
      <c r="S29" s="1"/>
    </row>
    <row r="30" spans="1:19" ht="16" x14ac:dyDescent="0.2">
      <c r="A30" s="1"/>
      <c r="B30" s="1" t="s">
        <v>14</v>
      </c>
      <c r="C30" s="1">
        <v>61</v>
      </c>
      <c r="D30" s="1">
        <v>42.6</v>
      </c>
      <c r="E30" s="1">
        <v>68</v>
      </c>
      <c r="F30" s="1"/>
      <c r="G30" s="1"/>
      <c r="H30" s="1"/>
      <c r="I30" s="1"/>
      <c r="J30" s="1">
        <v>57.199999999999996</v>
      </c>
      <c r="K30" s="1">
        <v>7.5745186865789433</v>
      </c>
      <c r="L30" s="1"/>
      <c r="M30" s="1"/>
      <c r="N30" s="30"/>
      <c r="O30" s="31"/>
      <c r="P30" s="1"/>
      <c r="Q30" s="1"/>
      <c r="R30" s="1"/>
      <c r="S30" s="1"/>
    </row>
    <row r="31" spans="1:19" ht="16" x14ac:dyDescent="0.2">
      <c r="A31" s="1"/>
      <c r="B31" s="1" t="s">
        <v>36</v>
      </c>
      <c r="C31" s="1">
        <v>96.3</v>
      </c>
      <c r="D31" s="1">
        <v>106</v>
      </c>
      <c r="E31" s="1">
        <v>131</v>
      </c>
      <c r="F31" s="1"/>
      <c r="G31" s="1"/>
      <c r="H31" s="1"/>
      <c r="I31" s="1"/>
      <c r="J31" s="1">
        <v>111.10000000000001</v>
      </c>
      <c r="K31" s="1">
        <v>10.336504889629422</v>
      </c>
      <c r="L31" s="1">
        <v>1.362874544292781E-2</v>
      </c>
      <c r="M31" s="1"/>
      <c r="N31" s="23">
        <v>4.1973398166247101E-2</v>
      </c>
      <c r="O31" s="31"/>
      <c r="P31" s="1"/>
      <c r="Q31" s="1"/>
      <c r="R31" s="1"/>
      <c r="S31" s="1"/>
    </row>
    <row r="32" spans="1:19" ht="16" x14ac:dyDescent="0.2">
      <c r="A32" s="1"/>
      <c r="B32" s="1" t="s">
        <v>37</v>
      </c>
      <c r="C32" s="1">
        <v>91.2</v>
      </c>
      <c r="D32" s="1">
        <v>106.5</v>
      </c>
      <c r="E32" s="1">
        <v>140</v>
      </c>
      <c r="F32" s="1"/>
      <c r="G32" s="1"/>
      <c r="H32" s="1"/>
      <c r="I32" s="1"/>
      <c r="J32" s="1">
        <v>112.56666666666666</v>
      </c>
      <c r="K32" s="1">
        <v>14.410220138653179</v>
      </c>
      <c r="L32" s="1">
        <v>2.7252986170420216E-2</v>
      </c>
      <c r="M32" s="1"/>
      <c r="N32" s="23">
        <v>3.5840078192513697E-2</v>
      </c>
      <c r="O32" s="31"/>
      <c r="P32" s="1"/>
      <c r="Q32" s="1"/>
      <c r="R32" s="1"/>
      <c r="S32" s="1"/>
    </row>
    <row r="33" spans="1:19" ht="16" x14ac:dyDescent="0.2">
      <c r="A33" s="1"/>
      <c r="B33" s="1" t="s">
        <v>38</v>
      </c>
      <c r="C33" s="1">
        <v>108</v>
      </c>
      <c r="D33" s="1">
        <v>136</v>
      </c>
      <c r="E33" s="1">
        <v>97.6</v>
      </c>
      <c r="F33" s="1"/>
      <c r="G33" s="1"/>
      <c r="H33" s="1"/>
      <c r="I33" s="1"/>
      <c r="J33" s="1">
        <v>113.86666666666667</v>
      </c>
      <c r="K33" s="1">
        <v>11.466666666666582</v>
      </c>
      <c r="L33" s="1">
        <v>1.4571470157011662E-2</v>
      </c>
      <c r="M33" s="1"/>
      <c r="N33" s="23">
        <v>3.0639384343614399E-2</v>
      </c>
      <c r="O33" s="31"/>
      <c r="P33" s="1"/>
      <c r="Q33" s="1"/>
      <c r="R33" s="1"/>
      <c r="S33" s="1"/>
    </row>
    <row r="34" spans="1:19" ht="16" x14ac:dyDescent="0.2">
      <c r="A34" s="1"/>
      <c r="B34" s="1" t="s">
        <v>374</v>
      </c>
      <c r="C34" s="1">
        <v>139</v>
      </c>
      <c r="D34" s="1">
        <v>117.2</v>
      </c>
      <c r="E34" s="1">
        <v>94</v>
      </c>
      <c r="F34" s="1"/>
      <c r="G34" s="1"/>
      <c r="H34" s="1"/>
      <c r="I34" s="1"/>
      <c r="J34" s="1">
        <v>116.73333333333333</v>
      </c>
      <c r="K34" s="1">
        <v>12.992476455412366</v>
      </c>
      <c r="L34" s="1">
        <v>1.6698025880120041E-2</v>
      </c>
      <c r="M34" s="1"/>
      <c r="N34" s="23">
        <v>2.1881707972618201E-2</v>
      </c>
      <c r="O34" s="31"/>
      <c r="P34" s="1"/>
      <c r="Q34" s="1"/>
      <c r="R34" s="1"/>
      <c r="S34" s="1"/>
    </row>
    <row r="35" spans="1:19" ht="16" x14ac:dyDescent="0.2">
      <c r="A35" s="1"/>
      <c r="B35" s="1" t="s">
        <v>39</v>
      </c>
      <c r="C35" s="1">
        <v>139</v>
      </c>
      <c r="D35" s="1">
        <v>89</v>
      </c>
      <c r="E35" s="1">
        <v>106</v>
      </c>
      <c r="F35" s="1"/>
      <c r="G35" s="1"/>
      <c r="H35" s="1"/>
      <c r="I35" s="1"/>
      <c r="J35" s="1">
        <v>111.33333333333333</v>
      </c>
      <c r="K35" s="1">
        <v>14.678025904202652</v>
      </c>
      <c r="L35" s="1">
        <v>3.0575644649369928E-2</v>
      </c>
      <c r="M35" s="1"/>
      <c r="N35" s="23">
        <v>4.0925743473155599E-2</v>
      </c>
      <c r="O35" s="31"/>
      <c r="P35" s="1"/>
      <c r="Q35" s="1"/>
      <c r="R35" s="1"/>
      <c r="S35" s="1"/>
    </row>
    <row r="36" spans="1:19" ht="16" x14ac:dyDescent="0.2">
      <c r="A36" s="1"/>
      <c r="B36" s="1" t="s">
        <v>28</v>
      </c>
      <c r="C36" s="1">
        <v>94.5</v>
      </c>
      <c r="D36" s="1">
        <v>104</v>
      </c>
      <c r="E36" s="1">
        <v>141</v>
      </c>
      <c r="F36" s="1"/>
      <c r="G36" s="1"/>
      <c r="H36" s="1"/>
      <c r="I36" s="1"/>
      <c r="J36" s="1">
        <v>113.16666666666667</v>
      </c>
      <c r="K36" s="1">
        <v>14.18430274791271</v>
      </c>
      <c r="L36" s="1">
        <v>2.5340361120540642E-2</v>
      </c>
      <c r="M36" s="1"/>
      <c r="N36" s="23">
        <v>3.3309214984168799E-2</v>
      </c>
      <c r="O36" s="31"/>
      <c r="P36" s="1"/>
      <c r="Q36" s="1"/>
      <c r="R36" s="1"/>
      <c r="S36" s="1"/>
    </row>
    <row r="37" spans="1:19" ht="17" thickBot="1" x14ac:dyDescent="0.25">
      <c r="A37" s="1"/>
      <c r="B37" s="13" t="s">
        <v>29</v>
      </c>
      <c r="C37" s="13">
        <v>128</v>
      </c>
      <c r="D37" s="13">
        <v>91.6</v>
      </c>
      <c r="E37" s="13">
        <v>114.1</v>
      </c>
      <c r="F37" s="1"/>
      <c r="G37" s="1"/>
      <c r="H37" s="1"/>
      <c r="I37" s="1"/>
      <c r="J37" s="13">
        <v>111.23333333333333</v>
      </c>
      <c r="K37" s="13">
        <v>10.6050826388943</v>
      </c>
      <c r="L37" s="13">
        <v>1.4305417443133834E-2</v>
      </c>
      <c r="M37" s="13"/>
      <c r="N37" s="44">
        <v>4.1456154475341601E-2</v>
      </c>
      <c r="O37" s="31"/>
      <c r="P37" s="1"/>
      <c r="Q37" s="1"/>
      <c r="R37" s="1"/>
      <c r="S37" s="1"/>
    </row>
    <row r="38" spans="1:19" ht="1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31"/>
      <c r="P38" s="1"/>
      <c r="Q38" s="1"/>
      <c r="R38" s="1"/>
      <c r="S38" s="1"/>
    </row>
    <row r="39" spans="1:19" ht="17" thickBot="1" x14ac:dyDescent="0.25">
      <c r="A39" s="1" t="s">
        <v>419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31"/>
      <c r="P39" s="1"/>
      <c r="Q39" s="1"/>
      <c r="R39" s="1"/>
      <c r="S39" s="1"/>
    </row>
    <row r="40" spans="1:19" ht="16" x14ac:dyDescent="0.2">
      <c r="A40" s="1"/>
      <c r="B40" s="15" t="s">
        <v>197</v>
      </c>
      <c r="C40" s="15" t="s">
        <v>6</v>
      </c>
      <c r="D40" s="15" t="s">
        <v>1</v>
      </c>
      <c r="E40" s="15" t="s">
        <v>2</v>
      </c>
      <c r="F40" s="1"/>
      <c r="G40" s="1"/>
      <c r="H40" s="1"/>
      <c r="I40" s="1"/>
      <c r="J40" s="15" t="s">
        <v>4</v>
      </c>
      <c r="K40" s="15" t="s">
        <v>7</v>
      </c>
      <c r="L40" s="50"/>
      <c r="M40" s="37" t="s">
        <v>210</v>
      </c>
      <c r="N40" s="39" t="s">
        <v>213</v>
      </c>
      <c r="O40" s="31"/>
      <c r="P40" s="1"/>
      <c r="Q40" s="1"/>
      <c r="R40" s="1"/>
      <c r="S40" s="1"/>
    </row>
    <row r="41" spans="1:19" ht="16" x14ac:dyDescent="0.2">
      <c r="A41" s="1"/>
      <c r="B41" s="1" t="s">
        <v>12</v>
      </c>
      <c r="C41" s="1">
        <v>125</v>
      </c>
      <c r="D41" s="1">
        <v>99</v>
      </c>
      <c r="E41" s="1">
        <v>149</v>
      </c>
      <c r="F41" s="1"/>
      <c r="G41" s="1"/>
      <c r="H41" s="1"/>
      <c r="I41" s="1"/>
      <c r="J41" s="1">
        <v>124.33333333333333</v>
      </c>
      <c r="K41" s="1">
        <v>14.437605218471797</v>
      </c>
      <c r="L41" s="1"/>
      <c r="M41" s="6" t="s">
        <v>256</v>
      </c>
      <c r="N41" s="23">
        <v>1.2053649663448199E-3</v>
      </c>
      <c r="O41" s="31"/>
      <c r="P41" s="1"/>
      <c r="Q41" s="1"/>
      <c r="R41" s="1"/>
      <c r="S41" s="1"/>
    </row>
    <row r="42" spans="1:19" ht="16" x14ac:dyDescent="0.2">
      <c r="A42" s="1"/>
      <c r="B42" s="1" t="s">
        <v>14</v>
      </c>
      <c r="C42" s="1">
        <v>70</v>
      </c>
      <c r="D42" s="1">
        <v>65</v>
      </c>
      <c r="E42" s="1">
        <v>39</v>
      </c>
      <c r="F42" s="1"/>
      <c r="G42" s="1"/>
      <c r="H42" s="1"/>
      <c r="I42" s="1"/>
      <c r="J42" s="1">
        <v>58</v>
      </c>
      <c r="K42" s="1">
        <v>9.6090235369330497</v>
      </c>
      <c r="L42" s="1"/>
      <c r="M42" s="1"/>
      <c r="N42" s="30"/>
      <c r="O42" s="31"/>
      <c r="P42" s="1"/>
      <c r="Q42" s="1"/>
      <c r="R42" s="1"/>
      <c r="S42" s="1"/>
    </row>
    <row r="43" spans="1:19" ht="16" x14ac:dyDescent="0.2">
      <c r="A43" s="1"/>
      <c r="B43" s="1" t="s">
        <v>36</v>
      </c>
      <c r="C43" s="1">
        <v>95</v>
      </c>
      <c r="D43" s="1">
        <v>114</v>
      </c>
      <c r="E43" s="1">
        <v>101</v>
      </c>
      <c r="F43" s="1"/>
      <c r="G43" s="1"/>
      <c r="H43" s="1"/>
      <c r="I43" s="1"/>
      <c r="J43" s="1">
        <v>103.33333333333333</v>
      </c>
      <c r="K43" s="1">
        <v>5.6075346137535744</v>
      </c>
      <c r="L43" s="1">
        <v>8.0721577833435306E-3</v>
      </c>
      <c r="M43" s="1"/>
      <c r="N43" s="23">
        <v>2.9283912288339899E-2</v>
      </c>
      <c r="O43" s="31"/>
      <c r="P43" s="1"/>
      <c r="Q43" s="1"/>
      <c r="R43" s="1"/>
      <c r="S43" s="1"/>
    </row>
    <row r="44" spans="1:19" ht="16" x14ac:dyDescent="0.2">
      <c r="A44" s="1"/>
      <c r="B44" s="1" t="s">
        <v>37</v>
      </c>
      <c r="C44" s="1">
        <v>105</v>
      </c>
      <c r="D44" s="1">
        <v>89</v>
      </c>
      <c r="E44" s="1">
        <v>112</v>
      </c>
      <c r="F44" s="1"/>
      <c r="G44" s="1"/>
      <c r="H44" s="1"/>
      <c r="I44" s="1"/>
      <c r="J44" s="1">
        <v>102</v>
      </c>
      <c r="K44" s="1">
        <v>6.8068592855540455</v>
      </c>
      <c r="L44" s="1">
        <v>1.1698380233724466E-2</v>
      </c>
      <c r="M44" s="1"/>
      <c r="N44" s="23">
        <v>3.5458498074790297E-2</v>
      </c>
      <c r="O44" s="31"/>
      <c r="P44" s="1"/>
      <c r="Q44" s="1"/>
      <c r="R44" s="1"/>
      <c r="S44" s="1"/>
    </row>
    <row r="45" spans="1:19" ht="16" x14ac:dyDescent="0.2">
      <c r="A45" s="1"/>
      <c r="B45" s="1" t="s">
        <v>38</v>
      </c>
      <c r="C45" s="1">
        <v>99</v>
      </c>
      <c r="D45" s="1">
        <v>86</v>
      </c>
      <c r="E45" s="1">
        <v>131</v>
      </c>
      <c r="F45" s="1"/>
      <c r="G45" s="1"/>
      <c r="H45" s="1"/>
      <c r="I45" s="1"/>
      <c r="J45" s="1">
        <v>105.33333333333333</v>
      </c>
      <c r="K45" s="1">
        <v>13.370780746754372</v>
      </c>
      <c r="L45" s="1">
        <v>3.511031741454744E-2</v>
      </c>
      <c r="M45" s="1"/>
      <c r="N45" s="23">
        <v>2.1826540353354899E-2</v>
      </c>
      <c r="O45" s="31"/>
      <c r="P45" s="1"/>
      <c r="Q45" s="1"/>
      <c r="R45" s="1"/>
      <c r="S45" s="1"/>
    </row>
    <row r="46" spans="1:19" ht="16" x14ac:dyDescent="0.2">
      <c r="A46" s="1"/>
      <c r="B46" s="1" t="s">
        <v>375</v>
      </c>
      <c r="C46" s="1">
        <v>103</v>
      </c>
      <c r="D46" s="1">
        <v>114</v>
      </c>
      <c r="E46" s="1">
        <v>92</v>
      </c>
      <c r="F46" s="1"/>
      <c r="G46" s="1"/>
      <c r="H46" s="1"/>
      <c r="I46" s="1"/>
      <c r="J46" s="1">
        <v>103</v>
      </c>
      <c r="K46" s="1">
        <v>6.3508529610858835</v>
      </c>
      <c r="L46" s="1">
        <v>9.7819683038507573E-3</v>
      </c>
      <c r="M46" s="1"/>
      <c r="N46" s="23">
        <v>3.0747170646761201E-2</v>
      </c>
      <c r="O46" s="31"/>
      <c r="P46" s="1"/>
      <c r="Q46" s="1"/>
      <c r="R46" s="1"/>
      <c r="S46" s="1"/>
    </row>
    <row r="47" spans="1:19" ht="16" x14ac:dyDescent="0.2">
      <c r="A47" s="1"/>
      <c r="B47" s="1" t="s">
        <v>39</v>
      </c>
      <c r="C47" s="1">
        <v>101</v>
      </c>
      <c r="D47" s="1">
        <v>86</v>
      </c>
      <c r="E47" s="1">
        <v>127</v>
      </c>
      <c r="F47" s="1"/>
      <c r="G47" s="1"/>
      <c r="H47" s="1"/>
      <c r="I47" s="1"/>
      <c r="J47" s="1">
        <v>104.66666666666667</v>
      </c>
      <c r="K47" s="1">
        <v>11.976829482147771</v>
      </c>
      <c r="L47" s="1">
        <v>2.8580552626489151E-2</v>
      </c>
      <c r="M47" s="1"/>
      <c r="N47" s="23">
        <v>2.39388067970824E-2</v>
      </c>
      <c r="O47" s="31"/>
      <c r="P47" s="1"/>
      <c r="Q47" s="1"/>
      <c r="R47" s="1"/>
      <c r="S47" s="1"/>
    </row>
    <row r="48" spans="1:19" ht="16" x14ac:dyDescent="0.2">
      <c r="A48" s="1"/>
      <c r="B48" s="1" t="s">
        <v>28</v>
      </c>
      <c r="C48" s="1">
        <v>89.1</v>
      </c>
      <c r="D48" s="1">
        <v>113</v>
      </c>
      <c r="E48" s="1">
        <v>129</v>
      </c>
      <c r="F48" s="1"/>
      <c r="G48" s="1"/>
      <c r="H48" s="1"/>
      <c r="I48" s="1"/>
      <c r="J48" s="1">
        <v>110.36666666666667</v>
      </c>
      <c r="K48" s="1">
        <v>11.593149318071822</v>
      </c>
      <c r="L48" s="1">
        <v>1.847170156372072E-2</v>
      </c>
      <c r="M48" s="1"/>
      <c r="N48" s="23">
        <v>1.02733421357275E-2</v>
      </c>
      <c r="O48" s="31"/>
      <c r="P48" s="1"/>
      <c r="Q48" s="1"/>
      <c r="R48" s="1"/>
      <c r="S48" s="1"/>
    </row>
    <row r="49" spans="1:19" ht="17" thickBot="1" x14ac:dyDescent="0.25">
      <c r="A49" s="1"/>
      <c r="B49" s="13" t="s">
        <v>29</v>
      </c>
      <c r="C49" s="13">
        <v>108</v>
      </c>
      <c r="D49" s="13">
        <v>113</v>
      </c>
      <c r="E49" s="13">
        <v>95</v>
      </c>
      <c r="F49" s="1"/>
      <c r="G49" s="1"/>
      <c r="H49" s="1"/>
      <c r="I49" s="1"/>
      <c r="J49" s="13">
        <v>105.33333333333333</v>
      </c>
      <c r="K49" s="13">
        <v>5.3644923131436943</v>
      </c>
      <c r="L49" s="13">
        <v>6.5800282368712239E-3</v>
      </c>
      <c r="M49" s="13"/>
      <c r="N49" s="44">
        <v>2.20104397956234E-2</v>
      </c>
      <c r="O49" s="31"/>
      <c r="P49" s="1"/>
      <c r="Q49" s="1"/>
      <c r="R49" s="1"/>
      <c r="S49" s="1"/>
    </row>
    <row r="50" spans="1:19" ht="1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31"/>
      <c r="P50" s="1"/>
      <c r="Q50" s="1"/>
      <c r="R50" s="1"/>
      <c r="S50" s="1"/>
    </row>
    <row r="51" spans="1:19" ht="17" thickBot="1" x14ac:dyDescent="0.25">
      <c r="A51" s="1" t="s">
        <v>420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31"/>
      <c r="P51" s="1"/>
      <c r="Q51" s="1"/>
      <c r="R51" s="1"/>
      <c r="S51" s="1"/>
    </row>
    <row r="52" spans="1:19" ht="16" x14ac:dyDescent="0.2">
      <c r="A52" s="1"/>
      <c r="B52" s="15" t="s">
        <v>197</v>
      </c>
      <c r="C52" s="15" t="s">
        <v>6</v>
      </c>
      <c r="D52" s="15" t="s">
        <v>1</v>
      </c>
      <c r="E52" s="15" t="s">
        <v>2</v>
      </c>
      <c r="F52" s="1"/>
      <c r="G52" s="1"/>
      <c r="H52" s="1"/>
      <c r="I52" s="1"/>
      <c r="J52" s="15" t="s">
        <v>4</v>
      </c>
      <c r="K52" s="15" t="s">
        <v>7</v>
      </c>
      <c r="L52" s="50"/>
      <c r="M52" s="37" t="s">
        <v>210</v>
      </c>
      <c r="N52" s="39" t="s">
        <v>213</v>
      </c>
      <c r="O52" s="31"/>
      <c r="P52" s="1"/>
      <c r="Q52" s="1"/>
      <c r="R52" s="1"/>
      <c r="S52" s="1"/>
    </row>
    <row r="53" spans="1:19" ht="16" x14ac:dyDescent="0.2">
      <c r="A53" s="1"/>
      <c r="B53" s="1" t="s">
        <v>12</v>
      </c>
      <c r="C53" s="1">
        <v>8</v>
      </c>
      <c r="D53" s="1">
        <v>10</v>
      </c>
      <c r="E53" s="1">
        <v>5</v>
      </c>
      <c r="F53" s="1"/>
      <c r="G53" s="1"/>
      <c r="H53" s="1"/>
      <c r="I53" s="1"/>
      <c r="J53" s="1">
        <v>7.666666666666667</v>
      </c>
      <c r="K53" s="1">
        <v>1.4529663145135574</v>
      </c>
      <c r="L53" s="1"/>
      <c r="M53" s="6" t="s">
        <v>256</v>
      </c>
      <c r="N53" s="23">
        <v>9.8323663755284196E-6</v>
      </c>
      <c r="O53" s="31"/>
      <c r="P53" s="1"/>
      <c r="Q53" s="1"/>
      <c r="R53" s="1"/>
      <c r="S53" s="1"/>
    </row>
    <row r="54" spans="1:19" ht="16" x14ac:dyDescent="0.2">
      <c r="A54" s="1"/>
      <c r="B54" s="1" t="s">
        <v>14</v>
      </c>
      <c r="C54" s="1">
        <v>85</v>
      </c>
      <c r="D54" s="1">
        <v>71</v>
      </c>
      <c r="E54" s="1">
        <v>111</v>
      </c>
      <c r="F54" s="1"/>
      <c r="G54" s="1"/>
      <c r="H54" s="1"/>
      <c r="I54" s="1"/>
      <c r="J54" s="1">
        <v>89</v>
      </c>
      <c r="K54" s="1">
        <v>11.718930554164631</v>
      </c>
      <c r="L54" s="1"/>
      <c r="M54" s="1"/>
      <c r="N54" s="30"/>
      <c r="O54" s="31"/>
      <c r="P54" s="1"/>
      <c r="Q54" s="1"/>
      <c r="R54" s="1"/>
      <c r="S54" s="1"/>
    </row>
    <row r="55" spans="1:19" ht="16" x14ac:dyDescent="0.2">
      <c r="A55" s="1"/>
      <c r="B55" s="1" t="s">
        <v>36</v>
      </c>
      <c r="C55" s="1">
        <v>12</v>
      </c>
      <c r="D55" s="1">
        <v>44</v>
      </c>
      <c r="E55" s="1">
        <v>19</v>
      </c>
      <c r="F55" s="1"/>
      <c r="G55" s="1"/>
      <c r="H55" s="1"/>
      <c r="I55" s="1"/>
      <c r="J55" s="1">
        <v>25</v>
      </c>
      <c r="K55" s="1">
        <v>9.7125348562223106</v>
      </c>
      <c r="L55" s="1">
        <v>5.9152910429783712E-2</v>
      </c>
      <c r="M55" s="1"/>
      <c r="N55" s="23">
        <v>1.89004225732203E-4</v>
      </c>
      <c r="O55" s="31"/>
      <c r="P55" s="1"/>
      <c r="Q55" s="1"/>
      <c r="R55" s="1"/>
      <c r="S55" s="1"/>
    </row>
    <row r="56" spans="1:19" ht="16" x14ac:dyDescent="0.2">
      <c r="A56" s="1"/>
      <c r="B56" s="1" t="s">
        <v>37</v>
      </c>
      <c r="C56" s="1">
        <v>37</v>
      </c>
      <c r="D56" s="1">
        <v>10</v>
      </c>
      <c r="E56" s="1">
        <v>17</v>
      </c>
      <c r="F56" s="1"/>
      <c r="G56" s="1"/>
      <c r="H56" s="1"/>
      <c r="I56" s="1"/>
      <c r="J56" s="1">
        <v>21.333333333333332</v>
      </c>
      <c r="K56" s="1">
        <v>8.0897740663410662</v>
      </c>
      <c r="L56" s="1">
        <v>3.1782544389605809E-2</v>
      </c>
      <c r="M56" s="1"/>
      <c r="N56" s="23">
        <v>8.6306531373869802E-5</v>
      </c>
      <c r="O56" s="31"/>
      <c r="P56" s="1"/>
      <c r="Q56" s="1"/>
      <c r="R56" s="1"/>
      <c r="S56" s="1"/>
    </row>
    <row r="57" spans="1:19" ht="16" x14ac:dyDescent="0.2">
      <c r="A57" s="1"/>
      <c r="B57" s="1" t="s">
        <v>38</v>
      </c>
      <c r="C57" s="1">
        <v>11</v>
      </c>
      <c r="D57" s="1">
        <v>40</v>
      </c>
      <c r="E57" s="1">
        <v>18</v>
      </c>
      <c r="F57" s="1"/>
      <c r="G57" s="1"/>
      <c r="H57" s="1"/>
      <c r="I57" s="1"/>
      <c r="J57" s="1">
        <v>23</v>
      </c>
      <c r="K57" s="1">
        <v>8.7368949480541058</v>
      </c>
      <c r="L57" s="1">
        <v>4.1650722831613848E-2</v>
      </c>
      <c r="M57" s="1"/>
      <c r="N57" s="23">
        <v>1.09129149406417E-4</v>
      </c>
      <c r="O57" s="31"/>
      <c r="P57" s="1"/>
      <c r="Q57" s="1"/>
      <c r="R57" s="1"/>
      <c r="S57" s="1"/>
    </row>
    <row r="58" spans="1:19" ht="16" x14ac:dyDescent="0.2">
      <c r="A58" s="1"/>
      <c r="B58" s="1" t="s">
        <v>374</v>
      </c>
      <c r="C58" s="1">
        <v>37</v>
      </c>
      <c r="D58" s="1">
        <v>11</v>
      </c>
      <c r="E58" s="1">
        <v>20</v>
      </c>
      <c r="F58" s="1"/>
      <c r="G58" s="1"/>
      <c r="H58" s="1"/>
      <c r="I58" s="1"/>
      <c r="J58" s="1">
        <v>22.666666666666668</v>
      </c>
      <c r="K58" s="1">
        <v>7.6230644173528486</v>
      </c>
      <c r="L58" s="1">
        <v>3.248093900356562E-2</v>
      </c>
      <c r="M58" s="1"/>
      <c r="N58" s="23">
        <v>1.4079348222062501E-4</v>
      </c>
      <c r="O58" s="31"/>
      <c r="P58" s="1"/>
      <c r="Q58" s="1"/>
      <c r="R58" s="1"/>
      <c r="S58" s="1"/>
    </row>
    <row r="59" spans="1:19" ht="16" x14ac:dyDescent="0.2">
      <c r="A59" s="1"/>
      <c r="B59" s="1" t="s">
        <v>39</v>
      </c>
      <c r="C59" s="1">
        <v>10</v>
      </c>
      <c r="D59" s="1">
        <v>38</v>
      </c>
      <c r="E59" s="1">
        <v>25</v>
      </c>
      <c r="F59" s="1"/>
      <c r="G59" s="1"/>
      <c r="H59" s="1"/>
      <c r="I59" s="1"/>
      <c r="J59" s="1">
        <v>24.333333333333332</v>
      </c>
      <c r="K59" s="1">
        <v>8.0897740663410662</v>
      </c>
      <c r="L59" s="1">
        <v>4.1320680745542362E-2</v>
      </c>
      <c r="M59" s="1"/>
      <c r="N59" s="23">
        <v>1.85905370177708E-4</v>
      </c>
      <c r="O59" s="31"/>
      <c r="P59" s="1"/>
      <c r="Q59" s="1"/>
      <c r="R59" s="1"/>
      <c r="S59" s="1"/>
    </row>
    <row r="60" spans="1:19" ht="16" x14ac:dyDescent="0.2">
      <c r="A60" s="1"/>
      <c r="B60" s="1" t="s">
        <v>28</v>
      </c>
      <c r="C60" s="1">
        <v>39</v>
      </c>
      <c r="D60" s="1">
        <v>17</v>
      </c>
      <c r="E60" s="1">
        <v>13</v>
      </c>
      <c r="F60" s="1"/>
      <c r="G60" s="1"/>
      <c r="H60" s="1"/>
      <c r="I60" s="1"/>
      <c r="J60" s="1">
        <v>23</v>
      </c>
      <c r="K60" s="1">
        <v>8.0829037686547611</v>
      </c>
      <c r="L60" s="1">
        <v>3.6667047898889818E-2</v>
      </c>
      <c r="M60" s="1"/>
      <c r="N60" s="23">
        <v>1.4895174613083201E-4</v>
      </c>
      <c r="O60" s="31"/>
      <c r="P60" s="1"/>
      <c r="Q60" s="1"/>
      <c r="R60" s="1"/>
      <c r="S60" s="1"/>
    </row>
    <row r="61" spans="1:19" ht="17" thickBot="1" x14ac:dyDescent="0.25">
      <c r="A61" s="1"/>
      <c r="B61" s="13" t="s">
        <v>29</v>
      </c>
      <c r="C61" s="13">
        <v>29</v>
      </c>
      <c r="D61" s="13">
        <v>37</v>
      </c>
      <c r="E61" s="13">
        <v>15</v>
      </c>
      <c r="F61" s="1"/>
      <c r="G61" s="1"/>
      <c r="H61" s="1"/>
      <c r="I61" s="1"/>
      <c r="J61" s="13">
        <v>27</v>
      </c>
      <c r="K61" s="13">
        <v>6.4291005073286369</v>
      </c>
      <c r="L61" s="13">
        <v>3.8412734831882518E-2</v>
      </c>
      <c r="M61" s="13"/>
      <c r="N61" s="44">
        <v>2.9952106932307199E-4</v>
      </c>
      <c r="O61" s="31"/>
      <c r="P61" s="1"/>
      <c r="Q61" s="1"/>
      <c r="R61" s="1"/>
      <c r="S61" s="1"/>
    </row>
    <row r="62" spans="1:19" ht="1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31"/>
      <c r="P62" s="1"/>
      <c r="Q62" s="1"/>
      <c r="R62" s="1"/>
      <c r="S62" s="1"/>
    </row>
    <row r="63" spans="1:19" ht="17" thickBot="1" x14ac:dyDescent="0.25">
      <c r="A63" s="1" t="s">
        <v>421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31"/>
      <c r="P63" s="1"/>
      <c r="Q63" s="1"/>
      <c r="R63" s="1"/>
      <c r="S63" s="1"/>
    </row>
    <row r="64" spans="1:19" ht="16" x14ac:dyDescent="0.2">
      <c r="A64" s="1"/>
      <c r="B64" s="15" t="s">
        <v>197</v>
      </c>
      <c r="C64" s="15" t="s">
        <v>6</v>
      </c>
      <c r="D64" s="15" t="s">
        <v>1</v>
      </c>
      <c r="E64" s="15" t="s">
        <v>2</v>
      </c>
      <c r="F64" s="1"/>
      <c r="G64" s="1"/>
      <c r="H64" s="1"/>
      <c r="I64" s="1"/>
      <c r="J64" s="15" t="s">
        <v>4</v>
      </c>
      <c r="K64" s="15" t="s">
        <v>7</v>
      </c>
      <c r="L64" s="50"/>
      <c r="M64" s="37" t="s">
        <v>210</v>
      </c>
      <c r="N64" s="39" t="s">
        <v>213</v>
      </c>
      <c r="O64" s="31"/>
      <c r="P64" s="1"/>
      <c r="Q64" s="1"/>
      <c r="R64" s="1"/>
      <c r="S64" s="1"/>
    </row>
    <row r="65" spans="1:19" ht="16" x14ac:dyDescent="0.2">
      <c r="A65" s="1"/>
      <c r="B65" s="1" t="s">
        <v>12</v>
      </c>
      <c r="C65" s="1">
        <v>0.08</v>
      </c>
      <c r="D65" s="1">
        <v>0.04</v>
      </c>
      <c r="E65" s="1">
        <v>0.09</v>
      </c>
      <c r="F65" s="1"/>
      <c r="G65" s="1"/>
      <c r="H65" s="1"/>
      <c r="I65" s="1"/>
      <c r="J65" s="1">
        <v>6.9999999999999993E-2</v>
      </c>
      <c r="K65" s="1">
        <v>1.5275252316519479E-2</v>
      </c>
      <c r="L65" s="1"/>
      <c r="M65" s="6" t="s">
        <v>256</v>
      </c>
      <c r="N65" s="23">
        <v>4.6329471081891102E-2</v>
      </c>
      <c r="O65" s="31"/>
      <c r="P65" s="1"/>
      <c r="Q65" s="1"/>
      <c r="R65" s="1"/>
      <c r="S65" s="1"/>
    </row>
    <row r="66" spans="1:19" ht="16" x14ac:dyDescent="0.2">
      <c r="A66" s="1"/>
      <c r="B66" s="1" t="s">
        <v>14</v>
      </c>
      <c r="C66" s="1">
        <v>9</v>
      </c>
      <c r="D66" s="1">
        <v>16</v>
      </c>
      <c r="E66" s="1">
        <v>10</v>
      </c>
      <c r="F66" s="1"/>
      <c r="G66" s="1"/>
      <c r="H66" s="1"/>
      <c r="I66" s="1"/>
      <c r="J66" s="1">
        <v>11.666666666666666</v>
      </c>
      <c r="K66" s="1">
        <v>2.185812841434001</v>
      </c>
      <c r="L66" s="1"/>
      <c r="M66" s="1"/>
      <c r="N66" s="30"/>
      <c r="O66" s="31"/>
      <c r="P66" s="1"/>
      <c r="Q66" s="1"/>
      <c r="R66" s="1"/>
      <c r="S66" s="1"/>
    </row>
    <row r="67" spans="1:19" ht="16" x14ac:dyDescent="0.2">
      <c r="A67" s="1"/>
      <c r="B67" s="1" t="s">
        <v>36</v>
      </c>
      <c r="C67" s="1">
        <v>12</v>
      </c>
      <c r="D67" s="1">
        <v>17</v>
      </c>
      <c r="E67" s="1">
        <v>4</v>
      </c>
      <c r="F67" s="1"/>
      <c r="G67" s="1"/>
      <c r="H67" s="1"/>
      <c r="I67" s="1"/>
      <c r="J67" s="1">
        <v>11</v>
      </c>
      <c r="K67" s="1">
        <v>3.7859388972001824</v>
      </c>
      <c r="L67" s="1">
        <v>0.88617684762493953</v>
      </c>
      <c r="M67" s="1"/>
      <c r="N67" s="1">
        <v>0.99999895161705099</v>
      </c>
      <c r="O67" s="31"/>
      <c r="P67" s="1"/>
      <c r="Q67" s="1"/>
      <c r="R67" s="1"/>
      <c r="S67" s="1"/>
    </row>
    <row r="68" spans="1:19" ht="16" x14ac:dyDescent="0.2">
      <c r="A68" s="1"/>
      <c r="B68" s="1" t="s">
        <v>37</v>
      </c>
      <c r="C68" s="1">
        <v>5</v>
      </c>
      <c r="D68" s="1">
        <v>10</v>
      </c>
      <c r="E68" s="1">
        <v>17</v>
      </c>
      <c r="F68" s="1"/>
      <c r="G68" s="1"/>
      <c r="H68" s="1"/>
      <c r="I68" s="1"/>
      <c r="J68" s="1">
        <v>10.666666666666666</v>
      </c>
      <c r="K68" s="1">
        <v>3.4801021696368508</v>
      </c>
      <c r="L68" s="1">
        <v>0.81971767974090182</v>
      </c>
      <c r="M68" s="1"/>
      <c r="N68" s="1">
        <v>0.99997615219899105</v>
      </c>
      <c r="O68" s="31"/>
      <c r="P68" s="1"/>
      <c r="Q68" s="1"/>
      <c r="R68" s="1"/>
      <c r="S68" s="1"/>
    </row>
    <row r="69" spans="1:19" ht="16" x14ac:dyDescent="0.2">
      <c r="A69" s="1"/>
      <c r="B69" s="1" t="s">
        <v>38</v>
      </c>
      <c r="C69" s="1">
        <v>11</v>
      </c>
      <c r="D69" s="1">
        <v>15</v>
      </c>
      <c r="E69" s="1">
        <v>7</v>
      </c>
      <c r="F69" s="1"/>
      <c r="G69" s="1"/>
      <c r="H69" s="1"/>
      <c r="I69" s="1"/>
      <c r="J69" s="1">
        <v>11</v>
      </c>
      <c r="K69" s="1">
        <v>2.3094010767585034</v>
      </c>
      <c r="L69" s="1">
        <v>0.84418080471278423</v>
      </c>
      <c r="M69" s="1"/>
      <c r="N69" s="1">
        <v>0.99999895123920601</v>
      </c>
      <c r="O69" s="31"/>
      <c r="P69" s="1"/>
      <c r="Q69" s="1"/>
      <c r="R69" s="1"/>
      <c r="S69" s="1"/>
    </row>
    <row r="70" spans="1:19" ht="16" x14ac:dyDescent="0.2">
      <c r="A70" s="1"/>
      <c r="B70" s="1" t="s">
        <v>373</v>
      </c>
      <c r="C70" s="1">
        <v>2</v>
      </c>
      <c r="D70" s="1">
        <v>6</v>
      </c>
      <c r="E70" s="1">
        <v>1</v>
      </c>
      <c r="F70" s="1"/>
      <c r="G70" s="1"/>
      <c r="H70" s="1"/>
      <c r="I70" s="1"/>
      <c r="J70" s="1">
        <v>3</v>
      </c>
      <c r="K70" s="1">
        <v>1.5275252316519468</v>
      </c>
      <c r="L70" s="1">
        <v>3.1375734220153953E-2</v>
      </c>
      <c r="M70" s="1"/>
      <c r="N70" s="1">
        <v>0.19107716778557499</v>
      </c>
      <c r="O70" s="31"/>
      <c r="P70" s="1"/>
      <c r="Q70" s="1"/>
      <c r="R70" s="1"/>
      <c r="S70" s="1"/>
    </row>
    <row r="71" spans="1:19" ht="16" x14ac:dyDescent="0.2">
      <c r="A71" s="1"/>
      <c r="B71" s="1" t="s">
        <v>39</v>
      </c>
      <c r="C71" s="1">
        <v>5</v>
      </c>
      <c r="D71" s="1">
        <v>3</v>
      </c>
      <c r="E71" s="1">
        <v>1</v>
      </c>
      <c r="F71" s="1"/>
      <c r="G71" s="1"/>
      <c r="H71" s="1"/>
      <c r="I71" s="1"/>
      <c r="J71" s="1">
        <v>3</v>
      </c>
      <c r="K71" s="1">
        <v>1.1547005383792517</v>
      </c>
      <c r="L71" s="1">
        <v>2.4764921392107665E-2</v>
      </c>
      <c r="M71" s="1"/>
      <c r="N71" s="1">
        <v>0.191117703272426</v>
      </c>
      <c r="O71" s="31"/>
      <c r="P71" s="1"/>
      <c r="Q71" s="1"/>
      <c r="R71" s="1"/>
      <c r="S71" s="1"/>
    </row>
    <row r="72" spans="1:19" ht="16" x14ac:dyDescent="0.2">
      <c r="A72" s="1"/>
      <c r="B72" s="1" t="s">
        <v>28</v>
      </c>
      <c r="C72" s="1">
        <v>4</v>
      </c>
      <c r="D72" s="1">
        <v>17</v>
      </c>
      <c r="E72" s="1">
        <v>13</v>
      </c>
      <c r="F72" s="1"/>
      <c r="G72" s="1"/>
      <c r="H72" s="1"/>
      <c r="I72" s="1"/>
      <c r="J72" s="1">
        <v>11.333333333333334</v>
      </c>
      <c r="K72" s="1">
        <v>3.8441875315569325</v>
      </c>
      <c r="L72" s="1">
        <v>0.94353344247854409</v>
      </c>
      <c r="M72" s="1"/>
      <c r="N72" s="1">
        <v>0.99999999559643105</v>
      </c>
      <c r="O72" s="31"/>
      <c r="P72" s="1"/>
      <c r="Q72" s="1"/>
      <c r="R72" s="1"/>
      <c r="S72" s="1"/>
    </row>
    <row r="73" spans="1:19" ht="17" thickBot="1" x14ac:dyDescent="0.25">
      <c r="A73" s="1"/>
      <c r="B73" s="13" t="s">
        <v>29</v>
      </c>
      <c r="C73" s="13">
        <v>15</v>
      </c>
      <c r="D73" s="13">
        <v>4</v>
      </c>
      <c r="E73" s="13">
        <v>15</v>
      </c>
      <c r="F73" s="1"/>
      <c r="G73" s="1"/>
      <c r="H73" s="1"/>
      <c r="I73" s="1"/>
      <c r="J73" s="13">
        <v>11.333333333333334</v>
      </c>
      <c r="K73" s="13">
        <v>3.6666666666666674</v>
      </c>
      <c r="L73" s="13">
        <v>0.94150911720538488</v>
      </c>
      <c r="M73" s="13"/>
      <c r="N73" s="13">
        <v>0.99999999556362196</v>
      </c>
      <c r="O73" s="31"/>
      <c r="P73" s="1"/>
      <c r="Q73" s="1"/>
      <c r="R73" s="1"/>
      <c r="S73" s="1"/>
    </row>
    <row r="74" spans="1:19" ht="1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31"/>
      <c r="P74" s="1"/>
      <c r="Q74" s="1"/>
      <c r="R74" s="1"/>
      <c r="S74" s="1"/>
    </row>
    <row r="75" spans="1:19" ht="17" thickBot="1" x14ac:dyDescent="0.25">
      <c r="A75" s="1" t="s">
        <v>422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31"/>
      <c r="P75" s="1"/>
      <c r="Q75" s="1"/>
      <c r="R75" s="1"/>
      <c r="S75" s="1"/>
    </row>
    <row r="76" spans="1:19" ht="16" x14ac:dyDescent="0.2">
      <c r="A76" s="1"/>
      <c r="B76" s="15" t="s">
        <v>197</v>
      </c>
      <c r="C76" s="15" t="s">
        <v>6</v>
      </c>
      <c r="D76" s="15" t="s">
        <v>1</v>
      </c>
      <c r="E76" s="15" t="s">
        <v>2</v>
      </c>
      <c r="F76" s="15" t="s">
        <v>3</v>
      </c>
      <c r="G76" s="15" t="s">
        <v>8</v>
      </c>
      <c r="H76" s="15" t="s">
        <v>9</v>
      </c>
      <c r="I76" s="1"/>
      <c r="J76" s="15" t="s">
        <v>4</v>
      </c>
      <c r="K76" s="15" t="s">
        <v>7</v>
      </c>
      <c r="L76" s="50"/>
      <c r="M76" s="37" t="s">
        <v>210</v>
      </c>
      <c r="N76" s="39" t="s">
        <v>213</v>
      </c>
      <c r="O76" s="31"/>
      <c r="P76" s="1"/>
      <c r="Q76" s="1"/>
      <c r="R76" s="1"/>
      <c r="S76" s="1"/>
    </row>
    <row r="77" spans="1:19" ht="16" x14ac:dyDescent="0.2">
      <c r="A77" s="1"/>
      <c r="B77" s="1" t="s">
        <v>40</v>
      </c>
      <c r="C77" s="1">
        <v>35</v>
      </c>
      <c r="D77" s="1">
        <v>22</v>
      </c>
      <c r="E77" s="1">
        <v>18.5</v>
      </c>
      <c r="F77" s="1">
        <v>16</v>
      </c>
      <c r="G77" s="1">
        <v>22</v>
      </c>
      <c r="H77" s="1">
        <v>17.5</v>
      </c>
      <c r="I77" s="1"/>
      <c r="J77" s="1">
        <v>21.833333333333332</v>
      </c>
      <c r="K77" s="1">
        <f>STDEV(C77:H77)/SQRT(6)</f>
        <v>2.812669747963866</v>
      </c>
      <c r="L77" s="1"/>
      <c r="M77" s="6" t="s">
        <v>256</v>
      </c>
      <c r="N77" s="23">
        <v>4.48063246765162E-5</v>
      </c>
      <c r="O77" s="31"/>
      <c r="P77" s="1"/>
      <c r="Q77" s="1"/>
      <c r="R77" s="1"/>
      <c r="S77" s="1"/>
    </row>
    <row r="78" spans="1:19" ht="16" x14ac:dyDescent="0.2">
      <c r="A78" s="1"/>
      <c r="B78" s="1" t="s">
        <v>41</v>
      </c>
      <c r="C78" s="1">
        <v>8</v>
      </c>
      <c r="D78" s="1">
        <v>9.5</v>
      </c>
      <c r="E78" s="1">
        <v>7.5</v>
      </c>
      <c r="F78" s="1">
        <v>9</v>
      </c>
      <c r="G78" s="1">
        <v>11.5</v>
      </c>
      <c r="H78" s="1">
        <v>4.5</v>
      </c>
      <c r="I78" s="1"/>
      <c r="J78" s="1">
        <v>8.3333333333333339</v>
      </c>
      <c r="K78" s="1">
        <f t="shared" ref="K78:K83" si="0">STDEV(C78:H78)/SQRT(6)</f>
        <v>0.95452140421842335</v>
      </c>
      <c r="L78" s="1"/>
      <c r="M78" s="1"/>
      <c r="N78" s="30"/>
      <c r="O78" s="31"/>
      <c r="P78" s="1"/>
      <c r="Q78" s="1"/>
      <c r="R78" s="1"/>
      <c r="S78" s="1"/>
    </row>
    <row r="79" spans="1:19" ht="16" x14ac:dyDescent="0.2">
      <c r="A79" s="1"/>
      <c r="B79" s="1" t="s">
        <v>42</v>
      </c>
      <c r="C79" s="1">
        <v>11.5</v>
      </c>
      <c r="D79" s="1">
        <v>17</v>
      </c>
      <c r="E79" s="1">
        <v>14</v>
      </c>
      <c r="F79" s="1">
        <v>19</v>
      </c>
      <c r="G79" s="1">
        <v>21.5</v>
      </c>
      <c r="H79" s="1">
        <v>12.5</v>
      </c>
      <c r="I79" s="1"/>
      <c r="J79" s="1">
        <v>15.916666666666666</v>
      </c>
      <c r="K79" s="1">
        <f t="shared" si="0"/>
        <v>1.5990448537938022</v>
      </c>
      <c r="L79" s="1"/>
      <c r="M79" s="1"/>
      <c r="N79" s="23">
        <v>3.1923945990926197E-2</v>
      </c>
      <c r="O79" s="31"/>
      <c r="P79" s="1"/>
      <c r="Q79" s="1"/>
      <c r="R79" s="1"/>
      <c r="S79" s="1"/>
    </row>
    <row r="80" spans="1:19" ht="16" x14ac:dyDescent="0.2">
      <c r="A80" s="1"/>
      <c r="B80" s="1" t="s">
        <v>43</v>
      </c>
      <c r="C80" s="1">
        <v>14</v>
      </c>
      <c r="D80" s="1">
        <v>12</v>
      </c>
      <c r="E80" s="1">
        <v>15</v>
      </c>
      <c r="F80" s="1">
        <v>16.5</v>
      </c>
      <c r="G80" s="1">
        <v>19</v>
      </c>
      <c r="H80" s="1">
        <v>18.5</v>
      </c>
      <c r="I80" s="1"/>
      <c r="J80" s="1">
        <v>15.833333333333334</v>
      </c>
      <c r="K80" s="1">
        <f t="shared" si="0"/>
        <v>1.1005049346146107</v>
      </c>
      <c r="L80" s="1"/>
      <c r="M80" s="1"/>
      <c r="N80" s="23">
        <v>3.44379539554183E-2</v>
      </c>
      <c r="O80" s="31"/>
      <c r="P80" s="1"/>
      <c r="Q80" s="1"/>
      <c r="R80" s="1"/>
      <c r="S80" s="1"/>
    </row>
    <row r="81" spans="1:19" ht="16" x14ac:dyDescent="0.2">
      <c r="A81" s="1"/>
      <c r="B81" s="1" t="s">
        <v>44</v>
      </c>
      <c r="C81" s="1">
        <v>22.5</v>
      </c>
      <c r="D81" s="1">
        <v>10</v>
      </c>
      <c r="E81" s="1">
        <v>9.5</v>
      </c>
      <c r="F81" s="1">
        <v>16.5</v>
      </c>
      <c r="G81" s="1">
        <v>18</v>
      </c>
      <c r="H81" s="1">
        <v>17</v>
      </c>
      <c r="I81" s="1"/>
      <c r="J81" s="1">
        <v>15.583333333333334</v>
      </c>
      <c r="K81" s="1">
        <f t="shared" si="0"/>
        <v>2.0388586131569895</v>
      </c>
      <c r="L81" s="1"/>
      <c r="M81" s="1"/>
      <c r="N81" s="23">
        <v>4.3077672925937803E-2</v>
      </c>
      <c r="O81" s="31"/>
      <c r="P81" s="1"/>
      <c r="Q81" s="1"/>
      <c r="R81" s="1"/>
      <c r="S81" s="1"/>
    </row>
    <row r="82" spans="1:19" ht="16" x14ac:dyDescent="0.2">
      <c r="A82" s="1"/>
      <c r="B82" s="1" t="s">
        <v>45</v>
      </c>
      <c r="C82" s="1">
        <v>10.5</v>
      </c>
      <c r="D82" s="1">
        <v>11</v>
      </c>
      <c r="E82" s="1">
        <v>19.5</v>
      </c>
      <c r="F82" s="1">
        <v>13</v>
      </c>
      <c r="G82" s="1">
        <v>18.5</v>
      </c>
      <c r="H82" s="1">
        <v>21</v>
      </c>
      <c r="I82" s="1"/>
      <c r="J82" s="1">
        <v>15.583333333333334</v>
      </c>
      <c r="K82" s="1">
        <f t="shared" si="0"/>
        <v>1.8859863319877062</v>
      </c>
      <c r="L82" s="1"/>
      <c r="M82" s="1"/>
      <c r="N82" s="23">
        <v>4.3221785922797899E-2</v>
      </c>
      <c r="O82" s="31"/>
      <c r="P82" s="1"/>
      <c r="Q82" s="1"/>
      <c r="R82" s="1"/>
      <c r="S82" s="1"/>
    </row>
    <row r="83" spans="1:19" ht="17" thickBot="1" x14ac:dyDescent="0.25">
      <c r="A83" s="1"/>
      <c r="B83" s="13" t="s">
        <v>46</v>
      </c>
      <c r="C83" s="13">
        <v>13</v>
      </c>
      <c r="D83" s="13">
        <v>16.5</v>
      </c>
      <c r="E83" s="13">
        <v>25</v>
      </c>
      <c r="F83" s="13">
        <v>17.5</v>
      </c>
      <c r="G83" s="13">
        <v>11.5</v>
      </c>
      <c r="H83" s="13">
        <v>19</v>
      </c>
      <c r="I83" s="1"/>
      <c r="J83" s="13">
        <v>17.083333333333332</v>
      </c>
      <c r="K83" s="13">
        <f t="shared" si="0"/>
        <v>1.9554056129384281</v>
      </c>
      <c r="L83" s="13"/>
      <c r="M83" s="13"/>
      <c r="N83" s="44">
        <v>1.0516278959294001E-2</v>
      </c>
      <c r="O83" s="31"/>
      <c r="P83" s="1"/>
      <c r="Q83" s="1"/>
      <c r="R83" s="1"/>
      <c r="S83" s="1"/>
    </row>
    <row r="84" spans="1:19" ht="1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31"/>
      <c r="P84" s="1"/>
      <c r="Q84" s="1"/>
      <c r="R84" s="1"/>
      <c r="S84" s="1"/>
    </row>
    <row r="85" spans="1:19" ht="17" thickBot="1" x14ac:dyDescent="0.25">
      <c r="A85" s="1" t="s">
        <v>423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31"/>
      <c r="P85" s="1"/>
      <c r="Q85" s="1"/>
      <c r="R85" s="1"/>
      <c r="S85" s="1"/>
    </row>
    <row r="86" spans="1:19" ht="16" x14ac:dyDescent="0.2">
      <c r="A86" s="1"/>
      <c r="B86" s="15" t="s">
        <v>197</v>
      </c>
      <c r="C86" s="15" t="s">
        <v>6</v>
      </c>
      <c r="D86" s="15" t="s">
        <v>1</v>
      </c>
      <c r="E86" s="15" t="s">
        <v>2</v>
      </c>
      <c r="F86" s="15" t="s">
        <v>3</v>
      </c>
      <c r="G86" s="15" t="s">
        <v>8</v>
      </c>
      <c r="H86" s="15" t="s">
        <v>9</v>
      </c>
      <c r="I86" s="1"/>
      <c r="J86" s="15" t="s">
        <v>4</v>
      </c>
      <c r="K86" s="15" t="s">
        <v>7</v>
      </c>
      <c r="L86" s="50"/>
      <c r="M86" s="37" t="s">
        <v>210</v>
      </c>
      <c r="N86" s="39" t="s">
        <v>213</v>
      </c>
      <c r="O86" s="31"/>
      <c r="P86" s="1"/>
      <c r="Q86" s="1"/>
      <c r="R86" s="1"/>
      <c r="S86" s="1"/>
    </row>
    <row r="87" spans="1:19" ht="16" x14ac:dyDescent="0.2">
      <c r="A87" s="1"/>
      <c r="B87" s="1" t="s">
        <v>186</v>
      </c>
      <c r="C87" s="1">
        <v>14</v>
      </c>
      <c r="D87" s="1">
        <v>8</v>
      </c>
      <c r="E87" s="1">
        <v>8</v>
      </c>
      <c r="F87" s="1">
        <v>6</v>
      </c>
      <c r="G87" s="1">
        <v>8</v>
      </c>
      <c r="H87" s="1">
        <v>12</v>
      </c>
      <c r="I87" s="1"/>
      <c r="J87" s="1">
        <v>9.3333333333333339</v>
      </c>
      <c r="K87" s="1">
        <f>STDEV(C87:H87)/SQRT(6)</f>
        <v>1.2292725943057188</v>
      </c>
      <c r="L87" s="1"/>
      <c r="M87" s="6" t="s">
        <v>256</v>
      </c>
      <c r="N87" s="23">
        <v>1.0260345969779199E-3</v>
      </c>
      <c r="O87" s="31"/>
      <c r="P87" s="1"/>
      <c r="Q87" s="1"/>
      <c r="R87" s="1"/>
      <c r="S87" s="1"/>
    </row>
    <row r="88" spans="1:19" ht="16" x14ac:dyDescent="0.2">
      <c r="A88" s="1"/>
      <c r="B88" s="1" t="s">
        <v>41</v>
      </c>
      <c r="C88" s="1">
        <v>2</v>
      </c>
      <c r="D88" s="1">
        <v>0</v>
      </c>
      <c r="E88" s="1">
        <v>2</v>
      </c>
      <c r="F88" s="1">
        <v>5</v>
      </c>
      <c r="G88" s="1">
        <v>2</v>
      </c>
      <c r="H88" s="1">
        <v>4</v>
      </c>
      <c r="I88" s="1"/>
      <c r="J88" s="1">
        <v>2.5</v>
      </c>
      <c r="K88" s="1">
        <f t="shared" ref="K88:K93" si="1">STDEV(C88:H88)/SQRT(6)</f>
        <v>0.7187952884282609</v>
      </c>
      <c r="L88" s="1"/>
      <c r="M88" s="1"/>
      <c r="N88" s="30"/>
      <c r="O88" s="31"/>
      <c r="P88" s="1"/>
      <c r="Q88" s="1"/>
      <c r="R88" s="1"/>
      <c r="S88" s="1"/>
    </row>
    <row r="89" spans="1:19" ht="16" x14ac:dyDescent="0.2">
      <c r="A89" s="1"/>
      <c r="B89" s="1" t="s">
        <v>42</v>
      </c>
      <c r="C89" s="1">
        <v>6</v>
      </c>
      <c r="D89" s="1">
        <v>7</v>
      </c>
      <c r="E89" s="1">
        <v>4</v>
      </c>
      <c r="F89" s="1">
        <v>9</v>
      </c>
      <c r="G89" s="1">
        <v>11</v>
      </c>
      <c r="H89" s="1">
        <v>9</v>
      </c>
      <c r="I89" s="1"/>
      <c r="J89" s="1">
        <v>7.666666666666667</v>
      </c>
      <c r="K89" s="1">
        <f t="shared" si="1"/>
        <v>1.0219806477837259</v>
      </c>
      <c r="L89" s="1"/>
      <c r="M89" s="1"/>
      <c r="N89" s="23">
        <v>1.5824514201341702E-2</v>
      </c>
      <c r="O89" s="31"/>
      <c r="P89" s="1"/>
      <c r="Q89" s="1"/>
      <c r="R89" s="1"/>
      <c r="S89" s="1"/>
    </row>
    <row r="90" spans="1:19" ht="16" x14ac:dyDescent="0.2">
      <c r="A90" s="1"/>
      <c r="B90" s="1" t="s">
        <v>43</v>
      </c>
      <c r="C90" s="1">
        <v>7</v>
      </c>
      <c r="D90" s="1">
        <v>9</v>
      </c>
      <c r="E90" s="1">
        <v>6</v>
      </c>
      <c r="F90" s="1">
        <v>11</v>
      </c>
      <c r="G90" s="1">
        <v>10</v>
      </c>
      <c r="H90" s="1">
        <v>5</v>
      </c>
      <c r="I90" s="1"/>
      <c r="J90" s="1">
        <v>8</v>
      </c>
      <c r="K90" s="1">
        <f t="shared" si="1"/>
        <v>0.966091783079296</v>
      </c>
      <c r="L90" s="1"/>
      <c r="M90" s="1"/>
      <c r="N90" s="23">
        <v>9.3737162569680291E-3</v>
      </c>
      <c r="O90" s="31"/>
      <c r="P90" s="1"/>
      <c r="Q90" s="1"/>
      <c r="R90" s="1"/>
      <c r="S90" s="1"/>
    </row>
    <row r="91" spans="1:19" ht="16" x14ac:dyDescent="0.2">
      <c r="A91" s="1"/>
      <c r="B91" s="1" t="s">
        <v>44</v>
      </c>
      <c r="C91" s="1">
        <v>9</v>
      </c>
      <c r="D91" s="1">
        <v>6</v>
      </c>
      <c r="E91" s="1">
        <v>7</v>
      </c>
      <c r="F91" s="1">
        <v>12</v>
      </c>
      <c r="G91" s="1">
        <v>8</v>
      </c>
      <c r="H91" s="1">
        <v>6</v>
      </c>
      <c r="I91" s="1"/>
      <c r="J91" s="1">
        <v>8</v>
      </c>
      <c r="K91" s="1">
        <f t="shared" si="1"/>
        <v>0.93094933625126286</v>
      </c>
      <c r="L91" s="1"/>
      <c r="M91" s="1"/>
      <c r="N91" s="23">
        <v>9.4120842779625794E-3</v>
      </c>
      <c r="O91" s="31"/>
      <c r="P91" s="1"/>
      <c r="Q91" s="1"/>
      <c r="R91" s="1"/>
      <c r="S91" s="1"/>
    </row>
    <row r="92" spans="1:19" ht="16" x14ac:dyDescent="0.2">
      <c r="A92" s="1"/>
      <c r="B92" s="1" t="s">
        <v>45</v>
      </c>
      <c r="C92" s="1">
        <v>10</v>
      </c>
      <c r="D92" s="1">
        <v>8</v>
      </c>
      <c r="E92" s="1">
        <v>4</v>
      </c>
      <c r="F92" s="1">
        <v>5</v>
      </c>
      <c r="G92" s="1">
        <v>9</v>
      </c>
      <c r="H92" s="1">
        <v>12</v>
      </c>
      <c r="I92" s="1"/>
      <c r="J92" s="1">
        <v>8</v>
      </c>
      <c r="K92" s="1">
        <f t="shared" si="1"/>
        <v>1.2382783747337807</v>
      </c>
      <c r="L92" s="1"/>
      <c r="M92" s="1"/>
      <c r="N92" s="23">
        <v>9.3519729873969802E-3</v>
      </c>
      <c r="O92" s="31"/>
      <c r="P92" s="1"/>
      <c r="Q92" s="1"/>
      <c r="R92" s="1"/>
      <c r="S92" s="1"/>
    </row>
    <row r="93" spans="1:19" ht="17" thickBot="1" x14ac:dyDescent="0.25">
      <c r="A93" s="1"/>
      <c r="B93" s="13" t="s">
        <v>46</v>
      </c>
      <c r="C93" s="13">
        <v>2</v>
      </c>
      <c r="D93" s="13">
        <v>8</v>
      </c>
      <c r="E93" s="13">
        <v>4</v>
      </c>
      <c r="F93" s="13">
        <v>9</v>
      </c>
      <c r="G93" s="13">
        <v>13</v>
      </c>
      <c r="H93" s="13">
        <v>11</v>
      </c>
      <c r="I93" s="1"/>
      <c r="J93" s="13">
        <v>7.833333333333333</v>
      </c>
      <c r="K93" s="13">
        <f t="shared" si="1"/>
        <v>1.701306687356646</v>
      </c>
      <c r="L93" s="13"/>
      <c r="M93" s="13"/>
      <c r="N93" s="44">
        <v>1.2345955161342299E-2</v>
      </c>
      <c r="O93" s="31"/>
      <c r="P93" s="1"/>
      <c r="Q93" s="1"/>
      <c r="R93" s="1"/>
      <c r="S93" s="1"/>
    </row>
    <row r="94" spans="1:19" ht="1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31"/>
      <c r="P94" s="1"/>
      <c r="Q94" s="1"/>
      <c r="R94" s="1"/>
      <c r="S94" s="1"/>
    </row>
    <row r="95" spans="1:19" ht="17" thickBot="1" x14ac:dyDescent="0.25">
      <c r="A95" s="1" t="s">
        <v>427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31"/>
      <c r="P95" s="1"/>
      <c r="Q95" s="1"/>
      <c r="R95" s="1"/>
      <c r="S95" s="1"/>
    </row>
    <row r="96" spans="1:19" ht="16" x14ac:dyDescent="0.2">
      <c r="A96" s="1"/>
      <c r="B96" s="15" t="s">
        <v>197</v>
      </c>
      <c r="C96" s="15" t="s">
        <v>6</v>
      </c>
      <c r="D96" s="15" t="s">
        <v>1</v>
      </c>
      <c r="E96" s="15" t="s">
        <v>2</v>
      </c>
      <c r="F96" s="15" t="s">
        <v>3</v>
      </c>
      <c r="G96" s="15" t="s">
        <v>8</v>
      </c>
      <c r="H96" s="15" t="s">
        <v>9</v>
      </c>
      <c r="I96" s="1"/>
      <c r="J96" s="15" t="s">
        <v>4</v>
      </c>
      <c r="K96" s="15" t="s">
        <v>7</v>
      </c>
      <c r="L96" s="50"/>
      <c r="M96" s="37" t="s">
        <v>210</v>
      </c>
      <c r="N96" s="39" t="s">
        <v>213</v>
      </c>
      <c r="O96" s="31"/>
      <c r="P96" s="1"/>
      <c r="Q96" s="1"/>
      <c r="R96" s="1"/>
      <c r="S96" s="1"/>
    </row>
    <row r="97" spans="1:19" ht="16" x14ac:dyDescent="0.2">
      <c r="A97" s="1"/>
      <c r="B97" s="1" t="s">
        <v>186</v>
      </c>
      <c r="C97" s="1">
        <v>30</v>
      </c>
      <c r="D97" s="1">
        <v>28</v>
      </c>
      <c r="E97" s="1">
        <v>19</v>
      </c>
      <c r="F97" s="1">
        <v>21</v>
      </c>
      <c r="G97" s="1">
        <v>25</v>
      </c>
      <c r="H97" s="1">
        <v>27</v>
      </c>
      <c r="I97" s="1"/>
      <c r="J97" s="1">
        <v>25</v>
      </c>
      <c r="K97" s="1">
        <f>STDEV(C97:H97)/SQRT(6)</f>
        <v>1.7320508075688772</v>
      </c>
      <c r="L97" s="1"/>
      <c r="M97" s="6" t="s">
        <v>256</v>
      </c>
      <c r="N97" s="23">
        <v>5.2114843482886601E-5</v>
      </c>
      <c r="O97" s="31"/>
      <c r="P97" s="1"/>
      <c r="Q97" s="1"/>
      <c r="R97" s="1"/>
      <c r="S97" s="1"/>
    </row>
    <row r="98" spans="1:19" ht="16" x14ac:dyDescent="0.2">
      <c r="A98" s="1"/>
      <c r="B98" s="1" t="s">
        <v>41</v>
      </c>
      <c r="C98" s="1">
        <v>11</v>
      </c>
      <c r="D98" s="1">
        <v>9</v>
      </c>
      <c r="E98" s="1">
        <v>13</v>
      </c>
      <c r="F98" s="1">
        <v>6</v>
      </c>
      <c r="G98" s="1">
        <v>7</v>
      </c>
      <c r="H98" s="1">
        <v>8</v>
      </c>
      <c r="I98" s="1"/>
      <c r="J98" s="1">
        <v>9</v>
      </c>
      <c r="K98" s="1">
        <f t="shared" ref="K98:K103" si="2">STDEV(C98:H98)/SQRT(6)</f>
        <v>1.0645812948447542</v>
      </c>
      <c r="L98" s="1"/>
      <c r="M98" s="6"/>
      <c r="N98" s="30"/>
      <c r="O98" s="31"/>
      <c r="P98" s="1"/>
      <c r="Q98" s="1"/>
      <c r="R98" s="1"/>
      <c r="S98" s="1"/>
    </row>
    <row r="99" spans="1:19" ht="16" x14ac:dyDescent="0.2">
      <c r="A99" s="1"/>
      <c r="B99" s="1" t="s">
        <v>42</v>
      </c>
      <c r="C99" s="1">
        <v>15</v>
      </c>
      <c r="D99" s="1">
        <v>26</v>
      </c>
      <c r="E99" s="1">
        <v>20</v>
      </c>
      <c r="F99" s="1">
        <v>19</v>
      </c>
      <c r="G99" s="1">
        <v>15</v>
      </c>
      <c r="H99" s="1">
        <v>18</v>
      </c>
      <c r="I99" s="1"/>
      <c r="J99" s="1">
        <v>18.833333333333332</v>
      </c>
      <c r="K99" s="1">
        <f t="shared" si="2"/>
        <v>1.6616591440819373</v>
      </c>
      <c r="L99" s="1"/>
      <c r="M99" s="1"/>
      <c r="N99" s="23">
        <v>1.7465804952297399E-2</v>
      </c>
      <c r="O99" s="31"/>
      <c r="P99" s="1"/>
      <c r="Q99" s="1"/>
      <c r="R99" s="1"/>
      <c r="S99" s="1"/>
    </row>
    <row r="100" spans="1:19" ht="16" x14ac:dyDescent="0.2">
      <c r="A100" s="1"/>
      <c r="B100" s="1" t="s">
        <v>43</v>
      </c>
      <c r="C100" s="1">
        <v>20</v>
      </c>
      <c r="D100" s="1">
        <v>11</v>
      </c>
      <c r="E100" s="1">
        <v>19</v>
      </c>
      <c r="F100" s="1">
        <v>24</v>
      </c>
      <c r="G100" s="1">
        <v>30</v>
      </c>
      <c r="H100" s="1">
        <v>14</v>
      </c>
      <c r="I100" s="1"/>
      <c r="J100" s="1">
        <v>19.666666666666668</v>
      </c>
      <c r="K100" s="1">
        <f t="shared" si="2"/>
        <v>2.7888667551135864</v>
      </c>
      <c r="L100" s="1"/>
      <c r="M100" s="1"/>
      <c r="N100" s="23">
        <v>8.8269958909562608E-3</v>
      </c>
      <c r="O100" s="31"/>
      <c r="P100" s="1"/>
      <c r="Q100" s="1"/>
      <c r="R100" s="1"/>
      <c r="S100" s="1"/>
    </row>
    <row r="101" spans="1:19" ht="16" x14ac:dyDescent="0.2">
      <c r="A101" s="1"/>
      <c r="B101" s="1" t="s">
        <v>44</v>
      </c>
      <c r="C101" s="1">
        <v>25</v>
      </c>
      <c r="D101" s="1">
        <v>11</v>
      </c>
      <c r="E101" s="1">
        <v>18</v>
      </c>
      <c r="F101" s="1">
        <v>29</v>
      </c>
      <c r="G101" s="1">
        <v>15</v>
      </c>
      <c r="H101" s="1">
        <v>14</v>
      </c>
      <c r="I101" s="1"/>
      <c r="J101" s="1">
        <v>18.666666666666668</v>
      </c>
      <c r="K101" s="1">
        <f t="shared" si="2"/>
        <v>2.8362729848243542</v>
      </c>
      <c r="L101" s="1"/>
      <c r="M101" s="1"/>
      <c r="N101" s="23">
        <v>2.0031961623702799E-2</v>
      </c>
      <c r="O101" s="31"/>
      <c r="P101" s="1"/>
      <c r="Q101" s="1"/>
      <c r="R101" s="1"/>
      <c r="S101" s="1"/>
    </row>
    <row r="102" spans="1:19" ht="16" x14ac:dyDescent="0.2">
      <c r="A102" s="1"/>
      <c r="B102" s="1" t="s">
        <v>45</v>
      </c>
      <c r="C102" s="1">
        <v>28</v>
      </c>
      <c r="D102" s="1">
        <v>12</v>
      </c>
      <c r="E102" s="1">
        <v>11</v>
      </c>
      <c r="F102" s="1">
        <v>20</v>
      </c>
      <c r="G102" s="1">
        <v>15</v>
      </c>
      <c r="H102" s="1">
        <v>24</v>
      </c>
      <c r="I102" s="1"/>
      <c r="J102" s="1">
        <v>18.333333333333332</v>
      </c>
      <c r="K102" s="1">
        <f t="shared" si="2"/>
        <v>2.7888667551135851</v>
      </c>
      <c r="L102" s="1"/>
      <c r="M102" s="1"/>
      <c r="N102" s="23">
        <v>2.5945588638903599E-2</v>
      </c>
      <c r="O102" s="31"/>
      <c r="P102" s="1"/>
      <c r="Q102" s="1"/>
      <c r="R102" s="1"/>
      <c r="S102" s="1"/>
    </row>
    <row r="103" spans="1:19" ht="17" thickBot="1" x14ac:dyDescent="0.25">
      <c r="A103" s="1"/>
      <c r="B103" s="13" t="s">
        <v>46</v>
      </c>
      <c r="C103" s="13">
        <v>20</v>
      </c>
      <c r="D103" s="13">
        <v>19</v>
      </c>
      <c r="E103" s="13">
        <v>28</v>
      </c>
      <c r="F103" s="13">
        <v>14</v>
      </c>
      <c r="G103" s="13">
        <v>16</v>
      </c>
      <c r="H103" s="13">
        <v>17</v>
      </c>
      <c r="I103" s="1"/>
      <c r="J103" s="13">
        <v>19</v>
      </c>
      <c r="K103" s="13">
        <f t="shared" si="2"/>
        <v>2</v>
      </c>
      <c r="L103" s="13"/>
      <c r="M103" s="13"/>
      <c r="N103" s="44">
        <v>1.52121953044009E-2</v>
      </c>
      <c r="O103" s="31"/>
      <c r="P103" s="1"/>
      <c r="Q103" s="1"/>
      <c r="R103" s="1"/>
      <c r="S103" s="1"/>
    </row>
    <row r="104" spans="1:19" ht="1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31"/>
      <c r="P104" s="1"/>
      <c r="Q104" s="1"/>
      <c r="R104" s="1"/>
      <c r="S104" s="1"/>
    </row>
    <row r="105" spans="1:19" ht="17" thickBot="1" x14ac:dyDescent="0.25">
      <c r="A105" s="1" t="s">
        <v>428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31"/>
      <c r="P105" s="1"/>
      <c r="Q105" s="1"/>
      <c r="R105" s="1"/>
      <c r="S105" s="1"/>
    </row>
    <row r="106" spans="1:19" ht="16" x14ac:dyDescent="0.2">
      <c r="A106" s="1"/>
      <c r="B106" s="15" t="s">
        <v>197</v>
      </c>
      <c r="C106" s="15" t="s">
        <v>6</v>
      </c>
      <c r="D106" s="15" t="s">
        <v>1</v>
      </c>
      <c r="E106" s="15" t="s">
        <v>2</v>
      </c>
      <c r="F106" s="15" t="s">
        <v>3</v>
      </c>
      <c r="G106" s="15" t="s">
        <v>8</v>
      </c>
      <c r="H106" s="15" t="s">
        <v>9</v>
      </c>
      <c r="I106" s="1"/>
      <c r="J106" s="15" t="s">
        <v>4</v>
      </c>
      <c r="K106" s="15" t="s">
        <v>7</v>
      </c>
      <c r="L106" s="50"/>
      <c r="M106" s="37" t="s">
        <v>210</v>
      </c>
      <c r="N106" s="39" t="s">
        <v>213</v>
      </c>
      <c r="O106" s="49"/>
      <c r="P106" s="41" t="s">
        <v>42</v>
      </c>
      <c r="Q106" s="41" t="s">
        <v>47</v>
      </c>
      <c r="R106" s="41" t="s">
        <v>48</v>
      </c>
      <c r="S106" s="1"/>
    </row>
    <row r="107" spans="1:19" ht="16" x14ac:dyDescent="0.2">
      <c r="A107" s="1"/>
      <c r="B107" s="1" t="s">
        <v>41</v>
      </c>
      <c r="C107" s="1">
        <v>10</v>
      </c>
      <c r="D107" s="1">
        <v>7</v>
      </c>
      <c r="E107" s="1">
        <v>6.5</v>
      </c>
      <c r="F107" s="1">
        <v>11.5</v>
      </c>
      <c r="G107" s="1">
        <v>5</v>
      </c>
      <c r="H107" s="1">
        <v>9</v>
      </c>
      <c r="I107" s="1"/>
      <c r="J107" s="6">
        <v>8.1666666666666661</v>
      </c>
      <c r="K107" s="1">
        <f>STDEV(C107:H107)/SQRT(6)</f>
        <v>0.98882646494608817</v>
      </c>
      <c r="L107" s="6"/>
      <c r="M107" s="6" t="s">
        <v>222</v>
      </c>
      <c r="N107" s="6"/>
      <c r="O107" s="32" t="s">
        <v>41</v>
      </c>
      <c r="P107" s="19">
        <v>2.5288110631540201E-2</v>
      </c>
      <c r="Q107" s="19">
        <v>2.5288110631540201E-2</v>
      </c>
      <c r="R107" s="19">
        <v>1.37321608545226E-2</v>
      </c>
      <c r="S107" s="1"/>
    </row>
    <row r="108" spans="1:19" ht="16" x14ac:dyDescent="0.2">
      <c r="A108" s="1"/>
      <c r="B108" s="1" t="s">
        <v>42</v>
      </c>
      <c r="C108" s="1">
        <v>13</v>
      </c>
      <c r="D108" s="1">
        <v>15</v>
      </c>
      <c r="E108" s="1">
        <v>21</v>
      </c>
      <c r="F108" s="1">
        <v>14.5</v>
      </c>
      <c r="G108" s="1">
        <v>19</v>
      </c>
      <c r="H108" s="1">
        <v>11</v>
      </c>
      <c r="I108" s="1"/>
      <c r="J108" s="6">
        <v>15.583333333333334</v>
      </c>
      <c r="K108" s="1">
        <f t="shared" ref="K108:K110" si="3">STDEV(C108:H108)/SQRT(6)</f>
        <v>1.5297966458904844</v>
      </c>
      <c r="L108" s="6"/>
      <c r="M108" s="6"/>
      <c r="N108" s="6"/>
      <c r="O108" s="32" t="s">
        <v>42</v>
      </c>
      <c r="P108" s="30"/>
      <c r="Q108" s="4">
        <v>1</v>
      </c>
      <c r="R108" s="4">
        <v>0.99202529700993702</v>
      </c>
      <c r="S108" s="1"/>
    </row>
    <row r="109" spans="1:19" ht="16" x14ac:dyDescent="0.2">
      <c r="A109" s="1"/>
      <c r="B109" s="1" t="s">
        <v>47</v>
      </c>
      <c r="C109" s="1">
        <v>17.5</v>
      </c>
      <c r="D109" s="1">
        <v>13</v>
      </c>
      <c r="E109" s="1">
        <v>20</v>
      </c>
      <c r="F109" s="1">
        <v>14.5</v>
      </c>
      <c r="G109" s="1">
        <v>17.5</v>
      </c>
      <c r="H109" s="1">
        <v>11</v>
      </c>
      <c r="I109" s="1"/>
      <c r="J109" s="6">
        <v>15.583333333333334</v>
      </c>
      <c r="K109" s="1">
        <f t="shared" si="3"/>
        <v>1.3626974882359042</v>
      </c>
      <c r="L109" s="6"/>
      <c r="M109" s="6"/>
      <c r="N109" s="6"/>
      <c r="O109" s="32" t="s">
        <v>47</v>
      </c>
      <c r="P109" s="30"/>
      <c r="Q109" s="30"/>
      <c r="R109" s="4">
        <v>0.99202529700993702</v>
      </c>
      <c r="S109" s="1"/>
    </row>
    <row r="110" spans="1:19" ht="17" thickBot="1" x14ac:dyDescent="0.25">
      <c r="A110" s="1"/>
      <c r="B110" s="13" t="s">
        <v>48</v>
      </c>
      <c r="C110" s="13">
        <v>13</v>
      </c>
      <c r="D110" s="13">
        <v>26</v>
      </c>
      <c r="E110" s="13">
        <v>21</v>
      </c>
      <c r="F110" s="13">
        <v>12.5</v>
      </c>
      <c r="G110" s="13">
        <v>15</v>
      </c>
      <c r="H110" s="13">
        <v>10</v>
      </c>
      <c r="I110" s="1"/>
      <c r="J110" s="13">
        <v>16.25</v>
      </c>
      <c r="K110" s="13">
        <f t="shared" si="3"/>
        <v>2.4689741459426697</v>
      </c>
      <c r="L110" s="13"/>
      <c r="M110" s="13"/>
      <c r="N110" s="13"/>
      <c r="O110" s="51"/>
      <c r="P110" s="13"/>
      <c r="Q110" s="13"/>
      <c r="R110" s="13"/>
      <c r="S110" s="1"/>
    </row>
    <row r="111" spans="1:19" ht="1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31"/>
      <c r="P111" s="1"/>
      <c r="Q111" s="1"/>
      <c r="R111" s="1"/>
      <c r="S111" s="1"/>
    </row>
    <row r="112" spans="1:19" ht="17" thickBot="1" x14ac:dyDescent="0.25">
      <c r="A112" s="1" t="s">
        <v>424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31"/>
      <c r="P112" s="1"/>
      <c r="Q112" s="1"/>
      <c r="R112" s="1"/>
      <c r="S112" s="1"/>
    </row>
    <row r="113" spans="1:19" ht="16" x14ac:dyDescent="0.2">
      <c r="A113" s="1"/>
      <c r="B113" s="15" t="s">
        <v>197</v>
      </c>
      <c r="C113" s="15" t="s">
        <v>6</v>
      </c>
      <c r="D113" s="15" t="s">
        <v>1</v>
      </c>
      <c r="E113" s="15" t="s">
        <v>2</v>
      </c>
      <c r="F113" s="15" t="s">
        <v>3</v>
      </c>
      <c r="G113" s="15" t="s">
        <v>8</v>
      </c>
      <c r="H113" s="15" t="s">
        <v>9</v>
      </c>
      <c r="I113" s="1"/>
      <c r="J113" s="15" t="s">
        <v>4</v>
      </c>
      <c r="K113" s="15" t="s">
        <v>7</v>
      </c>
      <c r="L113" s="50"/>
      <c r="M113" s="37" t="s">
        <v>210</v>
      </c>
      <c r="N113" s="39" t="s">
        <v>213</v>
      </c>
      <c r="O113" s="49"/>
      <c r="P113" s="41" t="s">
        <v>42</v>
      </c>
      <c r="Q113" s="41" t="s">
        <v>47</v>
      </c>
      <c r="R113" s="41" t="s">
        <v>48</v>
      </c>
      <c r="S113" s="1"/>
    </row>
    <row r="114" spans="1:19" ht="16" x14ac:dyDescent="0.2">
      <c r="A114" s="1"/>
      <c r="B114" s="1" t="s">
        <v>41</v>
      </c>
      <c r="C114" s="1">
        <v>0</v>
      </c>
      <c r="D114" s="1">
        <v>1</v>
      </c>
      <c r="E114" s="1">
        <v>5</v>
      </c>
      <c r="F114" s="1">
        <v>3</v>
      </c>
      <c r="G114" s="1">
        <v>2</v>
      </c>
      <c r="H114" s="1">
        <v>3</v>
      </c>
      <c r="I114" s="1"/>
      <c r="J114" s="1">
        <v>2.3333333333333335</v>
      </c>
      <c r="K114" s="1">
        <f>STDEV(C114:H114)/SQRT(6)</f>
        <v>0.71492035298424073</v>
      </c>
      <c r="L114" s="1"/>
      <c r="M114" s="6" t="s">
        <v>222</v>
      </c>
      <c r="N114" s="6"/>
      <c r="O114" s="32" t="s">
        <v>41</v>
      </c>
      <c r="P114" s="19">
        <v>1.09310061626944E-2</v>
      </c>
      <c r="Q114" s="19">
        <v>8.2671438023069806E-3</v>
      </c>
      <c r="R114" s="19">
        <v>1.09310061626945E-2</v>
      </c>
      <c r="S114" s="1"/>
    </row>
    <row r="115" spans="1:19" ht="16" x14ac:dyDescent="0.2">
      <c r="A115" s="1"/>
      <c r="B115" s="1" t="s">
        <v>42</v>
      </c>
      <c r="C115" s="1">
        <v>6</v>
      </c>
      <c r="D115" s="1">
        <v>5</v>
      </c>
      <c r="E115" s="1">
        <v>11</v>
      </c>
      <c r="F115" s="1">
        <v>9</v>
      </c>
      <c r="G115" s="1">
        <v>5</v>
      </c>
      <c r="H115" s="1">
        <v>6</v>
      </c>
      <c r="I115" s="1"/>
      <c r="J115" s="1">
        <v>7</v>
      </c>
      <c r="K115" s="1">
        <f t="shared" ref="K115:K117" si="4">STDEV(C115:H115)/SQRT(6)</f>
        <v>1</v>
      </c>
      <c r="L115" s="1"/>
      <c r="M115" s="6"/>
      <c r="N115" s="6"/>
      <c r="O115" s="32" t="s">
        <v>42</v>
      </c>
      <c r="P115" s="30"/>
      <c r="Q115" s="4">
        <v>0.99927235103298095</v>
      </c>
      <c r="R115" s="4">
        <v>1</v>
      </c>
      <c r="S115" s="1"/>
    </row>
    <row r="116" spans="1:19" ht="16" x14ac:dyDescent="0.2">
      <c r="A116" s="1"/>
      <c r="B116" s="1" t="s">
        <v>47</v>
      </c>
      <c r="C116" s="1">
        <v>6</v>
      </c>
      <c r="D116" s="1">
        <v>7</v>
      </c>
      <c r="E116" s="1">
        <v>4</v>
      </c>
      <c r="F116" s="1">
        <v>10</v>
      </c>
      <c r="G116" s="1">
        <v>6</v>
      </c>
      <c r="H116" s="1">
        <v>10</v>
      </c>
      <c r="I116" s="1"/>
      <c r="J116" s="1">
        <v>7.166666666666667</v>
      </c>
      <c r="K116" s="1">
        <f t="shared" si="4"/>
        <v>0.98036274465684925</v>
      </c>
      <c r="L116" s="1"/>
      <c r="M116" s="6"/>
      <c r="N116" s="6"/>
      <c r="O116" s="32" t="s">
        <v>47</v>
      </c>
      <c r="P116" s="30"/>
      <c r="Q116" s="30"/>
      <c r="R116" s="4">
        <v>0.99927235103298095</v>
      </c>
      <c r="S116" s="1"/>
    </row>
    <row r="117" spans="1:19" ht="17" thickBot="1" x14ac:dyDescent="0.25">
      <c r="A117" s="1"/>
      <c r="B117" s="13" t="s">
        <v>48</v>
      </c>
      <c r="C117" s="13">
        <v>11</v>
      </c>
      <c r="D117" s="13">
        <v>5</v>
      </c>
      <c r="E117" s="13">
        <v>8</v>
      </c>
      <c r="F117" s="13">
        <v>6</v>
      </c>
      <c r="G117" s="13">
        <v>4</v>
      </c>
      <c r="H117" s="13">
        <v>8</v>
      </c>
      <c r="I117" s="1"/>
      <c r="J117" s="13">
        <v>7</v>
      </c>
      <c r="K117" s="13">
        <f t="shared" si="4"/>
        <v>1.0327955589886446</v>
      </c>
      <c r="L117" s="13"/>
      <c r="M117" s="13"/>
      <c r="N117" s="13"/>
      <c r="O117" s="51"/>
      <c r="P117" s="13"/>
      <c r="Q117" s="13"/>
      <c r="R117" s="13"/>
      <c r="S117" s="1"/>
    </row>
    <row r="118" spans="1:19" ht="1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31"/>
      <c r="P118" s="1"/>
      <c r="Q118" s="1"/>
      <c r="R118" s="1"/>
      <c r="S118" s="1"/>
    </row>
    <row r="119" spans="1:19" ht="17" thickBot="1" x14ac:dyDescent="0.25">
      <c r="A119" s="1" t="s">
        <v>426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31"/>
      <c r="P119" s="1"/>
      <c r="Q119" s="1"/>
      <c r="R119" s="1"/>
      <c r="S119" s="1"/>
    </row>
    <row r="120" spans="1:19" ht="16" x14ac:dyDescent="0.2">
      <c r="A120" s="1"/>
      <c r="B120" s="15" t="s">
        <v>197</v>
      </c>
      <c r="C120" s="15" t="s">
        <v>6</v>
      </c>
      <c r="D120" s="15" t="s">
        <v>1</v>
      </c>
      <c r="E120" s="15" t="s">
        <v>2</v>
      </c>
      <c r="F120" s="15" t="s">
        <v>3</v>
      </c>
      <c r="G120" s="15" t="s">
        <v>8</v>
      </c>
      <c r="H120" s="15" t="s">
        <v>9</v>
      </c>
      <c r="I120" s="1"/>
      <c r="J120" s="15" t="s">
        <v>4</v>
      </c>
      <c r="K120" s="15" t="s">
        <v>7</v>
      </c>
      <c r="L120" s="50"/>
      <c r="M120" s="37" t="s">
        <v>210</v>
      </c>
      <c r="N120" s="39" t="s">
        <v>213</v>
      </c>
      <c r="O120" s="49"/>
      <c r="P120" s="41" t="s">
        <v>42</v>
      </c>
      <c r="Q120" s="41" t="s">
        <v>47</v>
      </c>
      <c r="R120" s="41" t="s">
        <v>48</v>
      </c>
      <c r="S120" s="1"/>
    </row>
    <row r="121" spans="1:19" ht="16" x14ac:dyDescent="0.2">
      <c r="A121" s="1"/>
      <c r="B121" s="1" t="s">
        <v>41</v>
      </c>
      <c r="C121" s="1">
        <v>9</v>
      </c>
      <c r="D121" s="1">
        <v>5</v>
      </c>
      <c r="E121" s="1">
        <v>6</v>
      </c>
      <c r="F121" s="1">
        <v>11</v>
      </c>
      <c r="G121" s="1">
        <v>12</v>
      </c>
      <c r="H121" s="1">
        <v>7</v>
      </c>
      <c r="I121" s="1"/>
      <c r="J121" s="1">
        <v>8.3333333333333339</v>
      </c>
      <c r="K121" s="1">
        <f>STDEV(C121:H121)/SQRT(6)</f>
        <v>1.1450376024878444</v>
      </c>
      <c r="L121" s="1"/>
      <c r="M121" s="6" t="s">
        <v>222</v>
      </c>
      <c r="N121" s="6"/>
      <c r="O121" s="32" t="s">
        <v>41</v>
      </c>
      <c r="P121" s="19">
        <v>2.3133776003626499E-3</v>
      </c>
      <c r="Q121" s="19">
        <v>2.3133776003626499E-3</v>
      </c>
      <c r="R121" s="19">
        <v>1.3721165599164301E-3</v>
      </c>
      <c r="S121" s="1"/>
    </row>
    <row r="122" spans="1:19" ht="16" x14ac:dyDescent="0.2">
      <c r="A122" s="1"/>
      <c r="B122" s="1" t="s">
        <v>42</v>
      </c>
      <c r="C122" s="1">
        <v>16</v>
      </c>
      <c r="D122" s="1">
        <v>21</v>
      </c>
      <c r="E122" s="1">
        <v>24</v>
      </c>
      <c r="F122" s="1">
        <v>14</v>
      </c>
      <c r="G122" s="1">
        <v>18</v>
      </c>
      <c r="H122" s="1">
        <v>12</v>
      </c>
      <c r="I122" s="1"/>
      <c r="J122" s="1">
        <v>17.5</v>
      </c>
      <c r="K122" s="1">
        <f t="shared" ref="K122:K124" si="5">STDEV(C122:H122)/SQRT(6)</f>
        <v>1.8211717839530317</v>
      </c>
      <c r="L122" s="1"/>
      <c r="M122" s="6"/>
      <c r="N122" s="6"/>
      <c r="O122" s="32" t="s">
        <v>42</v>
      </c>
      <c r="P122" s="30"/>
      <c r="Q122" s="4">
        <v>1</v>
      </c>
      <c r="R122" s="4">
        <v>0.99563362484126705</v>
      </c>
      <c r="S122" s="1"/>
    </row>
    <row r="123" spans="1:19" ht="16" x14ac:dyDescent="0.2">
      <c r="A123" s="1"/>
      <c r="B123" s="1" t="s">
        <v>47</v>
      </c>
      <c r="C123" s="1">
        <v>19</v>
      </c>
      <c r="D123" s="1">
        <v>12</v>
      </c>
      <c r="E123" s="1">
        <v>18</v>
      </c>
      <c r="F123" s="1">
        <v>19</v>
      </c>
      <c r="G123" s="1">
        <v>23</v>
      </c>
      <c r="H123" s="1">
        <v>14</v>
      </c>
      <c r="I123" s="1"/>
      <c r="J123" s="1">
        <v>17.5</v>
      </c>
      <c r="K123" s="1">
        <f t="shared" si="5"/>
        <v>1.6072751268321592</v>
      </c>
      <c r="L123" s="1"/>
      <c r="M123" s="6"/>
      <c r="N123" s="6"/>
      <c r="O123" s="32" t="s">
        <v>47</v>
      </c>
      <c r="P123" s="30"/>
      <c r="Q123" s="30"/>
      <c r="R123" s="4">
        <v>0.99563362484126705</v>
      </c>
      <c r="S123" s="1"/>
    </row>
    <row r="124" spans="1:19" ht="17" thickBot="1" x14ac:dyDescent="0.25">
      <c r="A124" s="1"/>
      <c r="B124" s="13" t="s">
        <v>48</v>
      </c>
      <c r="C124" s="13">
        <v>24</v>
      </c>
      <c r="D124" s="13">
        <v>18</v>
      </c>
      <c r="E124" s="13">
        <v>20</v>
      </c>
      <c r="F124" s="13">
        <v>17</v>
      </c>
      <c r="G124" s="13">
        <v>16</v>
      </c>
      <c r="H124" s="13">
        <v>13</v>
      </c>
      <c r="I124" s="1"/>
      <c r="J124" s="13">
        <v>18</v>
      </c>
      <c r="K124" s="13">
        <f t="shared" si="5"/>
        <v>1.5275252316519468</v>
      </c>
      <c r="L124" s="13"/>
      <c r="M124" s="13"/>
      <c r="N124" s="13"/>
      <c r="O124" s="51"/>
      <c r="P124" s="13"/>
      <c r="Q124" s="13"/>
      <c r="R124" s="13"/>
      <c r="S124" s="1"/>
    </row>
    <row r="125" spans="1:19" ht="1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31"/>
      <c r="P125" s="1"/>
      <c r="Q125" s="1"/>
      <c r="R125" s="1"/>
      <c r="S125" s="1"/>
    </row>
    <row r="126" spans="1:19" ht="17" thickBot="1" x14ac:dyDescent="0.25">
      <c r="A126" s="1" t="s">
        <v>402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31"/>
      <c r="P126" s="1"/>
      <c r="Q126" s="1"/>
      <c r="R126" s="1"/>
      <c r="S126" s="1"/>
    </row>
    <row r="127" spans="1:19" ht="16" x14ac:dyDescent="0.2">
      <c r="A127" s="1"/>
      <c r="B127" s="15" t="s">
        <v>197</v>
      </c>
      <c r="C127" s="15" t="s">
        <v>6</v>
      </c>
      <c r="D127" s="15" t="s">
        <v>1</v>
      </c>
      <c r="E127" s="15" t="s">
        <v>2</v>
      </c>
      <c r="F127" s="15" t="s">
        <v>3</v>
      </c>
      <c r="G127" s="15" t="s">
        <v>8</v>
      </c>
      <c r="H127" s="15" t="s">
        <v>9</v>
      </c>
      <c r="I127" s="1"/>
      <c r="J127" s="15" t="s">
        <v>4</v>
      </c>
      <c r="K127" s="15" t="s">
        <v>7</v>
      </c>
      <c r="L127" s="50"/>
      <c r="M127" s="37" t="s">
        <v>210</v>
      </c>
      <c r="N127" s="39" t="s">
        <v>213</v>
      </c>
      <c r="O127" s="49"/>
      <c r="P127" s="41" t="str">
        <f>B129</f>
        <v>B6+shTau</v>
      </c>
      <c r="Q127" s="41" t="str">
        <f>B130</f>
        <v>KI</v>
      </c>
      <c r="R127" s="41" t="str">
        <f>B131</f>
        <v>KI+shTau</v>
      </c>
      <c r="S127" s="1"/>
    </row>
    <row r="128" spans="1:19" ht="16" x14ac:dyDescent="0.2">
      <c r="A128" s="1"/>
      <c r="B128" s="1" t="s">
        <v>12</v>
      </c>
      <c r="C128" s="1">
        <v>1.0303030303030305</v>
      </c>
      <c r="D128" s="1">
        <v>0.91919191919191934</v>
      </c>
      <c r="E128" s="1">
        <v>0.79797979797979812</v>
      </c>
      <c r="F128" s="1">
        <v>1.2424242424242427</v>
      </c>
      <c r="G128" s="1">
        <v>1.0202020202020203</v>
      </c>
      <c r="H128" s="1">
        <v>0.98989898989899006</v>
      </c>
      <c r="I128" s="1"/>
      <c r="J128" s="1">
        <v>1</v>
      </c>
      <c r="K128" s="1">
        <f>STDEV(C128:H128)/SQRT(6)</f>
        <v>5.9872098937092132E-2</v>
      </c>
      <c r="L128" s="1"/>
      <c r="M128" s="6" t="s">
        <v>222</v>
      </c>
      <c r="N128" s="1"/>
      <c r="O128" s="32" t="str">
        <f>B128</f>
        <v>B6</v>
      </c>
      <c r="P128" s="19">
        <v>6.2302733723318404E-5</v>
      </c>
      <c r="Q128" s="6">
        <v>0.95020379789192</v>
      </c>
      <c r="R128" s="19">
        <v>4.1079306479119302E-5</v>
      </c>
      <c r="S128" s="1"/>
    </row>
    <row r="129" spans="1:19" ht="16" x14ac:dyDescent="0.2">
      <c r="A129" s="1"/>
      <c r="B129" s="1" t="s">
        <v>51</v>
      </c>
      <c r="C129" s="1">
        <v>0.54545454545454553</v>
      </c>
      <c r="D129" s="1">
        <v>0.48484848484848486</v>
      </c>
      <c r="E129" s="1">
        <v>0.35656565656565697</v>
      </c>
      <c r="F129" s="1">
        <v>0.31313131313131315</v>
      </c>
      <c r="G129" s="1">
        <v>0.4646464646464647</v>
      </c>
      <c r="H129" s="1">
        <v>0.115151515151515</v>
      </c>
      <c r="I129" s="1"/>
      <c r="J129" s="1">
        <v>0.37996632996633001</v>
      </c>
      <c r="K129" s="1">
        <f t="shared" ref="K129:K131" si="6">STDEV(C129:H129)/SQRT(6)</f>
        <v>6.3429419626329822E-2</v>
      </c>
      <c r="L129" s="1"/>
      <c r="M129" s="1"/>
      <c r="N129" s="1"/>
      <c r="O129" s="32" t="str">
        <f>B129</f>
        <v>B6+shTau</v>
      </c>
      <c r="P129" s="30"/>
      <c r="Q129" s="28">
        <v>2.0336762689465699E-4</v>
      </c>
      <c r="R129" s="6">
        <v>0.99746823778600802</v>
      </c>
      <c r="S129" s="1"/>
    </row>
    <row r="130" spans="1:19" ht="16" x14ac:dyDescent="0.2">
      <c r="A130" s="1"/>
      <c r="B130" s="1" t="s">
        <v>14</v>
      </c>
      <c r="C130" s="1">
        <v>0.63799945356259435</v>
      </c>
      <c r="D130" s="1">
        <v>0.81668607086785894</v>
      </c>
      <c r="E130" s="1">
        <v>0.91170264045417737</v>
      </c>
      <c r="F130" s="1">
        <v>0.78876602970498255</v>
      </c>
      <c r="G130" s="1">
        <v>1.2397615697391324</v>
      </c>
      <c r="H130" s="1">
        <v>1.2636392273907899</v>
      </c>
      <c r="I130" s="1"/>
      <c r="J130" s="1">
        <v>0.94309249861992261</v>
      </c>
      <c r="K130" s="1">
        <f t="shared" si="6"/>
        <v>0.10402324682608992</v>
      </c>
      <c r="L130" s="1"/>
      <c r="M130" s="1"/>
      <c r="N130" s="1"/>
      <c r="O130" s="32" t="str">
        <f>B131</f>
        <v>KI+shTau</v>
      </c>
      <c r="P130" s="30"/>
      <c r="Q130" s="30"/>
      <c r="R130" s="28">
        <v>1.32788983361665E-4</v>
      </c>
      <c r="S130" s="1"/>
    </row>
    <row r="131" spans="1:19" ht="17" thickBot="1" x14ac:dyDescent="0.25">
      <c r="A131" s="1"/>
      <c r="B131" s="13" t="s">
        <v>42</v>
      </c>
      <c r="C131" s="13">
        <v>0.42808953796283966</v>
      </c>
      <c r="D131" s="13">
        <v>0.21657339727338501</v>
      </c>
      <c r="E131" s="13">
        <v>0.43909073511244245</v>
      </c>
      <c r="F131" s="13">
        <v>0.33749822913838728</v>
      </c>
      <c r="G131" s="13">
        <v>0.59306333574986114</v>
      </c>
      <c r="H131" s="13">
        <v>0.14330817964515499</v>
      </c>
      <c r="I131" s="1"/>
      <c r="J131" s="13">
        <v>0.35960390248034502</v>
      </c>
      <c r="K131" s="13">
        <f t="shared" si="6"/>
        <v>6.6643822354940221E-2</v>
      </c>
      <c r="L131" s="13"/>
      <c r="M131" s="13"/>
      <c r="N131" s="13"/>
      <c r="O131" s="51"/>
      <c r="P131" s="13"/>
      <c r="Q131" s="13"/>
      <c r="R131" s="13"/>
      <c r="S131" s="1"/>
    </row>
    <row r="132" spans="1:19" ht="1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31"/>
      <c r="P132" s="1"/>
      <c r="Q132" s="1"/>
      <c r="R132" s="1"/>
      <c r="S132" s="1"/>
    </row>
    <row r="133" spans="1:19" ht="17" thickBot="1" x14ac:dyDescent="0.25">
      <c r="A133" s="1" t="s">
        <v>425</v>
      </c>
      <c r="S133" s="1"/>
    </row>
    <row r="134" spans="1:19" ht="16" x14ac:dyDescent="0.2">
      <c r="A134" s="1"/>
      <c r="B134" s="15" t="s">
        <v>197</v>
      </c>
      <c r="C134" s="15" t="s">
        <v>6</v>
      </c>
      <c r="D134" s="15" t="s">
        <v>1</v>
      </c>
      <c r="E134" s="15" t="s">
        <v>2</v>
      </c>
      <c r="F134" s="15" t="s">
        <v>3</v>
      </c>
      <c r="G134" s="15" t="s">
        <v>8</v>
      </c>
      <c r="H134" s="15" t="s">
        <v>9</v>
      </c>
      <c r="I134" s="1"/>
      <c r="J134" s="15" t="s">
        <v>4</v>
      </c>
      <c r="K134" s="15" t="s">
        <v>7</v>
      </c>
      <c r="L134" s="50"/>
      <c r="M134" s="37" t="s">
        <v>210</v>
      </c>
      <c r="N134" s="39" t="s">
        <v>213</v>
      </c>
      <c r="O134" s="49"/>
      <c r="P134" s="41" t="s">
        <v>49</v>
      </c>
      <c r="Q134" s="41" t="s">
        <v>14</v>
      </c>
      <c r="R134" s="41" t="s">
        <v>43</v>
      </c>
      <c r="S134" s="1"/>
    </row>
    <row r="135" spans="1:19" ht="16" x14ac:dyDescent="0.2">
      <c r="A135" s="1"/>
      <c r="B135" s="1" t="s">
        <v>12</v>
      </c>
      <c r="C135" s="1">
        <v>1.0384874638329182</v>
      </c>
      <c r="D135" s="1">
        <v>0.88060515921403681</v>
      </c>
      <c r="E135" s="1">
        <v>1.0629087253299141</v>
      </c>
      <c r="F135" s="1">
        <v>1.1085453037983359</v>
      </c>
      <c r="G135" s="1">
        <v>0.85272715676795063</v>
      </c>
      <c r="H135" s="1">
        <v>1.0567261910568442</v>
      </c>
      <c r="I135" s="1"/>
      <c r="J135" s="6">
        <v>1</v>
      </c>
      <c r="K135" s="1">
        <f>STDEV(C135:H135)/SQRT(6)</f>
        <v>4.3352491156169522E-2</v>
      </c>
      <c r="L135" s="6"/>
      <c r="M135" s="6" t="s">
        <v>222</v>
      </c>
      <c r="N135" s="6"/>
      <c r="O135" s="32" t="s">
        <v>12</v>
      </c>
      <c r="P135" s="19">
        <v>2.59422626203154E-6</v>
      </c>
      <c r="Q135" s="6">
        <v>0.99860835058522501</v>
      </c>
      <c r="R135" s="19">
        <v>6.1409197801287601E-6</v>
      </c>
      <c r="S135" s="1"/>
    </row>
    <row r="136" spans="1:19" ht="16" x14ac:dyDescent="0.2">
      <c r="A136" s="1"/>
      <c r="B136" s="1" t="s">
        <v>49</v>
      </c>
      <c r="C136" s="1">
        <v>0.39</v>
      </c>
      <c r="D136" s="1">
        <v>0.26</v>
      </c>
      <c r="E136" s="1">
        <v>0.61</v>
      </c>
      <c r="F136" s="1">
        <v>0.41</v>
      </c>
      <c r="G136" s="1">
        <v>0.18</v>
      </c>
      <c r="H136" s="1">
        <v>0.28999999999999998</v>
      </c>
      <c r="I136" s="1"/>
      <c r="J136" s="6">
        <v>0.35666666666666663</v>
      </c>
      <c r="K136" s="1">
        <f t="shared" ref="K136:K138" si="7">STDEV(C136:H136)/SQRT(6)</f>
        <v>6.1409373153543244E-2</v>
      </c>
      <c r="L136" s="6"/>
      <c r="M136" s="6"/>
      <c r="N136" s="6"/>
      <c r="O136" s="32" t="s">
        <v>49</v>
      </c>
      <c r="P136" s="30"/>
      <c r="Q136" s="28">
        <v>1.8987729426545001E-6</v>
      </c>
      <c r="R136" s="6">
        <v>0.97404681094957302</v>
      </c>
      <c r="S136" s="1"/>
    </row>
    <row r="137" spans="1:19" ht="16" x14ac:dyDescent="0.2">
      <c r="A137" s="1"/>
      <c r="B137" s="1" t="s">
        <v>14</v>
      </c>
      <c r="C137" s="1">
        <v>1.1126301626194273</v>
      </c>
      <c r="D137" s="1">
        <v>0.931875159786136</v>
      </c>
      <c r="E137" s="1">
        <v>1.1096167421776386</v>
      </c>
      <c r="F137" s="1">
        <v>1.0229892750885523</v>
      </c>
      <c r="G137" s="1">
        <v>0.78691482699119397</v>
      </c>
      <c r="H137" s="1">
        <v>1.1182501917433632</v>
      </c>
      <c r="I137" s="1"/>
      <c r="J137" s="6">
        <v>1.0137127264010519</v>
      </c>
      <c r="K137" s="1">
        <f t="shared" si="7"/>
        <v>5.420056885679736E-2</v>
      </c>
      <c r="L137" s="6"/>
      <c r="M137" s="6"/>
      <c r="N137" s="6"/>
      <c r="O137" s="32" t="s">
        <v>14</v>
      </c>
      <c r="P137" s="30"/>
      <c r="Q137" s="30"/>
      <c r="R137" s="25">
        <v>4.4565386115857902E-6</v>
      </c>
      <c r="S137" s="1"/>
    </row>
    <row r="138" spans="1:19" ht="17" thickBot="1" x14ac:dyDescent="0.25">
      <c r="A138" s="1"/>
      <c r="B138" s="13" t="s">
        <v>43</v>
      </c>
      <c r="C138" s="13">
        <v>0.3595889501349423</v>
      </c>
      <c r="D138" s="13">
        <v>0.23972596675662824</v>
      </c>
      <c r="E138" s="13">
        <v>0.25277575139204078</v>
      </c>
      <c r="F138" s="13">
        <v>0.78</v>
      </c>
      <c r="G138" s="13">
        <v>0.44323680117822162</v>
      </c>
      <c r="H138" s="13">
        <v>0.2876711601079539</v>
      </c>
      <c r="I138" s="1"/>
      <c r="J138" s="13">
        <v>0.39383310492829787</v>
      </c>
      <c r="K138" s="13">
        <f t="shared" si="7"/>
        <v>8.3197516737808411E-2</v>
      </c>
      <c r="L138" s="13"/>
      <c r="M138" s="13"/>
      <c r="N138" s="13"/>
      <c r="O138" s="51"/>
      <c r="P138" s="13"/>
      <c r="Q138" s="13"/>
      <c r="R138" s="13"/>
      <c r="S138" s="1"/>
    </row>
    <row r="139" spans="1:19" ht="1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31"/>
      <c r="P139" s="1"/>
      <c r="Q139" s="1"/>
      <c r="R139" s="1"/>
      <c r="S139" s="1"/>
    </row>
    <row r="140" spans="1:19" ht="17" thickBot="1" x14ac:dyDescent="0.25">
      <c r="A140" s="1" t="s">
        <v>401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31"/>
      <c r="P140" s="1"/>
      <c r="Q140" s="1"/>
      <c r="R140" s="1"/>
      <c r="S140" s="1"/>
    </row>
    <row r="141" spans="1:19" ht="16" x14ac:dyDescent="0.2">
      <c r="A141" s="1"/>
      <c r="B141" s="15" t="s">
        <v>197</v>
      </c>
      <c r="C141" s="15" t="s">
        <v>6</v>
      </c>
      <c r="D141" s="15" t="s">
        <v>1</v>
      </c>
      <c r="E141" s="15" t="s">
        <v>2</v>
      </c>
      <c r="F141" s="15" t="s">
        <v>3</v>
      </c>
      <c r="G141" s="15" t="s">
        <v>8</v>
      </c>
      <c r="H141" s="15" t="s">
        <v>9</v>
      </c>
      <c r="I141" s="1"/>
      <c r="J141" s="15" t="s">
        <v>4</v>
      </c>
      <c r="K141" s="15" t="s">
        <v>7</v>
      </c>
      <c r="L141" s="50"/>
      <c r="M141" s="37" t="s">
        <v>210</v>
      </c>
      <c r="N141" s="39" t="s">
        <v>213</v>
      </c>
      <c r="O141" s="49"/>
      <c r="P141" s="41" t="s">
        <v>50</v>
      </c>
      <c r="Q141" s="41" t="s">
        <v>14</v>
      </c>
      <c r="R141" s="41" t="s">
        <v>44</v>
      </c>
      <c r="S141" s="1"/>
    </row>
    <row r="142" spans="1:19" ht="16" x14ac:dyDescent="0.2">
      <c r="A142" s="1"/>
      <c r="B142" s="1" t="s">
        <v>12</v>
      </c>
      <c r="C142" s="1">
        <v>1.076711728937088</v>
      </c>
      <c r="D142" s="1">
        <v>0.89740635429756255</v>
      </c>
      <c r="E142" s="1">
        <v>1.1666282605868312</v>
      </c>
      <c r="F142" s="1">
        <v>0.97859364756706146</v>
      </c>
      <c r="G142" s="1">
        <v>0.98388451884847639</v>
      </c>
      <c r="H142" s="1">
        <v>0.89677548976297972</v>
      </c>
      <c r="I142" s="1"/>
      <c r="J142" s="1">
        <v>0.99999999999999989</v>
      </c>
      <c r="K142" s="1">
        <f>STDEV(C142:H142)/SQRT(6)</f>
        <v>4.3030362494455958E-2</v>
      </c>
      <c r="L142" s="1"/>
      <c r="M142" s="6" t="s">
        <v>222</v>
      </c>
      <c r="N142" s="1"/>
      <c r="O142" s="32" t="s">
        <v>12</v>
      </c>
      <c r="P142" s="19">
        <v>3.5745399590281198E-6</v>
      </c>
      <c r="Q142" s="6">
        <v>0.99136346254928598</v>
      </c>
      <c r="R142" s="19">
        <v>1.41342858942517E-5</v>
      </c>
      <c r="S142" s="1"/>
    </row>
    <row r="143" spans="1:19" ht="16" x14ac:dyDescent="0.2">
      <c r="A143" s="1"/>
      <c r="B143" s="1" t="s">
        <v>50</v>
      </c>
      <c r="C143" s="1">
        <v>0.68</v>
      </c>
      <c r="D143" s="1">
        <v>0.28999999999999998</v>
      </c>
      <c r="E143" s="1">
        <v>0.25</v>
      </c>
      <c r="F143" s="1">
        <v>0.51</v>
      </c>
      <c r="G143" s="1">
        <v>0.37</v>
      </c>
      <c r="H143" s="1">
        <v>0.15</v>
      </c>
      <c r="I143" s="1"/>
      <c r="J143" s="1">
        <v>0.375</v>
      </c>
      <c r="K143" s="1">
        <f t="shared" ref="K143:K145" si="8">STDEV(C143:H143)/SQRT(6)</f>
        <v>7.8475049113290354E-2</v>
      </c>
      <c r="L143" s="1"/>
      <c r="M143" s="1"/>
      <c r="N143" s="1"/>
      <c r="O143" s="32" t="s">
        <v>50</v>
      </c>
      <c r="P143" s="30"/>
      <c r="Q143" s="28">
        <v>6.4652134355025498E-6</v>
      </c>
      <c r="R143" s="6">
        <v>0.91011760981793699</v>
      </c>
      <c r="S143" s="1"/>
    </row>
    <row r="144" spans="1:19" ht="16" x14ac:dyDescent="0.2">
      <c r="A144" s="1"/>
      <c r="B144" s="1" t="s">
        <v>14</v>
      </c>
      <c r="C144" s="1">
        <v>1.0833000679189377</v>
      </c>
      <c r="D144" s="1">
        <v>0.91774940475755751</v>
      </c>
      <c r="E144" s="1">
        <v>1.1930742261848248</v>
      </c>
      <c r="F144" s="1">
        <v>0.91309095186425893</v>
      </c>
      <c r="G144" s="1">
        <v>0.87863424975989068</v>
      </c>
      <c r="H144" s="1">
        <v>0.86273832811264439</v>
      </c>
      <c r="I144" s="1"/>
      <c r="J144" s="1">
        <v>0.97476453809968577</v>
      </c>
      <c r="K144" s="1">
        <f t="shared" si="8"/>
        <v>5.4247685626358517E-2</v>
      </c>
      <c r="L144" s="1"/>
      <c r="M144" s="1"/>
      <c r="N144" s="1"/>
      <c r="O144" s="32" t="s">
        <v>14</v>
      </c>
      <c r="P144" s="30"/>
      <c r="Q144" s="30"/>
      <c r="R144" s="19">
        <v>2.6181757493359801E-5</v>
      </c>
      <c r="S144" s="1"/>
    </row>
    <row r="145" spans="1:19" ht="17" thickBot="1" x14ac:dyDescent="0.25">
      <c r="A145" s="1"/>
      <c r="B145" s="13" t="s">
        <v>44</v>
      </c>
      <c r="C145" s="13">
        <v>0.57071486430274776</v>
      </c>
      <c r="D145" s="13">
        <v>0.51996911560716896</v>
      </c>
      <c r="E145" s="13">
        <v>0.18</v>
      </c>
      <c r="F145" s="13">
        <v>0.52396718074874915</v>
      </c>
      <c r="G145" s="13">
        <v>0.52259978963930853</v>
      </c>
      <c r="H145" s="13">
        <v>0.28000000000000003</v>
      </c>
      <c r="I145" s="1"/>
      <c r="J145" s="13">
        <v>0.43287515838299573</v>
      </c>
      <c r="K145" s="13">
        <f t="shared" si="8"/>
        <v>6.589134178924809E-2</v>
      </c>
      <c r="L145" s="13"/>
      <c r="M145" s="13"/>
      <c r="N145" s="13"/>
      <c r="O145" s="51"/>
      <c r="P145" s="13"/>
      <c r="Q145" s="13"/>
      <c r="R145" s="13"/>
      <c r="S145" s="1"/>
    </row>
    <row r="146" spans="1:19" ht="1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31"/>
      <c r="P146" s="1"/>
      <c r="Q146" s="1"/>
      <c r="R146" s="1"/>
      <c r="S146" s="1"/>
    </row>
    <row r="147" spans="1:19" ht="17" thickBot="1" x14ac:dyDescent="0.25">
      <c r="A147" s="1" t="s">
        <v>403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31"/>
      <c r="P147" s="1"/>
      <c r="Q147" s="1"/>
      <c r="R147" s="1"/>
      <c r="S147" s="1"/>
    </row>
    <row r="148" spans="1:19" ht="16" x14ac:dyDescent="0.2">
      <c r="A148" s="1"/>
      <c r="B148" s="15" t="s">
        <v>197</v>
      </c>
      <c r="C148" s="15" t="s">
        <v>6</v>
      </c>
      <c r="D148" s="15" t="s">
        <v>1</v>
      </c>
      <c r="E148" s="15" t="s">
        <v>2</v>
      </c>
      <c r="F148" s="15" t="s">
        <v>3</v>
      </c>
      <c r="G148" s="15" t="s">
        <v>8</v>
      </c>
      <c r="H148" s="15" t="s">
        <v>9</v>
      </c>
      <c r="I148" s="1"/>
      <c r="J148" s="15" t="s">
        <v>4</v>
      </c>
      <c r="K148" s="15" t="s">
        <v>7</v>
      </c>
      <c r="L148" s="50"/>
      <c r="M148" s="37" t="s">
        <v>210</v>
      </c>
      <c r="N148" s="39" t="s">
        <v>213</v>
      </c>
      <c r="O148" s="49"/>
      <c r="P148" s="41" t="str">
        <f>B150</f>
        <v>B6+siTyro3</v>
      </c>
      <c r="Q148" s="41" t="str">
        <f>B151</f>
        <v>KI</v>
      </c>
      <c r="R148" s="41" t="str">
        <f>B152</f>
        <v>KI+siTyro3</v>
      </c>
      <c r="S148" s="1"/>
    </row>
    <row r="149" spans="1:19" ht="16" x14ac:dyDescent="0.2">
      <c r="A149" s="1"/>
      <c r="B149" s="1" t="s">
        <v>12</v>
      </c>
      <c r="C149" s="1">
        <v>1.1084745762711865</v>
      </c>
      <c r="D149" s="1">
        <v>1.1288135593220339</v>
      </c>
      <c r="E149" s="1">
        <v>1.3016949152542372</v>
      </c>
      <c r="F149" s="1">
        <v>0.72203389830508469</v>
      </c>
      <c r="G149" s="1">
        <v>0.7830508474576271</v>
      </c>
      <c r="H149" s="1">
        <v>0.95593220338983043</v>
      </c>
      <c r="I149" s="1"/>
      <c r="J149" s="1">
        <v>1</v>
      </c>
      <c r="K149" s="1">
        <f>STDEV(C149:H149)/SQRT(6)</f>
        <v>9.0490063511799029E-2</v>
      </c>
      <c r="L149" s="1"/>
      <c r="M149" s="6" t="s">
        <v>222</v>
      </c>
      <c r="N149" s="1"/>
      <c r="O149" s="32" t="str">
        <f>B149</f>
        <v>B6</v>
      </c>
      <c r="P149" s="19">
        <v>8.3326135217331992E-6</v>
      </c>
      <c r="Q149" s="6">
        <v>0.99914182145143704</v>
      </c>
      <c r="R149" s="19">
        <v>9.8226230245135293E-6</v>
      </c>
      <c r="S149" s="1"/>
    </row>
    <row r="150" spans="1:19" ht="16" x14ac:dyDescent="0.2">
      <c r="A150" s="1"/>
      <c r="B150" s="1" t="s">
        <v>367</v>
      </c>
      <c r="C150" s="1">
        <v>0.57966101694915251</v>
      </c>
      <c r="D150" s="1">
        <v>0.25423728813559299</v>
      </c>
      <c r="E150" s="1">
        <v>0.41694915254237286</v>
      </c>
      <c r="F150" s="1">
        <v>0.23389830508474577</v>
      </c>
      <c r="G150" s="1">
        <v>0.11186440677966102</v>
      </c>
      <c r="H150" s="1">
        <v>0.26440677966101694</v>
      </c>
      <c r="I150" s="1"/>
      <c r="J150" s="1">
        <v>0.31016949152542367</v>
      </c>
      <c r="K150" s="1">
        <f t="shared" ref="K150:K152" si="9">STDEV(C150:H150)/SQRT(6)</f>
        <v>6.6930913628014427E-2</v>
      </c>
      <c r="L150" s="1"/>
      <c r="M150" s="1"/>
      <c r="N150" s="1"/>
      <c r="O150" s="32" t="str">
        <f>B150</f>
        <v>B6+siTyro3</v>
      </c>
      <c r="P150" s="30"/>
      <c r="Q150" s="28">
        <v>6.32728907645763E-6</v>
      </c>
      <c r="R150" s="6">
        <v>0.99981948588904301</v>
      </c>
      <c r="S150" s="1"/>
    </row>
    <row r="151" spans="1:19" ht="16" x14ac:dyDescent="0.2">
      <c r="A151" s="1"/>
      <c r="B151" s="1" t="s">
        <v>14</v>
      </c>
      <c r="C151" s="1">
        <v>0.90508474576271181</v>
      </c>
      <c r="D151" s="1">
        <v>1.2406779661016949</v>
      </c>
      <c r="E151" s="1">
        <v>1.1084745762711865</v>
      </c>
      <c r="F151" s="1">
        <v>1.1694915254237286</v>
      </c>
      <c r="G151" s="1">
        <v>0.89491525423728813</v>
      </c>
      <c r="H151" s="1">
        <v>0.76271186440677963</v>
      </c>
      <c r="I151" s="1"/>
      <c r="J151" s="1">
        <v>1.0135593220338983</v>
      </c>
      <c r="K151" s="1">
        <f t="shared" si="9"/>
        <v>7.6086405168216659E-2</v>
      </c>
      <c r="L151" s="1"/>
      <c r="M151" s="1"/>
      <c r="N151" s="1"/>
      <c r="O151" s="32" t="str">
        <f>B152</f>
        <v>KI+siTyro3</v>
      </c>
      <c r="P151" s="30"/>
      <c r="Q151" s="30"/>
      <c r="R151" s="19">
        <v>7.4488974929343101E-6</v>
      </c>
      <c r="S151" s="1"/>
    </row>
    <row r="152" spans="1:19" ht="17" thickBot="1" x14ac:dyDescent="0.25">
      <c r="A152" s="1"/>
      <c r="B152" s="13" t="s">
        <v>368</v>
      </c>
      <c r="C152" s="13">
        <v>0.48813559322033895</v>
      </c>
      <c r="D152" s="13">
        <v>0.33559322033898303</v>
      </c>
      <c r="E152" s="13">
        <v>0.28474576271186441</v>
      </c>
      <c r="F152" s="13">
        <v>0.15</v>
      </c>
      <c r="G152" s="13">
        <v>0.41694915254237286</v>
      </c>
      <c r="H152" s="13">
        <v>0.23389830508474577</v>
      </c>
      <c r="I152" s="1"/>
      <c r="J152" s="13">
        <v>0.31822033898305085</v>
      </c>
      <c r="K152" s="13">
        <f t="shared" si="9"/>
        <v>5.0149517897588314E-2</v>
      </c>
      <c r="L152" s="13"/>
      <c r="M152" s="13"/>
      <c r="N152" s="13"/>
      <c r="O152" s="51"/>
      <c r="P152" s="13"/>
      <c r="Q152" s="13"/>
      <c r="R152" s="13"/>
      <c r="S152" s="1"/>
    </row>
    <row r="153" spans="1:19" ht="1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31"/>
      <c r="P153" s="1"/>
      <c r="Q153" s="1"/>
      <c r="R153" s="1"/>
      <c r="S153" s="1"/>
    </row>
    <row r="154" spans="1:19" ht="17" thickBot="1" x14ac:dyDescent="0.25">
      <c r="A154" s="1" t="s">
        <v>404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31"/>
      <c r="P154" s="1"/>
      <c r="Q154" s="1"/>
      <c r="R154" s="1"/>
      <c r="S154" s="1"/>
    </row>
    <row r="155" spans="1:19" ht="16" x14ac:dyDescent="0.2">
      <c r="A155" s="1"/>
      <c r="B155" s="15" t="s">
        <v>197</v>
      </c>
      <c r="C155" s="15" t="s">
        <v>6</v>
      </c>
      <c r="D155" s="15" t="s">
        <v>1</v>
      </c>
      <c r="E155" s="15" t="s">
        <v>2</v>
      </c>
      <c r="F155" s="15" t="s">
        <v>3</v>
      </c>
      <c r="G155" s="15" t="s">
        <v>8</v>
      </c>
      <c r="H155" s="15" t="s">
        <v>9</v>
      </c>
      <c r="I155" s="1"/>
      <c r="J155" s="15" t="s">
        <v>4</v>
      </c>
      <c r="K155" s="15" t="s">
        <v>7</v>
      </c>
      <c r="L155" s="50"/>
      <c r="M155" s="37" t="s">
        <v>210</v>
      </c>
      <c r="N155" s="39" t="s">
        <v>213</v>
      </c>
      <c r="O155" s="49"/>
      <c r="P155" s="41" t="str">
        <f>B157</f>
        <v>B6+shGas6</v>
      </c>
      <c r="Q155" s="41" t="str">
        <f>B158</f>
        <v>KI</v>
      </c>
      <c r="R155" s="41" t="str">
        <f>B159</f>
        <v>KI+shGas6</v>
      </c>
      <c r="S155" s="1"/>
    </row>
    <row r="156" spans="1:19" ht="16" x14ac:dyDescent="0.2">
      <c r="A156" s="1"/>
      <c r="B156" s="1" t="s">
        <v>12</v>
      </c>
      <c r="C156" s="1">
        <v>0.9826771653543307</v>
      </c>
      <c r="D156" s="1">
        <v>1.2</v>
      </c>
      <c r="E156" s="1">
        <v>0.73700787401574808</v>
      </c>
      <c r="F156" s="1">
        <v>1.2566929133858269</v>
      </c>
      <c r="G156" s="1">
        <v>1.020472440944882</v>
      </c>
      <c r="H156" s="1">
        <v>0.80314960629921262</v>
      </c>
      <c r="I156" s="1"/>
      <c r="J156" s="1">
        <v>1.0000000000000002</v>
      </c>
      <c r="K156" s="1">
        <f>STDEV(C156:H156)/SQRT(6)</f>
        <v>8.4562676765181422E-2</v>
      </c>
      <c r="L156" s="1"/>
      <c r="M156" s="6" t="s">
        <v>222</v>
      </c>
      <c r="N156" s="1"/>
      <c r="O156" s="32" t="str">
        <f>B156</f>
        <v>B6</v>
      </c>
      <c r="P156" s="19">
        <v>1.54842206056982E-3</v>
      </c>
      <c r="Q156" s="6">
        <v>0.97614716217618303</v>
      </c>
      <c r="R156" s="19">
        <v>2.2337826834561999E-4</v>
      </c>
      <c r="S156" s="1"/>
    </row>
    <row r="157" spans="1:19" ht="16" x14ac:dyDescent="0.2">
      <c r="A157" s="1"/>
      <c r="B157" s="1" t="s">
        <v>52</v>
      </c>
      <c r="C157" s="1">
        <v>0.44409448818897634</v>
      </c>
      <c r="D157" s="1">
        <v>0.57637795275590553</v>
      </c>
      <c r="E157" s="1">
        <v>0.72755905511811025</v>
      </c>
      <c r="F157" s="1">
        <v>0.42519685039370081</v>
      </c>
      <c r="G157" s="1">
        <v>0.79291338582677195</v>
      </c>
      <c r="H157" s="1">
        <v>0.61417322834645671</v>
      </c>
      <c r="I157" s="1"/>
      <c r="J157" s="1">
        <v>0.59671916010498693</v>
      </c>
      <c r="K157" s="1">
        <f t="shared" ref="K157:K159" si="10">STDEV(C157:H157)/SQRT(6)</f>
        <v>6.0289262381282988E-2</v>
      </c>
      <c r="L157" s="1"/>
      <c r="M157" s="1"/>
      <c r="N157" s="1"/>
      <c r="O157" s="32" t="str">
        <f>B157</f>
        <v>B6+shGas6</v>
      </c>
      <c r="P157" s="30"/>
      <c r="Q157" s="28">
        <v>3.9382428437236801E-3</v>
      </c>
      <c r="R157" s="6">
        <v>0.82890329786859496</v>
      </c>
      <c r="S157" s="1"/>
    </row>
    <row r="158" spans="1:19" ht="16" x14ac:dyDescent="0.2">
      <c r="A158" s="1"/>
      <c r="B158" s="1" t="s">
        <v>14</v>
      </c>
      <c r="C158" s="1">
        <v>0.88818897637795269</v>
      </c>
      <c r="D158" s="1">
        <v>0.96377952755905516</v>
      </c>
      <c r="E158" s="1">
        <v>1.0488188976377955</v>
      </c>
      <c r="F158" s="1">
        <v>1.1716535433070865</v>
      </c>
      <c r="G158" s="1">
        <v>0.8409448818897638</v>
      </c>
      <c r="H158" s="1">
        <v>0.85984251968503944</v>
      </c>
      <c r="I158" s="1"/>
      <c r="J158" s="1">
        <v>0.96220472440944882</v>
      </c>
      <c r="K158" s="1">
        <f t="shared" si="10"/>
        <v>5.2292001959256915E-2</v>
      </c>
      <c r="L158" s="1"/>
      <c r="M158" s="1"/>
      <c r="N158" s="1"/>
      <c r="O158" s="32" t="str">
        <f>B159</f>
        <v>KI+shGas6</v>
      </c>
      <c r="P158" s="30"/>
      <c r="Q158" s="30"/>
      <c r="R158" s="28">
        <v>5.6455485210948897E-4</v>
      </c>
      <c r="S158" s="1"/>
    </row>
    <row r="159" spans="1:19" ht="17" thickBot="1" x14ac:dyDescent="0.25">
      <c r="A159" s="1"/>
      <c r="B159" s="13" t="s">
        <v>53</v>
      </c>
      <c r="C159" s="13">
        <v>0.26456692913385826</v>
      </c>
      <c r="D159" s="13">
        <v>0.67086614173228343</v>
      </c>
      <c r="E159" s="13">
        <v>0.54803149606299206</v>
      </c>
      <c r="F159" s="13">
        <v>0.60472440944881889</v>
      </c>
      <c r="G159" s="13">
        <v>0.44409448818897634</v>
      </c>
      <c r="H159" s="13">
        <v>0.57637795275590553</v>
      </c>
      <c r="I159" s="1"/>
      <c r="J159" s="13">
        <v>0.51811023622047236</v>
      </c>
      <c r="K159" s="13">
        <f t="shared" si="10"/>
        <v>5.9129611808483834E-2</v>
      </c>
      <c r="L159" s="13"/>
      <c r="M159" s="13"/>
      <c r="N159" s="13"/>
      <c r="O159" s="51"/>
      <c r="P159" s="13"/>
      <c r="Q159" s="13"/>
      <c r="R159" s="13"/>
      <c r="S159" s="1"/>
    </row>
    <row r="160" spans="1:19" ht="1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31"/>
      <c r="P160" s="1"/>
      <c r="Q160" s="1"/>
      <c r="R160" s="1"/>
      <c r="S160" s="1"/>
    </row>
    <row r="161" spans="1:19" ht="1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31"/>
      <c r="P161" s="1"/>
      <c r="Q161" s="1"/>
      <c r="R161" s="1"/>
      <c r="S161" s="1"/>
    </row>
  </sheetData>
  <phoneticPr fontId="2"/>
  <pageMargins left="0.7" right="0.7" top="0.75" bottom="0.75" header="0.3" footer="0.3"/>
  <pageSetup paperSize="9" scale="28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8"/>
  <sheetViews>
    <sheetView zoomScale="80" zoomScaleNormal="80" zoomScalePageLayoutView="80" workbookViewId="0">
      <selection activeCell="A10" sqref="A10"/>
    </sheetView>
  </sheetViews>
  <sheetFormatPr baseColWidth="12" defaultColWidth="13" defaultRowHeight="16" x14ac:dyDescent="0.2"/>
  <cols>
    <col min="1" max="1" width="18.6640625" style="1" customWidth="1"/>
    <col min="2" max="7" width="13" style="1"/>
    <col min="8" max="8" width="5.6640625" style="1" customWidth="1"/>
    <col min="9" max="10" width="13" style="1"/>
    <col min="11" max="11" width="5.6640625" style="1" customWidth="1"/>
    <col min="12" max="12" width="16.5" style="1" customWidth="1"/>
    <col min="13" max="16384" width="13" style="1"/>
  </cols>
  <sheetData>
    <row r="1" spans="1:13" ht="20" x14ac:dyDescent="0.2">
      <c r="A1" s="69"/>
    </row>
    <row r="3" spans="1:13" ht="17" thickBot="1" x14ac:dyDescent="0.25">
      <c r="A3" s="1" t="s">
        <v>376</v>
      </c>
    </row>
    <row r="4" spans="1:13" x14ac:dyDescent="0.2">
      <c r="B4" s="15" t="s">
        <v>202</v>
      </c>
      <c r="C4" s="15" t="s">
        <v>6</v>
      </c>
      <c r="D4" s="15" t="s">
        <v>1</v>
      </c>
      <c r="E4" s="15" t="s">
        <v>2</v>
      </c>
      <c r="F4" s="15" t="s">
        <v>3</v>
      </c>
      <c r="G4" s="15" t="s">
        <v>8</v>
      </c>
      <c r="H4" s="17"/>
      <c r="I4" s="15" t="s">
        <v>56</v>
      </c>
      <c r="J4" s="15" t="s">
        <v>5</v>
      </c>
      <c r="L4" s="15" t="s">
        <v>203</v>
      </c>
      <c r="M4" s="15" t="s">
        <v>205</v>
      </c>
    </row>
    <row r="5" spans="1:13" x14ac:dyDescent="0.2">
      <c r="A5" s="1" t="s">
        <v>432</v>
      </c>
      <c r="B5" s="8" t="s">
        <v>54</v>
      </c>
      <c r="C5" s="6">
        <v>0</v>
      </c>
      <c r="D5" s="6">
        <v>0</v>
      </c>
      <c r="E5" s="6">
        <v>0</v>
      </c>
      <c r="F5" s="6">
        <v>1</v>
      </c>
      <c r="G5" s="6">
        <v>0</v>
      </c>
      <c r="H5" s="6"/>
      <c r="I5" s="6">
        <v>0.2</v>
      </c>
      <c r="J5" s="6">
        <v>0.19999999999999998</v>
      </c>
      <c r="L5" s="6" t="s">
        <v>204</v>
      </c>
      <c r="M5" s="19">
        <f>_xlfn.T.TEST(C5:G5,C6:G6,2,3)</f>
        <v>1.2849687781062548E-3</v>
      </c>
    </row>
    <row r="6" spans="1:13" x14ac:dyDescent="0.2">
      <c r="B6" s="14" t="s">
        <v>55</v>
      </c>
      <c r="C6" s="11">
        <v>17</v>
      </c>
      <c r="D6" s="11">
        <v>9</v>
      </c>
      <c r="E6" s="11">
        <v>16</v>
      </c>
      <c r="F6" s="11">
        <v>13</v>
      </c>
      <c r="G6" s="11">
        <v>20</v>
      </c>
      <c r="H6" s="6"/>
      <c r="I6" s="11">
        <v>15</v>
      </c>
      <c r="J6" s="11">
        <v>1.8708286933869707</v>
      </c>
      <c r="L6" s="11"/>
      <c r="M6" s="11"/>
    </row>
    <row r="7" spans="1:13" x14ac:dyDescent="0.2">
      <c r="A7" s="1" t="s">
        <v>431</v>
      </c>
      <c r="B7" s="8" t="s">
        <v>54</v>
      </c>
      <c r="C7" s="6">
        <v>0</v>
      </c>
      <c r="D7" s="6">
        <v>0</v>
      </c>
      <c r="E7" s="6">
        <v>1</v>
      </c>
      <c r="F7" s="6">
        <v>0</v>
      </c>
      <c r="G7" s="6">
        <v>0</v>
      </c>
      <c r="H7" s="6"/>
      <c r="I7" s="6">
        <v>0.2</v>
      </c>
      <c r="J7" s="6">
        <v>0.19999999999999998</v>
      </c>
      <c r="L7" s="6" t="s">
        <v>204</v>
      </c>
      <c r="M7" s="19">
        <f>_xlfn.T.TEST(C7:G7,C8:G8,2,3)</f>
        <v>3.4231480163425076E-3</v>
      </c>
    </row>
    <row r="8" spans="1:13" ht="17" thickBot="1" x14ac:dyDescent="0.25">
      <c r="B8" s="18" t="s">
        <v>55</v>
      </c>
      <c r="C8" s="13">
        <v>20</v>
      </c>
      <c r="D8" s="13">
        <v>32</v>
      </c>
      <c r="E8" s="13">
        <v>16</v>
      </c>
      <c r="F8" s="13">
        <v>26</v>
      </c>
      <c r="G8" s="13">
        <v>13</v>
      </c>
      <c r="H8" s="6"/>
      <c r="I8" s="13">
        <v>21.4</v>
      </c>
      <c r="J8" s="13">
        <v>3.429285639896448</v>
      </c>
      <c r="L8" s="13"/>
      <c r="M8" s="13"/>
    </row>
  </sheetData>
  <phoneticPr fontId="2"/>
  <pageMargins left="0.7" right="0.7" top="0.75" bottom="0.75" header="0.3" footer="0.3"/>
  <pageSetup paperSize="9" scale="52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B178"/>
  <sheetViews>
    <sheetView topLeftCell="A145" zoomScale="70" zoomScaleNormal="70" zoomScalePageLayoutView="70" workbookViewId="0">
      <selection activeCell="M181" sqref="M181"/>
    </sheetView>
  </sheetViews>
  <sheetFormatPr baseColWidth="12" defaultColWidth="13" defaultRowHeight="16" x14ac:dyDescent="0.2"/>
  <cols>
    <col min="1" max="1" width="19.83203125" style="1" customWidth="1"/>
    <col min="2" max="2" width="22" style="1" customWidth="1"/>
    <col min="3" max="14" width="13" style="1"/>
    <col min="15" max="15" width="5.6640625" style="1" customWidth="1"/>
    <col min="16" max="17" width="13" style="1"/>
    <col min="18" max="18" width="5.6640625" style="1" customWidth="1"/>
    <col min="19" max="19" width="15.6640625" style="1" customWidth="1"/>
    <col min="20" max="20" width="13" style="1"/>
    <col min="21" max="21" width="21.6640625" style="1" customWidth="1"/>
    <col min="22" max="16384" width="13" style="1"/>
  </cols>
  <sheetData>
    <row r="1" spans="1:20" ht="20" x14ac:dyDescent="0.2">
      <c r="A1" s="69"/>
    </row>
    <row r="3" spans="1:20" ht="17" thickBot="1" x14ac:dyDescent="0.25">
      <c r="A3" s="1" t="s">
        <v>334</v>
      </c>
    </row>
    <row r="4" spans="1:20" x14ac:dyDescent="0.2">
      <c r="B4" s="15" t="s">
        <v>206</v>
      </c>
      <c r="C4" s="15" t="s">
        <v>0</v>
      </c>
      <c r="D4" s="15" t="s">
        <v>1</v>
      </c>
      <c r="E4" s="15" t="s">
        <v>2</v>
      </c>
      <c r="F4" s="15" t="s">
        <v>3</v>
      </c>
      <c r="G4" s="15" t="s">
        <v>8</v>
      </c>
      <c r="H4" s="15" t="s">
        <v>9</v>
      </c>
      <c r="I4" s="64"/>
      <c r="J4" s="64"/>
      <c r="K4" s="64"/>
      <c r="L4" s="64"/>
      <c r="M4" s="64"/>
      <c r="N4" s="64"/>
      <c r="P4" s="38" t="s">
        <v>10</v>
      </c>
      <c r="Q4" s="38" t="s">
        <v>11</v>
      </c>
      <c r="R4" s="38"/>
      <c r="S4" s="38" t="s">
        <v>207</v>
      </c>
      <c r="T4" s="55" t="s">
        <v>239</v>
      </c>
    </row>
    <row r="5" spans="1:20" x14ac:dyDescent="0.2">
      <c r="B5" s="6" t="s">
        <v>57</v>
      </c>
      <c r="C5" s="6">
        <v>1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P5" s="6">
        <v>1</v>
      </c>
      <c r="Q5" s="6">
        <v>0</v>
      </c>
      <c r="R5" s="6"/>
      <c r="S5" s="6" t="s">
        <v>201</v>
      </c>
      <c r="T5" s="19">
        <f>_xlfn.T.TEST(C5:H5,C6:H6,2,3)</f>
        <v>8.0592769488379446E-3</v>
      </c>
    </row>
    <row r="6" spans="1:20" ht="17" thickBot="1" x14ac:dyDescent="0.25">
      <c r="B6" s="13" t="s">
        <v>14</v>
      </c>
      <c r="C6" s="13">
        <v>0.31531735634826341</v>
      </c>
      <c r="D6" s="13">
        <v>0.24212469693140043</v>
      </c>
      <c r="E6" s="13">
        <v>0.83979794768349503</v>
      </c>
      <c r="F6" s="13">
        <v>0.85332871047421521</v>
      </c>
      <c r="G6" s="13">
        <v>0.50357187376126555</v>
      </c>
      <c r="H6" s="13">
        <v>0.21153500991859242</v>
      </c>
      <c r="P6" s="13">
        <v>0.49427926585287202</v>
      </c>
      <c r="Q6" s="13">
        <v>0.11887523174655906</v>
      </c>
      <c r="R6" s="13"/>
      <c r="S6" s="13"/>
      <c r="T6" s="13"/>
    </row>
    <row r="8" spans="1:20" ht="17" thickBot="1" x14ac:dyDescent="0.25">
      <c r="A8" s="1" t="s">
        <v>335</v>
      </c>
    </row>
    <row r="9" spans="1:20" x14ac:dyDescent="0.2">
      <c r="B9" s="15" t="s">
        <v>206</v>
      </c>
      <c r="C9" s="15" t="s">
        <v>0</v>
      </c>
      <c r="D9" s="15" t="s">
        <v>1</v>
      </c>
      <c r="E9" s="15" t="s">
        <v>2</v>
      </c>
      <c r="F9" s="15" t="s">
        <v>3</v>
      </c>
      <c r="G9" s="15" t="s">
        <v>8</v>
      </c>
      <c r="H9" s="15" t="s">
        <v>9</v>
      </c>
      <c r="P9" s="37" t="s">
        <v>10</v>
      </c>
      <c r="Q9" s="37" t="s">
        <v>11</v>
      </c>
      <c r="R9" s="37"/>
      <c r="S9" s="37" t="s">
        <v>200</v>
      </c>
      <c r="T9" s="15" t="s">
        <v>239</v>
      </c>
    </row>
    <row r="10" spans="1:20" x14ac:dyDescent="0.2">
      <c r="B10" s="6" t="s">
        <v>57</v>
      </c>
      <c r="C10" s="6">
        <v>1</v>
      </c>
      <c r="D10" s="6">
        <v>1</v>
      </c>
      <c r="E10" s="6">
        <v>1</v>
      </c>
      <c r="F10" s="6">
        <v>1</v>
      </c>
      <c r="G10" s="6">
        <v>1</v>
      </c>
      <c r="H10" s="6">
        <v>1</v>
      </c>
      <c r="P10" s="6">
        <v>1</v>
      </c>
      <c r="Q10" s="6">
        <v>0</v>
      </c>
      <c r="R10" s="6"/>
      <c r="S10" s="6" t="s">
        <v>201</v>
      </c>
      <c r="T10" s="19">
        <f>_xlfn.T.TEST(C10:H10,C11:H11,2,3)</f>
        <v>2.970369710317034E-3</v>
      </c>
    </row>
    <row r="11" spans="1:20" ht="17" thickBot="1" x14ac:dyDescent="0.25">
      <c r="B11" s="13" t="s">
        <v>14</v>
      </c>
      <c r="C11" s="13">
        <v>0.23</v>
      </c>
      <c r="D11" s="13">
        <v>0.62</v>
      </c>
      <c r="E11" s="13">
        <v>0.25</v>
      </c>
      <c r="F11" s="13">
        <v>0.65</v>
      </c>
      <c r="G11" s="13">
        <v>0.71</v>
      </c>
      <c r="H11" s="13">
        <v>0.11</v>
      </c>
      <c r="P11" s="13">
        <v>0.42833333333333329</v>
      </c>
      <c r="Q11" s="13">
        <v>0.10609482132088786</v>
      </c>
      <c r="R11" s="13"/>
      <c r="S11" s="13"/>
      <c r="T11" s="13"/>
    </row>
    <row r="13" spans="1:20" ht="17" thickBot="1" x14ac:dyDescent="0.25">
      <c r="A13" s="1" t="s">
        <v>336</v>
      </c>
    </row>
    <row r="14" spans="1:20" x14ac:dyDescent="0.2">
      <c r="B14" s="15" t="s">
        <v>206</v>
      </c>
      <c r="C14" s="15" t="s">
        <v>0</v>
      </c>
      <c r="D14" s="15" t="s">
        <v>1</v>
      </c>
      <c r="E14" s="15" t="s">
        <v>2</v>
      </c>
      <c r="F14" s="15" t="s">
        <v>3</v>
      </c>
      <c r="G14" s="15" t="s">
        <v>8</v>
      </c>
      <c r="H14" s="15" t="s">
        <v>9</v>
      </c>
      <c r="P14" s="37" t="s">
        <v>10</v>
      </c>
      <c r="Q14" s="37" t="s">
        <v>11</v>
      </c>
      <c r="R14" s="37"/>
      <c r="S14" s="37" t="s">
        <v>200</v>
      </c>
      <c r="T14" s="15" t="s">
        <v>239</v>
      </c>
    </row>
    <row r="15" spans="1:20" x14ac:dyDescent="0.2">
      <c r="B15" s="6" t="s">
        <v>57</v>
      </c>
      <c r="C15" s="6">
        <v>1.064750525</v>
      </c>
      <c r="D15" s="6">
        <v>0.972226708</v>
      </c>
      <c r="E15" s="6">
        <v>0.96302276799999997</v>
      </c>
      <c r="F15" s="6">
        <v>1.07495344</v>
      </c>
      <c r="G15" s="6">
        <v>1.00924239</v>
      </c>
      <c r="H15" s="6">
        <v>0.94443208400000001</v>
      </c>
      <c r="P15" s="6">
        <v>1.0047713191666665</v>
      </c>
      <c r="Q15" s="6">
        <v>2.2350199277606956E-2</v>
      </c>
      <c r="R15" s="6"/>
      <c r="S15" s="6" t="s">
        <v>201</v>
      </c>
      <c r="T15" s="19">
        <f>_xlfn.T.TEST(C15:H15,C16:H16,2,3)</f>
        <v>1.9372103326769053E-5</v>
      </c>
    </row>
    <row r="16" spans="1:20" ht="17" thickBot="1" x14ac:dyDescent="0.25">
      <c r="B16" s="13" t="s">
        <v>14</v>
      </c>
      <c r="C16" s="13">
        <v>0.40406706399999998</v>
      </c>
      <c r="D16" s="13">
        <v>0.51168694599999998</v>
      </c>
      <c r="E16" s="13">
        <v>0.56644194299999995</v>
      </c>
      <c r="F16" s="13">
        <v>0.60399232999999997</v>
      </c>
      <c r="G16" s="13">
        <v>0.59880234200000004</v>
      </c>
      <c r="H16" s="13">
        <v>0.70839441222300004</v>
      </c>
      <c r="P16" s="13">
        <v>0.56556417287049998</v>
      </c>
      <c r="Q16" s="13">
        <v>4.1620034698900091E-2</v>
      </c>
      <c r="R16" s="13"/>
      <c r="S16" s="13"/>
      <c r="T16" s="13"/>
    </row>
    <row r="18" spans="1:28" ht="17" thickBot="1" x14ac:dyDescent="0.25">
      <c r="A18" s="1" t="s">
        <v>337</v>
      </c>
    </row>
    <row r="19" spans="1:28" x14ac:dyDescent="0.2">
      <c r="B19" s="15" t="s">
        <v>206</v>
      </c>
      <c r="C19" s="15" t="s">
        <v>0</v>
      </c>
      <c r="D19" s="15" t="s">
        <v>1</v>
      </c>
      <c r="E19" s="15" t="s">
        <v>2</v>
      </c>
      <c r="F19" s="15" t="s">
        <v>3</v>
      </c>
      <c r="P19" s="37" t="s">
        <v>10</v>
      </c>
      <c r="Q19" s="37" t="s">
        <v>11</v>
      </c>
      <c r="R19" s="38"/>
      <c r="S19" s="37" t="s">
        <v>210</v>
      </c>
      <c r="T19" s="39" t="s">
        <v>213</v>
      </c>
      <c r="U19" s="40"/>
      <c r="V19" s="41" t="s">
        <v>245</v>
      </c>
      <c r="W19" s="41" t="s">
        <v>246</v>
      </c>
      <c r="X19" s="41" t="s">
        <v>247</v>
      </c>
    </row>
    <row r="20" spans="1:28" x14ac:dyDescent="0.2">
      <c r="B20" s="6" t="s">
        <v>187</v>
      </c>
      <c r="C20" s="6">
        <v>0.91567063805060123</v>
      </c>
      <c r="D20" s="6">
        <v>0.9032947712149284</v>
      </c>
      <c r="E20" s="6">
        <v>1.2665002924568531</v>
      </c>
      <c r="F20" s="6">
        <v>0.91453429827761723</v>
      </c>
      <c r="P20" s="6">
        <v>1</v>
      </c>
      <c r="Q20" s="6">
        <v>8.8877319290719486E-2</v>
      </c>
      <c r="R20" s="6"/>
      <c r="S20" s="6" t="s">
        <v>224</v>
      </c>
      <c r="T20" s="6"/>
      <c r="U20" s="29" t="s">
        <v>244</v>
      </c>
      <c r="V20" s="9">
        <v>0.99378969277785001</v>
      </c>
      <c r="W20" s="19">
        <v>1.33102185842537E-3</v>
      </c>
      <c r="X20" s="6">
        <v>0.27123602300664401</v>
      </c>
    </row>
    <row r="21" spans="1:28" x14ac:dyDescent="0.2">
      <c r="B21" s="6" t="s">
        <v>189</v>
      </c>
      <c r="C21" s="6">
        <v>1.1903669463183242</v>
      </c>
      <c r="D21" s="6">
        <v>1.1341162982419644</v>
      </c>
      <c r="E21" s="6">
        <v>0.92742147694490806</v>
      </c>
      <c r="F21" s="6">
        <v>0.85673149623576283</v>
      </c>
      <c r="P21" s="6">
        <v>1.0271590544352398</v>
      </c>
      <c r="Q21" s="6">
        <v>8.0140400201317519E-2</v>
      </c>
      <c r="R21" s="6"/>
      <c r="S21" s="6"/>
      <c r="T21" s="6"/>
      <c r="U21" s="29" t="s">
        <v>245</v>
      </c>
      <c r="V21" s="30"/>
      <c r="W21" s="19">
        <v>8.8010699425045103E-4</v>
      </c>
      <c r="X21" s="6">
        <v>0.18552131678831699</v>
      </c>
    </row>
    <row r="22" spans="1:28" x14ac:dyDescent="0.2">
      <c r="B22" s="6" t="s">
        <v>188</v>
      </c>
      <c r="C22" s="6">
        <v>0.27540275933297603</v>
      </c>
      <c r="D22" s="6">
        <v>0.50419949748007376</v>
      </c>
      <c r="E22" s="6">
        <v>0.54293973130182449</v>
      </c>
      <c r="F22" s="6">
        <v>0.52233213970617343</v>
      </c>
      <c r="P22" s="6">
        <v>0.46121853195526197</v>
      </c>
      <c r="Q22" s="6">
        <v>6.2442034605193909E-2</v>
      </c>
      <c r="R22" s="6"/>
      <c r="S22" s="9"/>
      <c r="T22" s="9"/>
      <c r="U22" s="29" t="s">
        <v>246</v>
      </c>
      <c r="V22" s="30"/>
      <c r="W22" s="30"/>
      <c r="X22" s="19">
        <v>3.5731119927205797E-2</v>
      </c>
    </row>
    <row r="23" spans="1:28" ht="17" thickBot="1" x14ac:dyDescent="0.25">
      <c r="B23" s="13" t="s">
        <v>190</v>
      </c>
      <c r="C23" s="13">
        <v>0.74762843018475644</v>
      </c>
      <c r="D23" s="13">
        <v>0.64422729744760998</v>
      </c>
      <c r="E23" s="13">
        <v>0.84547270538035402</v>
      </c>
      <c r="F23" s="13">
        <v>0.94893017351132847</v>
      </c>
      <c r="P23" s="13">
        <v>0.79656465163101231</v>
      </c>
      <c r="Q23" s="13">
        <v>6.5325258787882479E-2</v>
      </c>
      <c r="R23" s="13"/>
      <c r="S23" s="13"/>
      <c r="T23" s="13"/>
      <c r="U23" s="13"/>
      <c r="V23" s="13"/>
      <c r="W23" s="13"/>
      <c r="X23" s="13"/>
    </row>
    <row r="25" spans="1:28" ht="17" thickBot="1" x14ac:dyDescent="0.25">
      <c r="A25" s="1" t="s">
        <v>338</v>
      </c>
    </row>
    <row r="26" spans="1:28" x14ac:dyDescent="0.2">
      <c r="B26" s="15" t="s">
        <v>206</v>
      </c>
      <c r="C26" s="15" t="s">
        <v>0</v>
      </c>
      <c r="D26" s="15" t="s">
        <v>1</v>
      </c>
      <c r="E26" s="15" t="s">
        <v>2</v>
      </c>
      <c r="F26" s="15" t="s">
        <v>3</v>
      </c>
      <c r="P26" s="37" t="s">
        <v>10</v>
      </c>
      <c r="Q26" s="37" t="s">
        <v>11</v>
      </c>
      <c r="R26" s="37"/>
      <c r="S26" s="37" t="s">
        <v>210</v>
      </c>
      <c r="T26" s="39" t="s">
        <v>213</v>
      </c>
      <c r="U26" s="40"/>
      <c r="V26" s="41" t="s">
        <v>261</v>
      </c>
      <c r="W26" s="41" t="s">
        <v>263</v>
      </c>
      <c r="X26" s="41" t="s">
        <v>265</v>
      </c>
      <c r="Y26" s="41" t="s">
        <v>14</v>
      </c>
      <c r="Z26" s="41" t="s">
        <v>267</v>
      </c>
      <c r="AA26" s="41" t="s">
        <v>269</v>
      </c>
      <c r="AB26" s="41" t="s">
        <v>271</v>
      </c>
    </row>
    <row r="27" spans="1:28" x14ac:dyDescent="0.2">
      <c r="B27" s="6" t="s">
        <v>12</v>
      </c>
      <c r="C27" s="6">
        <v>0.87464051863046299</v>
      </c>
      <c r="D27" s="6">
        <v>1.1726987308498174</v>
      </c>
      <c r="E27" s="6">
        <v>0.9921724602379508</v>
      </c>
      <c r="F27" s="6">
        <v>0.96048829028176874</v>
      </c>
      <c r="P27" s="6">
        <v>1</v>
      </c>
      <c r="Q27" s="6">
        <v>6.269123861564227E-2</v>
      </c>
      <c r="R27" s="6"/>
      <c r="S27" s="6" t="s">
        <v>224</v>
      </c>
      <c r="T27" s="6"/>
      <c r="U27" s="29" t="s">
        <v>12</v>
      </c>
      <c r="V27" s="9">
        <v>0.99999912764638299</v>
      </c>
      <c r="W27" s="9">
        <v>0.99754779457696297</v>
      </c>
      <c r="X27" s="6">
        <v>0.99965895357955903</v>
      </c>
      <c r="Y27" s="19">
        <v>1.3842078418254699E-3</v>
      </c>
      <c r="Z27" s="19">
        <v>7.4989574216800499E-3</v>
      </c>
      <c r="AA27" s="6">
        <v>0.12933088803687101</v>
      </c>
      <c r="AB27" s="6">
        <v>0.920288558657398</v>
      </c>
    </row>
    <row r="28" spans="1:28" x14ac:dyDescent="0.2">
      <c r="B28" s="6" t="s">
        <v>262</v>
      </c>
      <c r="C28" s="6">
        <v>1.1402974648599653</v>
      </c>
      <c r="D28" s="6">
        <v>0.97791571452651493</v>
      </c>
      <c r="E28" s="6">
        <v>1.0453039200586567</v>
      </c>
      <c r="F28" s="6">
        <v>0.92002510226046685</v>
      </c>
      <c r="P28" s="6">
        <v>1.0208855504264009</v>
      </c>
      <c r="Q28" s="6">
        <v>4.7323971097885983E-2</v>
      </c>
      <c r="R28" s="6"/>
      <c r="S28" s="6"/>
      <c r="T28" s="6"/>
      <c r="U28" s="29" t="s">
        <v>261</v>
      </c>
      <c r="V28" s="30"/>
      <c r="W28" s="9">
        <v>0.98775165781207996</v>
      </c>
      <c r="X28" s="6">
        <v>0.99683921077515902</v>
      </c>
      <c r="Y28" s="19">
        <v>8.4929565824065601E-4</v>
      </c>
      <c r="Z28" s="19">
        <v>4.6483654145271797E-3</v>
      </c>
      <c r="AA28" s="6">
        <v>8.7121772158404706E-2</v>
      </c>
      <c r="AB28" s="6">
        <v>0.84305878113572397</v>
      </c>
    </row>
    <row r="29" spans="1:28" x14ac:dyDescent="0.2">
      <c r="B29" s="6" t="s">
        <v>264</v>
      </c>
      <c r="C29" s="6">
        <v>0.78736306387224031</v>
      </c>
      <c r="D29" s="6">
        <v>1.2467579220153127</v>
      </c>
      <c r="E29" s="6">
        <v>0.94678858121980569</v>
      </c>
      <c r="F29" s="6">
        <v>0.74596664375685506</v>
      </c>
      <c r="P29" s="6">
        <v>0.93171905271605349</v>
      </c>
      <c r="Q29" s="6">
        <v>0.11358520619924556</v>
      </c>
      <c r="R29" s="6"/>
      <c r="S29" s="6"/>
      <c r="T29" s="6"/>
      <c r="U29" s="29" t="s">
        <v>263</v>
      </c>
      <c r="V29" s="30"/>
      <c r="W29" s="30"/>
      <c r="X29" s="6">
        <v>0.99999968403943795</v>
      </c>
      <c r="Y29" s="19">
        <v>6.7278993916164397E-3</v>
      </c>
      <c r="Z29" s="19">
        <v>3.3904509100497998E-2</v>
      </c>
      <c r="AA29" s="6">
        <v>0.38829239867682402</v>
      </c>
      <c r="AB29" s="6">
        <v>0.99906202569154501</v>
      </c>
    </row>
    <row r="30" spans="1:28" x14ac:dyDescent="0.2">
      <c r="B30" s="6" t="s">
        <v>266</v>
      </c>
      <c r="C30" s="6">
        <v>1.0008906107459417</v>
      </c>
      <c r="D30" s="6">
        <v>1.1446897213233016</v>
      </c>
      <c r="E30" s="6">
        <v>0.97171941130049388</v>
      </c>
      <c r="F30" s="6">
        <v>0.68173876069323769</v>
      </c>
      <c r="P30" s="6">
        <v>0.94975962601574371</v>
      </c>
      <c r="Q30" s="6">
        <v>9.7009250449837145E-2</v>
      </c>
      <c r="R30" s="6"/>
      <c r="S30" s="6"/>
      <c r="T30" s="6"/>
      <c r="U30" s="29" t="s">
        <v>265</v>
      </c>
      <c r="V30" s="30"/>
      <c r="W30" s="30"/>
      <c r="X30" s="30"/>
      <c r="Y30" s="19">
        <v>4.4478136967662802E-3</v>
      </c>
      <c r="Z30" s="19">
        <v>2.3001308862262801E-2</v>
      </c>
      <c r="AA30" s="6">
        <v>0.30033561514616097</v>
      </c>
      <c r="AB30" s="6">
        <v>0.99497096051741496</v>
      </c>
    </row>
    <row r="31" spans="1:28" x14ac:dyDescent="0.2">
      <c r="B31" s="6" t="s">
        <v>14</v>
      </c>
      <c r="C31" s="6">
        <v>0.43731638464434941</v>
      </c>
      <c r="D31" s="6">
        <v>0.38615029891838881</v>
      </c>
      <c r="E31" s="6">
        <v>0.49978629430449473</v>
      </c>
      <c r="F31" s="6">
        <v>0.64999337081087827</v>
      </c>
      <c r="P31" s="6">
        <v>0.49331158716952783</v>
      </c>
      <c r="Q31" s="6">
        <v>5.7162128753075241E-2</v>
      </c>
      <c r="R31" s="6"/>
      <c r="S31" s="6"/>
      <c r="T31" s="6"/>
      <c r="U31" s="29" t="s">
        <v>14</v>
      </c>
      <c r="V31" s="30"/>
      <c r="W31" s="30"/>
      <c r="X31" s="30"/>
      <c r="Y31" s="30"/>
      <c r="Z31" s="6">
        <v>0.99627648978829797</v>
      </c>
      <c r="AA31" s="6">
        <v>0.50773303027688399</v>
      </c>
      <c r="AB31" s="19">
        <v>2.4916959986649698E-2</v>
      </c>
    </row>
    <row r="32" spans="1:28" x14ac:dyDescent="0.2">
      <c r="B32" s="6" t="s">
        <v>268</v>
      </c>
      <c r="C32" s="6">
        <v>0.68851224898356489</v>
      </c>
      <c r="D32" s="6">
        <v>0.49265306043491169</v>
      </c>
      <c r="E32" s="6">
        <v>0.6471630294043792</v>
      </c>
      <c r="F32" s="6">
        <v>0.43708108644896643</v>
      </c>
      <c r="P32" s="6">
        <v>0.56635235631795555</v>
      </c>
      <c r="Q32" s="6">
        <v>6.0274408394685113E-2</v>
      </c>
      <c r="R32" s="6"/>
      <c r="S32" s="6"/>
      <c r="T32" s="6"/>
      <c r="U32" s="29" t="s">
        <v>267</v>
      </c>
      <c r="V32" s="30"/>
      <c r="W32" s="30"/>
      <c r="X32" s="30"/>
      <c r="Y32" s="30"/>
      <c r="Z32" s="30"/>
      <c r="AA32" s="6">
        <v>0.89259363802527503</v>
      </c>
      <c r="AB32" s="6">
        <v>0.11050521185011999</v>
      </c>
    </row>
    <row r="33" spans="1:28" x14ac:dyDescent="0.2">
      <c r="B33" s="6" t="s">
        <v>270</v>
      </c>
      <c r="C33" s="6">
        <v>0.5286660832753276</v>
      </c>
      <c r="D33" s="6">
        <v>0.73886859894373746</v>
      </c>
      <c r="E33" s="6">
        <v>0.89189090564017648</v>
      </c>
      <c r="F33" s="6">
        <v>0.64768928015872373</v>
      </c>
      <c r="P33" s="6">
        <v>0.70177871700449135</v>
      </c>
      <c r="Q33" s="6">
        <v>7.660067163818747E-2</v>
      </c>
      <c r="R33" s="6"/>
      <c r="S33" s="6"/>
      <c r="T33" s="6"/>
      <c r="U33" s="29" t="s">
        <v>269</v>
      </c>
      <c r="V33" s="30"/>
      <c r="W33" s="30"/>
      <c r="X33" s="30"/>
      <c r="Y33" s="30"/>
      <c r="Z33" s="30"/>
      <c r="AA33" s="30"/>
      <c r="AB33" s="6">
        <v>0.725464411093385</v>
      </c>
    </row>
    <row r="34" spans="1:28" ht="17" thickBot="1" x14ac:dyDescent="0.25">
      <c r="B34" s="13" t="s">
        <v>272</v>
      </c>
      <c r="C34" s="13">
        <v>1.0181281761174672</v>
      </c>
      <c r="D34" s="13">
        <v>0.85809313781587382</v>
      </c>
      <c r="E34" s="13">
        <v>0.60584854096600904</v>
      </c>
      <c r="F34" s="13">
        <v>0.8361086779224618</v>
      </c>
      <c r="P34" s="13">
        <v>0.82954463320545302</v>
      </c>
      <c r="Q34" s="13">
        <v>8.4883154070258454E-2</v>
      </c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6" spans="1:28" ht="17" thickBot="1" x14ac:dyDescent="0.25">
      <c r="A36" s="1" t="s">
        <v>260</v>
      </c>
    </row>
    <row r="37" spans="1:28" x14ac:dyDescent="0.2">
      <c r="B37" s="15" t="s">
        <v>206</v>
      </c>
      <c r="C37" s="15" t="s">
        <v>0</v>
      </c>
      <c r="D37" s="15" t="s">
        <v>1</v>
      </c>
      <c r="E37" s="15" t="s">
        <v>2</v>
      </c>
      <c r="F37" s="15" t="s">
        <v>3</v>
      </c>
      <c r="G37" s="15" t="s">
        <v>8</v>
      </c>
      <c r="H37" s="15" t="s">
        <v>9</v>
      </c>
      <c r="P37" s="37" t="s">
        <v>10</v>
      </c>
      <c r="Q37" s="37" t="s">
        <v>11</v>
      </c>
      <c r="R37" s="38"/>
      <c r="S37" s="38"/>
      <c r="T37" s="55"/>
    </row>
    <row r="38" spans="1:28" x14ac:dyDescent="0.2">
      <c r="B38" s="6" t="s">
        <v>273</v>
      </c>
      <c r="C38" s="6">
        <v>19.899999999999999</v>
      </c>
      <c r="D38" s="6">
        <v>20.399999999999999</v>
      </c>
      <c r="E38" s="6">
        <v>22</v>
      </c>
      <c r="F38" s="6">
        <v>21.3</v>
      </c>
      <c r="G38" s="6">
        <v>23.1</v>
      </c>
      <c r="H38" s="6">
        <v>19.899999999999999</v>
      </c>
      <c r="P38" s="6">
        <v>21.099999999999998</v>
      </c>
      <c r="Q38" s="6">
        <v>0.52345009313209656</v>
      </c>
      <c r="R38" s="6"/>
      <c r="S38" s="36"/>
      <c r="T38" s="9"/>
    </row>
    <row r="39" spans="1:28" x14ac:dyDescent="0.2">
      <c r="B39" s="6" t="s">
        <v>274</v>
      </c>
      <c r="C39" s="6">
        <v>21.1</v>
      </c>
      <c r="D39" s="6">
        <v>21.7</v>
      </c>
      <c r="E39" s="6">
        <v>21.6</v>
      </c>
      <c r="F39" s="6">
        <v>22.5</v>
      </c>
      <c r="G39" s="6">
        <v>23.1</v>
      </c>
      <c r="H39" s="6">
        <v>20.6</v>
      </c>
      <c r="P39" s="6">
        <v>21.766666666666666</v>
      </c>
      <c r="Q39" s="6">
        <v>0.37208123366335533</v>
      </c>
      <c r="R39" s="6"/>
      <c r="S39" s="36"/>
      <c r="T39" s="9"/>
    </row>
    <row r="40" spans="1:28" x14ac:dyDescent="0.2">
      <c r="B40" s="6" t="s">
        <v>275</v>
      </c>
      <c r="C40" s="6">
        <v>22.1</v>
      </c>
      <c r="D40" s="6">
        <v>20.9</v>
      </c>
      <c r="E40" s="6">
        <v>24.5</v>
      </c>
      <c r="F40" s="6">
        <v>23</v>
      </c>
      <c r="G40" s="6">
        <v>21.6</v>
      </c>
      <c r="H40" s="6">
        <v>22.4</v>
      </c>
      <c r="P40" s="6">
        <v>22.416666666666668</v>
      </c>
      <c r="Q40" s="6">
        <v>0.50821036764097782</v>
      </c>
      <c r="R40" s="6"/>
      <c r="S40" s="36"/>
      <c r="T40" s="9"/>
    </row>
    <row r="41" spans="1:28" x14ac:dyDescent="0.2">
      <c r="B41" s="6" t="s">
        <v>276</v>
      </c>
      <c r="C41" s="6">
        <v>23</v>
      </c>
      <c r="D41" s="6">
        <v>23.6</v>
      </c>
      <c r="E41" s="6">
        <v>24.2</v>
      </c>
      <c r="F41" s="6">
        <v>24.1</v>
      </c>
      <c r="G41" s="6">
        <v>22.7</v>
      </c>
      <c r="H41" s="6">
        <v>21</v>
      </c>
      <c r="P41" s="6">
        <v>23.100000000000005</v>
      </c>
      <c r="Q41" s="6">
        <v>0.48442405665559879</v>
      </c>
      <c r="R41" s="6"/>
      <c r="S41" s="36"/>
      <c r="T41" s="9"/>
    </row>
    <row r="42" spans="1:28" x14ac:dyDescent="0.2">
      <c r="B42" s="6" t="s">
        <v>277</v>
      </c>
      <c r="C42" s="6">
        <v>23.3</v>
      </c>
      <c r="D42" s="6">
        <v>23.4</v>
      </c>
      <c r="E42" s="6">
        <v>25.4</v>
      </c>
      <c r="F42" s="6">
        <v>23.6</v>
      </c>
      <c r="G42" s="6">
        <v>21.1</v>
      </c>
      <c r="H42" s="6">
        <v>23.1</v>
      </c>
      <c r="P42" s="6">
        <v>23.316666666666663</v>
      </c>
      <c r="Q42" s="6">
        <v>0.55941437632978663</v>
      </c>
      <c r="R42" s="6"/>
      <c r="S42" s="36"/>
      <c r="T42" s="9"/>
    </row>
    <row r="43" spans="1:28" x14ac:dyDescent="0.2">
      <c r="B43" s="6" t="s">
        <v>278</v>
      </c>
      <c r="C43" s="6">
        <v>22.9</v>
      </c>
      <c r="D43" s="6">
        <v>24.5</v>
      </c>
      <c r="E43" s="6">
        <v>26.2</v>
      </c>
      <c r="F43" s="6">
        <v>24.7</v>
      </c>
      <c r="G43" s="6">
        <v>23</v>
      </c>
      <c r="H43" s="6">
        <v>22.4</v>
      </c>
      <c r="P43" s="6">
        <v>23.95</v>
      </c>
      <c r="Q43" s="6">
        <v>0.5869412236331677</v>
      </c>
      <c r="R43" s="6"/>
      <c r="S43" s="36"/>
      <c r="T43" s="9"/>
    </row>
    <row r="44" spans="1:28" x14ac:dyDescent="0.2">
      <c r="B44" s="6" t="s">
        <v>279</v>
      </c>
      <c r="C44" s="6">
        <v>24.4</v>
      </c>
      <c r="D44" s="6">
        <v>24.1</v>
      </c>
      <c r="E44" s="6">
        <v>27.2</v>
      </c>
      <c r="F44" s="6">
        <v>24.3</v>
      </c>
      <c r="G44" s="6">
        <v>22.3</v>
      </c>
      <c r="H44" s="6">
        <v>25.1</v>
      </c>
      <c r="P44" s="6">
        <v>24.566666666666666</v>
      </c>
      <c r="Q44" s="6">
        <v>0.64995726355233874</v>
      </c>
      <c r="R44" s="6"/>
      <c r="S44" s="36"/>
      <c r="T44" s="9"/>
    </row>
    <row r="45" spans="1:28" x14ac:dyDescent="0.2">
      <c r="B45" s="6" t="s">
        <v>280</v>
      </c>
      <c r="C45" s="6">
        <v>24.4</v>
      </c>
      <c r="D45" s="6">
        <v>25</v>
      </c>
      <c r="E45" s="6">
        <v>27.1</v>
      </c>
      <c r="F45" s="6">
        <v>26</v>
      </c>
      <c r="G45" s="6">
        <v>23.7</v>
      </c>
      <c r="H45" s="6">
        <v>25.6</v>
      </c>
      <c r="P45" s="6">
        <v>25.3</v>
      </c>
      <c r="Q45" s="6">
        <v>0.49261208538429818</v>
      </c>
      <c r="R45" s="6"/>
      <c r="S45" s="36"/>
      <c r="T45" s="9"/>
    </row>
    <row r="46" spans="1:28" x14ac:dyDescent="0.2">
      <c r="B46" s="6" t="s">
        <v>281</v>
      </c>
      <c r="C46" s="6">
        <v>25.3</v>
      </c>
      <c r="D46" s="6">
        <v>27.1</v>
      </c>
      <c r="E46" s="6">
        <v>27.7</v>
      </c>
      <c r="F46" s="6">
        <v>25.3</v>
      </c>
      <c r="G46" s="6">
        <v>23.3</v>
      </c>
      <c r="H46" s="6">
        <v>26.1</v>
      </c>
      <c r="P46" s="6">
        <v>25.8</v>
      </c>
      <c r="Q46" s="6">
        <v>0.63613415775814663</v>
      </c>
      <c r="R46" s="6"/>
      <c r="S46" s="36"/>
      <c r="T46" s="9"/>
    </row>
    <row r="47" spans="1:28" x14ac:dyDescent="0.2">
      <c r="B47" s="6" t="s">
        <v>282</v>
      </c>
      <c r="C47" s="6">
        <v>24.3</v>
      </c>
      <c r="D47" s="6">
        <v>24.9</v>
      </c>
      <c r="E47" s="6">
        <v>28.1</v>
      </c>
      <c r="F47" s="6">
        <v>25.9</v>
      </c>
      <c r="G47" s="6">
        <v>23.5</v>
      </c>
      <c r="H47" s="6">
        <v>24.4</v>
      </c>
      <c r="P47" s="6">
        <v>25.183333333333337</v>
      </c>
      <c r="Q47" s="6">
        <v>0.66654165494571904</v>
      </c>
      <c r="R47" s="6"/>
      <c r="S47" s="36"/>
      <c r="T47" s="9"/>
    </row>
    <row r="48" spans="1:28" x14ac:dyDescent="0.2">
      <c r="B48" s="6" t="s">
        <v>283</v>
      </c>
      <c r="C48" s="6">
        <v>26.2</v>
      </c>
      <c r="D48" s="6">
        <v>26.2</v>
      </c>
      <c r="E48" s="6">
        <v>29.4</v>
      </c>
      <c r="F48" s="6">
        <v>25.9</v>
      </c>
      <c r="G48" s="6">
        <v>23.7</v>
      </c>
      <c r="H48" s="6">
        <v>24.5</v>
      </c>
      <c r="P48" s="6">
        <v>25.983333333333331</v>
      </c>
      <c r="Q48" s="6">
        <v>0.79975690751072048</v>
      </c>
      <c r="R48" s="6"/>
      <c r="S48" s="36"/>
      <c r="T48" s="9"/>
    </row>
    <row r="49" spans="2:20" x14ac:dyDescent="0.2">
      <c r="B49" s="6" t="s">
        <v>284</v>
      </c>
      <c r="C49" s="6">
        <v>25.8</v>
      </c>
      <c r="D49" s="6">
        <v>25.4</v>
      </c>
      <c r="E49" s="6">
        <v>25.3</v>
      </c>
      <c r="F49" s="6">
        <v>26.6</v>
      </c>
      <c r="G49" s="6">
        <v>24.3</v>
      </c>
      <c r="H49" s="6">
        <v>25.1</v>
      </c>
      <c r="P49" s="6">
        <v>25.416666666666668</v>
      </c>
      <c r="Q49" s="6">
        <v>0.31135902820449018</v>
      </c>
      <c r="R49" s="6"/>
      <c r="S49" s="36"/>
      <c r="T49" s="9"/>
    </row>
    <row r="50" spans="2:20" x14ac:dyDescent="0.2">
      <c r="B50" s="6" t="s">
        <v>285</v>
      </c>
      <c r="C50" s="6">
        <v>26.5</v>
      </c>
      <c r="D50" s="6">
        <v>24.3</v>
      </c>
      <c r="E50" s="6">
        <v>27.2</v>
      </c>
      <c r="F50" s="6">
        <v>27</v>
      </c>
      <c r="G50" s="6">
        <v>25</v>
      </c>
      <c r="H50" s="6">
        <v>25.6</v>
      </c>
      <c r="P50" s="6">
        <v>25.933333333333334</v>
      </c>
      <c r="Q50" s="6">
        <v>0.47305155932284765</v>
      </c>
      <c r="R50" s="6"/>
      <c r="S50" s="36"/>
      <c r="T50" s="9"/>
    </row>
    <row r="51" spans="2:20" x14ac:dyDescent="0.2">
      <c r="B51" s="6" t="s">
        <v>286</v>
      </c>
      <c r="C51" s="6">
        <v>26</v>
      </c>
      <c r="D51" s="6">
        <v>25.6</v>
      </c>
      <c r="E51" s="6">
        <v>26.3</v>
      </c>
      <c r="F51" s="6">
        <v>27.2</v>
      </c>
      <c r="G51" s="6">
        <v>25.2</v>
      </c>
      <c r="H51" s="6">
        <v>26.1</v>
      </c>
      <c r="P51" s="6">
        <v>26.066666666666666</v>
      </c>
      <c r="Q51" s="6">
        <v>0.27768887466211367</v>
      </c>
      <c r="R51" s="6"/>
      <c r="S51" s="36"/>
      <c r="T51" s="9"/>
    </row>
    <row r="52" spans="2:20" x14ac:dyDescent="0.2">
      <c r="B52" s="6" t="s">
        <v>287</v>
      </c>
      <c r="C52" s="6">
        <v>26.4</v>
      </c>
      <c r="D52" s="6">
        <v>27.7</v>
      </c>
      <c r="E52" s="6">
        <v>24.6</v>
      </c>
      <c r="F52" s="6">
        <v>26.6</v>
      </c>
      <c r="G52" s="6">
        <v>24.3</v>
      </c>
      <c r="H52" s="6">
        <v>25.9</v>
      </c>
      <c r="P52" s="6">
        <v>25.916666666666668</v>
      </c>
      <c r="Q52" s="6">
        <v>0.52371535950149251</v>
      </c>
      <c r="R52" s="6"/>
      <c r="S52" s="36"/>
      <c r="T52" s="9"/>
    </row>
    <row r="53" spans="2:20" x14ac:dyDescent="0.2">
      <c r="B53" s="6" t="s">
        <v>288</v>
      </c>
      <c r="C53" s="6">
        <v>26.5</v>
      </c>
      <c r="D53" s="6">
        <v>25.7</v>
      </c>
      <c r="E53" s="6">
        <v>28.1</v>
      </c>
      <c r="F53" s="6">
        <v>26</v>
      </c>
      <c r="G53" s="6">
        <v>27.3</v>
      </c>
      <c r="H53" s="6">
        <v>26.9</v>
      </c>
      <c r="P53" s="6">
        <v>26.750000000000004</v>
      </c>
      <c r="Q53" s="6">
        <v>0.35939764421413073</v>
      </c>
      <c r="R53" s="6"/>
      <c r="S53" s="36"/>
      <c r="T53" s="9"/>
    </row>
    <row r="54" spans="2:20" x14ac:dyDescent="0.2">
      <c r="B54" s="6" t="s">
        <v>289</v>
      </c>
      <c r="C54" s="6">
        <v>26.2</v>
      </c>
      <c r="D54" s="6">
        <v>28.1</v>
      </c>
      <c r="E54" s="6">
        <v>29.4</v>
      </c>
      <c r="F54" s="6">
        <v>25.5</v>
      </c>
      <c r="G54" s="6">
        <v>24.9</v>
      </c>
      <c r="H54" s="6">
        <v>27.3</v>
      </c>
      <c r="P54" s="6">
        <v>26.900000000000002</v>
      </c>
      <c r="Q54" s="6">
        <v>0.69041050590693287</v>
      </c>
      <c r="R54" s="6"/>
      <c r="S54" s="36"/>
      <c r="T54" s="9"/>
    </row>
    <row r="55" spans="2:20" x14ac:dyDescent="0.2">
      <c r="B55" s="6" t="s">
        <v>290</v>
      </c>
      <c r="C55" s="6">
        <v>26.6</v>
      </c>
      <c r="D55" s="6">
        <v>27.1</v>
      </c>
      <c r="E55" s="6">
        <v>24.6</v>
      </c>
      <c r="F55" s="6">
        <v>25.8</v>
      </c>
      <c r="G55" s="6">
        <v>25.2</v>
      </c>
      <c r="H55" s="6">
        <v>27.1</v>
      </c>
      <c r="P55" s="6">
        <v>26.066666666666666</v>
      </c>
      <c r="Q55" s="6">
        <v>0.42400209643087605</v>
      </c>
      <c r="R55" s="6"/>
      <c r="S55" s="36"/>
      <c r="T55" s="9"/>
    </row>
    <row r="56" spans="2:20" x14ac:dyDescent="0.2">
      <c r="B56" s="6" t="s">
        <v>291</v>
      </c>
      <c r="C56" s="6">
        <v>27.7</v>
      </c>
      <c r="D56" s="6">
        <v>28.1</v>
      </c>
      <c r="E56" s="6">
        <v>25.6</v>
      </c>
      <c r="F56" s="6">
        <v>26.8</v>
      </c>
      <c r="G56" s="6">
        <v>24.3</v>
      </c>
      <c r="H56" s="6">
        <v>28.1</v>
      </c>
      <c r="P56" s="6">
        <v>26.766666666666666</v>
      </c>
      <c r="Q56" s="6">
        <v>0.6291087169780577</v>
      </c>
      <c r="R56" s="6"/>
      <c r="S56" s="36"/>
      <c r="T56" s="9"/>
    </row>
    <row r="57" spans="2:20" x14ac:dyDescent="0.2">
      <c r="B57" s="6" t="s">
        <v>292</v>
      </c>
      <c r="C57" s="6">
        <v>28</v>
      </c>
      <c r="D57" s="6">
        <v>29.1</v>
      </c>
      <c r="E57" s="6">
        <v>25.7</v>
      </c>
      <c r="F57" s="6">
        <v>27.1</v>
      </c>
      <c r="G57" s="6">
        <v>25.4</v>
      </c>
      <c r="H57" s="6">
        <v>28.4</v>
      </c>
      <c r="P57" s="6">
        <v>27.283333333333335</v>
      </c>
      <c r="Q57" s="6">
        <v>0.60959913969026525</v>
      </c>
      <c r="R57" s="6"/>
      <c r="S57" s="36"/>
      <c r="T57" s="9"/>
    </row>
    <row r="58" spans="2:20" x14ac:dyDescent="0.2">
      <c r="B58" s="6" t="s">
        <v>293</v>
      </c>
      <c r="C58" s="6">
        <v>27.4</v>
      </c>
      <c r="D58" s="6">
        <v>26.8</v>
      </c>
      <c r="E58" s="6">
        <v>29.1</v>
      </c>
      <c r="F58" s="6">
        <v>28.1</v>
      </c>
      <c r="G58" s="6">
        <v>26.2</v>
      </c>
      <c r="H58" s="6">
        <v>28.6</v>
      </c>
      <c r="P58" s="6">
        <v>27.7</v>
      </c>
      <c r="Q58" s="6">
        <v>0.4501851470969106</v>
      </c>
      <c r="R58" s="6"/>
      <c r="S58" s="36"/>
      <c r="T58" s="9"/>
    </row>
    <row r="59" spans="2:20" x14ac:dyDescent="0.2">
      <c r="B59" s="6" t="s">
        <v>294</v>
      </c>
      <c r="C59" s="6">
        <v>27.4</v>
      </c>
      <c r="D59" s="6">
        <v>28.6</v>
      </c>
      <c r="E59" s="6">
        <v>27.8</v>
      </c>
      <c r="F59" s="6">
        <v>27.4</v>
      </c>
      <c r="G59" s="6">
        <v>26.2</v>
      </c>
      <c r="H59" s="6">
        <v>28.8</v>
      </c>
      <c r="P59" s="6">
        <v>27.7</v>
      </c>
      <c r="Q59" s="6">
        <v>0.38557316642456713</v>
      </c>
      <c r="R59" s="6"/>
      <c r="S59" s="36"/>
      <c r="T59" s="9"/>
    </row>
    <row r="60" spans="2:20" x14ac:dyDescent="0.2">
      <c r="B60" s="6" t="s">
        <v>295</v>
      </c>
      <c r="C60" s="6">
        <v>26.9</v>
      </c>
      <c r="D60" s="6">
        <v>28.1</v>
      </c>
      <c r="E60" s="6">
        <v>29.5</v>
      </c>
      <c r="F60" s="6">
        <v>27.2</v>
      </c>
      <c r="G60" s="6">
        <v>27</v>
      </c>
      <c r="H60" s="6">
        <v>29</v>
      </c>
      <c r="P60" s="6">
        <v>27.95</v>
      </c>
      <c r="Q60" s="6">
        <v>0.45074013207908042</v>
      </c>
      <c r="R60" s="6"/>
      <c r="S60" s="36"/>
      <c r="T60" s="9"/>
    </row>
    <row r="61" spans="2:20" x14ac:dyDescent="0.2">
      <c r="B61" s="6" t="s">
        <v>296</v>
      </c>
      <c r="C61" s="6">
        <v>27.6</v>
      </c>
      <c r="D61" s="6">
        <v>28.6</v>
      </c>
      <c r="E61" s="6">
        <v>29.1</v>
      </c>
      <c r="F61" s="6">
        <v>28.7</v>
      </c>
      <c r="G61" s="6">
        <v>26.7</v>
      </c>
      <c r="H61" s="6">
        <v>29.1</v>
      </c>
      <c r="P61" s="6">
        <v>28.3</v>
      </c>
      <c r="Q61" s="6">
        <v>0.39072582032246972</v>
      </c>
      <c r="R61" s="6"/>
      <c r="S61" s="36"/>
      <c r="T61" s="9"/>
    </row>
    <row r="62" spans="2:20" x14ac:dyDescent="0.2">
      <c r="B62" s="11" t="s">
        <v>297</v>
      </c>
      <c r="C62" s="11">
        <v>29.1</v>
      </c>
      <c r="D62" s="11">
        <v>29.7</v>
      </c>
      <c r="E62" s="11">
        <v>26.9</v>
      </c>
      <c r="F62" s="11">
        <v>28.3</v>
      </c>
      <c r="G62" s="11">
        <v>27.2</v>
      </c>
      <c r="H62" s="11">
        <v>29.3</v>
      </c>
      <c r="P62" s="11">
        <v>28.416666666666668</v>
      </c>
      <c r="Q62" s="11">
        <v>0.47216993174538846</v>
      </c>
      <c r="R62" s="11"/>
      <c r="S62" s="56"/>
      <c r="T62" s="33"/>
    </row>
    <row r="63" spans="2:20" x14ac:dyDescent="0.2">
      <c r="B63" s="6" t="s">
        <v>298</v>
      </c>
      <c r="C63" s="6">
        <v>16</v>
      </c>
      <c r="D63" s="6">
        <v>18</v>
      </c>
      <c r="E63" s="6">
        <v>18.600000000000001</v>
      </c>
      <c r="F63" s="6">
        <v>13.5</v>
      </c>
      <c r="G63" s="6">
        <v>14.1</v>
      </c>
      <c r="H63" s="6">
        <v>19</v>
      </c>
      <c r="P63" s="6">
        <v>16.533333333333331</v>
      </c>
      <c r="Q63" s="6">
        <v>0.96459548228490832</v>
      </c>
      <c r="R63" s="6"/>
      <c r="S63" s="72" t="s">
        <v>323</v>
      </c>
      <c r="T63" s="19">
        <v>3.4270747438786744E-3</v>
      </c>
    </row>
    <row r="64" spans="2:20" x14ac:dyDescent="0.2">
      <c r="B64" s="6" t="s">
        <v>299</v>
      </c>
      <c r="C64" s="6">
        <v>17.5</v>
      </c>
      <c r="D64" s="6">
        <v>18.2</v>
      </c>
      <c r="E64" s="6">
        <v>19.3</v>
      </c>
      <c r="F64" s="6">
        <v>13.6</v>
      </c>
      <c r="G64" s="6">
        <v>15.4</v>
      </c>
      <c r="H64" s="6">
        <v>20.399999999999999</v>
      </c>
      <c r="P64" s="6">
        <v>17.400000000000002</v>
      </c>
      <c r="Q64" s="6">
        <v>1.0279429296739524</v>
      </c>
      <c r="R64" s="6"/>
      <c r="S64" s="73"/>
      <c r="T64" s="19">
        <v>6.5099051399920334E-3</v>
      </c>
    </row>
    <row r="65" spans="2:20" x14ac:dyDescent="0.2">
      <c r="B65" s="6" t="s">
        <v>300</v>
      </c>
      <c r="C65" s="6">
        <v>16.899999999999999</v>
      </c>
      <c r="D65" s="6">
        <v>18.3</v>
      </c>
      <c r="E65" s="6">
        <v>18.5</v>
      </c>
      <c r="F65" s="6">
        <v>13.9</v>
      </c>
      <c r="G65" s="6">
        <v>17.600000000000001</v>
      </c>
      <c r="H65" s="6">
        <v>21.8</v>
      </c>
      <c r="P65" s="6">
        <v>17.833333333333336</v>
      </c>
      <c r="Q65" s="6">
        <v>1.0455195412382758</v>
      </c>
      <c r="R65" s="6"/>
      <c r="S65" s="73"/>
      <c r="T65" s="19">
        <v>5.2236458249595528E-3</v>
      </c>
    </row>
    <row r="66" spans="2:20" x14ac:dyDescent="0.2">
      <c r="B66" s="6" t="s">
        <v>301</v>
      </c>
      <c r="C66" s="6">
        <v>20.7</v>
      </c>
      <c r="D66" s="6">
        <v>20.100000000000001</v>
      </c>
      <c r="E66" s="6">
        <v>19.5</v>
      </c>
      <c r="F66" s="6">
        <v>20.3</v>
      </c>
      <c r="G66" s="6">
        <v>17.2</v>
      </c>
      <c r="H66" s="6">
        <v>23.1</v>
      </c>
      <c r="P66" s="6">
        <v>20.150000000000002</v>
      </c>
      <c r="Q66" s="6">
        <v>0.77792458931869946</v>
      </c>
      <c r="R66" s="6"/>
      <c r="S66" s="73"/>
      <c r="T66" s="19">
        <v>1.1544799951033687E-2</v>
      </c>
    </row>
    <row r="67" spans="2:20" x14ac:dyDescent="0.2">
      <c r="B67" s="6" t="s">
        <v>302</v>
      </c>
      <c r="C67" s="6">
        <v>22.7</v>
      </c>
      <c r="D67" s="6">
        <v>19.100000000000001</v>
      </c>
      <c r="E67" s="6">
        <v>19.600000000000001</v>
      </c>
      <c r="F67" s="6">
        <v>22.4</v>
      </c>
      <c r="G67" s="6">
        <v>19.100000000000001</v>
      </c>
      <c r="H67" s="6">
        <v>22.1</v>
      </c>
      <c r="P67" s="6">
        <v>20.833333333333332</v>
      </c>
      <c r="Q67" s="6">
        <v>0.70883315698720251</v>
      </c>
      <c r="R67" s="6"/>
      <c r="S67" s="73"/>
      <c r="T67" s="19">
        <v>2.143746887890615E-2</v>
      </c>
    </row>
    <row r="68" spans="2:20" x14ac:dyDescent="0.2">
      <c r="B68" s="6" t="s">
        <v>303</v>
      </c>
      <c r="C68" s="6">
        <v>22.9</v>
      </c>
      <c r="D68" s="6">
        <v>19.7</v>
      </c>
      <c r="E68" s="6">
        <v>20</v>
      </c>
      <c r="F68" s="6">
        <v>23.5</v>
      </c>
      <c r="G68" s="6">
        <v>19</v>
      </c>
      <c r="H68" s="6">
        <v>19.7</v>
      </c>
      <c r="P68" s="6">
        <v>20.8</v>
      </c>
      <c r="Q68" s="6">
        <v>0.7745966692414834</v>
      </c>
      <c r="R68" s="6"/>
      <c r="S68" s="73"/>
      <c r="T68" s="19">
        <v>9.6902867681442316E-3</v>
      </c>
    </row>
    <row r="69" spans="2:20" x14ac:dyDescent="0.2">
      <c r="B69" s="6" t="s">
        <v>304</v>
      </c>
      <c r="C69" s="6">
        <v>23.8</v>
      </c>
      <c r="D69" s="6">
        <v>21</v>
      </c>
      <c r="E69" s="6">
        <v>20.8</v>
      </c>
      <c r="F69" s="6">
        <v>20.399999999999999</v>
      </c>
      <c r="G69" s="6">
        <v>23</v>
      </c>
      <c r="H69" s="6">
        <v>19.8</v>
      </c>
      <c r="P69" s="6">
        <v>20.085714285714289</v>
      </c>
      <c r="Q69" s="6">
        <v>0.6422183775355893</v>
      </c>
      <c r="R69" s="6"/>
      <c r="S69" s="73"/>
      <c r="T69" s="19">
        <v>6.8558651176330743E-3</v>
      </c>
    </row>
    <row r="70" spans="2:20" x14ac:dyDescent="0.2">
      <c r="B70" s="6" t="s">
        <v>305</v>
      </c>
      <c r="C70" s="6">
        <v>24.4</v>
      </c>
      <c r="D70" s="6">
        <v>22.3</v>
      </c>
      <c r="E70" s="6">
        <v>21.1</v>
      </c>
      <c r="F70" s="6">
        <v>24.7</v>
      </c>
      <c r="G70" s="6">
        <v>21.1</v>
      </c>
      <c r="H70" s="6">
        <v>20</v>
      </c>
      <c r="P70" s="6">
        <v>22.266666666666669</v>
      </c>
      <c r="Q70" s="6">
        <v>0.78173595997057133</v>
      </c>
      <c r="R70" s="6"/>
      <c r="S70" s="73"/>
      <c r="T70" s="19">
        <v>1.0366592009704691E-2</v>
      </c>
    </row>
    <row r="71" spans="2:20" x14ac:dyDescent="0.2">
      <c r="B71" s="6" t="s">
        <v>306</v>
      </c>
      <c r="C71" s="6">
        <v>24.5</v>
      </c>
      <c r="D71" s="6">
        <v>21</v>
      </c>
      <c r="E71" s="6">
        <v>21.6</v>
      </c>
      <c r="F71" s="6">
        <v>24.7</v>
      </c>
      <c r="G71" s="6">
        <v>22.1</v>
      </c>
      <c r="H71" s="6">
        <v>21.4</v>
      </c>
      <c r="P71" s="6">
        <v>22.55</v>
      </c>
      <c r="Q71" s="6">
        <v>0.66470544855096025</v>
      </c>
      <c r="R71" s="6"/>
      <c r="S71" s="73"/>
      <c r="T71" s="19">
        <v>5.4411174501451083E-3</v>
      </c>
    </row>
    <row r="72" spans="2:20" x14ac:dyDescent="0.2">
      <c r="B72" s="6" t="s">
        <v>307</v>
      </c>
      <c r="C72" s="6">
        <v>25.3</v>
      </c>
      <c r="D72" s="6">
        <v>22.1</v>
      </c>
      <c r="E72" s="6">
        <v>22.5</v>
      </c>
      <c r="F72" s="6">
        <v>25.2</v>
      </c>
      <c r="G72" s="6">
        <v>16.7</v>
      </c>
      <c r="H72" s="6">
        <v>22.4</v>
      </c>
      <c r="P72" s="6">
        <v>22.366666666666671</v>
      </c>
      <c r="Q72" s="6">
        <v>1.275843947266966</v>
      </c>
      <c r="R72" s="6"/>
      <c r="S72" s="73"/>
      <c r="T72" s="6">
        <v>8.8295580311248692E-2</v>
      </c>
    </row>
    <row r="73" spans="2:20" x14ac:dyDescent="0.2">
      <c r="B73" s="6" t="s">
        <v>308</v>
      </c>
      <c r="C73" s="6">
        <v>24.8</v>
      </c>
      <c r="D73" s="6">
        <v>25.6</v>
      </c>
      <c r="E73" s="6">
        <v>20.100000000000001</v>
      </c>
      <c r="F73" s="6">
        <v>22.3</v>
      </c>
      <c r="G73" s="6">
        <v>25.1</v>
      </c>
      <c r="H73" s="6">
        <v>23.6</v>
      </c>
      <c r="P73" s="6">
        <v>23.583333333333332</v>
      </c>
      <c r="Q73" s="6">
        <v>0.8490844742688709</v>
      </c>
      <c r="R73" s="6"/>
      <c r="S73" s="73"/>
      <c r="T73" s="6">
        <v>6.67581885566014E-2</v>
      </c>
    </row>
    <row r="74" spans="2:20" x14ac:dyDescent="0.2">
      <c r="B74" s="6" t="s">
        <v>309</v>
      </c>
      <c r="C74" s="6">
        <v>24.4</v>
      </c>
      <c r="D74" s="6">
        <v>25.4</v>
      </c>
      <c r="E74" s="6">
        <v>21.4</v>
      </c>
      <c r="F74" s="6">
        <v>22.3</v>
      </c>
      <c r="G74" s="6">
        <v>26.6</v>
      </c>
      <c r="H74" s="6">
        <v>23.1</v>
      </c>
      <c r="P74" s="6">
        <v>23.866666666666664</v>
      </c>
      <c r="Q74" s="6">
        <v>0.80069414329762101</v>
      </c>
      <c r="R74" s="6"/>
      <c r="S74" s="73"/>
      <c r="T74" s="6">
        <v>0.11759804215012018</v>
      </c>
    </row>
    <row r="75" spans="2:20" x14ac:dyDescent="0.2">
      <c r="B75" s="6" t="s">
        <v>310</v>
      </c>
      <c r="C75" s="6">
        <v>25</v>
      </c>
      <c r="D75" s="6">
        <v>26.2</v>
      </c>
      <c r="E75" s="6">
        <v>25</v>
      </c>
      <c r="F75" s="6">
        <v>22.8</v>
      </c>
      <c r="G75" s="6">
        <v>23.7</v>
      </c>
      <c r="H75" s="6">
        <v>24.7</v>
      </c>
      <c r="P75" s="6">
        <v>24.566666666666666</v>
      </c>
      <c r="Q75" s="6">
        <v>0.48074017006186515</v>
      </c>
      <c r="R75" s="6"/>
      <c r="S75" s="73"/>
      <c r="T75" s="6">
        <v>7.0241373983147101E-2</v>
      </c>
    </row>
    <row r="76" spans="2:20" x14ac:dyDescent="0.2">
      <c r="B76" s="6" t="s">
        <v>311</v>
      </c>
      <c r="C76" s="6">
        <v>23.7</v>
      </c>
      <c r="D76" s="6">
        <v>25.5</v>
      </c>
      <c r="E76" s="6">
        <v>25</v>
      </c>
      <c r="F76" s="6">
        <v>23.6</v>
      </c>
      <c r="G76" s="6">
        <v>25.5</v>
      </c>
      <c r="H76" s="6">
        <v>24.6</v>
      </c>
      <c r="P76" s="6">
        <v>24.650000000000002</v>
      </c>
      <c r="Q76" s="6">
        <v>0.34520525295346627</v>
      </c>
      <c r="R76" s="6"/>
      <c r="S76" s="73"/>
      <c r="T76" s="19">
        <v>1.0074781064700868E-2</v>
      </c>
    </row>
    <row r="77" spans="2:20" x14ac:dyDescent="0.2">
      <c r="B77" s="6" t="s">
        <v>312</v>
      </c>
      <c r="C77" s="6">
        <v>24.3</v>
      </c>
      <c r="D77" s="6">
        <v>27.1</v>
      </c>
      <c r="E77" s="6">
        <v>28.3</v>
      </c>
      <c r="F77" s="6">
        <v>27.9</v>
      </c>
      <c r="G77" s="6">
        <v>25.7</v>
      </c>
      <c r="H77" s="6">
        <v>26.1</v>
      </c>
      <c r="P77" s="6">
        <v>26.566666666666663</v>
      </c>
      <c r="Q77" s="6">
        <v>0.61028226620510972</v>
      </c>
      <c r="R77" s="6"/>
      <c r="S77" s="73"/>
      <c r="T77" s="6">
        <v>0.4381657591789595</v>
      </c>
    </row>
    <row r="78" spans="2:20" x14ac:dyDescent="0.2">
      <c r="B78" s="6" t="s">
        <v>313</v>
      </c>
      <c r="C78" s="6">
        <v>26</v>
      </c>
      <c r="D78" s="6">
        <v>26.5</v>
      </c>
      <c r="E78" s="6">
        <v>28.3</v>
      </c>
      <c r="F78" s="6">
        <v>29</v>
      </c>
      <c r="G78" s="6">
        <v>27.1</v>
      </c>
      <c r="H78" s="6">
        <v>28.4</v>
      </c>
      <c r="P78" s="6">
        <v>27.55</v>
      </c>
      <c r="Q78" s="6">
        <v>0.48631265663151313</v>
      </c>
      <c r="R78" s="6"/>
      <c r="S78" s="73"/>
      <c r="T78" s="6">
        <v>0.21776281511528894</v>
      </c>
    </row>
    <row r="79" spans="2:20" x14ac:dyDescent="0.2">
      <c r="B79" s="6" t="s">
        <v>314</v>
      </c>
      <c r="C79" s="6">
        <v>25.4</v>
      </c>
      <c r="D79" s="6">
        <v>27.7</v>
      </c>
      <c r="E79" s="6">
        <v>26.7</v>
      </c>
      <c r="F79" s="6">
        <v>28.1</v>
      </c>
      <c r="G79" s="6">
        <v>27.3</v>
      </c>
      <c r="H79" s="6">
        <v>27.5</v>
      </c>
      <c r="P79" s="6">
        <v>27.116666666666671</v>
      </c>
      <c r="Q79" s="6">
        <v>0.39193253387682858</v>
      </c>
      <c r="R79" s="6"/>
      <c r="S79" s="73"/>
      <c r="T79" s="6">
        <v>0.79190059436929783</v>
      </c>
    </row>
    <row r="80" spans="2:20" x14ac:dyDescent="0.2">
      <c r="B80" s="6" t="s">
        <v>315</v>
      </c>
      <c r="C80" s="6">
        <v>25.4</v>
      </c>
      <c r="D80" s="6">
        <v>26.3</v>
      </c>
      <c r="E80" s="6">
        <v>27.1</v>
      </c>
      <c r="F80" s="6">
        <v>28.3</v>
      </c>
      <c r="G80" s="6">
        <v>27.9</v>
      </c>
      <c r="H80" s="6">
        <v>28.4</v>
      </c>
      <c r="P80" s="6">
        <v>27.233333333333334</v>
      </c>
      <c r="Q80" s="6">
        <v>0.48967109142543613</v>
      </c>
      <c r="R80" s="6"/>
      <c r="S80" s="73"/>
      <c r="T80" s="6">
        <v>0.10247462143023937</v>
      </c>
    </row>
    <row r="81" spans="1:20" x14ac:dyDescent="0.2">
      <c r="B81" s="6" t="s">
        <v>316</v>
      </c>
      <c r="C81" s="6">
        <v>24.8</v>
      </c>
      <c r="D81" s="6">
        <v>27.5</v>
      </c>
      <c r="E81" s="6">
        <v>36.1</v>
      </c>
      <c r="F81" s="6">
        <v>32.4</v>
      </c>
      <c r="G81" s="6">
        <v>28.1</v>
      </c>
      <c r="H81" s="6">
        <v>29.7</v>
      </c>
      <c r="P81" s="6">
        <v>29.766666666666666</v>
      </c>
      <c r="Q81" s="6">
        <v>1.6292465879799998</v>
      </c>
      <c r="R81" s="6"/>
      <c r="S81" s="73"/>
      <c r="T81" s="6">
        <v>0.13312713345932525</v>
      </c>
    </row>
    <row r="82" spans="1:20" x14ac:dyDescent="0.2">
      <c r="B82" s="6" t="s">
        <v>317</v>
      </c>
      <c r="C82" s="6">
        <v>25.2</v>
      </c>
      <c r="D82" s="6">
        <v>27.3</v>
      </c>
      <c r="E82" s="6">
        <v>36.299999999999997</v>
      </c>
      <c r="F82" s="6">
        <v>33.1</v>
      </c>
      <c r="G82" s="6">
        <v>27.1</v>
      </c>
      <c r="H82" s="6">
        <v>25.5</v>
      </c>
      <c r="P82" s="6">
        <v>29.083333333333332</v>
      </c>
      <c r="Q82" s="6">
        <v>1.8551579747048768</v>
      </c>
      <c r="R82" s="6"/>
      <c r="S82" s="73"/>
      <c r="T82" s="6">
        <v>0.39182351323458114</v>
      </c>
    </row>
    <row r="83" spans="1:20" x14ac:dyDescent="0.2">
      <c r="B83" s="6" t="s">
        <v>318</v>
      </c>
      <c r="C83" s="6">
        <v>25.3</v>
      </c>
      <c r="D83" s="6">
        <v>28</v>
      </c>
      <c r="E83" s="6">
        <v>37.6</v>
      </c>
      <c r="F83" s="6">
        <v>34.299999999999997</v>
      </c>
      <c r="G83" s="6">
        <v>27.3</v>
      </c>
      <c r="H83" s="6">
        <v>23.4</v>
      </c>
      <c r="P83" s="6">
        <v>29.316666666666666</v>
      </c>
      <c r="Q83" s="6">
        <v>2.2389605723291437</v>
      </c>
      <c r="R83" s="6"/>
      <c r="S83" s="73"/>
      <c r="T83" s="6">
        <v>0.50837416898442145</v>
      </c>
    </row>
    <row r="84" spans="1:20" x14ac:dyDescent="0.2">
      <c r="B84" s="6" t="s">
        <v>319</v>
      </c>
      <c r="C84" s="6">
        <v>24.3</v>
      </c>
      <c r="D84" s="6">
        <v>28.7</v>
      </c>
      <c r="E84" s="6">
        <v>26.8</v>
      </c>
      <c r="F84" s="6">
        <v>29.1</v>
      </c>
      <c r="G84" s="6">
        <v>30.5</v>
      </c>
      <c r="H84" s="6">
        <v>31.5</v>
      </c>
      <c r="P84" s="6">
        <v>28.483333333333334</v>
      </c>
      <c r="Q84" s="6">
        <v>1.06345871779042</v>
      </c>
      <c r="R84" s="6"/>
      <c r="S84" s="73"/>
      <c r="T84" s="6">
        <v>0.51336893533472305</v>
      </c>
    </row>
    <row r="85" spans="1:20" x14ac:dyDescent="0.2">
      <c r="B85" s="6" t="s">
        <v>320</v>
      </c>
      <c r="C85" s="6">
        <v>24.9</v>
      </c>
      <c r="D85" s="6">
        <v>28.6</v>
      </c>
      <c r="E85" s="6">
        <v>28.1</v>
      </c>
      <c r="F85" s="6">
        <v>29.5</v>
      </c>
      <c r="G85" s="6">
        <v>31.3</v>
      </c>
      <c r="H85" s="6">
        <v>27.9</v>
      </c>
      <c r="P85" s="6">
        <v>28.383333333333336</v>
      </c>
      <c r="Q85" s="6">
        <v>0.8611684568718897</v>
      </c>
      <c r="R85" s="6"/>
      <c r="S85" s="73"/>
      <c r="T85" s="6">
        <v>0.66823771425685075</v>
      </c>
    </row>
    <row r="86" spans="1:20" x14ac:dyDescent="0.2">
      <c r="B86" s="6" t="s">
        <v>321</v>
      </c>
      <c r="C86" s="6">
        <v>25.6</v>
      </c>
      <c r="D86" s="6">
        <v>28.7</v>
      </c>
      <c r="E86" s="6">
        <v>31.3</v>
      </c>
      <c r="F86" s="6">
        <v>35.4</v>
      </c>
      <c r="G86" s="6">
        <v>33.6</v>
      </c>
      <c r="H86" s="6">
        <v>30.9</v>
      </c>
      <c r="P86" s="6">
        <v>30.916666666666668</v>
      </c>
      <c r="Q86" s="6">
        <v>1.4215992559242696</v>
      </c>
      <c r="R86" s="6"/>
      <c r="S86" s="73"/>
      <c r="T86" s="6">
        <v>0.12841152437897232</v>
      </c>
    </row>
    <row r="87" spans="1:20" ht="17" thickBot="1" x14ac:dyDescent="0.25">
      <c r="B87" s="13" t="s">
        <v>322</v>
      </c>
      <c r="C87" s="13">
        <v>25.7</v>
      </c>
      <c r="D87" s="13">
        <v>26.7</v>
      </c>
      <c r="E87" s="13">
        <v>31.3</v>
      </c>
      <c r="F87" s="13">
        <v>35.6</v>
      </c>
      <c r="G87" s="13">
        <v>37.1</v>
      </c>
      <c r="H87" s="13">
        <v>30.8</v>
      </c>
      <c r="P87" s="13">
        <v>31.200000000000003</v>
      </c>
      <c r="Q87" s="13">
        <v>1.8694027566756908</v>
      </c>
      <c r="R87" s="13"/>
      <c r="S87" s="74"/>
      <c r="T87" s="13">
        <v>0.20206310153916107</v>
      </c>
    </row>
    <row r="89" spans="1:20" ht="17" thickBot="1" x14ac:dyDescent="0.25">
      <c r="A89" s="1" t="s">
        <v>339</v>
      </c>
    </row>
    <row r="90" spans="1:20" x14ac:dyDescent="0.2">
      <c r="B90" s="15" t="s">
        <v>206</v>
      </c>
      <c r="C90" s="15" t="s">
        <v>0</v>
      </c>
      <c r="D90" s="15" t="s">
        <v>1</v>
      </c>
      <c r="E90" s="15" t="s">
        <v>2</v>
      </c>
      <c r="F90" s="15" t="s">
        <v>3</v>
      </c>
      <c r="G90" s="15" t="s">
        <v>8</v>
      </c>
      <c r="P90" s="37" t="s">
        <v>10</v>
      </c>
      <c r="Q90" s="37" t="s">
        <v>11</v>
      </c>
      <c r="R90" s="37"/>
      <c r="S90" s="37" t="s">
        <v>200</v>
      </c>
      <c r="T90" s="15" t="s">
        <v>239</v>
      </c>
    </row>
    <row r="91" spans="1:20" x14ac:dyDescent="0.2">
      <c r="B91" s="6" t="s">
        <v>58</v>
      </c>
      <c r="C91" s="6">
        <v>0.4627</v>
      </c>
      <c r="D91" s="6">
        <v>0.4612</v>
      </c>
      <c r="E91" s="6">
        <v>0.42880000000000001</v>
      </c>
      <c r="F91" s="6">
        <v>0.50580000000000003</v>
      </c>
      <c r="G91" s="6">
        <v>0.50280000000000002</v>
      </c>
      <c r="P91" s="6">
        <v>0.47226000000000001</v>
      </c>
      <c r="Q91" s="6">
        <v>3.2249465111843331E-2</v>
      </c>
      <c r="R91" s="6"/>
      <c r="S91" s="6" t="s">
        <v>240</v>
      </c>
      <c r="T91" s="19">
        <f>_xlfn.T.TEST(C91:G91,C92:G92,2,3)</f>
        <v>2.8805993180229889E-2</v>
      </c>
    </row>
    <row r="92" spans="1:20" x14ac:dyDescent="0.2">
      <c r="B92" s="6" t="s">
        <v>59</v>
      </c>
      <c r="C92" s="6">
        <v>0.44469999999999998</v>
      </c>
      <c r="D92" s="6">
        <v>0.38940000000000002</v>
      </c>
      <c r="E92" s="6">
        <v>0.43619999999999998</v>
      </c>
      <c r="F92" s="6">
        <v>0.42880000000000001</v>
      </c>
      <c r="G92" s="6">
        <v>0.42480000000000001</v>
      </c>
      <c r="P92" s="6">
        <v>0.42477999999999999</v>
      </c>
      <c r="Q92" s="6">
        <v>2.1184475447836779E-2</v>
      </c>
      <c r="R92" s="6"/>
      <c r="S92" s="6"/>
      <c r="T92" s="6"/>
    </row>
    <row r="93" spans="1:20" x14ac:dyDescent="0.2">
      <c r="B93" s="6" t="s">
        <v>60</v>
      </c>
      <c r="C93" s="6">
        <v>0.52529999999999999</v>
      </c>
      <c r="D93" s="6">
        <v>0.51859999999999995</v>
      </c>
      <c r="E93" s="6">
        <v>0.49990000000000001</v>
      </c>
      <c r="F93" s="6">
        <v>0.50549999999999995</v>
      </c>
      <c r="G93" s="6">
        <v>0.52159999999999995</v>
      </c>
      <c r="P93" s="6">
        <v>0.51417999999999986</v>
      </c>
      <c r="Q93" s="6">
        <v>1.0925978217075111E-2</v>
      </c>
      <c r="R93" s="6"/>
      <c r="S93" s="6" t="s">
        <v>240</v>
      </c>
      <c r="T93" s="6">
        <f>_xlfn.T.TEST(C93:G93,C94:G94,2,3)</f>
        <v>8.1825116891544314E-2</v>
      </c>
    </row>
    <row r="94" spans="1:20" x14ac:dyDescent="0.2">
      <c r="B94" s="6" t="s">
        <v>61</v>
      </c>
      <c r="C94" s="6">
        <v>0.48380000000000001</v>
      </c>
      <c r="D94" s="6">
        <v>0.52300000000000002</v>
      </c>
      <c r="E94" s="6">
        <v>0.47349999999999998</v>
      </c>
      <c r="F94" s="6">
        <v>0.4662</v>
      </c>
      <c r="G94" s="6">
        <v>0.50349999999999995</v>
      </c>
      <c r="P94" s="6">
        <v>0.49000000000000005</v>
      </c>
      <c r="Q94" s="6">
        <v>2.3175310138162125E-2</v>
      </c>
      <c r="R94" s="6"/>
      <c r="S94" s="6"/>
      <c r="T94" s="6"/>
    </row>
    <row r="95" spans="1:20" x14ac:dyDescent="0.2">
      <c r="A95" s="2"/>
      <c r="B95" s="6" t="s">
        <v>62</v>
      </c>
      <c r="C95" s="6">
        <v>0.51190000000000002</v>
      </c>
      <c r="D95" s="6">
        <v>0.48720000000000002</v>
      </c>
      <c r="E95" s="6">
        <v>0.51519999999999999</v>
      </c>
      <c r="F95" s="6">
        <v>0.49880000000000002</v>
      </c>
      <c r="G95" s="6">
        <v>0.56399999999999995</v>
      </c>
      <c r="P95" s="6">
        <v>0.51541999999999999</v>
      </c>
      <c r="Q95" s="6">
        <v>2.9347265630719297E-2</v>
      </c>
      <c r="R95" s="6"/>
      <c r="S95" s="6" t="s">
        <v>240</v>
      </c>
      <c r="T95" s="6">
        <f>_xlfn.T.TEST(C95:G95,C96:G96,2,3)</f>
        <v>0.10862361868133426</v>
      </c>
    </row>
    <row r="96" spans="1:20" x14ac:dyDescent="0.2">
      <c r="B96" s="6" t="s">
        <v>63</v>
      </c>
      <c r="C96" s="6">
        <v>0.49447000000000002</v>
      </c>
      <c r="D96" s="6">
        <v>0.49519999999999997</v>
      </c>
      <c r="E96" s="6">
        <v>0.4803</v>
      </c>
      <c r="F96" s="6">
        <v>0.49170000000000003</v>
      </c>
      <c r="G96" s="6">
        <v>0.4803</v>
      </c>
      <c r="P96" s="6">
        <v>0.48839399999999999</v>
      </c>
      <c r="Q96" s="6">
        <v>7.5032446314910973E-3</v>
      </c>
      <c r="R96" s="6"/>
      <c r="S96" s="6"/>
      <c r="T96" s="6"/>
    </row>
    <row r="97" spans="1:20" x14ac:dyDescent="0.2">
      <c r="A97" s="2"/>
      <c r="B97" s="6" t="s">
        <v>64</v>
      </c>
      <c r="C97" s="6">
        <v>0.46139999999999998</v>
      </c>
      <c r="D97" s="6">
        <v>0.53790000000000004</v>
      </c>
      <c r="E97" s="6">
        <v>0.49349999999999999</v>
      </c>
      <c r="F97" s="6">
        <v>0.47970000000000002</v>
      </c>
      <c r="G97" s="6">
        <v>0.54730000000000001</v>
      </c>
      <c r="P97" s="6">
        <v>0.50395999999999996</v>
      </c>
      <c r="Q97" s="6">
        <v>3.7214217713126815E-2</v>
      </c>
      <c r="R97" s="6"/>
      <c r="S97" s="6" t="s">
        <v>240</v>
      </c>
      <c r="T97" s="6">
        <f>_xlfn.T.TEST(C97:G97,C98:G98,2,3)</f>
        <v>0.49611741420222166</v>
      </c>
    </row>
    <row r="98" spans="1:20" x14ac:dyDescent="0.2">
      <c r="B98" s="6" t="s">
        <v>65</v>
      </c>
      <c r="C98" s="6">
        <v>0.49249999999999999</v>
      </c>
      <c r="D98" s="6">
        <v>0.50149999999999995</v>
      </c>
      <c r="E98" s="6">
        <v>0.48749999999999999</v>
      </c>
      <c r="F98" s="6">
        <v>0.48299999999999998</v>
      </c>
      <c r="G98" s="6">
        <v>0.4924</v>
      </c>
      <c r="P98" s="6">
        <v>0.49138000000000004</v>
      </c>
      <c r="Q98" s="6">
        <v>6.8918067297334892E-3</v>
      </c>
      <c r="R98" s="6"/>
      <c r="S98" s="6"/>
      <c r="T98" s="6"/>
    </row>
    <row r="99" spans="1:20" x14ac:dyDescent="0.2">
      <c r="B99" s="6" t="s">
        <v>66</v>
      </c>
      <c r="C99" s="6">
        <v>0.47460000000000002</v>
      </c>
      <c r="D99" s="6">
        <v>0.48880000000000001</v>
      </c>
      <c r="E99" s="6">
        <v>0.50780000000000003</v>
      </c>
      <c r="F99" s="6">
        <v>0.4592</v>
      </c>
      <c r="G99" s="6">
        <v>0.52939999999999998</v>
      </c>
      <c r="P99" s="6">
        <v>0.49196000000000001</v>
      </c>
      <c r="Q99" s="6">
        <v>2.7555543906807568E-2</v>
      </c>
      <c r="R99" s="6"/>
      <c r="S99" s="6" t="s">
        <v>240</v>
      </c>
      <c r="T99" s="6">
        <f>_xlfn.T.TEST(C99:G99,C100:G100,2,3)</f>
        <v>0.85662131805670849</v>
      </c>
    </row>
    <row r="100" spans="1:20" ht="17" thickBot="1" x14ac:dyDescent="0.25">
      <c r="B100" s="13" t="s">
        <v>67</v>
      </c>
      <c r="C100" s="13">
        <v>0.46750000000000003</v>
      </c>
      <c r="D100" s="13">
        <v>0.50290000000000001</v>
      </c>
      <c r="E100" s="13">
        <v>0.49709999999999999</v>
      </c>
      <c r="F100" s="13">
        <v>0.5091</v>
      </c>
      <c r="G100" s="13">
        <v>0.49659999999999999</v>
      </c>
      <c r="P100" s="13">
        <v>0.49463999999999997</v>
      </c>
      <c r="Q100" s="13">
        <v>1.5998374917472077E-2</v>
      </c>
      <c r="R100" s="13"/>
      <c r="S100" s="13"/>
      <c r="T100" s="13"/>
    </row>
    <row r="102" spans="1:20" ht="17" thickBot="1" x14ac:dyDescent="0.25">
      <c r="A102" s="1" t="s">
        <v>340</v>
      </c>
      <c r="B102" s="3"/>
    </row>
    <row r="103" spans="1:20" x14ac:dyDescent="0.2">
      <c r="B103" s="15" t="s">
        <v>206</v>
      </c>
      <c r="C103" s="15" t="s">
        <v>0</v>
      </c>
      <c r="D103" s="15" t="s">
        <v>1</v>
      </c>
      <c r="E103" s="15" t="s">
        <v>2</v>
      </c>
      <c r="F103" s="15" t="s">
        <v>3</v>
      </c>
      <c r="G103" s="15" t="s">
        <v>8</v>
      </c>
      <c r="H103" s="15" t="s">
        <v>9</v>
      </c>
      <c r="I103" s="15" t="s">
        <v>31</v>
      </c>
      <c r="J103" s="15" t="s">
        <v>32</v>
      </c>
      <c r="K103" s="15" t="s">
        <v>33</v>
      </c>
      <c r="L103" s="15" t="s">
        <v>34</v>
      </c>
      <c r="M103" s="15" t="s">
        <v>35</v>
      </c>
      <c r="P103" s="37" t="s">
        <v>10</v>
      </c>
      <c r="Q103" s="37" t="s">
        <v>11</v>
      </c>
      <c r="R103" s="37"/>
      <c r="S103" s="37" t="s">
        <v>200</v>
      </c>
      <c r="T103" s="15" t="s">
        <v>239</v>
      </c>
    </row>
    <row r="104" spans="1:20" x14ac:dyDescent="0.2">
      <c r="B104" s="6" t="s">
        <v>68</v>
      </c>
      <c r="C104" s="6">
        <v>23.2</v>
      </c>
      <c r="D104" s="6">
        <v>37.299999999999997</v>
      </c>
      <c r="E104" s="6">
        <v>2.2000000000000002</v>
      </c>
      <c r="F104" s="6">
        <v>14</v>
      </c>
      <c r="G104" s="6">
        <v>14.5</v>
      </c>
      <c r="H104" s="6">
        <v>25.3</v>
      </c>
      <c r="I104" s="6">
        <v>41.2</v>
      </c>
      <c r="J104" s="6">
        <v>46.2</v>
      </c>
      <c r="K104" s="6"/>
      <c r="L104" s="6"/>
      <c r="M104" s="6"/>
      <c r="P104" s="6">
        <v>25.487499999999997</v>
      </c>
      <c r="Q104" s="6">
        <v>5.3713671277830741</v>
      </c>
      <c r="R104" s="6"/>
      <c r="S104" s="6" t="s">
        <v>240</v>
      </c>
      <c r="T104" s="6">
        <f>_xlfn.T.TEST(C104:J104,C105:I105,2,3)</f>
        <v>0.66606939692131717</v>
      </c>
    </row>
    <row r="105" spans="1:20" x14ac:dyDescent="0.2">
      <c r="B105" s="6" t="s">
        <v>69</v>
      </c>
      <c r="C105" s="6">
        <v>18</v>
      </c>
      <c r="D105" s="6">
        <v>22</v>
      </c>
      <c r="E105" s="6">
        <v>3.3</v>
      </c>
      <c r="F105" s="6">
        <v>40.200000000000003</v>
      </c>
      <c r="G105" s="6">
        <v>21.8</v>
      </c>
      <c r="H105" s="6">
        <v>16.8</v>
      </c>
      <c r="I105" s="6">
        <v>34.5</v>
      </c>
      <c r="J105" s="6"/>
      <c r="K105" s="6"/>
      <c r="L105" s="6"/>
      <c r="M105" s="6"/>
      <c r="P105" s="6">
        <v>22.37142857142857</v>
      </c>
      <c r="Q105" s="6">
        <v>4.5755413047302413</v>
      </c>
      <c r="R105" s="6"/>
      <c r="S105" s="6"/>
      <c r="T105" s="6"/>
    </row>
    <row r="106" spans="1:20" x14ac:dyDescent="0.2">
      <c r="B106" s="6" t="s">
        <v>60</v>
      </c>
      <c r="C106" s="6">
        <v>30.3</v>
      </c>
      <c r="D106" s="6">
        <v>39.200000000000003</v>
      </c>
      <c r="E106" s="6">
        <v>24.8</v>
      </c>
      <c r="F106" s="6">
        <v>39.700000000000003</v>
      </c>
      <c r="G106" s="6">
        <v>28.7</v>
      </c>
      <c r="H106" s="6">
        <v>31</v>
      </c>
      <c r="I106" s="6"/>
      <c r="J106" s="6"/>
      <c r="K106" s="6"/>
      <c r="L106" s="6"/>
      <c r="M106" s="6"/>
      <c r="P106" s="6">
        <v>32.283333333333331</v>
      </c>
      <c r="Q106" s="6">
        <v>2.4308320477656369</v>
      </c>
      <c r="R106" s="6"/>
      <c r="S106" s="6" t="s">
        <v>240</v>
      </c>
      <c r="T106" s="19">
        <f>_xlfn.T.TEST(C106:H106,C107:M107,2,3)</f>
        <v>4.2184884583747881E-3</v>
      </c>
    </row>
    <row r="107" spans="1:20" x14ac:dyDescent="0.2">
      <c r="B107" s="6" t="s">
        <v>61</v>
      </c>
      <c r="C107" s="6">
        <v>13.2</v>
      </c>
      <c r="D107" s="6">
        <v>20</v>
      </c>
      <c r="E107" s="6">
        <v>23.3</v>
      </c>
      <c r="F107" s="6">
        <v>13.2</v>
      </c>
      <c r="G107" s="6">
        <v>37.299999999999997</v>
      </c>
      <c r="H107" s="6">
        <v>7</v>
      </c>
      <c r="I107" s="6">
        <v>26</v>
      </c>
      <c r="J107" s="6">
        <v>20</v>
      </c>
      <c r="K107" s="6">
        <v>19.2</v>
      </c>
      <c r="L107" s="6">
        <v>12.7</v>
      </c>
      <c r="M107" s="6">
        <v>29.3</v>
      </c>
      <c r="P107" s="6">
        <v>20.109090909090909</v>
      </c>
      <c r="Q107" s="6">
        <v>2.6075922208203193</v>
      </c>
      <c r="R107" s="6"/>
      <c r="S107" s="6"/>
      <c r="T107" s="6"/>
    </row>
    <row r="108" spans="1:20" x14ac:dyDescent="0.2">
      <c r="B108" s="6" t="s">
        <v>62</v>
      </c>
      <c r="C108" s="6">
        <v>28.8</v>
      </c>
      <c r="D108" s="6">
        <v>29.2</v>
      </c>
      <c r="E108" s="6">
        <v>36.799999999999997</v>
      </c>
      <c r="F108" s="6">
        <v>70.5</v>
      </c>
      <c r="G108" s="6">
        <v>40.299999999999997</v>
      </c>
      <c r="H108" s="6">
        <v>62.5</v>
      </c>
      <c r="I108" s="6">
        <v>23.8</v>
      </c>
      <c r="J108" s="6">
        <v>18.8</v>
      </c>
      <c r="K108" s="6">
        <v>39</v>
      </c>
      <c r="L108" s="6">
        <v>37.200000000000003</v>
      </c>
      <c r="M108" s="6">
        <v>70.8</v>
      </c>
      <c r="P108" s="6">
        <v>41.609090909090916</v>
      </c>
      <c r="Q108" s="6">
        <v>5.5018914854216598</v>
      </c>
      <c r="R108" s="6"/>
      <c r="S108" s="6" t="s">
        <v>240</v>
      </c>
      <c r="T108" s="19">
        <f>_xlfn.T.TEST(C108:M108,C109:M109,2,3)</f>
        <v>2.9202757102252473E-2</v>
      </c>
    </row>
    <row r="109" spans="1:20" ht="17" thickBot="1" x14ac:dyDescent="0.25">
      <c r="B109" s="13" t="s">
        <v>63</v>
      </c>
      <c r="C109" s="13">
        <v>24.8</v>
      </c>
      <c r="D109" s="13">
        <v>34</v>
      </c>
      <c r="E109" s="13">
        <v>34.299999999999997</v>
      </c>
      <c r="F109" s="13">
        <v>24.7</v>
      </c>
      <c r="G109" s="13">
        <v>13.7</v>
      </c>
      <c r="H109" s="13">
        <v>19.2</v>
      </c>
      <c r="I109" s="13">
        <v>17.2</v>
      </c>
      <c r="J109" s="13">
        <v>35.299999999999997</v>
      </c>
      <c r="K109" s="13">
        <v>48.7</v>
      </c>
      <c r="L109" s="13">
        <v>2.7</v>
      </c>
      <c r="M109" s="13">
        <v>29</v>
      </c>
      <c r="P109" s="13">
        <v>25.781818181818178</v>
      </c>
      <c r="Q109" s="13">
        <v>3.770864819587588</v>
      </c>
      <c r="R109" s="13"/>
      <c r="S109" s="13"/>
      <c r="T109" s="13"/>
    </row>
    <row r="111" spans="1:20" ht="17" thickBot="1" x14ac:dyDescent="0.25">
      <c r="A111" s="1" t="s">
        <v>341</v>
      </c>
    </row>
    <row r="112" spans="1:20" x14ac:dyDescent="0.2">
      <c r="B112" s="15" t="s">
        <v>206</v>
      </c>
      <c r="C112" s="15" t="s">
        <v>0</v>
      </c>
      <c r="D112" s="15" t="s">
        <v>1</v>
      </c>
      <c r="E112" s="15" t="s">
        <v>2</v>
      </c>
      <c r="F112" s="15" t="s">
        <v>3</v>
      </c>
      <c r="G112" s="15" t="s">
        <v>8</v>
      </c>
      <c r="H112" s="15" t="s">
        <v>9</v>
      </c>
      <c r="I112" s="15" t="s">
        <v>31</v>
      </c>
      <c r="J112" s="15" t="s">
        <v>32</v>
      </c>
      <c r="K112" s="15" t="s">
        <v>33</v>
      </c>
      <c r="L112" s="15" t="s">
        <v>34</v>
      </c>
      <c r="M112" s="15" t="s">
        <v>35</v>
      </c>
      <c r="N112" s="15" t="s">
        <v>70</v>
      </c>
      <c r="P112" s="37" t="s">
        <v>10</v>
      </c>
      <c r="Q112" s="37" t="s">
        <v>11</v>
      </c>
      <c r="R112" s="38"/>
      <c r="S112" s="37" t="s">
        <v>200</v>
      </c>
      <c r="T112" s="15" t="s">
        <v>239</v>
      </c>
    </row>
    <row r="113" spans="1:20" x14ac:dyDescent="0.2">
      <c r="B113" s="1" t="s">
        <v>71</v>
      </c>
      <c r="C113" s="1">
        <v>60</v>
      </c>
      <c r="D113" s="1">
        <v>46</v>
      </c>
      <c r="E113" s="1">
        <v>40.875</v>
      </c>
      <c r="F113" s="1">
        <v>48.5</v>
      </c>
      <c r="G113" s="1">
        <v>10</v>
      </c>
      <c r="H113" s="1">
        <v>33</v>
      </c>
      <c r="I113" s="1">
        <v>30.25</v>
      </c>
      <c r="J113" s="1">
        <v>60</v>
      </c>
      <c r="K113" s="1">
        <v>55.375</v>
      </c>
      <c r="L113" s="1">
        <v>39.5</v>
      </c>
      <c r="P113" s="6">
        <v>42.35</v>
      </c>
      <c r="Q113" s="6">
        <v>4.8699689138866411</v>
      </c>
      <c r="R113" s="6"/>
      <c r="S113" s="6"/>
      <c r="T113" s="6"/>
    </row>
    <row r="114" spans="1:20" x14ac:dyDescent="0.2">
      <c r="B114" s="1" t="s">
        <v>72</v>
      </c>
      <c r="C114" s="1">
        <v>38.5</v>
      </c>
      <c r="D114" s="1">
        <v>17.5</v>
      </c>
      <c r="E114" s="1">
        <v>39.75</v>
      </c>
      <c r="F114" s="1">
        <v>58.5</v>
      </c>
      <c r="G114" s="1">
        <v>9.5</v>
      </c>
      <c r="H114" s="1">
        <v>29.625</v>
      </c>
      <c r="I114" s="1">
        <v>17.5</v>
      </c>
      <c r="J114" s="1">
        <v>14.25</v>
      </c>
      <c r="K114" s="1">
        <v>51.875</v>
      </c>
      <c r="L114" s="1">
        <v>5.625</v>
      </c>
      <c r="P114" s="6">
        <v>28.262499999999999</v>
      </c>
      <c r="Q114" s="6">
        <v>5.7763721914748922</v>
      </c>
      <c r="R114" s="6"/>
      <c r="S114" s="6"/>
      <c r="T114" s="6"/>
    </row>
    <row r="115" spans="1:20" x14ac:dyDescent="0.2">
      <c r="B115" s="1" t="s">
        <v>73</v>
      </c>
      <c r="C115" s="1">
        <v>40</v>
      </c>
      <c r="D115" s="1">
        <v>8.75</v>
      </c>
      <c r="E115" s="1">
        <v>18</v>
      </c>
      <c r="F115" s="1">
        <v>48</v>
      </c>
      <c r="G115" s="1">
        <v>8.75</v>
      </c>
      <c r="H115" s="1">
        <v>43</v>
      </c>
      <c r="I115" s="1">
        <v>29.25</v>
      </c>
      <c r="J115" s="1">
        <v>10.666666666666666</v>
      </c>
      <c r="K115" s="1">
        <v>8</v>
      </c>
      <c r="L115" s="1">
        <v>43.5</v>
      </c>
      <c r="P115" s="6">
        <v>25.791666666666664</v>
      </c>
      <c r="Q115" s="6">
        <v>5.2742714961229318</v>
      </c>
      <c r="R115" s="6"/>
      <c r="S115" s="6"/>
      <c r="T115" s="6"/>
    </row>
    <row r="116" spans="1:20" x14ac:dyDescent="0.2">
      <c r="B116" s="1" t="s">
        <v>74</v>
      </c>
      <c r="C116" s="1">
        <v>24.833333333333332</v>
      </c>
      <c r="D116" s="1">
        <v>15.5</v>
      </c>
      <c r="E116" s="1">
        <v>12.375</v>
      </c>
      <c r="F116" s="1">
        <v>16.75</v>
      </c>
      <c r="G116" s="1">
        <v>4.75</v>
      </c>
      <c r="H116" s="1">
        <v>29</v>
      </c>
      <c r="I116" s="1">
        <v>18.375</v>
      </c>
      <c r="J116" s="1">
        <v>15.375</v>
      </c>
      <c r="K116" s="1">
        <v>8.5</v>
      </c>
      <c r="L116" s="1">
        <v>42.625</v>
      </c>
      <c r="P116" s="6">
        <v>18.80833333333333</v>
      </c>
      <c r="Q116" s="6">
        <v>3.4638577027910928</v>
      </c>
      <c r="R116" s="6"/>
      <c r="S116" s="6"/>
      <c r="T116" s="6"/>
    </row>
    <row r="117" spans="1:20" x14ac:dyDescent="0.2">
      <c r="B117" s="11" t="s">
        <v>75</v>
      </c>
      <c r="C117" s="11">
        <v>33.125</v>
      </c>
      <c r="D117" s="11">
        <v>9.625</v>
      </c>
      <c r="E117" s="11">
        <v>9.625</v>
      </c>
      <c r="F117" s="11">
        <v>10.25</v>
      </c>
      <c r="G117" s="11">
        <v>4.5</v>
      </c>
      <c r="H117" s="11">
        <v>15.75</v>
      </c>
      <c r="I117" s="11">
        <v>6.625</v>
      </c>
      <c r="J117" s="11">
        <v>9.75</v>
      </c>
      <c r="K117" s="11">
        <v>17</v>
      </c>
      <c r="L117" s="11">
        <v>31.875</v>
      </c>
      <c r="M117" s="11"/>
      <c r="N117" s="11"/>
      <c r="P117" s="11">
        <v>14.8125</v>
      </c>
      <c r="Q117" s="11">
        <v>3.1724317040192789</v>
      </c>
      <c r="R117" s="11"/>
      <c r="S117" s="11"/>
      <c r="T117" s="11"/>
    </row>
    <row r="118" spans="1:20" x14ac:dyDescent="0.2">
      <c r="B118" s="1" t="s">
        <v>76</v>
      </c>
      <c r="C118" s="1">
        <v>23.625</v>
      </c>
      <c r="D118" s="1">
        <v>33.25</v>
      </c>
      <c r="E118" s="1">
        <v>41.625</v>
      </c>
      <c r="F118" s="1">
        <v>27.5</v>
      </c>
      <c r="G118" s="1">
        <v>47.375</v>
      </c>
      <c r="H118" s="1">
        <v>47.75</v>
      </c>
      <c r="I118" s="1">
        <v>52.125</v>
      </c>
      <c r="J118" s="1">
        <v>60</v>
      </c>
      <c r="K118" s="1">
        <v>26.875</v>
      </c>
      <c r="L118" s="1">
        <v>50.875</v>
      </c>
      <c r="M118" s="1">
        <v>33.75</v>
      </c>
      <c r="N118" s="1">
        <v>48</v>
      </c>
      <c r="P118" s="6">
        <v>41.0625</v>
      </c>
      <c r="Q118" s="6">
        <v>3.3868164355603656</v>
      </c>
      <c r="R118" s="6"/>
      <c r="S118" s="72" t="s">
        <v>324</v>
      </c>
      <c r="T118" s="6">
        <f>_xlfn.T.TEST(C113:L113,C118:N118,2,3)</f>
        <v>0.83081181300303331</v>
      </c>
    </row>
    <row r="119" spans="1:20" x14ac:dyDescent="0.2">
      <c r="B119" s="1" t="s">
        <v>77</v>
      </c>
      <c r="C119" s="1">
        <v>12</v>
      </c>
      <c r="D119" s="1">
        <v>22.625</v>
      </c>
      <c r="E119" s="1">
        <v>47.5</v>
      </c>
      <c r="F119" s="1">
        <v>34.125</v>
      </c>
      <c r="G119" s="1">
        <v>38</v>
      </c>
      <c r="H119" s="1">
        <v>43.125</v>
      </c>
      <c r="I119" s="1">
        <v>49.75</v>
      </c>
      <c r="J119" s="1">
        <v>15.375</v>
      </c>
      <c r="K119" s="1">
        <v>34.25</v>
      </c>
      <c r="L119" s="1">
        <v>46.75</v>
      </c>
      <c r="M119" s="1">
        <v>17.5</v>
      </c>
      <c r="N119" s="1">
        <v>25.375</v>
      </c>
      <c r="P119" s="6">
        <v>32.197916666666664</v>
      </c>
      <c r="Q119" s="6">
        <v>3.8535408480448865</v>
      </c>
      <c r="R119" s="6"/>
      <c r="S119" s="73"/>
      <c r="T119" s="6">
        <f>_xlfn.T.TEST(C114:L114,C119:N119,2,3)</f>
        <v>0.57866348934407275</v>
      </c>
    </row>
    <row r="120" spans="1:20" x14ac:dyDescent="0.2">
      <c r="B120" s="1" t="s">
        <v>78</v>
      </c>
      <c r="C120" s="1">
        <v>9.25</v>
      </c>
      <c r="D120" s="1">
        <v>15.625</v>
      </c>
      <c r="E120" s="1">
        <v>39.75</v>
      </c>
      <c r="F120" s="1">
        <v>35.25</v>
      </c>
      <c r="G120" s="1">
        <v>23</v>
      </c>
      <c r="H120" s="1">
        <v>24.625</v>
      </c>
      <c r="I120" s="1">
        <v>42.875</v>
      </c>
      <c r="J120" s="1">
        <v>12.375</v>
      </c>
      <c r="K120" s="1">
        <v>23.25</v>
      </c>
      <c r="L120" s="1">
        <v>16.5</v>
      </c>
      <c r="M120" s="1">
        <v>12</v>
      </c>
      <c r="N120" s="1">
        <v>15</v>
      </c>
      <c r="P120" s="6">
        <v>22.458333333333332</v>
      </c>
      <c r="Q120" s="6">
        <v>3.2664695364143896</v>
      </c>
      <c r="R120" s="6"/>
      <c r="S120" s="73"/>
      <c r="T120" s="6">
        <f>_xlfn.T.TEST(C115:L115,C120:N120,2,3)</f>
        <v>0.5987496690291485</v>
      </c>
    </row>
    <row r="121" spans="1:20" x14ac:dyDescent="0.2">
      <c r="B121" s="1" t="s">
        <v>79</v>
      </c>
      <c r="C121" s="1">
        <v>5.375</v>
      </c>
      <c r="D121" s="1">
        <v>15.25</v>
      </c>
      <c r="E121" s="1">
        <v>33.375</v>
      </c>
      <c r="F121" s="1">
        <v>39.875</v>
      </c>
      <c r="G121" s="1">
        <v>5.25</v>
      </c>
      <c r="H121" s="1">
        <v>25.5</v>
      </c>
      <c r="I121" s="1">
        <v>50.125</v>
      </c>
      <c r="J121" s="1">
        <v>12.125</v>
      </c>
      <c r="K121" s="1">
        <v>28.875</v>
      </c>
      <c r="L121" s="1">
        <v>11.25</v>
      </c>
      <c r="M121" s="1">
        <v>5.75</v>
      </c>
      <c r="N121" s="1">
        <v>17.375</v>
      </c>
      <c r="P121" s="6">
        <v>20.84375</v>
      </c>
      <c r="Q121" s="6">
        <v>4.2501705903820479</v>
      </c>
      <c r="R121" s="6"/>
      <c r="S121" s="73"/>
      <c r="T121" s="6">
        <f>_xlfn.T.TEST(C116:L116,C121:N121,2,3)</f>
        <v>0.71441050608590062</v>
      </c>
    </row>
    <row r="122" spans="1:20" ht="17" thickBot="1" x14ac:dyDescent="0.25">
      <c r="B122" s="13" t="s">
        <v>80</v>
      </c>
      <c r="C122" s="13">
        <v>9</v>
      </c>
      <c r="D122" s="13">
        <v>16.75</v>
      </c>
      <c r="E122" s="13">
        <v>26.75</v>
      </c>
      <c r="F122" s="13">
        <v>19.75</v>
      </c>
      <c r="G122" s="13">
        <v>8.25</v>
      </c>
      <c r="H122" s="13">
        <v>7</v>
      </c>
      <c r="I122" s="13">
        <v>27.5</v>
      </c>
      <c r="J122" s="13">
        <v>27.75</v>
      </c>
      <c r="K122" s="13">
        <v>11.125</v>
      </c>
      <c r="L122" s="13">
        <v>13.25</v>
      </c>
      <c r="M122" s="13"/>
      <c r="N122" s="13"/>
      <c r="P122" s="13">
        <v>16.712499999999999</v>
      </c>
      <c r="Q122" s="13">
        <v>2.6179170314074764</v>
      </c>
      <c r="R122" s="13"/>
      <c r="S122" s="74"/>
      <c r="T122" s="13">
        <f>_xlfn.T.TEST(C117:L117,C122:L122,2,3)</f>
        <v>0.64985908729921604</v>
      </c>
    </row>
    <row r="124" spans="1:20" ht="17" thickBot="1" x14ac:dyDescent="0.25">
      <c r="A124" s="1" t="s">
        <v>342</v>
      </c>
    </row>
    <row r="125" spans="1:20" x14ac:dyDescent="0.2">
      <c r="B125" s="15" t="s">
        <v>206</v>
      </c>
      <c r="C125" s="15" t="s">
        <v>0</v>
      </c>
      <c r="D125" s="15" t="s">
        <v>1</v>
      </c>
      <c r="E125" s="15" t="s">
        <v>2</v>
      </c>
      <c r="F125" s="15" t="s">
        <v>3</v>
      </c>
      <c r="G125" s="15" t="s">
        <v>8</v>
      </c>
      <c r="H125" s="15" t="s">
        <v>9</v>
      </c>
      <c r="I125" s="15" t="s">
        <v>31</v>
      </c>
      <c r="J125" s="15" t="s">
        <v>32</v>
      </c>
      <c r="K125" s="15" t="s">
        <v>33</v>
      </c>
      <c r="P125" s="37" t="s">
        <v>10</v>
      </c>
      <c r="Q125" s="37" t="s">
        <v>11</v>
      </c>
      <c r="R125" s="37"/>
      <c r="S125" s="37" t="s">
        <v>200</v>
      </c>
      <c r="T125" s="15" t="s">
        <v>239</v>
      </c>
    </row>
    <row r="126" spans="1:20" x14ac:dyDescent="0.2">
      <c r="B126" s="1" t="s">
        <v>81</v>
      </c>
      <c r="C126" s="1">
        <v>46.4</v>
      </c>
      <c r="D126" s="1">
        <v>56.6</v>
      </c>
      <c r="E126" s="1">
        <v>27.2</v>
      </c>
      <c r="F126" s="1">
        <v>60</v>
      </c>
      <c r="G126" s="1">
        <v>60</v>
      </c>
      <c r="H126" s="1">
        <v>47</v>
      </c>
      <c r="P126" s="6">
        <v>49.533333333333331</v>
      </c>
      <c r="Q126" s="6">
        <v>5.1122510806014976</v>
      </c>
      <c r="R126" s="6"/>
      <c r="S126" s="6"/>
      <c r="T126" s="6"/>
    </row>
    <row r="127" spans="1:20" x14ac:dyDescent="0.2">
      <c r="B127" s="1" t="s">
        <v>82</v>
      </c>
      <c r="C127" s="1">
        <v>12.5</v>
      </c>
      <c r="D127" s="1">
        <v>49.9</v>
      </c>
      <c r="E127" s="1">
        <v>17.2</v>
      </c>
      <c r="F127" s="1">
        <v>23.4</v>
      </c>
      <c r="G127" s="1">
        <v>47.8</v>
      </c>
      <c r="H127" s="1">
        <v>37.5</v>
      </c>
      <c r="P127" s="6">
        <v>31.383333333333336</v>
      </c>
      <c r="Q127" s="6">
        <v>6.5096552221381963</v>
      </c>
      <c r="R127" s="6"/>
      <c r="S127" s="6"/>
      <c r="T127" s="6"/>
    </row>
    <row r="128" spans="1:20" x14ac:dyDescent="0.2">
      <c r="B128" s="1" t="s">
        <v>83</v>
      </c>
      <c r="C128" s="1">
        <v>27.2</v>
      </c>
      <c r="D128" s="1">
        <v>36.799999999999997</v>
      </c>
      <c r="E128" s="1">
        <v>9.4</v>
      </c>
      <c r="F128" s="1">
        <v>10.4</v>
      </c>
      <c r="G128" s="1">
        <v>23.5</v>
      </c>
      <c r="H128" s="1">
        <v>39.200000000000003</v>
      </c>
      <c r="P128" s="6">
        <v>24.416666666666668</v>
      </c>
      <c r="Q128" s="6">
        <v>5.1718737202079659</v>
      </c>
      <c r="R128" s="6"/>
      <c r="S128" s="6"/>
      <c r="T128" s="6"/>
    </row>
    <row r="129" spans="1:20" x14ac:dyDescent="0.2">
      <c r="B129" s="1" t="s">
        <v>84</v>
      </c>
      <c r="C129" s="1">
        <v>28.5</v>
      </c>
      <c r="D129" s="1">
        <v>46.5</v>
      </c>
      <c r="E129" s="1">
        <v>3.5</v>
      </c>
      <c r="F129" s="1">
        <v>10.4</v>
      </c>
      <c r="G129" s="1">
        <v>19.8</v>
      </c>
      <c r="H129" s="1">
        <v>26.2</v>
      </c>
      <c r="P129" s="6">
        <v>22.483333333333334</v>
      </c>
      <c r="Q129" s="6">
        <v>6.1654638466578024</v>
      </c>
      <c r="R129" s="6"/>
      <c r="S129" s="6"/>
      <c r="T129" s="6"/>
    </row>
    <row r="130" spans="1:20" x14ac:dyDescent="0.2">
      <c r="B130" s="11" t="s">
        <v>85</v>
      </c>
      <c r="C130" s="11">
        <v>14.6</v>
      </c>
      <c r="D130" s="11">
        <v>17.899999999999999</v>
      </c>
      <c r="E130" s="11">
        <v>3.8</v>
      </c>
      <c r="F130" s="11">
        <v>8.8000000000000007</v>
      </c>
      <c r="G130" s="11">
        <v>35.200000000000003</v>
      </c>
      <c r="H130" s="11">
        <v>35.4</v>
      </c>
      <c r="I130" s="11"/>
      <c r="J130" s="11"/>
      <c r="K130" s="11"/>
      <c r="P130" s="11">
        <v>19.283333333333331</v>
      </c>
      <c r="Q130" s="11">
        <v>5.436200674899502</v>
      </c>
      <c r="R130" s="11"/>
      <c r="S130" s="11"/>
      <c r="T130" s="11"/>
    </row>
    <row r="131" spans="1:20" x14ac:dyDescent="0.2">
      <c r="B131" s="1" t="s">
        <v>86</v>
      </c>
      <c r="C131" s="1">
        <v>47.6</v>
      </c>
      <c r="D131" s="1">
        <v>52.8</v>
      </c>
      <c r="E131" s="1">
        <v>45</v>
      </c>
      <c r="F131" s="1">
        <v>55.4</v>
      </c>
      <c r="G131" s="1">
        <v>40.4</v>
      </c>
      <c r="H131" s="1">
        <v>22</v>
      </c>
      <c r="I131" s="1">
        <v>60</v>
      </c>
      <c r="J131" s="1">
        <v>60</v>
      </c>
      <c r="K131" s="1">
        <v>46.2</v>
      </c>
      <c r="P131" s="6">
        <v>47.711111111111116</v>
      </c>
      <c r="Q131" s="6">
        <v>3.9285438511137145</v>
      </c>
      <c r="R131" s="6"/>
      <c r="S131" s="72" t="s">
        <v>324</v>
      </c>
      <c r="T131" s="6">
        <f>_xlfn.T.TEST(C126:L126,C131:N131,2,3)</f>
        <v>0.78301337517640224</v>
      </c>
    </row>
    <row r="132" spans="1:20" x14ac:dyDescent="0.2">
      <c r="B132" s="1" t="s">
        <v>87</v>
      </c>
      <c r="C132" s="1">
        <v>17</v>
      </c>
      <c r="D132" s="1">
        <v>60</v>
      </c>
      <c r="E132" s="1">
        <v>33</v>
      </c>
      <c r="F132" s="1">
        <v>16.2</v>
      </c>
      <c r="G132" s="1">
        <v>33.4</v>
      </c>
      <c r="H132" s="1">
        <v>31.2</v>
      </c>
      <c r="I132" s="1">
        <v>37.6</v>
      </c>
      <c r="J132" s="1">
        <v>60</v>
      </c>
      <c r="K132" s="1">
        <v>15.9</v>
      </c>
      <c r="P132" s="6">
        <v>33.811111111111103</v>
      </c>
      <c r="Q132" s="6">
        <v>5.6608903020943373</v>
      </c>
      <c r="R132" s="6"/>
      <c r="S132" s="73"/>
      <c r="T132" s="6">
        <f>_xlfn.T.TEST(C127:L127,C132:N132,2,3)</f>
        <v>0.78344549513312733</v>
      </c>
    </row>
    <row r="133" spans="1:20" x14ac:dyDescent="0.2">
      <c r="B133" s="1" t="s">
        <v>88</v>
      </c>
      <c r="C133" s="1">
        <v>18.399999999999999</v>
      </c>
      <c r="D133" s="1">
        <v>31.5</v>
      </c>
      <c r="E133" s="1">
        <v>12.5</v>
      </c>
      <c r="F133" s="1">
        <v>50.4</v>
      </c>
      <c r="G133" s="1">
        <v>24</v>
      </c>
      <c r="H133" s="1">
        <v>15.4</v>
      </c>
      <c r="I133" s="1">
        <v>60</v>
      </c>
      <c r="J133" s="1">
        <v>52.6</v>
      </c>
      <c r="K133" s="1">
        <v>28.1</v>
      </c>
      <c r="P133" s="6">
        <v>32.544444444444451</v>
      </c>
      <c r="Q133" s="6">
        <v>5.850548671115078</v>
      </c>
      <c r="R133" s="6"/>
      <c r="S133" s="73"/>
      <c r="T133" s="6">
        <f>_xlfn.T.TEST(C128:L128,C133:N133,2,3)</f>
        <v>0.31714597794238758</v>
      </c>
    </row>
    <row r="134" spans="1:20" x14ac:dyDescent="0.2">
      <c r="B134" s="1" t="s">
        <v>89</v>
      </c>
      <c r="C134" s="1">
        <v>36.6</v>
      </c>
      <c r="D134" s="1">
        <v>40.5</v>
      </c>
      <c r="E134" s="1">
        <v>8.1999999999999993</v>
      </c>
      <c r="F134" s="1">
        <v>31</v>
      </c>
      <c r="G134" s="1">
        <v>11</v>
      </c>
      <c r="H134" s="1">
        <v>3.5</v>
      </c>
      <c r="I134" s="1">
        <v>20.9</v>
      </c>
      <c r="J134" s="1">
        <v>46.4</v>
      </c>
      <c r="K134" s="1">
        <v>26.4</v>
      </c>
      <c r="P134" s="6">
        <v>24.944444444444446</v>
      </c>
      <c r="Q134" s="6">
        <v>5.0387418819668079</v>
      </c>
      <c r="R134" s="6"/>
      <c r="S134" s="73"/>
      <c r="T134" s="6">
        <f>_xlfn.T.TEST(C129:L129,C134:N134,2,3)</f>
        <v>0.76309558499116326</v>
      </c>
    </row>
    <row r="135" spans="1:20" ht="17" thickBot="1" x14ac:dyDescent="0.25">
      <c r="B135" s="13" t="s">
        <v>90</v>
      </c>
      <c r="C135" s="13">
        <v>20.5</v>
      </c>
      <c r="D135" s="13">
        <v>25.1</v>
      </c>
      <c r="E135" s="13">
        <v>14.1</v>
      </c>
      <c r="F135" s="13">
        <v>14.6</v>
      </c>
      <c r="G135" s="13">
        <v>12.2</v>
      </c>
      <c r="H135" s="13">
        <v>19.399999999999999</v>
      </c>
      <c r="I135" s="13">
        <v>23.9</v>
      </c>
      <c r="J135" s="13">
        <v>39.200000000000003</v>
      </c>
      <c r="K135" s="13">
        <v>40.9</v>
      </c>
      <c r="P135" s="13">
        <v>23.322222222222223</v>
      </c>
      <c r="Q135" s="13">
        <v>3.4816095327120764</v>
      </c>
      <c r="R135" s="13"/>
      <c r="S135" s="74"/>
      <c r="T135" s="13">
        <f>_xlfn.T.TEST(C130:L130,C135:N135,2,3)</f>
        <v>0.54708672851848883</v>
      </c>
    </row>
    <row r="137" spans="1:20" ht="17" thickBot="1" x14ac:dyDescent="0.25">
      <c r="A137" s="1" t="s">
        <v>343</v>
      </c>
    </row>
    <row r="138" spans="1:20" x14ac:dyDescent="0.2">
      <c r="B138" s="15" t="s">
        <v>206</v>
      </c>
      <c r="C138" s="15" t="s">
        <v>0</v>
      </c>
      <c r="D138" s="15" t="s">
        <v>1</v>
      </c>
      <c r="E138" s="15" t="s">
        <v>2</v>
      </c>
      <c r="F138" s="15" t="s">
        <v>3</v>
      </c>
      <c r="G138" s="15" t="s">
        <v>8</v>
      </c>
      <c r="H138" s="15" t="s">
        <v>9</v>
      </c>
      <c r="I138" s="15" t="s">
        <v>31</v>
      </c>
      <c r="J138" s="15" t="s">
        <v>32</v>
      </c>
      <c r="K138" s="15" t="s">
        <v>33</v>
      </c>
      <c r="L138" s="15" t="s">
        <v>34</v>
      </c>
      <c r="M138" s="15" t="s">
        <v>35</v>
      </c>
      <c r="P138" s="37" t="s">
        <v>10</v>
      </c>
      <c r="Q138" s="37" t="s">
        <v>11</v>
      </c>
      <c r="R138" s="37"/>
      <c r="S138" s="37" t="s">
        <v>200</v>
      </c>
      <c r="T138" s="15" t="s">
        <v>239</v>
      </c>
    </row>
    <row r="139" spans="1:20" x14ac:dyDescent="0.2">
      <c r="B139" s="1" t="s">
        <v>91</v>
      </c>
      <c r="C139" s="1">
        <v>44</v>
      </c>
      <c r="D139" s="1">
        <v>43.8</v>
      </c>
      <c r="E139" s="1">
        <v>41.5</v>
      </c>
      <c r="F139" s="1">
        <v>60</v>
      </c>
      <c r="G139" s="1">
        <v>48.5</v>
      </c>
      <c r="H139" s="1">
        <v>60</v>
      </c>
      <c r="I139" s="1">
        <v>50.8</v>
      </c>
      <c r="J139" s="1">
        <v>58.4</v>
      </c>
      <c r="K139" s="1">
        <v>28</v>
      </c>
      <c r="L139" s="1">
        <v>28.6</v>
      </c>
      <c r="M139" s="1">
        <v>60</v>
      </c>
      <c r="P139" s="6">
        <v>47.6</v>
      </c>
      <c r="Q139" s="6">
        <v>3.5659245900352636</v>
      </c>
      <c r="R139" s="6"/>
      <c r="S139" s="6"/>
      <c r="T139" s="6"/>
    </row>
    <row r="140" spans="1:20" x14ac:dyDescent="0.2">
      <c r="B140" s="1" t="s">
        <v>92</v>
      </c>
      <c r="C140" s="1">
        <v>55.9</v>
      </c>
      <c r="D140" s="1">
        <v>25</v>
      </c>
      <c r="E140" s="1">
        <v>20</v>
      </c>
      <c r="F140" s="1">
        <v>60</v>
      </c>
      <c r="G140" s="1">
        <v>50.2</v>
      </c>
      <c r="H140" s="1">
        <v>33.5</v>
      </c>
      <c r="I140" s="1">
        <v>50</v>
      </c>
      <c r="J140" s="1">
        <v>60</v>
      </c>
      <c r="K140" s="1">
        <v>46.9</v>
      </c>
      <c r="L140" s="1">
        <v>39</v>
      </c>
      <c r="M140" s="1">
        <v>36.4</v>
      </c>
      <c r="P140" s="6">
        <v>43.354545454545452</v>
      </c>
      <c r="Q140" s="6">
        <v>4.1141521524956133</v>
      </c>
      <c r="R140" s="6"/>
      <c r="S140" s="6"/>
      <c r="T140" s="6"/>
    </row>
    <row r="141" spans="1:20" x14ac:dyDescent="0.2">
      <c r="B141" s="1" t="s">
        <v>93</v>
      </c>
      <c r="C141" s="1">
        <v>17.399999999999999</v>
      </c>
      <c r="D141" s="1">
        <v>7.4</v>
      </c>
      <c r="E141" s="1">
        <v>10.6</v>
      </c>
      <c r="F141" s="1">
        <v>50.5</v>
      </c>
      <c r="G141" s="1">
        <v>49</v>
      </c>
      <c r="H141" s="1">
        <v>47.4</v>
      </c>
      <c r="I141" s="1">
        <v>56.1</v>
      </c>
      <c r="J141" s="1">
        <v>9.5</v>
      </c>
      <c r="K141" s="1">
        <v>31</v>
      </c>
      <c r="L141" s="1">
        <v>34.4</v>
      </c>
      <c r="M141" s="1">
        <v>34.4</v>
      </c>
      <c r="P141" s="6">
        <v>31.609090909090902</v>
      </c>
      <c r="Q141" s="6">
        <v>5.429372214596099</v>
      </c>
      <c r="R141" s="6"/>
      <c r="S141" s="6"/>
      <c r="T141" s="6"/>
    </row>
    <row r="142" spans="1:20" x14ac:dyDescent="0.2">
      <c r="B142" s="1" t="s">
        <v>94</v>
      </c>
      <c r="C142" s="1">
        <v>7</v>
      </c>
      <c r="D142" s="1">
        <v>39.4</v>
      </c>
      <c r="E142" s="1">
        <v>11.2</v>
      </c>
      <c r="F142" s="1">
        <v>59.8</v>
      </c>
      <c r="G142" s="1">
        <v>44.8</v>
      </c>
      <c r="H142" s="1">
        <v>26.8</v>
      </c>
      <c r="I142" s="1">
        <v>31.6</v>
      </c>
      <c r="J142" s="1">
        <v>9.4</v>
      </c>
      <c r="K142" s="1">
        <v>17.2</v>
      </c>
      <c r="L142" s="1">
        <v>21.9</v>
      </c>
      <c r="M142" s="1">
        <v>36</v>
      </c>
      <c r="P142" s="6">
        <v>27.736363636363635</v>
      </c>
      <c r="Q142" s="6">
        <v>4.9764220941861579</v>
      </c>
      <c r="R142" s="6"/>
      <c r="S142" s="6"/>
      <c r="T142" s="6"/>
    </row>
    <row r="143" spans="1:20" x14ac:dyDescent="0.2">
      <c r="B143" s="11" t="s">
        <v>95</v>
      </c>
      <c r="C143" s="11">
        <v>12.6</v>
      </c>
      <c r="D143" s="11">
        <v>19</v>
      </c>
      <c r="E143" s="11">
        <v>6.1</v>
      </c>
      <c r="F143" s="11">
        <v>23.6</v>
      </c>
      <c r="G143" s="11">
        <v>33.9</v>
      </c>
      <c r="H143" s="11">
        <v>33.9</v>
      </c>
      <c r="I143" s="11">
        <v>17</v>
      </c>
      <c r="J143" s="11">
        <v>9</v>
      </c>
      <c r="K143" s="11">
        <v>15.1</v>
      </c>
      <c r="L143" s="11">
        <v>20</v>
      </c>
      <c r="M143" s="11">
        <v>9.5</v>
      </c>
      <c r="P143" s="11">
        <v>18.154545454545453</v>
      </c>
      <c r="Q143" s="11">
        <v>2.8206177155936358</v>
      </c>
      <c r="R143" s="11"/>
      <c r="S143" s="11"/>
      <c r="T143" s="11"/>
    </row>
    <row r="144" spans="1:20" x14ac:dyDescent="0.2">
      <c r="B144" s="1" t="s">
        <v>96</v>
      </c>
      <c r="C144" s="1">
        <v>59</v>
      </c>
      <c r="D144" s="1">
        <v>45.5</v>
      </c>
      <c r="E144" s="1">
        <v>60</v>
      </c>
      <c r="F144" s="1">
        <v>42.8</v>
      </c>
      <c r="G144" s="1">
        <v>50.5</v>
      </c>
      <c r="H144" s="1">
        <v>60</v>
      </c>
      <c r="I144" s="1">
        <v>47.1</v>
      </c>
      <c r="J144" s="1">
        <v>50.1</v>
      </c>
      <c r="K144" s="1">
        <v>53.4</v>
      </c>
      <c r="L144" s="1">
        <v>51.1</v>
      </c>
      <c r="P144" s="6">
        <v>51.95</v>
      </c>
      <c r="Q144" s="6">
        <v>1.9336350339307713</v>
      </c>
      <c r="R144" s="6"/>
      <c r="S144" s="72" t="s">
        <v>324</v>
      </c>
      <c r="T144" s="6">
        <f>_xlfn.T.TEST(C139:M139,C144:M144,2,3)</f>
        <v>0.30020301281479184</v>
      </c>
    </row>
    <row r="145" spans="1:20" x14ac:dyDescent="0.2">
      <c r="B145" s="1" t="s">
        <v>97</v>
      </c>
      <c r="C145" s="1">
        <v>47.9</v>
      </c>
      <c r="D145" s="1">
        <v>45.4</v>
      </c>
      <c r="E145" s="1">
        <v>22.4</v>
      </c>
      <c r="F145" s="1">
        <v>49.4</v>
      </c>
      <c r="G145" s="1">
        <v>11.1</v>
      </c>
      <c r="H145" s="1">
        <v>25.1</v>
      </c>
      <c r="I145" s="1">
        <v>60</v>
      </c>
      <c r="J145" s="1">
        <v>60</v>
      </c>
      <c r="K145" s="1">
        <v>40.799999999999997</v>
      </c>
      <c r="L145" s="1">
        <v>22.5</v>
      </c>
      <c r="P145" s="6">
        <v>38.459999999999994</v>
      </c>
      <c r="Q145" s="6">
        <v>5.4058445737512262</v>
      </c>
      <c r="R145" s="6"/>
      <c r="S145" s="73"/>
      <c r="T145" s="6">
        <f>_xlfn.T.TEST(C140:M140,C145:M145,2,3)</f>
        <v>0.4808780274615847</v>
      </c>
    </row>
    <row r="146" spans="1:20" x14ac:dyDescent="0.2">
      <c r="B146" s="1" t="s">
        <v>98</v>
      </c>
      <c r="C146" s="1">
        <v>43.2</v>
      </c>
      <c r="D146" s="1">
        <v>45.6</v>
      </c>
      <c r="E146" s="1">
        <v>19.100000000000001</v>
      </c>
      <c r="F146" s="1">
        <v>57</v>
      </c>
      <c r="G146" s="1">
        <v>4.8</v>
      </c>
      <c r="H146" s="1">
        <v>17.100000000000001</v>
      </c>
      <c r="I146" s="1">
        <v>45</v>
      </c>
      <c r="J146" s="1">
        <v>60</v>
      </c>
      <c r="K146" s="1">
        <v>60</v>
      </c>
      <c r="L146" s="1">
        <v>21.5</v>
      </c>
      <c r="P146" s="6">
        <v>37.33</v>
      </c>
      <c r="Q146" s="6">
        <v>6.3480714481731466</v>
      </c>
      <c r="R146" s="6"/>
      <c r="S146" s="73"/>
      <c r="T146" s="6">
        <f>_xlfn.T.TEST(C141:M141,C146:M146,2,3)</f>
        <v>0.50204650117799554</v>
      </c>
    </row>
    <row r="147" spans="1:20" x14ac:dyDescent="0.2">
      <c r="B147" s="1" t="s">
        <v>99</v>
      </c>
      <c r="C147" s="1">
        <v>18</v>
      </c>
      <c r="D147" s="1">
        <v>38.9</v>
      </c>
      <c r="E147" s="1">
        <v>10.5</v>
      </c>
      <c r="F147" s="1">
        <v>21.1</v>
      </c>
      <c r="G147" s="1">
        <v>10.9</v>
      </c>
      <c r="H147" s="1">
        <v>11.4</v>
      </c>
      <c r="I147" s="1">
        <v>42.2</v>
      </c>
      <c r="J147" s="1">
        <v>47.1</v>
      </c>
      <c r="K147" s="1">
        <v>46.4</v>
      </c>
      <c r="L147" s="1">
        <v>23.9</v>
      </c>
      <c r="P147" s="6">
        <v>27.04</v>
      </c>
      <c r="Q147" s="6">
        <v>4.7763817081785076</v>
      </c>
      <c r="R147" s="6"/>
      <c r="S147" s="73"/>
      <c r="T147" s="6">
        <f>_xlfn.T.TEST(C142:M142,C147:M147,2,3)</f>
        <v>0.92064361068869771</v>
      </c>
    </row>
    <row r="148" spans="1:20" ht="17" thickBot="1" x14ac:dyDescent="0.25">
      <c r="B148" s="13" t="s">
        <v>100</v>
      </c>
      <c r="C148" s="13">
        <v>59</v>
      </c>
      <c r="D148" s="13">
        <v>45.5</v>
      </c>
      <c r="E148" s="13">
        <v>60</v>
      </c>
      <c r="F148" s="13">
        <v>23.1</v>
      </c>
      <c r="G148" s="13">
        <v>5.4</v>
      </c>
      <c r="H148" s="13">
        <v>23.9</v>
      </c>
      <c r="I148" s="13">
        <v>10.4</v>
      </c>
      <c r="J148" s="13">
        <v>19.399999999999999</v>
      </c>
      <c r="K148" s="13">
        <v>39.799999999999997</v>
      </c>
      <c r="L148" s="13">
        <v>18.600000000000001</v>
      </c>
      <c r="M148" s="13"/>
      <c r="P148" s="13">
        <v>30.51</v>
      </c>
      <c r="Q148" s="13">
        <v>6.1383575436213658</v>
      </c>
      <c r="R148" s="13"/>
      <c r="S148" s="74"/>
      <c r="T148" s="13">
        <f>_xlfn.T.TEST(C143:M143,C148:M148,2,3)</f>
        <v>9.0986531101794041E-2</v>
      </c>
    </row>
    <row r="150" spans="1:20" ht="17" thickBot="1" x14ac:dyDescent="0.25">
      <c r="A150" s="1" t="s">
        <v>344</v>
      </c>
    </row>
    <row r="151" spans="1:20" x14ac:dyDescent="0.2">
      <c r="B151" s="15" t="s">
        <v>206</v>
      </c>
      <c r="C151" s="15" t="s">
        <v>0</v>
      </c>
      <c r="D151" s="15" t="s">
        <v>1</v>
      </c>
      <c r="E151" s="15" t="s">
        <v>2</v>
      </c>
      <c r="F151" s="15" t="s">
        <v>3</v>
      </c>
      <c r="G151" s="15" t="s">
        <v>8</v>
      </c>
      <c r="H151" s="15" t="s">
        <v>9</v>
      </c>
      <c r="I151" s="15" t="s">
        <v>31</v>
      </c>
      <c r="J151" s="15" t="s">
        <v>32</v>
      </c>
      <c r="P151" s="37" t="s">
        <v>10</v>
      </c>
      <c r="Q151" s="37" t="s">
        <v>11</v>
      </c>
      <c r="R151" s="37"/>
      <c r="S151" s="37" t="s">
        <v>200</v>
      </c>
      <c r="T151" s="15" t="s">
        <v>239</v>
      </c>
    </row>
    <row r="152" spans="1:20" x14ac:dyDescent="0.2">
      <c r="B152" s="6" t="s">
        <v>101</v>
      </c>
      <c r="C152" s="6">
        <v>15.5</v>
      </c>
      <c r="D152" s="6">
        <v>29.5</v>
      </c>
      <c r="E152" s="6">
        <v>14.5</v>
      </c>
      <c r="F152" s="6">
        <v>17</v>
      </c>
      <c r="G152" s="6">
        <v>23.5</v>
      </c>
      <c r="H152" s="6">
        <v>15</v>
      </c>
      <c r="I152" s="6">
        <v>21</v>
      </c>
      <c r="J152" s="6">
        <v>31.5</v>
      </c>
      <c r="P152" s="6">
        <f>AVERAGE(C152:M152)</f>
        <v>20.9375</v>
      </c>
      <c r="Q152" s="6">
        <f>_xlfn.STDEV.S(C152:M152)/SQRT(COUNTA(C152:M152))</f>
        <v>2.3649930156949117</v>
      </c>
      <c r="R152" s="6"/>
      <c r="S152" s="6" t="s">
        <v>237</v>
      </c>
      <c r="T152" s="6">
        <f>_xlfn.T.TEST(C152:M152,C153:M153,2,3)</f>
        <v>0.72905745329203364</v>
      </c>
    </row>
    <row r="153" spans="1:20" ht="17" thickBot="1" x14ac:dyDescent="0.25">
      <c r="B153" s="13" t="s">
        <v>102</v>
      </c>
      <c r="C153" s="13">
        <v>25</v>
      </c>
      <c r="D153" s="13">
        <v>23.5</v>
      </c>
      <c r="E153" s="13">
        <v>15.5</v>
      </c>
      <c r="F153" s="13">
        <v>14</v>
      </c>
      <c r="G153" s="13">
        <v>24.5</v>
      </c>
      <c r="H153" s="13">
        <v>19.5</v>
      </c>
      <c r="I153" s="13">
        <v>16</v>
      </c>
      <c r="J153" s="13">
        <v>21.5</v>
      </c>
      <c r="P153" s="13">
        <f>AVERAGE(C153:M153)</f>
        <v>19.9375</v>
      </c>
      <c r="Q153" s="13">
        <f>_xlfn.STDEV.S(C153:M153)/SQRT(COUNTA(C153:M153))</f>
        <v>1.5365705669258594</v>
      </c>
      <c r="R153" s="13"/>
      <c r="S153" s="13"/>
      <c r="T153" s="13"/>
    </row>
    <row r="155" spans="1:20" ht="17" thickBot="1" x14ac:dyDescent="0.25">
      <c r="A155" s="1" t="s">
        <v>345</v>
      </c>
    </row>
    <row r="156" spans="1:20" x14ac:dyDescent="0.2">
      <c r="B156" s="15" t="s">
        <v>206</v>
      </c>
      <c r="C156" s="15" t="s">
        <v>0</v>
      </c>
      <c r="D156" s="15" t="s">
        <v>1</v>
      </c>
      <c r="E156" s="15" t="s">
        <v>2</v>
      </c>
      <c r="F156" s="15" t="s">
        <v>3</v>
      </c>
      <c r="G156" s="15" t="s">
        <v>8</v>
      </c>
      <c r="H156" s="15" t="s">
        <v>9</v>
      </c>
      <c r="I156" s="15" t="s">
        <v>31</v>
      </c>
      <c r="J156" s="15" t="s">
        <v>32</v>
      </c>
      <c r="P156" s="37" t="s">
        <v>10</v>
      </c>
      <c r="Q156" s="37" t="s">
        <v>11</v>
      </c>
      <c r="R156" s="37"/>
      <c r="S156" s="37" t="s">
        <v>200</v>
      </c>
      <c r="T156" s="15" t="s">
        <v>239</v>
      </c>
    </row>
    <row r="157" spans="1:20" x14ac:dyDescent="0.2">
      <c r="B157" s="6" t="s">
        <v>101</v>
      </c>
      <c r="C157" s="6">
        <v>4</v>
      </c>
      <c r="D157" s="6">
        <v>12</v>
      </c>
      <c r="E157" s="6">
        <v>4</v>
      </c>
      <c r="F157" s="6">
        <v>4</v>
      </c>
      <c r="G157" s="6">
        <v>8</v>
      </c>
      <c r="H157" s="6">
        <v>0</v>
      </c>
      <c r="I157" s="6">
        <v>10</v>
      </c>
      <c r="J157" s="6">
        <v>18</v>
      </c>
      <c r="P157" s="6">
        <f>AVERAGE(C157:M157)</f>
        <v>7.5</v>
      </c>
      <c r="Q157" s="6">
        <f>_xlfn.STDEV.S(C157:M157)/SQRT(COUNTA(C157:M157))</f>
        <v>2.0266087084444435</v>
      </c>
      <c r="R157" s="6"/>
      <c r="S157" s="6" t="s">
        <v>211</v>
      </c>
      <c r="T157" s="6">
        <f>_xlfn.T.TEST(C157:M157,C158:M158,2,3)</f>
        <v>0.49389693211381547</v>
      </c>
    </row>
    <row r="158" spans="1:20" ht="17" thickBot="1" x14ac:dyDescent="0.25">
      <c r="B158" s="13" t="s">
        <v>103</v>
      </c>
      <c r="C158" s="13">
        <v>12</v>
      </c>
      <c r="D158" s="13">
        <v>8</v>
      </c>
      <c r="E158" s="13">
        <v>2</v>
      </c>
      <c r="F158" s="13">
        <v>4</v>
      </c>
      <c r="G158" s="13">
        <v>10</v>
      </c>
      <c r="H158" s="13">
        <v>0</v>
      </c>
      <c r="I158" s="13">
        <v>6</v>
      </c>
      <c r="J158" s="13">
        <v>4</v>
      </c>
      <c r="P158" s="13">
        <f>AVERAGE(C158:M158)</f>
        <v>5.75</v>
      </c>
      <c r="Q158" s="13">
        <f>_xlfn.STDEV.S(C158:M158)/SQRT(COUNTA(C158:M158))</f>
        <v>1.4361406616345072</v>
      </c>
      <c r="R158" s="13"/>
      <c r="S158" s="13"/>
      <c r="T158" s="13"/>
    </row>
    <row r="160" spans="1:20" ht="17" thickBot="1" x14ac:dyDescent="0.25">
      <c r="A160" s="1" t="s">
        <v>346</v>
      </c>
    </row>
    <row r="161" spans="1:20" x14ac:dyDescent="0.2">
      <c r="B161" s="15" t="s">
        <v>206</v>
      </c>
      <c r="C161" s="15" t="s">
        <v>0</v>
      </c>
      <c r="D161" s="15" t="s">
        <v>1</v>
      </c>
      <c r="E161" s="15" t="s">
        <v>2</v>
      </c>
      <c r="F161" s="15" t="s">
        <v>3</v>
      </c>
      <c r="G161" s="15" t="s">
        <v>8</v>
      </c>
      <c r="H161" s="15" t="s">
        <v>9</v>
      </c>
      <c r="I161" s="15" t="s">
        <v>31</v>
      </c>
      <c r="J161" s="15" t="s">
        <v>32</v>
      </c>
      <c r="K161" s="15" t="s">
        <v>33</v>
      </c>
      <c r="L161" s="15" t="s">
        <v>34</v>
      </c>
      <c r="P161" s="37" t="s">
        <v>10</v>
      </c>
      <c r="Q161" s="37" t="s">
        <v>11</v>
      </c>
      <c r="R161" s="37"/>
      <c r="S161" s="37" t="s">
        <v>200</v>
      </c>
      <c r="T161" s="15" t="s">
        <v>239</v>
      </c>
    </row>
    <row r="162" spans="1:20" x14ac:dyDescent="0.2">
      <c r="B162" s="6" t="s">
        <v>104</v>
      </c>
      <c r="C162" s="6">
        <v>17.5</v>
      </c>
      <c r="D162" s="6">
        <v>37.5</v>
      </c>
      <c r="E162" s="6">
        <v>20.5</v>
      </c>
      <c r="F162" s="6">
        <v>26</v>
      </c>
      <c r="G162" s="6">
        <v>6.5</v>
      </c>
      <c r="H162" s="6">
        <v>31.5</v>
      </c>
      <c r="I162" s="6">
        <v>20.5</v>
      </c>
      <c r="J162" s="6">
        <v>35.5</v>
      </c>
      <c r="K162" s="6">
        <v>11</v>
      </c>
      <c r="L162" s="6">
        <v>18.5</v>
      </c>
      <c r="P162" s="6">
        <f>AVERAGE(C162:M162)</f>
        <v>22.5</v>
      </c>
      <c r="Q162" s="6">
        <f>_xlfn.STDEV.S(C162:M162)/SQRT(COUNTA(C162:M162))</f>
        <v>3.2050307677496988</v>
      </c>
      <c r="R162" s="6"/>
      <c r="S162" s="6" t="s">
        <v>211</v>
      </c>
      <c r="T162" s="19">
        <f>_xlfn.T.TEST(C162:M162,C163:M163,2,3)</f>
        <v>1.0861561786407513E-2</v>
      </c>
    </row>
    <row r="163" spans="1:20" ht="17" thickBot="1" x14ac:dyDescent="0.25">
      <c r="B163" s="13" t="s">
        <v>61</v>
      </c>
      <c r="C163" s="13">
        <v>10</v>
      </c>
      <c r="D163" s="13">
        <v>3</v>
      </c>
      <c r="E163" s="13">
        <v>17.5</v>
      </c>
      <c r="F163" s="13">
        <v>20.5</v>
      </c>
      <c r="G163" s="13">
        <v>12.5</v>
      </c>
      <c r="H163" s="13">
        <v>11.5</v>
      </c>
      <c r="I163" s="13">
        <v>15.5</v>
      </c>
      <c r="J163" s="13">
        <v>9.5</v>
      </c>
      <c r="K163" s="13">
        <v>2.5</v>
      </c>
      <c r="L163" s="13">
        <v>14.5</v>
      </c>
      <c r="P163" s="13">
        <f>AVERAGE(C163:M163)</f>
        <v>11.7</v>
      </c>
      <c r="Q163" s="13">
        <f>_xlfn.STDEV.S(C163:M163)/SQRT(COUNTA(C163:M163))</f>
        <v>1.832120811154839</v>
      </c>
      <c r="R163" s="13"/>
      <c r="S163" s="13"/>
      <c r="T163" s="13"/>
    </row>
    <row r="165" spans="1:20" ht="17" thickBot="1" x14ac:dyDescent="0.25">
      <c r="A165" s="1" t="s">
        <v>347</v>
      </c>
    </row>
    <row r="166" spans="1:20" x14ac:dyDescent="0.2">
      <c r="B166" s="15" t="s">
        <v>206</v>
      </c>
      <c r="C166" s="15" t="s">
        <v>0</v>
      </c>
      <c r="D166" s="15" t="s">
        <v>1</v>
      </c>
      <c r="E166" s="15" t="s">
        <v>2</v>
      </c>
      <c r="F166" s="15" t="s">
        <v>3</v>
      </c>
      <c r="G166" s="15" t="s">
        <v>8</v>
      </c>
      <c r="H166" s="15" t="s">
        <v>9</v>
      </c>
      <c r="I166" s="15" t="s">
        <v>31</v>
      </c>
      <c r="J166" s="15" t="s">
        <v>32</v>
      </c>
      <c r="K166" s="15" t="s">
        <v>33</v>
      </c>
      <c r="L166" s="15" t="s">
        <v>34</v>
      </c>
      <c r="P166" s="37" t="s">
        <v>10</v>
      </c>
      <c r="Q166" s="37" t="s">
        <v>11</v>
      </c>
      <c r="R166" s="37"/>
      <c r="S166" s="37" t="s">
        <v>200</v>
      </c>
      <c r="T166" s="15" t="s">
        <v>239</v>
      </c>
    </row>
    <row r="167" spans="1:20" x14ac:dyDescent="0.2">
      <c r="B167" s="6" t="s">
        <v>104</v>
      </c>
      <c r="C167" s="6">
        <v>6</v>
      </c>
      <c r="D167" s="6">
        <v>13.5</v>
      </c>
      <c r="E167" s="6">
        <v>7</v>
      </c>
      <c r="F167" s="6">
        <v>6</v>
      </c>
      <c r="G167" s="6">
        <v>14</v>
      </c>
      <c r="H167" s="6">
        <v>6</v>
      </c>
      <c r="I167" s="6">
        <v>7.5</v>
      </c>
      <c r="J167" s="6">
        <v>8</v>
      </c>
      <c r="K167" s="6">
        <v>6</v>
      </c>
      <c r="L167" s="6">
        <v>9.5</v>
      </c>
      <c r="P167" s="6">
        <f>AVERAGE(C167:M167)</f>
        <v>8.35</v>
      </c>
      <c r="Q167" s="6">
        <f>_xlfn.STDEV.S(C167:M167)/SQRT(COUNTA(C167:M167))</f>
        <v>0.96910611734044183</v>
      </c>
      <c r="R167" s="6"/>
      <c r="S167" s="6" t="s">
        <v>211</v>
      </c>
      <c r="T167" s="19">
        <f>_xlfn.T.TEST(C167:M167,C168:M168,2,3)</f>
        <v>9.411779188364367E-4</v>
      </c>
    </row>
    <row r="168" spans="1:20" ht="17" thickBot="1" x14ac:dyDescent="0.25">
      <c r="B168" s="13" t="s">
        <v>105</v>
      </c>
      <c r="C168" s="13">
        <v>2</v>
      </c>
      <c r="D168" s="13">
        <v>2</v>
      </c>
      <c r="E168" s="13">
        <v>2</v>
      </c>
      <c r="F168" s="13">
        <v>2</v>
      </c>
      <c r="G168" s="13">
        <v>4</v>
      </c>
      <c r="H168" s="13">
        <v>6</v>
      </c>
      <c r="I168" s="13">
        <v>4</v>
      </c>
      <c r="J168" s="13">
        <v>1</v>
      </c>
      <c r="K168" s="13">
        <v>2</v>
      </c>
      <c r="L168" s="13">
        <v>9</v>
      </c>
      <c r="P168" s="13">
        <f>AVERAGE(C168:M168)</f>
        <v>3.4</v>
      </c>
      <c r="Q168" s="13">
        <f>_xlfn.STDEV.S(C168:M168)/SQRT(COUNTA(C168:M168))</f>
        <v>0.77746025264604002</v>
      </c>
      <c r="R168" s="13"/>
      <c r="S168" s="13"/>
      <c r="T168" s="13"/>
    </row>
    <row r="170" spans="1:20" ht="17" thickBot="1" x14ac:dyDescent="0.25">
      <c r="A170" s="1" t="s">
        <v>348</v>
      </c>
    </row>
    <row r="171" spans="1:20" x14ac:dyDescent="0.2">
      <c r="B171" s="15" t="s">
        <v>206</v>
      </c>
      <c r="C171" s="15" t="s">
        <v>0</v>
      </c>
      <c r="D171" s="15" t="s">
        <v>1</v>
      </c>
      <c r="E171" s="15" t="s">
        <v>2</v>
      </c>
      <c r="F171" s="15" t="s">
        <v>3</v>
      </c>
      <c r="G171" s="15" t="s">
        <v>8</v>
      </c>
      <c r="H171" s="15" t="s">
        <v>9</v>
      </c>
      <c r="I171" s="15" t="s">
        <v>31</v>
      </c>
      <c r="J171" s="15" t="s">
        <v>32</v>
      </c>
      <c r="K171" s="15" t="s">
        <v>33</v>
      </c>
      <c r="L171" s="15" t="s">
        <v>34</v>
      </c>
      <c r="M171" s="15" t="s">
        <v>35</v>
      </c>
      <c r="P171" s="37" t="s">
        <v>10</v>
      </c>
      <c r="Q171" s="37" t="s">
        <v>11</v>
      </c>
      <c r="R171" s="37"/>
      <c r="S171" s="37" t="s">
        <v>200</v>
      </c>
      <c r="T171" s="15" t="s">
        <v>239</v>
      </c>
    </row>
    <row r="172" spans="1:20" x14ac:dyDescent="0.2">
      <c r="B172" s="6" t="s">
        <v>106</v>
      </c>
      <c r="C172" s="6">
        <v>33</v>
      </c>
      <c r="D172" s="6">
        <v>22</v>
      </c>
      <c r="E172" s="6">
        <v>17</v>
      </c>
      <c r="F172" s="6">
        <v>31.5</v>
      </c>
      <c r="G172" s="6">
        <v>23.5</v>
      </c>
      <c r="H172" s="6">
        <v>39.5</v>
      </c>
      <c r="I172" s="6">
        <v>29.5</v>
      </c>
      <c r="J172" s="6">
        <v>25</v>
      </c>
      <c r="K172" s="6">
        <v>22.5</v>
      </c>
      <c r="L172" s="6">
        <v>26</v>
      </c>
      <c r="M172" s="6">
        <v>26</v>
      </c>
      <c r="P172" s="6">
        <f>AVERAGE(C172:M172)</f>
        <v>26.863636363636363</v>
      </c>
      <c r="Q172" s="6">
        <f>_xlfn.STDEV.S(C172:M172)/SQRT(COUNTA(C172:M172))</f>
        <v>1.8636363636363646</v>
      </c>
      <c r="R172" s="6"/>
      <c r="S172" s="6" t="s">
        <v>211</v>
      </c>
      <c r="T172" s="19">
        <f>_xlfn.T.TEST(C172:M172,C173:M173,2,3)</f>
        <v>2.8222275303957725E-4</v>
      </c>
    </row>
    <row r="173" spans="1:20" ht="17" thickBot="1" x14ac:dyDescent="0.25">
      <c r="B173" s="13" t="s">
        <v>63</v>
      </c>
      <c r="C173" s="13">
        <v>12.5</v>
      </c>
      <c r="D173" s="13">
        <v>11</v>
      </c>
      <c r="E173" s="13">
        <v>25</v>
      </c>
      <c r="F173" s="13">
        <v>22</v>
      </c>
      <c r="G173" s="13">
        <v>12.5</v>
      </c>
      <c r="H173" s="13">
        <v>12.5</v>
      </c>
      <c r="I173" s="13">
        <v>10.5</v>
      </c>
      <c r="J173" s="13">
        <v>12.5</v>
      </c>
      <c r="K173" s="13">
        <v>14</v>
      </c>
      <c r="L173" s="13">
        <v>23</v>
      </c>
      <c r="M173" s="13"/>
      <c r="P173" s="13">
        <f>AVERAGE(C173:M173)</f>
        <v>15.55</v>
      </c>
      <c r="Q173" s="13">
        <f>_xlfn.STDEV.S(C173:M173)/SQRT(COUNTA(C173:M173))</f>
        <v>1.7391728557628252</v>
      </c>
      <c r="R173" s="13"/>
      <c r="S173" s="13"/>
      <c r="T173" s="13"/>
    </row>
    <row r="175" spans="1:20" ht="17" thickBot="1" x14ac:dyDescent="0.25">
      <c r="A175" s="1" t="s">
        <v>349</v>
      </c>
    </row>
    <row r="176" spans="1:20" x14ac:dyDescent="0.2">
      <c r="B176" s="15" t="s">
        <v>206</v>
      </c>
      <c r="C176" s="15" t="s">
        <v>0</v>
      </c>
      <c r="D176" s="15" t="s">
        <v>1</v>
      </c>
      <c r="E176" s="15" t="s">
        <v>2</v>
      </c>
      <c r="F176" s="15" t="s">
        <v>3</v>
      </c>
      <c r="G176" s="15" t="s">
        <v>8</v>
      </c>
      <c r="H176" s="15" t="s">
        <v>9</v>
      </c>
      <c r="I176" s="15" t="s">
        <v>31</v>
      </c>
      <c r="J176" s="15" t="s">
        <v>32</v>
      </c>
      <c r="K176" s="15" t="s">
        <v>33</v>
      </c>
      <c r="L176" s="15" t="s">
        <v>34</v>
      </c>
      <c r="M176" s="15" t="s">
        <v>35</v>
      </c>
      <c r="P176" s="37" t="s">
        <v>10</v>
      </c>
      <c r="Q176" s="37" t="s">
        <v>11</v>
      </c>
      <c r="R176" s="37"/>
      <c r="S176" s="37" t="s">
        <v>200</v>
      </c>
      <c r="T176" s="15" t="s">
        <v>239</v>
      </c>
    </row>
    <row r="177" spans="2:20" x14ac:dyDescent="0.2">
      <c r="B177" s="6" t="s">
        <v>106</v>
      </c>
      <c r="C177" s="6">
        <v>10</v>
      </c>
      <c r="D177" s="6">
        <v>4</v>
      </c>
      <c r="E177" s="6">
        <v>4</v>
      </c>
      <c r="F177" s="6">
        <v>12</v>
      </c>
      <c r="G177" s="6">
        <v>2</v>
      </c>
      <c r="H177" s="6">
        <v>4</v>
      </c>
      <c r="I177" s="6">
        <v>12</v>
      </c>
      <c r="J177" s="6">
        <v>4</v>
      </c>
      <c r="K177" s="6">
        <v>9</v>
      </c>
      <c r="L177" s="6">
        <v>4</v>
      </c>
      <c r="M177" s="6">
        <v>6</v>
      </c>
      <c r="P177" s="6">
        <f>AVERAGE(C177:M177)</f>
        <v>6.4545454545454541</v>
      </c>
      <c r="Q177" s="6">
        <f>_xlfn.STDEV.S(C177:M177)/SQRT(COUNTA(C177:M177))</f>
        <v>1.0901512519215468</v>
      </c>
      <c r="R177" s="6"/>
      <c r="S177" s="6" t="s">
        <v>211</v>
      </c>
      <c r="T177" s="19">
        <f>_xlfn.T.TEST(C177:M177,C178:M178,2,3)</f>
        <v>1.0151890167302238E-2</v>
      </c>
    </row>
    <row r="178" spans="2:20" ht="17" thickBot="1" x14ac:dyDescent="0.25">
      <c r="B178" s="13" t="s">
        <v>107</v>
      </c>
      <c r="C178" s="13">
        <v>0</v>
      </c>
      <c r="D178" s="13">
        <v>2</v>
      </c>
      <c r="E178" s="13">
        <v>4</v>
      </c>
      <c r="F178" s="13">
        <v>6</v>
      </c>
      <c r="G178" s="13">
        <v>2</v>
      </c>
      <c r="H178" s="13">
        <v>4</v>
      </c>
      <c r="I178" s="13">
        <v>0</v>
      </c>
      <c r="J178" s="13">
        <v>2</v>
      </c>
      <c r="K178" s="13">
        <v>4</v>
      </c>
      <c r="L178" s="13">
        <v>4</v>
      </c>
      <c r="M178" s="13"/>
      <c r="P178" s="13">
        <f>AVERAGE(C178:M178)</f>
        <v>2.8</v>
      </c>
      <c r="Q178" s="13">
        <f>_xlfn.STDEV.S(C178:M178)/SQRT(COUNTA(C178:M178))</f>
        <v>0.61101009266077855</v>
      </c>
      <c r="R178" s="13"/>
      <c r="S178" s="13"/>
      <c r="T178" s="13"/>
    </row>
  </sheetData>
  <mergeCells count="4">
    <mergeCell ref="S63:S87"/>
    <mergeCell ref="S118:S122"/>
    <mergeCell ref="S131:S135"/>
    <mergeCell ref="S144:S148"/>
  </mergeCells>
  <phoneticPr fontId="2"/>
  <pageMargins left="0.7" right="0.7" top="0.75" bottom="0.75" header="0.3" footer="0.3"/>
  <pageSetup paperSize="9" scale="21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fig1</vt:lpstr>
      <vt:lpstr>fig3</vt:lpstr>
      <vt:lpstr>fig 4</vt:lpstr>
      <vt:lpstr>fig 6</vt:lpstr>
      <vt:lpstr>fig 7</vt:lpstr>
      <vt:lpstr>fig 8</vt:lpstr>
      <vt:lpstr>fig 9</vt:lpstr>
      <vt:lpstr>fig 10</vt:lpstr>
      <vt:lpstr>fig S1</vt:lpstr>
      <vt:lpstr>fig S3D</vt:lpstr>
      <vt:lpstr>fig S4</vt:lpstr>
      <vt:lpstr>fig S6</vt:lpstr>
    </vt:vector>
  </TitlesOfParts>
  <Company>tokyo medical and dental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Kyota Fujita</dc:creator>
  <cp:lastModifiedBy>Microsoft Office ユーザー</cp:lastModifiedBy>
  <cp:lastPrinted>2017-11-21T08:41:36Z</cp:lastPrinted>
  <dcterms:created xsi:type="dcterms:W3CDTF">2017-09-30T00:04:20Z</dcterms:created>
  <dcterms:modified xsi:type="dcterms:W3CDTF">2018-01-15T01:29:44Z</dcterms:modified>
</cp:coreProperties>
</file>