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5" rupBuild="18625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\\10.2.22.200\Proteasome\2017 Ub-ProT\! 20171111 Revise 土屋\"/>
    </mc:Choice>
  </mc:AlternateContent>
  <bookViews>
    <workbookView xWindow="0" yWindow="0" windowWidth="21570" windowHeight="7875" tabRatio="500" xr2:uid="{00000000-000D-0000-FFFF-FFFF00000000}"/>
  </bookViews>
  <sheets>
    <sheet name="Raw Data 5 min" sheetId="10" r:id="rId1"/>
    <sheet name="Inclusion list of PRM" sheetId="12" r:id="rId2"/>
  </sheets>
  <calcPr calcId="171027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28" i="10" l="1"/>
  <c r="G14" i="10"/>
  <c r="F14" i="10"/>
  <c r="B14" i="10"/>
  <c r="D29" i="10"/>
  <c r="D19" i="10"/>
  <c r="C51" i="10" s="1"/>
  <c r="D20" i="10"/>
  <c r="C52" i="10" s="1"/>
  <c r="D21" i="10"/>
  <c r="D22" i="10"/>
  <c r="D23" i="10"/>
  <c r="D24" i="10"/>
  <c r="D25" i="10"/>
  <c r="C57" i="10" s="1"/>
  <c r="D26" i="10"/>
  <c r="C43" i="10" s="1"/>
  <c r="C14" i="10"/>
  <c r="E29" i="10" s="1"/>
  <c r="E19" i="10"/>
  <c r="E20" i="10"/>
  <c r="E21" i="10"/>
  <c r="C53" i="10" s="1"/>
  <c r="E22" i="10"/>
  <c r="C39" i="10" s="1"/>
  <c r="E23" i="10"/>
  <c r="C40" i="10" s="1"/>
  <c r="E24" i="10"/>
  <c r="C56" i="10" s="1"/>
  <c r="E25" i="10"/>
  <c r="E26" i="10"/>
  <c r="D14" i="10"/>
  <c r="B29" i="10" s="1"/>
  <c r="B19" i="10"/>
  <c r="B51" i="10" s="1"/>
  <c r="B20" i="10"/>
  <c r="B21" i="10"/>
  <c r="B22" i="10"/>
  <c r="B23" i="10"/>
  <c r="B24" i="10"/>
  <c r="B30" i="10" s="1"/>
  <c r="B25" i="10"/>
  <c r="B57" i="10" s="1"/>
  <c r="B26" i="10"/>
  <c r="B43" i="10" s="1"/>
  <c r="E14" i="10"/>
  <c r="C29" i="10"/>
  <c r="C19" i="10"/>
  <c r="C20" i="10"/>
  <c r="B52" i="10" s="1"/>
  <c r="C21" i="10"/>
  <c r="B53" i="10" s="1"/>
  <c r="C23" i="10"/>
  <c r="C24" i="10"/>
  <c r="C25" i="10"/>
  <c r="C26" i="10"/>
  <c r="D27" i="10"/>
  <c r="C59" i="10" s="1"/>
  <c r="E27" i="10"/>
  <c r="B27" i="10"/>
  <c r="C27" i="10"/>
  <c r="B59" i="10"/>
  <c r="C58" i="10"/>
  <c r="B58" i="10"/>
  <c r="B55" i="10"/>
  <c r="C54" i="10"/>
  <c r="B54" i="10"/>
  <c r="C41" i="10"/>
  <c r="B41" i="10"/>
  <c r="B40" i="10"/>
  <c r="B39" i="10"/>
  <c r="B37" i="10"/>
  <c r="C36" i="10"/>
  <c r="B36" i="10"/>
  <c r="D28" i="10"/>
  <c r="C28" i="10"/>
  <c r="B28" i="10"/>
  <c r="B44" i="10" l="1"/>
  <c r="B32" i="10"/>
  <c r="D32" i="10"/>
  <c r="B31" i="10"/>
  <c r="B46" i="10" s="1"/>
  <c r="C44" i="10"/>
  <c r="D30" i="10"/>
  <c r="C37" i="10"/>
  <c r="B42" i="10"/>
  <c r="C55" i="10"/>
  <c r="B38" i="10"/>
  <c r="C42" i="10"/>
  <c r="B56" i="10"/>
  <c r="C30" i="10"/>
  <c r="C31" i="10" s="1"/>
  <c r="E30" i="10"/>
  <c r="E31" i="10" s="1"/>
  <c r="C38" i="10"/>
  <c r="C61" i="10" l="1"/>
  <c r="B47" i="10"/>
  <c r="C32" i="10"/>
  <c r="B61" i="10" s="1"/>
  <c r="B60" i="10"/>
  <c r="E32" i="10"/>
  <c r="C47" i="10" s="1"/>
  <c r="C60" i="10"/>
  <c r="C45" i="10"/>
  <c r="D31" i="10"/>
  <c r="C46" i="10" s="1"/>
  <c r="B45" i="10"/>
</calcChain>
</file>

<file path=xl/sharedStrings.xml><?xml version="1.0" encoding="utf-8"?>
<sst xmlns="http://schemas.openxmlformats.org/spreadsheetml/2006/main" count="133" uniqueCount="75">
  <si>
    <t>Raw Data (fmol)</t>
    <phoneticPr fontId="5"/>
  </si>
  <si>
    <t>K6gg</t>
    <phoneticPr fontId="5"/>
  </si>
  <si>
    <t>K11gg</t>
    <phoneticPr fontId="5"/>
  </si>
  <si>
    <t>K27gg</t>
    <phoneticPr fontId="5"/>
  </si>
  <si>
    <t>K29gg</t>
    <phoneticPr fontId="5"/>
  </si>
  <si>
    <t>K33gg</t>
    <phoneticPr fontId="5"/>
  </si>
  <si>
    <t>K48gg</t>
    <phoneticPr fontId="5"/>
  </si>
  <si>
    <t>K63gg</t>
    <phoneticPr fontId="5"/>
  </si>
  <si>
    <t>M1gg</t>
    <phoneticPr fontId="5"/>
  </si>
  <si>
    <t>TITLE</t>
    <phoneticPr fontId="5"/>
  </si>
  <si>
    <t>EST</t>
    <phoneticPr fontId="5"/>
  </si>
  <si>
    <t>total (EST+K63gg)</t>
    <phoneticPr fontId="5"/>
  </si>
  <si>
    <t>HeLa WT (no-tag)</t>
    <phoneticPr fontId="5"/>
  </si>
  <si>
    <t>#1</t>
    <phoneticPr fontId="5"/>
  </si>
  <si>
    <t>#2</t>
    <phoneticPr fontId="5"/>
  </si>
  <si>
    <t>EGFR stable 0 min</t>
    <phoneticPr fontId="4"/>
  </si>
  <si>
    <t>#1</t>
    <phoneticPr fontId="4"/>
  </si>
  <si>
    <t>Background subtracted (fmol)</t>
    <phoneticPr fontId="5"/>
  </si>
  <si>
    <t>Average (fmol)</t>
    <phoneticPr fontId="5"/>
  </si>
  <si>
    <t>0 min</t>
    <phoneticPr fontId="4"/>
  </si>
  <si>
    <t>SD (n=2)</t>
    <phoneticPr fontId="5"/>
  </si>
  <si>
    <t>total</t>
    <phoneticPr fontId="5"/>
  </si>
  <si>
    <t>linkage sum</t>
    <phoneticPr fontId="4"/>
  </si>
  <si>
    <t>chain percentage</t>
    <phoneticPr fontId="4"/>
  </si>
  <si>
    <t>K6</t>
    <phoneticPr fontId="5"/>
  </si>
  <si>
    <t>K11</t>
    <phoneticPr fontId="5"/>
  </si>
  <si>
    <t>K27</t>
    <phoneticPr fontId="5"/>
  </si>
  <si>
    <t>K29</t>
    <phoneticPr fontId="5"/>
  </si>
  <si>
    <t>K33</t>
    <phoneticPr fontId="5"/>
  </si>
  <si>
    <t>K48</t>
    <phoneticPr fontId="5"/>
  </si>
  <si>
    <t>K63</t>
    <phoneticPr fontId="5"/>
  </si>
  <si>
    <t>M1</t>
    <phoneticPr fontId="5"/>
  </si>
  <si>
    <t>linkage sum</t>
    <phoneticPr fontId="4"/>
  </si>
  <si>
    <t>chain percentage</t>
    <phoneticPr fontId="4"/>
  </si>
  <si>
    <t>mono/endocap</t>
    <phoneticPr fontId="4"/>
  </si>
  <si>
    <t>mono/endocap</t>
    <phoneticPr fontId="4"/>
  </si>
  <si>
    <t>EGFR stable 5 min</t>
    <phoneticPr fontId="4"/>
  </si>
  <si>
    <t>5 min</t>
    <phoneticPr fontId="4"/>
  </si>
  <si>
    <t>Mass [m/z]</t>
  </si>
  <si>
    <t>Formula [M]</t>
  </si>
  <si>
    <t>Formula type</t>
  </si>
  <si>
    <t>Species</t>
  </si>
  <si>
    <t>CS [z]</t>
  </si>
  <si>
    <t>Polarity</t>
  </si>
  <si>
    <t>Start [min]</t>
  </si>
  <si>
    <t>End [min]</t>
  </si>
  <si>
    <t>NCE</t>
  </si>
  <si>
    <t>Comment</t>
  </si>
  <si>
    <t>Positive</t>
  </si>
  <si>
    <t>K33: IQDK[GG]EGIPPDQQR</t>
  </si>
  <si>
    <t>K33: IQDK[GG]EGIP[HeavyP]PDQQR</t>
  </si>
  <si>
    <t>1-6ox: M[Oxid]QIFVK</t>
  </si>
  <si>
    <t>1-6ox: M[Oxid]QIFV[HeavyV]K</t>
  </si>
  <si>
    <t>M1ox: GGM[Oxid]QIFVK</t>
  </si>
  <si>
    <t>M1ox: GGM[Oxid]QIFV[HeavyV]K</t>
  </si>
  <si>
    <t>55-63: TLSDYNIQK</t>
  </si>
  <si>
    <t>55-63: TL[HeavyL]SDYNIQK</t>
  </si>
  <si>
    <t>K6ox: M[Oxid]QIFVK[GG]TLTGK</t>
  </si>
  <si>
    <t>K6ox: M[Oxid]QIFVK[GG]TL[HeavyL]TGK</t>
  </si>
  <si>
    <t>64-72: ESTLHLVLR</t>
  </si>
  <si>
    <t>64-72: ESTLHLVL[HeavyL]R</t>
  </si>
  <si>
    <t>K48: LIFAGK[GG]QLEDGR</t>
  </si>
  <si>
    <t>K48: LIFAGK[GG]QL[HeavyL]EDGR</t>
  </si>
  <si>
    <t>K63: TLSDYNIQK[GG]ESTLHLVLR</t>
  </si>
  <si>
    <t>K63: TLSDYNIQK[GG]ESTLHLVL[HeavyL]R</t>
  </si>
  <si>
    <t>K29(h): AK[GG]IQDK</t>
  </si>
  <si>
    <t>K29(h): AK[GG]I[HeavyI]QDK</t>
  </si>
  <si>
    <t>K27(h): TITLEVEPSDTIENVK[GG]AK</t>
  </si>
  <si>
    <t>K27(h): TITLEVEPSDTIENV[HeavyV]K[GG]AK</t>
  </si>
  <si>
    <t>K11(h): TLTGK[GG]TITLEVEPSDTIENVK</t>
  </si>
  <si>
    <t>K11(h): TLTGK[GG]TITLEVEPSDTIENV[HeavyV]K</t>
  </si>
  <si>
    <t>12-27(h): TITLEVEPSDTIENVK</t>
  </si>
  <si>
    <t>12-27(h): TITLEVEPSDTIENV[HeavyV]K</t>
  </si>
  <si>
    <t>K33 (+2) :IQDK[GG]EGIPPDQQR</t>
  </si>
  <si>
    <t>K33 (+2) :IQDK[GG]EGIP[HeavyP]PDQQR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</si>
</sst>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);[Red]\(0.00\)"/>
    <numFmt numFmtId="177" formatCode="0.0%"/>
  </numFmts>
  <fonts count="8" x14ac:knownFonts="1">
    <font>
      <sz val="12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u/>
      <sz val="12"/>
      <color theme="10"/>
      <name val="ＭＳ Ｐゴシック"/>
      <family val="2"/>
      <scheme val="minor"/>
    </font>
    <font>
      <u/>
      <sz val="12"/>
      <color theme="1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Arial"/>
      <family val="2"/>
    </font>
    <font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62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" fillId="0" borderId="0">
      <alignment vertical="center"/>
    </xf>
  </cellStyleXfs>
  <cellXfs count="60">
    <xf numFmtId="0" fontId="0" fillId="0" borderId="0" xfId="0"/>
    <xf numFmtId="0" fontId="0" fillId="0" borderId="0" xfId="0" applyBorder="1" applyAlignment="1">
      <alignment vertical="center"/>
    </xf>
    <xf numFmtId="176" fontId="0" fillId="0" borderId="0" xfId="0" applyNumberFormat="1"/>
    <xf numFmtId="176" fontId="0" fillId="0" borderId="0" xfId="0" applyNumberFormat="1" applyBorder="1"/>
    <xf numFmtId="49" fontId="1" fillId="0" borderId="0" xfId="61" applyNumberFormat="1" applyAlignment="1">
      <alignment vertical="center" wrapText="1"/>
    </xf>
    <xf numFmtId="0" fontId="1" fillId="0" borderId="0" xfId="61">
      <alignment vertical="center"/>
    </xf>
    <xf numFmtId="0" fontId="1" fillId="0" borderId="0" xfId="61" applyAlignment="1">
      <alignment vertical="center" wrapText="1"/>
    </xf>
    <xf numFmtId="9" fontId="1" fillId="0" borderId="0" xfId="61" applyNumberFormat="1" applyAlignment="1">
      <alignment vertical="center" wrapText="1"/>
    </xf>
    <xf numFmtId="49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  <xf numFmtId="9" fontId="0" fillId="0" borderId="0" xfId="0" applyNumberFormat="1" applyAlignment="1">
      <alignment vertical="center" wrapText="1"/>
    </xf>
    <xf numFmtId="0" fontId="6" fillId="2" borderId="0" xfId="0" applyFont="1" applyFill="1" applyAlignment="1">
      <alignment horizontal="left" vertical="center"/>
    </xf>
    <xf numFmtId="0" fontId="6" fillId="0" borderId="0" xfId="0" applyFont="1" applyAlignment="1">
      <alignment vertical="center"/>
    </xf>
    <xf numFmtId="0" fontId="6" fillId="0" borderId="0" xfId="0" applyFont="1" applyFill="1" applyAlignment="1">
      <alignment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6" fillId="0" borderId="6" xfId="0" applyNumberFormat="1" applyFont="1" applyBorder="1" applyAlignment="1">
      <alignment horizontal="left" vertical="center"/>
    </xf>
    <xf numFmtId="0" fontId="6" fillId="0" borderId="3" xfId="0" applyNumberFormat="1" applyFont="1" applyBorder="1" applyAlignment="1">
      <alignment horizontal="left" vertical="center"/>
    </xf>
    <xf numFmtId="0" fontId="6" fillId="0" borderId="10" xfId="0" applyFont="1" applyBorder="1" applyAlignment="1">
      <alignment vertical="center"/>
    </xf>
    <xf numFmtId="176" fontId="7" fillId="0" borderId="1" xfId="0" applyNumberFormat="1" applyFont="1" applyFill="1" applyBorder="1" applyAlignment="1">
      <alignment horizontal="right"/>
    </xf>
    <xf numFmtId="176" fontId="7" fillId="0" borderId="7" xfId="0" applyNumberFormat="1" applyFont="1" applyFill="1" applyBorder="1" applyAlignment="1">
      <alignment horizontal="right"/>
    </xf>
    <xf numFmtId="0" fontId="6" fillId="0" borderId="2" xfId="0" applyFont="1" applyBorder="1" applyAlignment="1">
      <alignment vertical="center"/>
    </xf>
    <xf numFmtId="176" fontId="6" fillId="0" borderId="7" xfId="0" applyNumberFormat="1" applyFont="1" applyFill="1" applyBorder="1" applyAlignment="1">
      <alignment horizontal="right"/>
    </xf>
    <xf numFmtId="176" fontId="6" fillId="0" borderId="1" xfId="0" applyNumberFormat="1" applyFont="1" applyFill="1" applyBorder="1" applyAlignment="1">
      <alignment horizontal="right" vertical="center"/>
    </xf>
    <xf numFmtId="176" fontId="6" fillId="0" borderId="1" xfId="0" applyNumberFormat="1" applyFont="1" applyFill="1" applyBorder="1" applyAlignment="1">
      <alignment horizontal="right"/>
    </xf>
    <xf numFmtId="0" fontId="6" fillId="0" borderId="11" xfId="0" applyFont="1" applyBorder="1" applyAlignment="1">
      <alignment vertical="center"/>
    </xf>
    <xf numFmtId="176" fontId="6" fillId="0" borderId="6" xfId="0" applyNumberFormat="1" applyFont="1" applyFill="1" applyBorder="1" applyAlignment="1">
      <alignment horizontal="right" vertical="center"/>
    </xf>
    <xf numFmtId="176" fontId="6" fillId="0" borderId="3" xfId="0" applyNumberFormat="1" applyFont="1" applyFill="1" applyBorder="1" applyAlignment="1">
      <alignment horizontal="right" vertical="center"/>
    </xf>
    <xf numFmtId="0" fontId="6" fillId="0" borderId="0" xfId="0" applyFont="1"/>
    <xf numFmtId="0" fontId="6" fillId="0" borderId="8" xfId="0" applyNumberFormat="1" applyFont="1" applyBorder="1" applyAlignment="1">
      <alignment horizontal="left" vertical="center"/>
    </xf>
    <xf numFmtId="0" fontId="6" fillId="0" borderId="9" xfId="0" applyNumberFormat="1" applyFont="1" applyBorder="1" applyAlignment="1">
      <alignment horizontal="left" vertical="center"/>
    </xf>
    <xf numFmtId="0" fontId="6" fillId="0" borderId="4" xfId="0" applyFont="1" applyBorder="1" applyAlignment="1">
      <alignment vertical="center"/>
    </xf>
    <xf numFmtId="176" fontId="7" fillId="0" borderId="4" xfId="0" applyNumberFormat="1" applyFont="1" applyFill="1" applyBorder="1" applyAlignment="1">
      <alignment horizontal="right"/>
    </xf>
    <xf numFmtId="176" fontId="6" fillId="0" borderId="5" xfId="0" applyNumberFormat="1" applyFont="1" applyFill="1" applyBorder="1" applyAlignment="1">
      <alignment horizontal="right" vertical="center"/>
    </xf>
    <xf numFmtId="0" fontId="6" fillId="0" borderId="1" xfId="0" applyFont="1" applyBorder="1" applyAlignment="1">
      <alignment vertical="center"/>
    </xf>
    <xf numFmtId="176" fontId="6" fillId="0" borderId="7" xfId="0" applyNumberFormat="1" applyFont="1" applyFill="1" applyBorder="1" applyAlignment="1">
      <alignment horizontal="right" vertical="center"/>
    </xf>
    <xf numFmtId="0" fontId="6" fillId="0" borderId="6" xfId="0" applyFont="1" applyBorder="1" applyAlignment="1">
      <alignment vertical="center"/>
    </xf>
    <xf numFmtId="176" fontId="7" fillId="0" borderId="6" xfId="0" applyNumberFormat="1" applyFont="1" applyFill="1" applyBorder="1" applyAlignment="1">
      <alignment horizontal="right"/>
    </xf>
    <xf numFmtId="176" fontId="7" fillId="0" borderId="3" xfId="0" applyNumberFormat="1" applyFont="1" applyFill="1" applyBorder="1" applyAlignment="1">
      <alignment horizontal="right"/>
    </xf>
    <xf numFmtId="176" fontId="7" fillId="0" borderId="0" xfId="0" applyNumberFormat="1" applyFont="1" applyFill="1" applyBorder="1" applyAlignment="1">
      <alignment horizontal="right"/>
    </xf>
    <xf numFmtId="9" fontId="7" fillId="0" borderId="0" xfId="0" applyNumberFormat="1" applyFont="1" applyFill="1" applyBorder="1" applyAlignment="1">
      <alignment horizontal="right"/>
    </xf>
    <xf numFmtId="0" fontId="6" fillId="2" borderId="0" xfId="0" applyFont="1" applyFill="1" applyAlignment="1">
      <alignment horizontal="left" vertical="center"/>
    </xf>
    <xf numFmtId="0" fontId="6" fillId="0" borderId="4" xfId="0" applyFont="1" applyBorder="1"/>
    <xf numFmtId="0" fontId="6" fillId="0" borderId="8" xfId="0" applyFont="1" applyBorder="1"/>
    <xf numFmtId="0" fontId="6" fillId="0" borderId="9" xfId="0" applyFont="1" applyBorder="1"/>
    <xf numFmtId="176" fontId="6" fillId="0" borderId="1" xfId="0" applyNumberFormat="1" applyFont="1" applyBorder="1"/>
    <xf numFmtId="176" fontId="6" fillId="0" borderId="7" xfId="0" applyNumberFormat="1" applyFont="1" applyBorder="1"/>
    <xf numFmtId="176" fontId="6" fillId="0" borderId="6" xfId="0" applyNumberFormat="1" applyFont="1" applyBorder="1"/>
    <xf numFmtId="176" fontId="6" fillId="0" borderId="3" xfId="0" applyNumberFormat="1" applyFont="1" applyBorder="1"/>
    <xf numFmtId="176" fontId="6" fillId="0" borderId="4" xfId="0" applyNumberFormat="1" applyFont="1" applyBorder="1"/>
    <xf numFmtId="176" fontId="6" fillId="0" borderId="5" xfId="0" applyNumberFormat="1" applyFont="1" applyBorder="1"/>
    <xf numFmtId="0" fontId="6" fillId="0" borderId="1" xfId="0" applyFont="1" applyFill="1" applyBorder="1" applyAlignment="1">
      <alignment vertical="center"/>
    </xf>
    <xf numFmtId="177" fontId="6" fillId="0" borderId="1" xfId="0" applyNumberFormat="1" applyFont="1" applyBorder="1"/>
    <xf numFmtId="177" fontId="6" fillId="0" borderId="7" xfId="0" applyNumberFormat="1" applyFont="1" applyBorder="1"/>
    <xf numFmtId="0" fontId="6" fillId="0" borderId="6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Alignment="1">
      <alignment horizontal="left" vertical="center"/>
    </xf>
  </cellXfs>
  <cellStyles count="62">
    <cellStyle name="ハイパーリンク" xfId="1" builtinId="8" hidden="1"/>
    <cellStyle name="ハイパーリンク" xfId="3" builtinId="8" hidden="1"/>
    <cellStyle name="ハイパーリンク" xfId="5" builtinId="8" hidden="1"/>
    <cellStyle name="ハイパーリンク" xfId="7" builtinId="8" hidden="1"/>
    <cellStyle name="ハイパーリンク" xfId="9" builtinId="8" hidden="1"/>
    <cellStyle name="ハイパーリンク" xfId="11" builtinId="8" hidden="1"/>
    <cellStyle name="ハイパーリンク" xfId="13" builtinId="8" hidden="1"/>
    <cellStyle name="ハイパーリンク" xfId="15" builtinId="8" hidden="1"/>
    <cellStyle name="ハイパーリンク" xfId="17" builtinId="8" hidden="1"/>
    <cellStyle name="ハイパーリンク" xfId="19" builtinId="8" hidden="1"/>
    <cellStyle name="ハイパーリンク" xfId="21" builtinId="8" hidden="1"/>
    <cellStyle name="ハイパーリンク" xfId="23" builtinId="8" hidden="1"/>
    <cellStyle name="ハイパーリンク" xfId="25" builtinId="8" hidden="1"/>
    <cellStyle name="ハイパーリンク" xfId="27" builtinId="8" hidden="1"/>
    <cellStyle name="ハイパーリンク" xfId="29" builtinId="8" hidden="1"/>
    <cellStyle name="ハイパーリンク" xfId="31" builtinId="8" hidden="1"/>
    <cellStyle name="ハイパーリンク" xfId="33" builtinId="8" hidden="1"/>
    <cellStyle name="ハイパーリンク" xfId="35" builtinId="8" hidden="1"/>
    <cellStyle name="ハイパーリンク" xfId="37" builtinId="8" hidden="1"/>
    <cellStyle name="ハイパーリンク" xfId="39" builtinId="8" hidden="1"/>
    <cellStyle name="ハイパーリンク" xfId="41" builtinId="8" hidden="1"/>
    <cellStyle name="ハイパーリンク" xfId="43" builtinId="8" hidden="1"/>
    <cellStyle name="ハイパーリンク" xfId="45" builtinId="8" hidden="1"/>
    <cellStyle name="ハイパーリンク" xfId="47" builtinId="8" hidden="1"/>
    <cellStyle name="ハイパーリンク" xfId="49" builtinId="8" hidden="1"/>
    <cellStyle name="ハイパーリンク" xfId="51" builtinId="8" hidden="1"/>
    <cellStyle name="ハイパーリンク" xfId="53" builtinId="8" hidden="1"/>
    <cellStyle name="ハイパーリンク" xfId="55" builtinId="8" hidden="1"/>
    <cellStyle name="ハイパーリンク" xfId="57" builtinId="8" hidden="1"/>
    <cellStyle name="ハイパーリンク" xfId="59" builtinId="8" hidden="1"/>
    <cellStyle name="標準" xfId="0" builtinId="0"/>
    <cellStyle name="標準 2" xfId="61" xr:uid="{00000000-0005-0000-0000-00001F000000}"/>
    <cellStyle name="表示済みのハイパーリンク" xfId="2" builtinId="9" hidden="1"/>
    <cellStyle name="表示済みのハイパーリンク" xfId="4" builtinId="9" hidden="1"/>
    <cellStyle name="表示済みのハイパーリンク" xfId="6" builtinId="9" hidden="1"/>
    <cellStyle name="表示済みのハイパーリンク" xfId="8" builtinId="9" hidden="1"/>
    <cellStyle name="表示済みのハイパーリンク" xfId="10" builtinId="9" hidden="1"/>
    <cellStyle name="表示済みのハイパーリンク" xfId="12" builtinId="9" hidden="1"/>
    <cellStyle name="表示済みのハイパーリンク" xfId="14" builtinId="9" hidden="1"/>
    <cellStyle name="表示済みのハイパーリンク" xfId="16" builtinId="9" hidden="1"/>
    <cellStyle name="表示済みのハイパーリンク" xfId="18" builtinId="9" hidden="1"/>
    <cellStyle name="表示済みのハイパーリンク" xfId="20" builtinId="9" hidden="1"/>
    <cellStyle name="表示済みのハイパーリンク" xfId="22" builtinId="9" hidden="1"/>
    <cellStyle name="表示済みのハイパーリンク" xfId="24" builtinId="9" hidden="1"/>
    <cellStyle name="表示済みのハイパーリンク" xfId="26" builtinId="9" hidden="1"/>
    <cellStyle name="表示済みのハイパーリンク" xfId="28" builtinId="9" hidden="1"/>
    <cellStyle name="表示済みのハイパーリンク" xfId="30" builtinId="9" hidden="1"/>
    <cellStyle name="表示済みのハイパーリンク" xfId="32" builtinId="9" hidden="1"/>
    <cellStyle name="表示済みのハイパーリンク" xfId="34" builtinId="9" hidden="1"/>
    <cellStyle name="表示済みのハイパーリンク" xfId="36" builtinId="9" hidden="1"/>
    <cellStyle name="表示済みのハイパーリンク" xfId="38" builtinId="9" hidden="1"/>
    <cellStyle name="表示済みのハイパーリンク" xfId="40" builtinId="9" hidden="1"/>
    <cellStyle name="表示済みのハイパーリンク" xfId="42" builtinId="9" hidden="1"/>
    <cellStyle name="表示済みのハイパーリンク" xfId="44" builtinId="9" hidden="1"/>
    <cellStyle name="表示済みのハイパーリンク" xfId="46" builtinId="9" hidden="1"/>
    <cellStyle name="表示済みのハイパーリンク" xfId="48" builtinId="9" hidden="1"/>
    <cellStyle name="表示済みのハイパーリンク" xfId="50" builtinId="9" hidden="1"/>
    <cellStyle name="表示済みのハイパーリンク" xfId="52" builtinId="9" hidden="1"/>
    <cellStyle name="表示済みのハイパーリンク" xfId="54" builtinId="9" hidden="1"/>
    <cellStyle name="表示済みのハイパーリンク" xfId="56" builtinId="9" hidden="1"/>
    <cellStyle name="表示済みのハイパーリンク" xfId="58" builtinId="9" hidden="1"/>
    <cellStyle name="表示済みのハイパーリンク" xfId="60" builtinId="9" hidden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6224079836368896"/>
          <c:y val="8.621764865921222E-2"/>
          <c:w val="0.36622469753935638"/>
          <c:h val="0.7613068650339303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'Raw Data 5 min'!$A$36</c:f>
              <c:strCache>
                <c:ptCount val="1"/>
                <c:pt idx="0">
                  <c:v>K6</c:v>
                </c:pt>
              </c:strCache>
            </c:strRef>
          </c:tx>
          <c:invertIfNegative val="0"/>
          <c:errBars>
            <c:errBarType val="both"/>
            <c:errValType val="cust"/>
            <c:noEndCap val="0"/>
            <c:plus>
              <c:numRef>
                <c:f>'Raw Data 5 min'!$B$51:$C$51</c:f>
                <c:numCache>
                  <c:formatCode>General</c:formatCode>
                  <c:ptCount val="2"/>
                  <c:pt idx="0">
                    <c:v>0</c:v>
                  </c:pt>
                  <c:pt idx="1">
                    <c:v>8.4852813742385721E-2</c:v>
                  </c:pt>
                </c:numCache>
              </c:numRef>
            </c:plus>
            <c:minus>
              <c:numRef>
                <c:f>'Raw Data 5 min'!$B$51:$C$51</c:f>
                <c:numCache>
                  <c:formatCode>General</c:formatCode>
                  <c:ptCount val="2"/>
                  <c:pt idx="0">
                    <c:v>0</c:v>
                  </c:pt>
                  <c:pt idx="1">
                    <c:v>8.4852813742385721E-2</c:v>
                  </c:pt>
                </c:numCache>
              </c:numRef>
            </c:minus>
          </c:errBars>
          <c:cat>
            <c:strRef>
              <c:f>'Raw Data 5 min'!$B$35:$C$35</c:f>
              <c:strCache>
                <c:ptCount val="2"/>
                <c:pt idx="0">
                  <c:v>0 min</c:v>
                </c:pt>
                <c:pt idx="1">
                  <c:v>5 min</c:v>
                </c:pt>
              </c:strCache>
            </c:strRef>
          </c:cat>
          <c:val>
            <c:numRef>
              <c:f>'Raw Data 5 min'!$B$36:$C$36</c:f>
              <c:numCache>
                <c:formatCode>0.00_);[Red]\(0.00\)</c:formatCode>
                <c:ptCount val="2"/>
                <c:pt idx="0">
                  <c:v>0</c:v>
                </c:pt>
                <c:pt idx="1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38E-4C1B-BC55-589C1E7B3668}"/>
            </c:ext>
          </c:extLst>
        </c:ser>
        <c:ser>
          <c:idx val="1"/>
          <c:order val="1"/>
          <c:tx>
            <c:strRef>
              <c:f>'Raw Data 5 min'!$A$37</c:f>
              <c:strCache>
                <c:ptCount val="1"/>
                <c:pt idx="0">
                  <c:v>K11</c:v>
                </c:pt>
              </c:strCache>
            </c:strRef>
          </c:tx>
          <c:invertIfNegative val="0"/>
          <c:errBars>
            <c:errBarType val="both"/>
            <c:errValType val="cust"/>
            <c:noEndCap val="0"/>
            <c:plus>
              <c:numRef>
                <c:f>'Raw Data 5 min'!$B$52:$C$52</c:f>
                <c:numCache>
                  <c:formatCode>General</c:formatCode>
                  <c:ptCount val="2"/>
                  <c:pt idx="0">
                    <c:v>7.0710678118654537E-3</c:v>
                  </c:pt>
                  <c:pt idx="1">
                    <c:v>0.26162950903902238</c:v>
                  </c:pt>
                </c:numCache>
              </c:numRef>
            </c:plus>
            <c:minus>
              <c:numRef>
                <c:f>'Raw Data 5 min'!$B$52:$C$52</c:f>
                <c:numCache>
                  <c:formatCode>General</c:formatCode>
                  <c:ptCount val="2"/>
                  <c:pt idx="0">
                    <c:v>7.0710678118654537E-3</c:v>
                  </c:pt>
                  <c:pt idx="1">
                    <c:v>0.26162950903902238</c:v>
                  </c:pt>
                </c:numCache>
              </c:numRef>
            </c:minus>
          </c:errBars>
          <c:cat>
            <c:strRef>
              <c:f>'Raw Data 5 min'!$B$35:$C$35</c:f>
              <c:strCache>
                <c:ptCount val="2"/>
                <c:pt idx="0">
                  <c:v>0 min</c:v>
                </c:pt>
                <c:pt idx="1">
                  <c:v>5 min</c:v>
                </c:pt>
              </c:strCache>
            </c:strRef>
          </c:cat>
          <c:val>
            <c:numRef>
              <c:f>'Raw Data 5 min'!$B$37:$C$37</c:f>
              <c:numCache>
                <c:formatCode>0.00_);[Red]\(0.00\)</c:formatCode>
                <c:ptCount val="2"/>
                <c:pt idx="0">
                  <c:v>2.5000000000000001E-2</c:v>
                </c:pt>
                <c:pt idx="1">
                  <c:v>0.64500000000000002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38E-4C1B-BC55-589C1E7B3668}"/>
            </c:ext>
          </c:extLst>
        </c:ser>
        <c:ser>
          <c:idx val="2"/>
          <c:order val="2"/>
          <c:tx>
            <c:strRef>
              <c:f>'Raw Data 5 min'!$A$38</c:f>
              <c:strCache>
                <c:ptCount val="1"/>
                <c:pt idx="0">
                  <c:v>K27</c:v>
                </c:pt>
              </c:strCache>
            </c:strRef>
          </c:tx>
          <c:invertIfNegative val="0"/>
          <c:errBars>
            <c:errBarType val="both"/>
            <c:errValType val="cust"/>
            <c:noEndCap val="0"/>
            <c:plus>
              <c:numRef>
                <c:f>'Raw Data 5 min'!$B$53:$C$53</c:f>
                <c:numCache>
                  <c:formatCode>General</c:formatCode>
                  <c:ptCount val="2"/>
                  <c:pt idx="0">
                    <c:v>0</c:v>
                  </c:pt>
                  <c:pt idx="1">
                    <c:v>0</c:v>
                  </c:pt>
                </c:numCache>
              </c:numRef>
            </c:plus>
            <c:minus>
              <c:numRef>
                <c:f>'Raw Data 5 min'!$B$53:$C$53</c:f>
                <c:numCache>
                  <c:formatCode>General</c:formatCode>
                  <c:ptCount val="2"/>
                  <c:pt idx="0">
                    <c:v>0</c:v>
                  </c:pt>
                  <c:pt idx="1">
                    <c:v>0</c:v>
                  </c:pt>
                </c:numCache>
              </c:numRef>
            </c:minus>
          </c:errBars>
          <c:cat>
            <c:strRef>
              <c:f>'Raw Data 5 min'!$B$35:$C$35</c:f>
              <c:strCache>
                <c:ptCount val="2"/>
                <c:pt idx="0">
                  <c:v>0 min</c:v>
                </c:pt>
                <c:pt idx="1">
                  <c:v>5 min</c:v>
                </c:pt>
              </c:strCache>
            </c:strRef>
          </c:cat>
          <c:val>
            <c:numRef>
              <c:f>'Raw Data 5 min'!$B$38:$C$38</c:f>
              <c:numCache>
                <c:formatCode>0.00_);[Red]\(0.00\)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38E-4C1B-BC55-589C1E7B3668}"/>
            </c:ext>
          </c:extLst>
        </c:ser>
        <c:ser>
          <c:idx val="3"/>
          <c:order val="3"/>
          <c:tx>
            <c:strRef>
              <c:f>'Raw Data 5 min'!$A$39</c:f>
              <c:strCache>
                <c:ptCount val="1"/>
                <c:pt idx="0">
                  <c:v>K29</c:v>
                </c:pt>
              </c:strCache>
            </c:strRef>
          </c:tx>
          <c:invertIfNegative val="0"/>
          <c:errBars>
            <c:errBarType val="both"/>
            <c:errValType val="cust"/>
            <c:noEndCap val="0"/>
            <c:plus>
              <c:numRef>
                <c:f>'Raw Data 5 min'!$B$54:$C$54</c:f>
                <c:numCache>
                  <c:formatCode>General</c:formatCode>
                  <c:ptCount val="2"/>
                  <c:pt idx="0">
                    <c:v>5.6568542494923803E-2</c:v>
                  </c:pt>
                  <c:pt idx="1">
                    <c:v>0.14849242404917498</c:v>
                  </c:pt>
                </c:numCache>
              </c:numRef>
            </c:plus>
            <c:minus>
              <c:numRef>
                <c:f>'Raw Data 5 min'!$B$54:$C$54</c:f>
                <c:numCache>
                  <c:formatCode>General</c:formatCode>
                  <c:ptCount val="2"/>
                  <c:pt idx="0">
                    <c:v>5.6568542494923803E-2</c:v>
                  </c:pt>
                  <c:pt idx="1">
                    <c:v>0.14849242404917498</c:v>
                  </c:pt>
                </c:numCache>
              </c:numRef>
            </c:minus>
          </c:errBars>
          <c:cat>
            <c:strRef>
              <c:f>'Raw Data 5 min'!$B$35:$C$35</c:f>
              <c:strCache>
                <c:ptCount val="2"/>
                <c:pt idx="0">
                  <c:v>0 min</c:v>
                </c:pt>
                <c:pt idx="1">
                  <c:v>5 min</c:v>
                </c:pt>
              </c:strCache>
            </c:strRef>
          </c:cat>
          <c:val>
            <c:numRef>
              <c:f>'Raw Data 5 min'!$B$39:$C$39</c:f>
              <c:numCache>
                <c:formatCode>0.00_);[Red]\(0.00\)</c:formatCode>
                <c:ptCount val="2"/>
                <c:pt idx="0">
                  <c:v>0.04</c:v>
                </c:pt>
                <c:pt idx="1">
                  <c:v>0.115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38E-4C1B-BC55-589C1E7B3668}"/>
            </c:ext>
          </c:extLst>
        </c:ser>
        <c:ser>
          <c:idx val="4"/>
          <c:order val="4"/>
          <c:tx>
            <c:strRef>
              <c:f>'Raw Data 5 min'!$A$40</c:f>
              <c:strCache>
                <c:ptCount val="1"/>
                <c:pt idx="0">
                  <c:v>K33</c:v>
                </c:pt>
              </c:strCache>
            </c:strRef>
          </c:tx>
          <c:invertIfNegative val="0"/>
          <c:errBars>
            <c:errBarType val="both"/>
            <c:errValType val="cust"/>
            <c:noEndCap val="0"/>
            <c:plus>
              <c:numRef>
                <c:f>'Raw Data 5 min'!$B$55:$C$55</c:f>
                <c:numCache>
                  <c:formatCode>General</c:formatCode>
                  <c:ptCount val="2"/>
                  <c:pt idx="0">
                    <c:v>6.003336572273788E-3</c:v>
                  </c:pt>
                  <c:pt idx="1">
                    <c:v>6.3639610306789288E-2</c:v>
                  </c:pt>
                </c:numCache>
              </c:numRef>
            </c:plus>
            <c:minus>
              <c:numRef>
                <c:f>'Raw Data 5 min'!$B$54:$C$54</c:f>
                <c:numCache>
                  <c:formatCode>General</c:formatCode>
                  <c:ptCount val="2"/>
                  <c:pt idx="0">
                    <c:v>5.6568542494923803E-2</c:v>
                  </c:pt>
                  <c:pt idx="1">
                    <c:v>0.14849242404917498</c:v>
                  </c:pt>
                </c:numCache>
              </c:numRef>
            </c:minus>
          </c:errBars>
          <c:cat>
            <c:strRef>
              <c:f>'Raw Data 5 min'!$B$35:$C$35</c:f>
              <c:strCache>
                <c:ptCount val="2"/>
                <c:pt idx="0">
                  <c:v>0 min</c:v>
                </c:pt>
                <c:pt idx="1">
                  <c:v>5 min</c:v>
                </c:pt>
              </c:strCache>
            </c:strRef>
          </c:cat>
          <c:val>
            <c:numRef>
              <c:f>'Raw Data 5 min'!$B$40:$C$40</c:f>
              <c:numCache>
                <c:formatCode>0.00_);[Red]\(0.00\)</c:formatCode>
                <c:ptCount val="2"/>
                <c:pt idx="0">
                  <c:v>4.2449999999999996E-3</c:v>
                </c:pt>
                <c:pt idx="1">
                  <c:v>5.5E-2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38E-4C1B-BC55-589C1E7B3668}"/>
            </c:ext>
          </c:extLst>
        </c:ser>
        <c:ser>
          <c:idx val="5"/>
          <c:order val="5"/>
          <c:tx>
            <c:strRef>
              <c:f>'Raw Data 5 min'!$A$41</c:f>
              <c:strCache>
                <c:ptCount val="1"/>
                <c:pt idx="0">
                  <c:v>K48</c:v>
                </c:pt>
              </c:strCache>
            </c:strRef>
          </c:tx>
          <c:invertIfNegative val="0"/>
          <c:errBars>
            <c:errBarType val="both"/>
            <c:errValType val="cust"/>
            <c:noEndCap val="0"/>
            <c:plus>
              <c:numRef>
                <c:f>'Raw Data 5 min'!$B$56:$C$56</c:f>
                <c:numCache>
                  <c:formatCode>General</c:formatCode>
                  <c:ptCount val="2"/>
                  <c:pt idx="0">
                    <c:v>0.27577164466275356</c:v>
                  </c:pt>
                  <c:pt idx="1">
                    <c:v>1.4495689014324222</c:v>
                  </c:pt>
                </c:numCache>
              </c:numRef>
            </c:plus>
            <c:minus>
              <c:numRef>
                <c:f>'Raw Data 5 min'!$B$56:$C$56</c:f>
                <c:numCache>
                  <c:formatCode>General</c:formatCode>
                  <c:ptCount val="2"/>
                  <c:pt idx="0">
                    <c:v>0.27577164466275356</c:v>
                  </c:pt>
                  <c:pt idx="1">
                    <c:v>1.4495689014324222</c:v>
                  </c:pt>
                </c:numCache>
              </c:numRef>
            </c:minus>
          </c:errBars>
          <c:cat>
            <c:strRef>
              <c:f>'Raw Data 5 min'!$B$35:$C$35</c:f>
              <c:strCache>
                <c:ptCount val="2"/>
                <c:pt idx="0">
                  <c:v>0 min</c:v>
                </c:pt>
                <c:pt idx="1">
                  <c:v>5 min</c:v>
                </c:pt>
              </c:strCache>
            </c:strRef>
          </c:cat>
          <c:val>
            <c:numRef>
              <c:f>'Raw Data 5 min'!$B$41:$C$41</c:f>
              <c:numCache>
                <c:formatCode>0.00_);[Red]\(0.00\)</c:formatCode>
                <c:ptCount val="2"/>
                <c:pt idx="0">
                  <c:v>0.44500000000000001</c:v>
                </c:pt>
                <c:pt idx="1">
                  <c:v>1.2749999999999999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838E-4C1B-BC55-589C1E7B3668}"/>
            </c:ext>
          </c:extLst>
        </c:ser>
        <c:ser>
          <c:idx val="6"/>
          <c:order val="6"/>
          <c:tx>
            <c:strRef>
              <c:f>'Raw Data 5 min'!$A$42</c:f>
              <c:strCache>
                <c:ptCount val="1"/>
                <c:pt idx="0">
                  <c:v>K63</c:v>
                </c:pt>
              </c:strCache>
            </c:strRef>
          </c:tx>
          <c:invertIfNegative val="0"/>
          <c:errBars>
            <c:errBarType val="both"/>
            <c:errValType val="cust"/>
            <c:noEndCap val="0"/>
            <c:plus>
              <c:numRef>
                <c:f>'Raw Data 5 min'!$B$57:$C$57</c:f>
                <c:numCache>
                  <c:formatCode>General</c:formatCode>
                  <c:ptCount val="2"/>
                  <c:pt idx="0">
                    <c:v>0.89095454429504961</c:v>
                  </c:pt>
                  <c:pt idx="1">
                    <c:v>9.8782817331760651</c:v>
                  </c:pt>
                </c:numCache>
              </c:numRef>
            </c:plus>
            <c:minus>
              <c:numRef>
                <c:f>'Raw Data 5 min'!$B$57:$C$57</c:f>
                <c:numCache>
                  <c:formatCode>General</c:formatCode>
                  <c:ptCount val="2"/>
                  <c:pt idx="0">
                    <c:v>0.89095454429504961</c:v>
                  </c:pt>
                  <c:pt idx="1">
                    <c:v>9.8782817331760651</c:v>
                  </c:pt>
                </c:numCache>
              </c:numRef>
            </c:minus>
          </c:errBars>
          <c:cat>
            <c:strRef>
              <c:f>'Raw Data 5 min'!$B$35:$C$35</c:f>
              <c:strCache>
                <c:ptCount val="2"/>
                <c:pt idx="0">
                  <c:v>0 min</c:v>
                </c:pt>
                <c:pt idx="1">
                  <c:v>5 min</c:v>
                </c:pt>
              </c:strCache>
            </c:strRef>
          </c:cat>
          <c:val>
            <c:numRef>
              <c:f>'Raw Data 5 min'!$B$42:$C$42</c:f>
              <c:numCache>
                <c:formatCode>0.00_);[Red]\(0.00\)</c:formatCode>
                <c:ptCount val="2"/>
                <c:pt idx="0">
                  <c:v>0.91</c:v>
                </c:pt>
                <c:pt idx="1">
                  <c:v>16.824999999999999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838E-4C1B-BC55-589C1E7B3668}"/>
            </c:ext>
          </c:extLst>
        </c:ser>
        <c:ser>
          <c:idx val="7"/>
          <c:order val="7"/>
          <c:tx>
            <c:strRef>
              <c:f>'Raw Data 5 min'!$A$43</c:f>
              <c:strCache>
                <c:ptCount val="1"/>
                <c:pt idx="0">
                  <c:v>M1</c:v>
                </c:pt>
              </c:strCache>
            </c:strRef>
          </c:tx>
          <c:invertIfNegative val="0"/>
          <c:errBars>
            <c:errBarType val="both"/>
            <c:errValType val="cust"/>
            <c:noEndCap val="0"/>
            <c:plus>
              <c:numRef>
                <c:f>'Raw Data 5 min'!$B$58:$C$58</c:f>
                <c:numCache>
                  <c:formatCode>General</c:formatCode>
                  <c:ptCount val="2"/>
                  <c:pt idx="0">
                    <c:v>0</c:v>
                  </c:pt>
                  <c:pt idx="1">
                    <c:v>0</c:v>
                  </c:pt>
                </c:numCache>
              </c:numRef>
            </c:plus>
            <c:minus>
              <c:numRef>
                <c:f>'Raw Data 5 min'!$B$58:$C$58</c:f>
                <c:numCache>
                  <c:formatCode>General</c:formatCode>
                  <c:ptCount val="2"/>
                  <c:pt idx="0">
                    <c:v>0</c:v>
                  </c:pt>
                  <c:pt idx="1">
                    <c:v>0</c:v>
                  </c:pt>
                </c:numCache>
              </c:numRef>
            </c:minus>
          </c:errBars>
          <c:cat>
            <c:strRef>
              <c:f>'Raw Data 5 min'!$B$35:$C$35</c:f>
              <c:strCache>
                <c:ptCount val="2"/>
                <c:pt idx="0">
                  <c:v>0 min</c:v>
                </c:pt>
                <c:pt idx="1">
                  <c:v>5 min</c:v>
                </c:pt>
              </c:strCache>
            </c:strRef>
          </c:cat>
          <c:val>
            <c:numRef>
              <c:f>'Raw Data 5 min'!$B$43:$C$43</c:f>
              <c:numCache>
                <c:formatCode>0.00_);[Red]\(0.00\)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838E-4C1B-BC55-589C1E7B3668}"/>
            </c:ext>
          </c:extLst>
        </c:ser>
        <c:ser>
          <c:idx val="8"/>
          <c:order val="8"/>
          <c:tx>
            <c:strRef>
              <c:f>'Raw Data 5 min'!$A$47</c:f>
              <c:strCache>
                <c:ptCount val="1"/>
                <c:pt idx="0">
                  <c:v>mono/endocap</c:v>
                </c:pt>
              </c:strCache>
            </c:strRef>
          </c:tx>
          <c:invertIfNegative val="0"/>
          <c:errBars>
            <c:errBarType val="both"/>
            <c:errValType val="cust"/>
            <c:noEndCap val="0"/>
            <c:plus>
              <c:numRef>
                <c:f>'Raw Data 5 min'!$B$61:$C$61</c:f>
                <c:numCache>
                  <c:formatCode>General</c:formatCode>
                  <c:ptCount val="2"/>
                  <c:pt idx="0">
                    <c:v>0.55968208837696409</c:v>
                  </c:pt>
                  <c:pt idx="1">
                    <c:v>7.5448293552604646</c:v>
                  </c:pt>
                </c:numCache>
              </c:numRef>
            </c:plus>
            <c:minus>
              <c:numRef>
                <c:f>'Raw Data 5 min'!$B$61:$C$61</c:f>
                <c:numCache>
                  <c:formatCode>General</c:formatCode>
                  <c:ptCount val="2"/>
                  <c:pt idx="0">
                    <c:v>0.55968208837696409</c:v>
                  </c:pt>
                  <c:pt idx="1">
                    <c:v>7.5448293552604646</c:v>
                  </c:pt>
                </c:numCache>
              </c:numRef>
            </c:minus>
          </c:errBars>
          <c:cat>
            <c:strRef>
              <c:f>'Raw Data 5 min'!$B$35:$C$35</c:f>
              <c:strCache>
                <c:ptCount val="2"/>
                <c:pt idx="0">
                  <c:v>0 min</c:v>
                </c:pt>
                <c:pt idx="1">
                  <c:v>5 min</c:v>
                </c:pt>
              </c:strCache>
            </c:strRef>
          </c:cat>
          <c:val>
            <c:numRef>
              <c:f>'Raw Data 5 min'!$B$47:$C$47</c:f>
              <c:numCache>
                <c:formatCode>0.00_);[Red]\(0.00\)</c:formatCode>
                <c:ptCount val="2"/>
                <c:pt idx="0">
                  <c:v>1.6757550000000001</c:v>
                </c:pt>
                <c:pt idx="1">
                  <c:v>14.015000000000001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838E-4C1B-BC55-589C1E7B36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22287616"/>
        <c:axId val="122289152"/>
      </c:barChart>
      <c:catAx>
        <c:axId val="1222876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1600"/>
            </a:pPr>
            <a:endParaRPr lang="ja-JP"/>
          </a:p>
        </c:txPr>
        <c:crossAx val="122289152"/>
        <c:crosses val="autoZero"/>
        <c:auto val="1"/>
        <c:lblAlgn val="ctr"/>
        <c:lblOffset val="100"/>
        <c:noMultiLvlLbl val="0"/>
      </c:catAx>
      <c:valAx>
        <c:axId val="122289152"/>
        <c:scaling>
          <c:orientation val="minMax"/>
          <c:max val="50"/>
          <c:min val="0"/>
        </c:scaling>
        <c:delete val="0"/>
        <c:axPos val="l"/>
        <c:majorGridlines/>
        <c:numFmt formatCode="#,##0_);[Red]\(#,##0\)" sourceLinked="0"/>
        <c:majorTickMark val="out"/>
        <c:minorTickMark val="none"/>
        <c:tickLblPos val="nextTo"/>
        <c:txPr>
          <a:bodyPr/>
          <a:lstStyle/>
          <a:p>
            <a:pPr>
              <a:defRPr sz="1400"/>
            </a:pPr>
            <a:endParaRPr lang="ja-JP"/>
          </a:p>
        </c:txPr>
        <c:crossAx val="122287616"/>
        <c:crosses val="autoZero"/>
        <c:crossBetween val="between"/>
        <c:majorUnit val="10"/>
      </c:valAx>
    </c:plotArea>
    <c:legend>
      <c:legendPos val="r"/>
      <c:layout>
        <c:manualLayout>
          <c:xMode val="edge"/>
          <c:yMode val="edge"/>
          <c:x val="0.58622283464566927"/>
          <c:y val="8.6464993863498957E-2"/>
          <c:w val="0.32899313863800422"/>
          <c:h val="0.75134330748955602"/>
        </c:manualLayout>
      </c:layout>
      <c:overlay val="0"/>
      <c:txPr>
        <a:bodyPr/>
        <a:lstStyle/>
        <a:p>
          <a:pPr>
            <a:defRPr sz="1200">
              <a:latin typeface="Arial" panose="020B0604020202020204" pitchFamily="34" charset="0"/>
              <a:cs typeface="Arial" panose="020B0604020202020204" pitchFamily="34" charset="0"/>
            </a:defRPr>
          </a:pPr>
          <a:endParaRPr lang="ja-JP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>
          <a:latin typeface="Arial Unicode MS" panose="020B0604020202020204" pitchFamily="50" charset="-128"/>
          <a:ea typeface="Arial Unicode MS" panose="020B0604020202020204" pitchFamily="50" charset="-128"/>
          <a:cs typeface="Arial Unicode MS" panose="020B0604020202020204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txPr>
        <a:bodyPr/>
        <a:lstStyle/>
        <a:p>
          <a:pPr>
            <a:defRPr>
              <a:latin typeface="Arial" panose="020B0604020202020204" pitchFamily="34" charset="0"/>
              <a:cs typeface="Arial" panose="020B0604020202020204" pitchFamily="34" charset="0"/>
            </a:defRPr>
          </a:pPr>
          <a:endParaRPr lang="ja-JP"/>
        </a:p>
      </c:txPr>
    </c:title>
    <c:autoTitleDeleted val="0"/>
    <c:plotArea>
      <c:layout/>
      <c:pieChart>
        <c:varyColors val="1"/>
        <c:ser>
          <c:idx val="1"/>
          <c:order val="0"/>
          <c:tx>
            <c:strRef>
              <c:f>'Raw Data 5 min'!$C$35</c:f>
              <c:strCache>
                <c:ptCount val="1"/>
                <c:pt idx="0">
                  <c:v>5 min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ja-JP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('Raw Data 5 min'!$A$36:$A$43,'Raw Data 5 min'!$A$47)</c:f>
              <c:strCache>
                <c:ptCount val="9"/>
                <c:pt idx="0">
                  <c:v>K6</c:v>
                </c:pt>
                <c:pt idx="1">
                  <c:v>K11</c:v>
                </c:pt>
                <c:pt idx="2">
                  <c:v>K27</c:v>
                </c:pt>
                <c:pt idx="3">
                  <c:v>K29</c:v>
                </c:pt>
                <c:pt idx="4">
                  <c:v>K33</c:v>
                </c:pt>
                <c:pt idx="5">
                  <c:v>K48</c:v>
                </c:pt>
                <c:pt idx="6">
                  <c:v>K63</c:v>
                </c:pt>
                <c:pt idx="7">
                  <c:v>M1</c:v>
                </c:pt>
                <c:pt idx="8">
                  <c:v>mono/endocap</c:v>
                </c:pt>
              </c:strCache>
            </c:strRef>
          </c:cat>
          <c:val>
            <c:numRef>
              <c:f>('Raw Data 5 min'!$C$36:$C$43,'Raw Data 5 min'!$C$47)</c:f>
              <c:numCache>
                <c:formatCode>0.00_);[Red]\(0.00\)</c:formatCode>
                <c:ptCount val="9"/>
                <c:pt idx="0">
                  <c:v>0.08</c:v>
                </c:pt>
                <c:pt idx="1">
                  <c:v>0.64500000000000002</c:v>
                </c:pt>
                <c:pt idx="2">
                  <c:v>0</c:v>
                </c:pt>
                <c:pt idx="3">
                  <c:v>0.115</c:v>
                </c:pt>
                <c:pt idx="4">
                  <c:v>5.5E-2</c:v>
                </c:pt>
                <c:pt idx="5">
                  <c:v>1.2749999999999999</c:v>
                </c:pt>
                <c:pt idx="6">
                  <c:v>16.824999999999999</c:v>
                </c:pt>
                <c:pt idx="7">
                  <c:v>0</c:v>
                </c:pt>
                <c:pt idx="8">
                  <c:v>14.015000000000001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CA6-49AC-B91F-FA4C9688A482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spPr>
    <a:ln>
      <a:noFill/>
    </a:ln>
  </c:spPr>
  <c:txPr>
    <a:bodyPr/>
    <a:lstStyle/>
    <a:p>
      <a:pPr>
        <a:defRPr>
          <a:latin typeface="Arial Unicode MS" panose="020B0604020202020204" pitchFamily="50" charset="-128"/>
          <a:ea typeface="Arial Unicode MS" panose="020B0604020202020204" pitchFamily="50" charset="-128"/>
          <a:cs typeface="Arial Unicode MS" panose="020B0604020202020204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111882</xdr:colOff>
      <xdr:row>16</xdr:row>
      <xdr:rowOff>122463</xdr:rowOff>
    </xdr:from>
    <xdr:to>
      <xdr:col>12</xdr:col>
      <xdr:colOff>527656</xdr:colOff>
      <xdr:row>35</xdr:row>
      <xdr:rowOff>37796</xdr:rowOff>
    </xdr:to>
    <xdr:graphicFrame macro="">
      <xdr:nvGraphicFramePr>
        <xdr:cNvPr id="3" name="グラフ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503465</xdr:colOff>
      <xdr:row>16</xdr:row>
      <xdr:rowOff>108858</xdr:rowOff>
    </xdr:from>
    <xdr:to>
      <xdr:col>18</xdr:col>
      <xdr:colOff>231322</xdr:colOff>
      <xdr:row>35</xdr:row>
      <xdr:rowOff>24191</xdr:rowOff>
    </xdr:to>
    <xdr:graphicFrame macro="">
      <xdr:nvGraphicFramePr>
        <xdr:cNvPr id="4" name="グラフ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92"/>
  <sheetViews>
    <sheetView tabSelected="1" zoomScale="90" zoomScaleNormal="90" workbookViewId="0">
      <selection activeCell="Q13" sqref="Q13"/>
    </sheetView>
  </sheetViews>
  <sheetFormatPr defaultRowHeight="14.25" x14ac:dyDescent="0.15"/>
  <sheetData>
    <row r="1" spans="1:7" ht="15" x14ac:dyDescent="0.15">
      <c r="A1" s="11" t="s">
        <v>0</v>
      </c>
      <c r="B1" s="11"/>
      <c r="C1" s="12"/>
      <c r="D1" s="12"/>
      <c r="E1" s="12"/>
      <c r="F1" s="12"/>
      <c r="G1" s="12"/>
    </row>
    <row r="2" spans="1:7" ht="15" x14ac:dyDescent="0.15">
      <c r="A2" s="13"/>
      <c r="B2" s="14" t="s">
        <v>12</v>
      </c>
      <c r="C2" s="15"/>
      <c r="D2" s="16" t="s">
        <v>15</v>
      </c>
      <c r="E2" s="17"/>
      <c r="F2" s="16" t="s">
        <v>36</v>
      </c>
      <c r="G2" s="17"/>
    </row>
    <row r="3" spans="1:7" ht="15" x14ac:dyDescent="0.15">
      <c r="A3" s="18"/>
      <c r="B3" s="19" t="s">
        <v>13</v>
      </c>
      <c r="C3" s="20" t="s">
        <v>14</v>
      </c>
      <c r="D3" s="19" t="s">
        <v>16</v>
      </c>
      <c r="E3" s="20" t="s">
        <v>14</v>
      </c>
      <c r="F3" s="19" t="s">
        <v>13</v>
      </c>
      <c r="G3" s="20" t="s">
        <v>14</v>
      </c>
    </row>
    <row r="4" spans="1:7" ht="15" x14ac:dyDescent="0.2">
      <c r="A4" s="21" t="s">
        <v>1</v>
      </c>
      <c r="B4" s="22">
        <v>0</v>
      </c>
      <c r="C4" s="23">
        <v>0</v>
      </c>
      <c r="D4" s="22">
        <v>0</v>
      </c>
      <c r="E4" s="23">
        <v>0</v>
      </c>
      <c r="F4" s="22">
        <v>0.14000000000000001</v>
      </c>
      <c r="G4" s="23">
        <v>0.02</v>
      </c>
    </row>
    <row r="5" spans="1:7" ht="15" x14ac:dyDescent="0.2">
      <c r="A5" s="24" t="s">
        <v>2</v>
      </c>
      <c r="B5" s="22">
        <v>0.01</v>
      </c>
      <c r="C5" s="23">
        <v>0</v>
      </c>
      <c r="D5" s="22">
        <v>0.04</v>
      </c>
      <c r="E5" s="23">
        <v>0.02</v>
      </c>
      <c r="F5" s="22">
        <v>0.84</v>
      </c>
      <c r="G5" s="23">
        <v>0.46</v>
      </c>
    </row>
    <row r="6" spans="1:7" ht="15" x14ac:dyDescent="0.2">
      <c r="A6" s="24" t="s">
        <v>3</v>
      </c>
      <c r="B6" s="22">
        <v>0</v>
      </c>
      <c r="C6" s="25">
        <v>0</v>
      </c>
      <c r="D6" s="22">
        <v>0</v>
      </c>
      <c r="E6" s="25">
        <v>0</v>
      </c>
      <c r="F6" s="22">
        <v>0</v>
      </c>
      <c r="G6" s="25">
        <v>0</v>
      </c>
    </row>
    <row r="7" spans="1:7" ht="15" x14ac:dyDescent="0.2">
      <c r="A7" s="24" t="s">
        <v>4</v>
      </c>
      <c r="B7" s="22">
        <v>0</v>
      </c>
      <c r="C7" s="25">
        <v>0.01</v>
      </c>
      <c r="D7" s="26">
        <v>0.08</v>
      </c>
      <c r="E7" s="25">
        <v>0</v>
      </c>
      <c r="F7" s="22">
        <v>0.22</v>
      </c>
      <c r="G7" s="25">
        <v>0.02</v>
      </c>
    </row>
    <row r="8" spans="1:7" ht="15" x14ac:dyDescent="0.2">
      <c r="A8" s="24" t="s">
        <v>5</v>
      </c>
      <c r="B8" s="22">
        <v>0</v>
      </c>
      <c r="C8" s="25">
        <v>0</v>
      </c>
      <c r="D8" s="26">
        <v>8.4899999999999993E-3</v>
      </c>
      <c r="E8" s="25">
        <v>0</v>
      </c>
      <c r="F8" s="22">
        <v>0.1</v>
      </c>
      <c r="G8" s="25">
        <v>0.01</v>
      </c>
    </row>
    <row r="9" spans="1:7" ht="15" x14ac:dyDescent="0.2">
      <c r="A9" s="24" t="s">
        <v>6</v>
      </c>
      <c r="B9" s="27">
        <v>0.27</v>
      </c>
      <c r="C9" s="25">
        <v>0.14000000000000001</v>
      </c>
      <c r="D9" s="27">
        <v>0.91</v>
      </c>
      <c r="E9" s="25">
        <v>0.39</v>
      </c>
      <c r="F9" s="27">
        <v>2.57</v>
      </c>
      <c r="G9" s="25">
        <v>0.39</v>
      </c>
    </row>
    <row r="10" spans="1:7" ht="15" x14ac:dyDescent="0.2">
      <c r="A10" s="24" t="s">
        <v>7</v>
      </c>
      <c r="B10" s="22">
        <v>0.02</v>
      </c>
      <c r="C10" s="25">
        <v>0</v>
      </c>
      <c r="D10" s="27">
        <v>1.56</v>
      </c>
      <c r="E10" s="25">
        <v>0.28000000000000003</v>
      </c>
      <c r="F10" s="27">
        <v>23.83</v>
      </c>
      <c r="G10" s="25">
        <v>9.84</v>
      </c>
    </row>
    <row r="11" spans="1:7" ht="15" x14ac:dyDescent="0.2">
      <c r="A11" s="24" t="s">
        <v>8</v>
      </c>
      <c r="B11" s="27">
        <v>0</v>
      </c>
      <c r="C11" s="25">
        <v>0</v>
      </c>
      <c r="D11" s="27">
        <v>0</v>
      </c>
      <c r="E11" s="25">
        <v>0</v>
      </c>
      <c r="F11" s="27">
        <v>0</v>
      </c>
      <c r="G11" s="25">
        <v>0</v>
      </c>
    </row>
    <row r="12" spans="1:7" ht="15" x14ac:dyDescent="0.2">
      <c r="A12" s="24" t="s">
        <v>9</v>
      </c>
      <c r="B12" s="22">
        <v>1.51</v>
      </c>
      <c r="C12" s="25">
        <v>0.76</v>
      </c>
      <c r="D12" s="22">
        <v>5.75</v>
      </c>
      <c r="E12" s="25">
        <v>3.3</v>
      </c>
      <c r="F12" s="22">
        <v>38.79</v>
      </c>
      <c r="G12" s="25">
        <v>17.77</v>
      </c>
    </row>
    <row r="13" spans="1:7" ht="15" x14ac:dyDescent="0.2">
      <c r="A13" s="24" t="s">
        <v>10</v>
      </c>
      <c r="B13" s="27">
        <v>1.2</v>
      </c>
      <c r="C13" s="25">
        <v>0.74</v>
      </c>
      <c r="D13" s="27">
        <v>4.03</v>
      </c>
      <c r="E13" s="25">
        <v>2.29</v>
      </c>
      <c r="F13" s="27">
        <v>24.14</v>
      </c>
      <c r="G13" s="25">
        <v>10.17</v>
      </c>
    </row>
    <row r="14" spans="1:7" ht="15" x14ac:dyDescent="0.15">
      <c r="A14" s="28" t="s">
        <v>11</v>
      </c>
      <c r="B14" s="29">
        <f>B13+B10</f>
        <v>1.22</v>
      </c>
      <c r="C14" s="30">
        <f t="shared" ref="C14:F14" si="0">C13+C10</f>
        <v>0.74</v>
      </c>
      <c r="D14" s="29">
        <f t="shared" si="0"/>
        <v>5.59</v>
      </c>
      <c r="E14" s="30">
        <f t="shared" si="0"/>
        <v>2.5700000000000003</v>
      </c>
      <c r="F14" s="29">
        <f t="shared" si="0"/>
        <v>47.97</v>
      </c>
      <c r="G14" s="30">
        <f>G13+G10</f>
        <v>20.009999999999998</v>
      </c>
    </row>
    <row r="15" spans="1:7" ht="15" x14ac:dyDescent="0.2">
      <c r="A15" s="31"/>
      <c r="B15" s="31"/>
      <c r="C15" s="31"/>
      <c r="D15" s="31"/>
      <c r="E15" s="31"/>
      <c r="F15" s="31"/>
      <c r="G15" s="31"/>
    </row>
    <row r="16" spans="1:7" ht="15" x14ac:dyDescent="0.2">
      <c r="A16" s="11" t="s">
        <v>17</v>
      </c>
      <c r="B16" s="11"/>
      <c r="C16" s="11"/>
      <c r="D16" s="31"/>
      <c r="E16" s="31"/>
      <c r="F16" s="31"/>
      <c r="G16" s="31"/>
    </row>
    <row r="17" spans="1:7" ht="15" x14ac:dyDescent="0.2">
      <c r="A17" s="31"/>
      <c r="B17" s="16" t="s">
        <v>15</v>
      </c>
      <c r="C17" s="17"/>
      <c r="D17" s="16" t="s">
        <v>36</v>
      </c>
      <c r="E17" s="17"/>
      <c r="F17" s="31"/>
      <c r="G17" s="31"/>
    </row>
    <row r="18" spans="1:7" ht="15" x14ac:dyDescent="0.2">
      <c r="A18" s="31"/>
      <c r="B18" s="32" t="s">
        <v>16</v>
      </c>
      <c r="C18" s="33" t="s">
        <v>14</v>
      </c>
      <c r="D18" s="19" t="s">
        <v>13</v>
      </c>
      <c r="E18" s="20" t="s">
        <v>14</v>
      </c>
      <c r="F18" s="31"/>
      <c r="G18" s="31"/>
    </row>
    <row r="19" spans="1:7" ht="15" x14ac:dyDescent="0.2">
      <c r="A19" s="34" t="s">
        <v>1</v>
      </c>
      <c r="B19" s="22">
        <f>D4-B4</f>
        <v>0</v>
      </c>
      <c r="C19" s="23">
        <f>E4-C4</f>
        <v>0</v>
      </c>
      <c r="D19" s="35">
        <f t="shared" ref="D19:E29" si="1">F4-B4</f>
        <v>0.14000000000000001</v>
      </c>
      <c r="E19" s="36">
        <f t="shared" si="1"/>
        <v>0.02</v>
      </c>
      <c r="F19" s="31"/>
      <c r="G19" s="31"/>
    </row>
    <row r="20" spans="1:7" ht="15" x14ac:dyDescent="0.2">
      <c r="A20" s="37" t="s">
        <v>2</v>
      </c>
      <c r="B20" s="22">
        <f>D5-B5</f>
        <v>0.03</v>
      </c>
      <c r="C20" s="23">
        <f t="shared" ref="C20" si="2">E5-C5</f>
        <v>0.02</v>
      </c>
      <c r="D20" s="22">
        <f t="shared" si="1"/>
        <v>0.83</v>
      </c>
      <c r="E20" s="38">
        <f t="shared" si="1"/>
        <v>0.46</v>
      </c>
      <c r="F20" s="31"/>
      <c r="G20" s="31"/>
    </row>
    <row r="21" spans="1:7" ht="15" x14ac:dyDescent="0.2">
      <c r="A21" s="37" t="s">
        <v>3</v>
      </c>
      <c r="B21" s="22">
        <f t="shared" ref="B21:C28" si="3">D6-B6</f>
        <v>0</v>
      </c>
      <c r="C21" s="23">
        <f t="shared" si="3"/>
        <v>0</v>
      </c>
      <c r="D21" s="22">
        <f t="shared" si="1"/>
        <v>0</v>
      </c>
      <c r="E21" s="38">
        <f t="shared" si="1"/>
        <v>0</v>
      </c>
      <c r="F21" s="31"/>
      <c r="G21" s="31"/>
    </row>
    <row r="22" spans="1:7" ht="15" x14ac:dyDescent="0.2">
      <c r="A22" s="37" t="s">
        <v>4</v>
      </c>
      <c r="B22" s="22">
        <f t="shared" si="3"/>
        <v>0.08</v>
      </c>
      <c r="C22" s="23">
        <v>0</v>
      </c>
      <c r="D22" s="22">
        <f t="shared" si="1"/>
        <v>0.22</v>
      </c>
      <c r="E22" s="38">
        <f t="shared" si="1"/>
        <v>0.01</v>
      </c>
      <c r="F22" s="31"/>
      <c r="G22" s="31"/>
    </row>
    <row r="23" spans="1:7" ht="15" x14ac:dyDescent="0.2">
      <c r="A23" s="37" t="s">
        <v>5</v>
      </c>
      <c r="B23" s="22">
        <f t="shared" si="3"/>
        <v>8.4899999999999993E-3</v>
      </c>
      <c r="C23" s="23">
        <f t="shared" si="3"/>
        <v>0</v>
      </c>
      <c r="D23" s="22">
        <f t="shared" si="1"/>
        <v>0.1</v>
      </c>
      <c r="E23" s="38">
        <f t="shared" si="1"/>
        <v>0.01</v>
      </c>
      <c r="F23" s="31"/>
      <c r="G23" s="31"/>
    </row>
    <row r="24" spans="1:7" ht="15" x14ac:dyDescent="0.2">
      <c r="A24" s="37" t="s">
        <v>6</v>
      </c>
      <c r="B24" s="22">
        <f t="shared" si="3"/>
        <v>0.64</v>
      </c>
      <c r="C24" s="23">
        <f t="shared" si="3"/>
        <v>0.25</v>
      </c>
      <c r="D24" s="22">
        <f t="shared" si="1"/>
        <v>2.2999999999999998</v>
      </c>
      <c r="E24" s="38">
        <f t="shared" si="1"/>
        <v>0.25</v>
      </c>
      <c r="F24" s="31"/>
      <c r="G24" s="31"/>
    </row>
    <row r="25" spans="1:7" ht="15" x14ac:dyDescent="0.2">
      <c r="A25" s="37" t="s">
        <v>7</v>
      </c>
      <c r="B25" s="22">
        <f t="shared" si="3"/>
        <v>1.54</v>
      </c>
      <c r="C25" s="23">
        <f t="shared" si="3"/>
        <v>0.28000000000000003</v>
      </c>
      <c r="D25" s="22">
        <f t="shared" si="1"/>
        <v>23.81</v>
      </c>
      <c r="E25" s="38">
        <f t="shared" si="1"/>
        <v>9.84</v>
      </c>
      <c r="F25" s="31"/>
      <c r="G25" s="31"/>
    </row>
    <row r="26" spans="1:7" ht="15" x14ac:dyDescent="0.2">
      <c r="A26" s="37" t="s">
        <v>8</v>
      </c>
      <c r="B26" s="22">
        <f t="shared" si="3"/>
        <v>0</v>
      </c>
      <c r="C26" s="23">
        <f t="shared" si="3"/>
        <v>0</v>
      </c>
      <c r="D26" s="22">
        <f t="shared" si="1"/>
        <v>0</v>
      </c>
      <c r="E26" s="38">
        <f t="shared" si="1"/>
        <v>0</v>
      </c>
      <c r="F26" s="31"/>
      <c r="G26" s="31"/>
    </row>
    <row r="27" spans="1:7" ht="15" x14ac:dyDescent="0.2">
      <c r="A27" s="37" t="s">
        <v>9</v>
      </c>
      <c r="B27" s="22">
        <f t="shared" si="3"/>
        <v>4.24</v>
      </c>
      <c r="C27" s="23">
        <f t="shared" si="3"/>
        <v>2.54</v>
      </c>
      <c r="D27" s="22">
        <f t="shared" si="1"/>
        <v>37.28</v>
      </c>
      <c r="E27" s="38">
        <f t="shared" si="1"/>
        <v>17.009999999999998</v>
      </c>
      <c r="F27" s="31"/>
      <c r="G27" s="31"/>
    </row>
    <row r="28" spans="1:7" ht="15" x14ac:dyDescent="0.2">
      <c r="A28" s="37" t="s">
        <v>10</v>
      </c>
      <c r="B28" s="22">
        <f t="shared" si="3"/>
        <v>2.83</v>
      </c>
      <c r="C28" s="23">
        <f t="shared" si="3"/>
        <v>1.55</v>
      </c>
      <c r="D28" s="22">
        <f t="shared" si="1"/>
        <v>22.94</v>
      </c>
      <c r="E28" s="38">
        <f>G13-C13</f>
        <v>9.43</v>
      </c>
      <c r="F28" s="31"/>
      <c r="G28" s="31"/>
    </row>
    <row r="29" spans="1:7" ht="15" x14ac:dyDescent="0.2">
      <c r="A29" s="39" t="s">
        <v>11</v>
      </c>
      <c r="B29" s="40">
        <f>D14-B14</f>
        <v>4.37</v>
      </c>
      <c r="C29" s="41">
        <f>E14-C14</f>
        <v>1.8300000000000003</v>
      </c>
      <c r="D29" s="40">
        <f t="shared" si="1"/>
        <v>46.75</v>
      </c>
      <c r="E29" s="30">
        <f t="shared" si="1"/>
        <v>19.27</v>
      </c>
      <c r="F29" s="31"/>
      <c r="G29" s="31"/>
    </row>
    <row r="30" spans="1:7" ht="15" x14ac:dyDescent="0.2">
      <c r="A30" s="18" t="s">
        <v>32</v>
      </c>
      <c r="B30" s="42">
        <f>SUM(B19:B26)</f>
        <v>2.2984900000000001</v>
      </c>
      <c r="C30" s="42">
        <f>SUM(C19:C26)</f>
        <v>0.55000000000000004</v>
      </c>
      <c r="D30" s="42">
        <f>SUM(D19:D26)</f>
        <v>27.4</v>
      </c>
      <c r="E30" s="42">
        <f>SUM(E19:E26)</f>
        <v>10.59</v>
      </c>
      <c r="F30" s="31"/>
      <c r="G30" s="31"/>
    </row>
    <row r="31" spans="1:7" ht="15" x14ac:dyDescent="0.2">
      <c r="A31" s="18" t="s">
        <v>33</v>
      </c>
      <c r="B31" s="43">
        <f>B30/B29</f>
        <v>0.52597025171624712</v>
      </c>
      <c r="C31" s="43">
        <f>C30/C29</f>
        <v>0.30054644808743169</v>
      </c>
      <c r="D31" s="43">
        <f>D30/D29</f>
        <v>0.58609625668449195</v>
      </c>
      <c r="E31" s="43">
        <f>E30/E29</f>
        <v>0.54955889984431761</v>
      </c>
      <c r="F31" s="31"/>
      <c r="G31" s="31"/>
    </row>
    <row r="32" spans="1:7" ht="15" x14ac:dyDescent="0.2">
      <c r="A32" s="18" t="s">
        <v>34</v>
      </c>
      <c r="B32" s="42">
        <f>B29-B30</f>
        <v>2.07151</v>
      </c>
      <c r="C32" s="42">
        <f>C29-C30</f>
        <v>1.2800000000000002</v>
      </c>
      <c r="D32" s="42">
        <f>D29-D30</f>
        <v>19.350000000000001</v>
      </c>
      <c r="E32" s="42">
        <f>E29-E30</f>
        <v>8.68</v>
      </c>
      <c r="F32" s="31"/>
      <c r="G32" s="31"/>
    </row>
    <row r="33" spans="1:7" ht="15" x14ac:dyDescent="0.2">
      <c r="A33" s="31"/>
      <c r="B33" s="31"/>
      <c r="C33" s="31"/>
      <c r="D33" s="31"/>
      <c r="E33" s="31"/>
      <c r="F33" s="31"/>
      <c r="G33" s="31"/>
    </row>
    <row r="34" spans="1:7" ht="15" x14ac:dyDescent="0.2">
      <c r="A34" s="44" t="s">
        <v>18</v>
      </c>
      <c r="B34" s="44"/>
      <c r="C34" s="31"/>
      <c r="D34" s="31"/>
      <c r="E34" s="31"/>
      <c r="F34" s="31"/>
      <c r="G34" s="31"/>
    </row>
    <row r="35" spans="1:7" ht="15" x14ac:dyDescent="0.2">
      <c r="A35" s="45"/>
      <c r="B35" s="46" t="s">
        <v>19</v>
      </c>
      <c r="C35" s="47" t="s">
        <v>37</v>
      </c>
      <c r="D35" s="31"/>
      <c r="E35" s="31"/>
      <c r="F35" s="31"/>
      <c r="G35" s="31"/>
    </row>
    <row r="36" spans="1:7" ht="15" x14ac:dyDescent="0.2">
      <c r="A36" s="34" t="s">
        <v>24</v>
      </c>
      <c r="B36" s="48">
        <f>AVERAGE(B19:C19)</f>
        <v>0</v>
      </c>
      <c r="C36" s="49">
        <f t="shared" ref="C36:C43" si="4">AVERAGE(D19:E19)</f>
        <v>0.08</v>
      </c>
      <c r="D36" s="31"/>
      <c r="E36" s="31"/>
      <c r="F36" s="31"/>
      <c r="G36" s="31"/>
    </row>
    <row r="37" spans="1:7" ht="15" x14ac:dyDescent="0.2">
      <c r="A37" s="37" t="s">
        <v>25</v>
      </c>
      <c r="B37" s="48">
        <f t="shared" ref="B37:B43" si="5">AVERAGE(B20:C20)</f>
        <v>2.5000000000000001E-2</v>
      </c>
      <c r="C37" s="49">
        <f t="shared" si="4"/>
        <v>0.64500000000000002</v>
      </c>
      <c r="D37" s="31"/>
      <c r="E37" s="31"/>
      <c r="F37" s="31"/>
      <c r="G37" s="31"/>
    </row>
    <row r="38" spans="1:7" ht="15" x14ac:dyDescent="0.2">
      <c r="A38" s="37" t="s">
        <v>26</v>
      </c>
      <c r="B38" s="48">
        <f t="shared" si="5"/>
        <v>0</v>
      </c>
      <c r="C38" s="49">
        <f t="shared" si="4"/>
        <v>0</v>
      </c>
      <c r="D38" s="31"/>
      <c r="E38" s="31"/>
      <c r="F38" s="31"/>
      <c r="G38" s="31"/>
    </row>
    <row r="39" spans="1:7" ht="15" x14ac:dyDescent="0.2">
      <c r="A39" s="37" t="s">
        <v>27</v>
      </c>
      <c r="B39" s="48">
        <f>AVERAGE(B22:C22)</f>
        <v>0.04</v>
      </c>
      <c r="C39" s="49">
        <f t="shared" si="4"/>
        <v>0.115</v>
      </c>
      <c r="D39" s="31"/>
      <c r="E39" s="31"/>
      <c r="F39" s="31"/>
      <c r="G39" s="31"/>
    </row>
    <row r="40" spans="1:7" ht="15" x14ac:dyDescent="0.2">
      <c r="A40" s="37" t="s">
        <v>28</v>
      </c>
      <c r="B40" s="48">
        <f t="shared" si="5"/>
        <v>4.2449999999999996E-3</v>
      </c>
      <c r="C40" s="49">
        <f>AVERAGE(D23:E23)</f>
        <v>5.5E-2</v>
      </c>
      <c r="D40" s="31"/>
      <c r="E40" s="31"/>
      <c r="F40" s="31"/>
      <c r="G40" s="31"/>
    </row>
    <row r="41" spans="1:7" ht="15" x14ac:dyDescent="0.2">
      <c r="A41" s="37" t="s">
        <v>29</v>
      </c>
      <c r="B41" s="48">
        <f t="shared" si="5"/>
        <v>0.44500000000000001</v>
      </c>
      <c r="C41" s="49">
        <f t="shared" si="4"/>
        <v>1.2749999999999999</v>
      </c>
      <c r="D41" s="31"/>
      <c r="E41" s="31"/>
      <c r="F41" s="31"/>
      <c r="G41" s="31"/>
    </row>
    <row r="42" spans="1:7" ht="15" x14ac:dyDescent="0.2">
      <c r="A42" s="37" t="s">
        <v>30</v>
      </c>
      <c r="B42" s="48">
        <f t="shared" si="5"/>
        <v>0.91</v>
      </c>
      <c r="C42" s="49">
        <f t="shared" si="4"/>
        <v>16.824999999999999</v>
      </c>
      <c r="D42" s="31"/>
      <c r="E42" s="31"/>
      <c r="F42" s="31"/>
      <c r="G42" s="31"/>
    </row>
    <row r="43" spans="1:7" ht="15" x14ac:dyDescent="0.2">
      <c r="A43" s="37" t="s">
        <v>31</v>
      </c>
      <c r="B43" s="48">
        <f t="shared" si="5"/>
        <v>0</v>
      </c>
      <c r="C43" s="49">
        <f t="shared" si="4"/>
        <v>0</v>
      </c>
      <c r="D43" s="31"/>
      <c r="E43" s="31"/>
      <c r="F43" s="31"/>
      <c r="G43" s="31"/>
    </row>
    <row r="44" spans="1:7" ht="15" x14ac:dyDescent="0.2">
      <c r="A44" s="39" t="s">
        <v>11</v>
      </c>
      <c r="B44" s="50">
        <f>AVERAGE(B29:C29)</f>
        <v>3.1</v>
      </c>
      <c r="C44" s="51">
        <f>AVERAGE(D29:E29)</f>
        <v>33.01</v>
      </c>
      <c r="D44" s="31"/>
      <c r="E44" s="31"/>
      <c r="F44" s="31"/>
      <c r="G44" s="31"/>
    </row>
    <row r="45" spans="1:7" ht="15" x14ac:dyDescent="0.2">
      <c r="A45" s="37" t="s">
        <v>22</v>
      </c>
      <c r="B45" s="52">
        <f>AVERAGE(B30:C30)</f>
        <v>1.424245</v>
      </c>
      <c r="C45" s="53">
        <f>AVERAGE(D30:E30)</f>
        <v>18.994999999999997</v>
      </c>
      <c r="D45" s="31"/>
      <c r="E45" s="31"/>
      <c r="F45" s="31"/>
      <c r="G45" s="31"/>
    </row>
    <row r="46" spans="1:7" ht="15" x14ac:dyDescent="0.2">
      <c r="A46" s="54" t="s">
        <v>23</v>
      </c>
      <c r="B46" s="55">
        <f>AVERAGE(B31:C31)</f>
        <v>0.41325834990183941</v>
      </c>
      <c r="C46" s="56">
        <f>AVERAGE(D31:E31)</f>
        <v>0.56782757826440478</v>
      </c>
      <c r="D46" s="31"/>
      <c r="E46" s="31"/>
      <c r="F46" s="31"/>
      <c r="G46" s="31"/>
    </row>
    <row r="47" spans="1:7" ht="15" x14ac:dyDescent="0.2">
      <c r="A47" s="57" t="s">
        <v>35</v>
      </c>
      <c r="B47" s="50">
        <f>AVERAGE(B32:C32)</f>
        <v>1.6757550000000001</v>
      </c>
      <c r="C47" s="51">
        <f>AVERAGE(D32:E32)</f>
        <v>14.015000000000001</v>
      </c>
      <c r="D47" s="31"/>
      <c r="E47" s="31"/>
      <c r="F47" s="31"/>
      <c r="G47" s="31"/>
    </row>
    <row r="48" spans="1:7" ht="15" x14ac:dyDescent="0.2">
      <c r="A48" s="58"/>
      <c r="B48" s="31"/>
      <c r="C48" s="31"/>
      <c r="D48" s="31"/>
      <c r="E48" s="31"/>
      <c r="F48" s="31"/>
      <c r="G48" s="31"/>
    </row>
    <row r="49" spans="1:7" ht="15" x14ac:dyDescent="0.2">
      <c r="A49" s="44" t="s">
        <v>20</v>
      </c>
      <c r="B49" s="59"/>
      <c r="C49" s="31"/>
      <c r="D49" s="31"/>
      <c r="E49" s="31"/>
      <c r="F49" s="31"/>
      <c r="G49" s="31"/>
    </row>
    <row r="50" spans="1:7" ht="15" x14ac:dyDescent="0.2">
      <c r="A50" s="45"/>
      <c r="B50" s="46" t="s">
        <v>19</v>
      </c>
      <c r="C50" s="47" t="s">
        <v>37</v>
      </c>
      <c r="D50" s="31"/>
      <c r="E50" s="31"/>
      <c r="F50" s="31"/>
      <c r="G50" s="31"/>
    </row>
    <row r="51" spans="1:7" ht="15" x14ac:dyDescent="0.2">
      <c r="A51" s="34" t="s">
        <v>1</v>
      </c>
      <c r="B51" s="52">
        <f t="shared" ref="B51:B59" si="6">STDEV(B19:C19)</f>
        <v>0</v>
      </c>
      <c r="C51" s="53">
        <f>STDEV(D19:E19)</f>
        <v>8.4852813742385721E-2</v>
      </c>
      <c r="D51" s="31"/>
      <c r="E51" s="31"/>
      <c r="F51" s="31"/>
      <c r="G51" s="31"/>
    </row>
    <row r="52" spans="1:7" ht="15" x14ac:dyDescent="0.2">
      <c r="A52" s="37" t="s">
        <v>2</v>
      </c>
      <c r="B52" s="48">
        <f t="shared" si="6"/>
        <v>7.0710678118654537E-3</v>
      </c>
      <c r="C52" s="49">
        <f>STDEV(D20:E20)</f>
        <v>0.26162950903902238</v>
      </c>
      <c r="D52" s="31"/>
      <c r="E52" s="31"/>
      <c r="F52" s="31"/>
      <c r="G52" s="31"/>
    </row>
    <row r="53" spans="1:7" ht="15" x14ac:dyDescent="0.2">
      <c r="A53" s="37" t="s">
        <v>3</v>
      </c>
      <c r="B53" s="48">
        <f t="shared" si="6"/>
        <v>0</v>
      </c>
      <c r="C53" s="49">
        <f t="shared" ref="C53:C59" si="7">STDEV(D21:E21)</f>
        <v>0</v>
      </c>
      <c r="D53" s="31"/>
      <c r="E53" s="31"/>
      <c r="F53" s="31"/>
      <c r="G53" s="31"/>
    </row>
    <row r="54" spans="1:7" ht="15" x14ac:dyDescent="0.2">
      <c r="A54" s="37" t="s">
        <v>4</v>
      </c>
      <c r="B54" s="48">
        <f t="shared" si="6"/>
        <v>5.6568542494923803E-2</v>
      </c>
      <c r="C54" s="49">
        <f t="shared" si="7"/>
        <v>0.14849242404917498</v>
      </c>
      <c r="D54" s="31"/>
      <c r="E54" s="31"/>
      <c r="F54" s="31"/>
      <c r="G54" s="31"/>
    </row>
    <row r="55" spans="1:7" ht="15" x14ac:dyDescent="0.2">
      <c r="A55" s="37" t="s">
        <v>5</v>
      </c>
      <c r="B55" s="48">
        <f t="shared" si="6"/>
        <v>6.003336572273788E-3</v>
      </c>
      <c r="C55" s="49">
        <f t="shared" si="7"/>
        <v>6.3639610306789288E-2</v>
      </c>
      <c r="D55" s="31"/>
      <c r="E55" s="31"/>
      <c r="F55" s="31"/>
      <c r="G55" s="31"/>
    </row>
    <row r="56" spans="1:7" ht="15" x14ac:dyDescent="0.2">
      <c r="A56" s="37" t="s">
        <v>6</v>
      </c>
      <c r="B56" s="48">
        <f t="shared" si="6"/>
        <v>0.27577164466275356</v>
      </c>
      <c r="C56" s="49">
        <f t="shared" si="7"/>
        <v>1.4495689014324222</v>
      </c>
      <c r="D56" s="31"/>
      <c r="E56" s="31"/>
      <c r="F56" s="31"/>
      <c r="G56" s="31"/>
    </row>
    <row r="57" spans="1:7" ht="15" x14ac:dyDescent="0.2">
      <c r="A57" s="37" t="s">
        <v>7</v>
      </c>
      <c r="B57" s="48">
        <f t="shared" si="6"/>
        <v>0.89095454429504961</v>
      </c>
      <c r="C57" s="49">
        <f t="shared" si="7"/>
        <v>9.8782817331760651</v>
      </c>
      <c r="D57" s="31"/>
      <c r="E57" s="31"/>
      <c r="F57" s="31"/>
      <c r="G57" s="31"/>
    </row>
    <row r="58" spans="1:7" ht="15" x14ac:dyDescent="0.2">
      <c r="A58" s="37" t="s">
        <v>8</v>
      </c>
      <c r="B58" s="48">
        <f t="shared" si="6"/>
        <v>0</v>
      </c>
      <c r="C58" s="49">
        <f t="shared" si="7"/>
        <v>0</v>
      </c>
      <c r="D58" s="31"/>
      <c r="E58" s="31"/>
      <c r="F58" s="31"/>
      <c r="G58" s="31"/>
    </row>
    <row r="59" spans="1:7" ht="15" x14ac:dyDescent="0.2">
      <c r="A59" s="39" t="s">
        <v>21</v>
      </c>
      <c r="B59" s="50">
        <f t="shared" si="6"/>
        <v>1.2020815280171309</v>
      </c>
      <c r="C59" s="51">
        <f t="shared" si="7"/>
        <v>14.333054454651323</v>
      </c>
      <c r="D59" s="31"/>
      <c r="E59" s="31"/>
      <c r="F59" s="31"/>
      <c r="G59" s="31"/>
    </row>
    <row r="60" spans="1:7" ht="15" x14ac:dyDescent="0.2">
      <c r="A60" s="37" t="s">
        <v>32</v>
      </c>
      <c r="B60" s="48">
        <f>STDEV(B30:C30)</f>
        <v>1.2363691358368667</v>
      </c>
      <c r="C60" s="49">
        <f>STDEV(D30:E30)</f>
        <v>11.886464991745868</v>
      </c>
      <c r="D60" s="31"/>
      <c r="E60" s="31"/>
      <c r="F60" s="31"/>
      <c r="G60" s="31"/>
    </row>
    <row r="61" spans="1:7" ht="15" x14ac:dyDescent="0.2">
      <c r="A61" s="39" t="s">
        <v>34</v>
      </c>
      <c r="B61" s="50">
        <f>STDEV(B32:C32)</f>
        <v>0.55968208837696409</v>
      </c>
      <c r="C61" s="51">
        <f>STDEV(D32:E32)</f>
        <v>7.5448293552604646</v>
      </c>
      <c r="D61" s="31"/>
      <c r="E61" s="31"/>
      <c r="F61" s="31"/>
      <c r="G61" s="31"/>
    </row>
    <row r="62" spans="1:7" x14ac:dyDescent="0.15">
      <c r="A62" s="1"/>
      <c r="B62" s="3"/>
      <c r="C62" s="3"/>
      <c r="D62" s="3"/>
      <c r="E62" s="3"/>
    </row>
    <row r="84" spans="2:3" x14ac:dyDescent="0.15">
      <c r="B84" s="2"/>
      <c r="C84" s="2"/>
    </row>
    <row r="85" spans="2:3" x14ac:dyDescent="0.15">
      <c r="B85" s="2"/>
      <c r="C85" s="2"/>
    </row>
    <row r="86" spans="2:3" x14ac:dyDescent="0.15">
      <c r="B86" s="2"/>
      <c r="C86" s="2"/>
    </row>
    <row r="87" spans="2:3" x14ac:dyDescent="0.15">
      <c r="B87" s="2"/>
      <c r="C87" s="2"/>
    </row>
    <row r="88" spans="2:3" x14ac:dyDescent="0.15">
      <c r="B88" s="2"/>
      <c r="C88" s="2"/>
    </row>
    <row r="89" spans="2:3" x14ac:dyDescent="0.15">
      <c r="B89" s="2"/>
      <c r="C89" s="2"/>
    </row>
    <row r="90" spans="2:3" x14ac:dyDescent="0.15">
      <c r="B90" s="2"/>
      <c r="C90" s="2"/>
    </row>
    <row r="91" spans="2:3" x14ac:dyDescent="0.15">
      <c r="B91" s="2"/>
      <c r="C91" s="2"/>
    </row>
    <row r="92" spans="2:3" x14ac:dyDescent="0.15">
      <c r="B92" s="2"/>
      <c r="C92" s="2"/>
    </row>
  </sheetData>
  <mergeCells count="7">
    <mergeCell ref="F2:G2"/>
    <mergeCell ref="A16:C16"/>
    <mergeCell ref="B17:C17"/>
    <mergeCell ref="D17:E17"/>
    <mergeCell ref="A1:B1"/>
    <mergeCell ref="B2:C2"/>
    <mergeCell ref="D2:E2"/>
  </mergeCells>
  <phoneticPr fontId="4"/>
  <pageMargins left="0.7" right="0.7" top="0.75" bottom="0.75" header="0.3" footer="0.3"/>
  <pageSetup paperSize="9" scale="36" orientation="landscape" horizontalDpi="4294967292" verticalDpi="4294967292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9"/>
  <sheetViews>
    <sheetView workbookViewId="0">
      <selection activeCell="D34" sqref="D34"/>
    </sheetView>
  </sheetViews>
  <sheetFormatPr defaultRowHeight="13.5" x14ac:dyDescent="0.15"/>
  <cols>
    <col min="1" max="8" width="9" style="5"/>
    <col min="9" max="9" width="7" style="5" customWidth="1"/>
    <col min="10" max="10" width="41.75" style="5" customWidth="1"/>
    <col min="11" max="16384" width="9" style="5"/>
  </cols>
  <sheetData>
    <row r="1" spans="1:10" ht="28.5" customHeight="1" x14ac:dyDescent="0.15">
      <c r="A1" s="8" t="s">
        <v>38</v>
      </c>
      <c r="B1" s="8" t="s">
        <v>39</v>
      </c>
      <c r="C1" s="8" t="s">
        <v>40</v>
      </c>
      <c r="D1" s="8" t="s">
        <v>41</v>
      </c>
      <c r="E1" s="8" t="s">
        <v>42</v>
      </c>
      <c r="F1" s="8" t="s">
        <v>43</v>
      </c>
      <c r="G1" s="8" t="s">
        <v>44</v>
      </c>
      <c r="H1" s="8" t="s">
        <v>45</v>
      </c>
      <c r="I1" s="8" t="s">
        <v>46</v>
      </c>
      <c r="J1" s="8" t="s">
        <v>47</v>
      </c>
    </row>
    <row r="2" spans="1:10" ht="20.100000000000001" customHeight="1" x14ac:dyDescent="0.15">
      <c r="A2" s="9">
        <v>391.2174</v>
      </c>
      <c r="B2" s="9"/>
      <c r="C2" s="9"/>
      <c r="D2" s="9"/>
      <c r="E2" s="9">
        <v>2</v>
      </c>
      <c r="F2" s="8" t="s">
        <v>48</v>
      </c>
      <c r="G2" s="9">
        <v>11</v>
      </c>
      <c r="H2" s="9">
        <v>30</v>
      </c>
      <c r="I2" s="10">
        <v>0.28000000000000003</v>
      </c>
      <c r="J2" s="8" t="s">
        <v>51</v>
      </c>
    </row>
    <row r="3" spans="1:10" ht="20.100000000000001" customHeight="1" x14ac:dyDescent="0.15">
      <c r="A3" s="9">
        <v>394.22430000000003</v>
      </c>
      <c r="B3" s="9"/>
      <c r="C3" s="9"/>
      <c r="D3" s="9"/>
      <c r="E3" s="9">
        <v>2</v>
      </c>
      <c r="F3" s="8" t="s">
        <v>48</v>
      </c>
      <c r="G3" s="9">
        <v>11</v>
      </c>
      <c r="H3" s="9">
        <v>30</v>
      </c>
      <c r="I3" s="10">
        <v>0.28000000000000003</v>
      </c>
      <c r="J3" s="8" t="s">
        <v>52</v>
      </c>
    </row>
    <row r="4" spans="1:10" ht="20.100000000000001" customHeight="1" x14ac:dyDescent="0.15">
      <c r="A4" s="9">
        <v>408.73230000000001</v>
      </c>
      <c r="B4" s="9"/>
      <c r="C4" s="9"/>
      <c r="D4" s="9"/>
      <c r="E4" s="9">
        <v>2</v>
      </c>
      <c r="F4" s="8" t="s">
        <v>48</v>
      </c>
      <c r="G4" s="9">
        <v>3</v>
      </c>
      <c r="H4" s="9">
        <v>28</v>
      </c>
      <c r="I4" s="10">
        <v>0.28000000000000003</v>
      </c>
      <c r="J4" s="8" t="s">
        <v>65</v>
      </c>
    </row>
    <row r="5" spans="1:10" ht="20.100000000000001" customHeight="1" x14ac:dyDescent="0.15">
      <c r="A5" s="9">
        <v>412.24090000000001</v>
      </c>
      <c r="B5" s="9"/>
      <c r="C5" s="9"/>
      <c r="D5" s="9"/>
      <c r="E5" s="9">
        <v>2</v>
      </c>
      <c r="F5" s="8" t="s">
        <v>48</v>
      </c>
      <c r="G5" s="9">
        <v>3</v>
      </c>
      <c r="H5" s="9">
        <v>28</v>
      </c>
      <c r="I5" s="10">
        <v>0.28000000000000003</v>
      </c>
      <c r="J5" s="8" t="s">
        <v>66</v>
      </c>
    </row>
    <row r="6" spans="1:10" ht="20.100000000000001" customHeight="1" x14ac:dyDescent="0.15">
      <c r="A6" s="9">
        <v>448.2389</v>
      </c>
      <c r="B6" s="9"/>
      <c r="C6" s="9"/>
      <c r="D6" s="9"/>
      <c r="E6" s="9">
        <v>2</v>
      </c>
      <c r="F6" s="8" t="s">
        <v>48</v>
      </c>
      <c r="G6" s="9">
        <v>13</v>
      </c>
      <c r="H6" s="9">
        <v>32</v>
      </c>
      <c r="I6" s="10">
        <v>0.28000000000000003</v>
      </c>
      <c r="J6" s="8" t="s">
        <v>53</v>
      </c>
    </row>
    <row r="7" spans="1:10" ht="20.100000000000001" customHeight="1" x14ac:dyDescent="0.15">
      <c r="A7" s="9">
        <v>451.24579999999997</v>
      </c>
      <c r="B7" s="9"/>
      <c r="C7" s="9"/>
      <c r="D7" s="9"/>
      <c r="E7" s="9">
        <v>2</v>
      </c>
      <c r="F7" s="8" t="s">
        <v>48</v>
      </c>
      <c r="G7" s="9">
        <v>13</v>
      </c>
      <c r="H7" s="9">
        <v>32</v>
      </c>
      <c r="I7" s="10">
        <v>0.28000000000000003</v>
      </c>
      <c r="J7" s="8" t="s">
        <v>54</v>
      </c>
    </row>
    <row r="8" spans="1:10" ht="20.100000000000001" customHeight="1" x14ac:dyDescent="0.15">
      <c r="A8" s="9">
        <v>465.92700000000002</v>
      </c>
      <c r="B8" s="9"/>
      <c r="C8" s="9"/>
      <c r="D8" s="9"/>
      <c r="E8" s="9">
        <v>3</v>
      </c>
      <c r="F8" s="8" t="s">
        <v>48</v>
      </c>
      <c r="G8" s="9">
        <v>20</v>
      </c>
      <c r="H8" s="9">
        <v>40</v>
      </c>
      <c r="I8" s="10">
        <v>0.28000000000000003</v>
      </c>
      <c r="J8" s="8" t="s">
        <v>57</v>
      </c>
    </row>
    <row r="9" spans="1:10" ht="20.100000000000001" customHeight="1" x14ac:dyDescent="0.15">
      <c r="A9" s="9">
        <v>468.26600000000002</v>
      </c>
      <c r="B9" s="9"/>
      <c r="C9" s="9"/>
      <c r="D9" s="9"/>
      <c r="E9" s="9">
        <v>3</v>
      </c>
      <c r="F9" s="8" t="s">
        <v>48</v>
      </c>
      <c r="G9" s="9">
        <v>20</v>
      </c>
      <c r="H9" s="9">
        <v>40</v>
      </c>
      <c r="I9" s="10">
        <v>0.28000000000000003</v>
      </c>
      <c r="J9" s="8" t="s">
        <v>58</v>
      </c>
    </row>
    <row r="10" spans="1:10" ht="20.100000000000001" customHeight="1" x14ac:dyDescent="0.15">
      <c r="A10" s="9">
        <v>487.6</v>
      </c>
      <c r="B10" s="9"/>
      <c r="C10" s="9"/>
      <c r="D10" s="9"/>
      <c r="E10" s="9">
        <v>3</v>
      </c>
      <c r="F10" s="8" t="s">
        <v>48</v>
      </c>
      <c r="G10" s="9">
        <v>19</v>
      </c>
      <c r="H10" s="9">
        <v>44</v>
      </c>
      <c r="I10" s="10">
        <v>0.28000000000000003</v>
      </c>
      <c r="J10" s="8" t="s">
        <v>61</v>
      </c>
    </row>
    <row r="11" spans="1:10" ht="20.100000000000001" customHeight="1" x14ac:dyDescent="0.15">
      <c r="A11" s="9">
        <v>489.9391</v>
      </c>
      <c r="B11" s="9"/>
      <c r="C11" s="9"/>
      <c r="D11" s="9"/>
      <c r="E11" s="9">
        <v>3</v>
      </c>
      <c r="F11" s="8" t="s">
        <v>48</v>
      </c>
      <c r="G11" s="9">
        <v>19</v>
      </c>
      <c r="H11" s="9">
        <v>44</v>
      </c>
      <c r="I11" s="10">
        <v>0.28000000000000003</v>
      </c>
      <c r="J11" s="8" t="s">
        <v>62</v>
      </c>
    </row>
    <row r="12" spans="1:10" ht="20.100000000000001" customHeight="1" x14ac:dyDescent="0.15">
      <c r="A12" s="9">
        <v>534.31399999999996</v>
      </c>
      <c r="B12" s="9"/>
      <c r="C12" s="9"/>
      <c r="D12" s="9"/>
      <c r="E12" s="9">
        <v>2</v>
      </c>
      <c r="F12" s="8" t="s">
        <v>48</v>
      </c>
      <c r="G12" s="9">
        <v>20</v>
      </c>
      <c r="H12" s="9">
        <v>40</v>
      </c>
      <c r="I12" s="10">
        <v>0.28000000000000003</v>
      </c>
      <c r="J12" s="8" t="s">
        <v>59</v>
      </c>
    </row>
    <row r="13" spans="1:10" ht="20.100000000000001" customHeight="1" x14ac:dyDescent="0.15">
      <c r="A13" s="9">
        <v>537.82259999999997</v>
      </c>
      <c r="B13" s="9"/>
      <c r="C13" s="9"/>
      <c r="D13" s="9"/>
      <c r="E13" s="9">
        <v>2</v>
      </c>
      <c r="F13" s="8" t="s">
        <v>48</v>
      </c>
      <c r="G13" s="9">
        <v>20</v>
      </c>
      <c r="H13" s="9">
        <v>40</v>
      </c>
      <c r="I13" s="10">
        <v>0.28000000000000003</v>
      </c>
      <c r="J13" s="8" t="s">
        <v>60</v>
      </c>
    </row>
    <row r="14" spans="1:10" ht="20.100000000000001" customHeight="1" x14ac:dyDescent="0.15">
      <c r="A14" s="9">
        <v>541.27980000000002</v>
      </c>
      <c r="B14" s="9"/>
      <c r="C14" s="9"/>
      <c r="D14" s="9"/>
      <c r="E14" s="9">
        <v>2</v>
      </c>
      <c r="F14" s="8" t="s">
        <v>48</v>
      </c>
      <c r="G14" s="9">
        <v>13</v>
      </c>
      <c r="H14" s="9">
        <v>32</v>
      </c>
      <c r="I14" s="10">
        <v>0.28000000000000003</v>
      </c>
      <c r="J14" s="8" t="s">
        <v>55</v>
      </c>
    </row>
    <row r="15" spans="1:10" ht="20.100000000000001" customHeight="1" x14ac:dyDescent="0.15">
      <c r="A15" s="9">
        <v>544.78840000000002</v>
      </c>
      <c r="B15" s="9"/>
      <c r="C15" s="9"/>
      <c r="D15" s="9"/>
      <c r="E15" s="9">
        <v>2</v>
      </c>
      <c r="F15" s="8" t="s">
        <v>48</v>
      </c>
      <c r="G15" s="9">
        <v>13</v>
      </c>
      <c r="H15" s="9">
        <v>32</v>
      </c>
      <c r="I15" s="10">
        <v>0.28000000000000003</v>
      </c>
      <c r="J15" s="8" t="s">
        <v>56</v>
      </c>
    </row>
    <row r="16" spans="1:10" ht="20.100000000000001" customHeight="1" x14ac:dyDescent="0.15">
      <c r="A16" s="9">
        <v>546.61289999999997</v>
      </c>
      <c r="B16" s="9"/>
      <c r="C16" s="9"/>
      <c r="D16" s="9"/>
      <c r="E16" s="9">
        <v>3</v>
      </c>
      <c r="F16" s="8" t="s">
        <v>48</v>
      </c>
      <c r="G16" s="9">
        <v>3</v>
      </c>
      <c r="H16" s="9">
        <v>36</v>
      </c>
      <c r="I16" s="10">
        <v>0.28000000000000003</v>
      </c>
      <c r="J16" s="8" t="s">
        <v>49</v>
      </c>
    </row>
    <row r="17" spans="1:10" ht="20.100000000000001" customHeight="1" x14ac:dyDescent="0.15">
      <c r="A17" s="9">
        <v>548.61950000000002</v>
      </c>
      <c r="B17" s="9"/>
      <c r="C17" s="9"/>
      <c r="D17" s="9"/>
      <c r="E17" s="9">
        <v>3</v>
      </c>
      <c r="F17" s="8" t="s">
        <v>48</v>
      </c>
      <c r="G17" s="9">
        <v>3</v>
      </c>
      <c r="H17" s="9">
        <v>36</v>
      </c>
      <c r="I17" s="10">
        <v>0.28000000000000003</v>
      </c>
      <c r="J17" s="8" t="s">
        <v>50</v>
      </c>
    </row>
    <row r="18" spans="1:10" ht="20.100000000000001" customHeight="1" x14ac:dyDescent="0.15">
      <c r="A18" s="9">
        <v>701.03890000000001</v>
      </c>
      <c r="B18" s="9"/>
      <c r="C18" s="9"/>
      <c r="D18" s="9"/>
      <c r="E18" s="9">
        <v>3</v>
      </c>
      <c r="F18" s="8" t="s">
        <v>48</v>
      </c>
      <c r="G18" s="9">
        <v>28</v>
      </c>
      <c r="H18" s="9">
        <v>53</v>
      </c>
      <c r="I18" s="10">
        <v>0.28000000000000003</v>
      </c>
      <c r="J18" s="8" t="s">
        <v>67</v>
      </c>
    </row>
    <row r="19" spans="1:10" ht="20.100000000000001" customHeight="1" x14ac:dyDescent="0.15">
      <c r="A19" s="9">
        <v>703.04349999999999</v>
      </c>
      <c r="B19" s="9"/>
      <c r="C19" s="9"/>
      <c r="D19" s="9"/>
      <c r="E19" s="9">
        <v>3</v>
      </c>
      <c r="F19" s="8" t="s">
        <v>48</v>
      </c>
      <c r="G19" s="9">
        <v>28</v>
      </c>
      <c r="H19" s="9">
        <v>53</v>
      </c>
      <c r="I19" s="10">
        <v>0.28000000000000003</v>
      </c>
      <c r="J19" s="8" t="s">
        <v>68</v>
      </c>
    </row>
    <row r="20" spans="1:10" ht="20.100000000000001" customHeight="1" x14ac:dyDescent="0.15">
      <c r="A20" s="9">
        <v>749.072</v>
      </c>
      <c r="B20" s="9"/>
      <c r="C20" s="9"/>
      <c r="D20" s="9"/>
      <c r="E20" s="9">
        <v>3</v>
      </c>
      <c r="F20" s="8" t="s">
        <v>48</v>
      </c>
      <c r="G20" s="9">
        <v>33</v>
      </c>
      <c r="H20" s="9">
        <v>58</v>
      </c>
      <c r="I20" s="10">
        <v>0.28000000000000003</v>
      </c>
      <c r="J20" s="8" t="s">
        <v>63</v>
      </c>
    </row>
    <row r="21" spans="1:10" ht="20.100000000000001" customHeight="1" x14ac:dyDescent="0.15">
      <c r="A21" s="9">
        <v>751.41099999999994</v>
      </c>
      <c r="B21" s="9"/>
      <c r="C21" s="9"/>
      <c r="D21" s="9"/>
      <c r="E21" s="9">
        <v>3</v>
      </c>
      <c r="F21" s="8" t="s">
        <v>48</v>
      </c>
      <c r="G21" s="9">
        <v>33</v>
      </c>
      <c r="H21" s="9">
        <v>58</v>
      </c>
      <c r="I21" s="10">
        <v>0.28000000000000003</v>
      </c>
      <c r="J21" s="8" t="s">
        <v>64</v>
      </c>
    </row>
    <row r="22" spans="1:10" ht="20.100000000000001" customHeight="1" x14ac:dyDescent="0.15">
      <c r="A22" s="9">
        <v>801.42679999999996</v>
      </c>
      <c r="B22" s="9"/>
      <c r="C22" s="9"/>
      <c r="D22" s="9"/>
      <c r="E22" s="9">
        <v>3</v>
      </c>
      <c r="F22" s="8" t="s">
        <v>48</v>
      </c>
      <c r="G22" s="9">
        <v>32</v>
      </c>
      <c r="H22" s="9">
        <v>57</v>
      </c>
      <c r="I22" s="10">
        <v>0.28000000000000003</v>
      </c>
      <c r="J22" s="8" t="s">
        <v>69</v>
      </c>
    </row>
    <row r="23" spans="1:10" ht="20.100000000000001" customHeight="1" x14ac:dyDescent="0.15">
      <c r="A23" s="9">
        <v>803.43140000000005</v>
      </c>
      <c r="B23" s="9"/>
      <c r="C23" s="9"/>
      <c r="D23" s="9"/>
      <c r="E23" s="9">
        <v>3</v>
      </c>
      <c r="F23" s="8" t="s">
        <v>48</v>
      </c>
      <c r="G23" s="9">
        <v>32</v>
      </c>
      <c r="H23" s="9">
        <v>57</v>
      </c>
      <c r="I23" s="10">
        <v>0.28000000000000003</v>
      </c>
      <c r="J23" s="8" t="s">
        <v>70</v>
      </c>
    </row>
    <row r="24" spans="1:10" ht="20.100000000000001" customHeight="1" x14ac:dyDescent="0.15">
      <c r="A24" s="9">
        <v>894.46720000000005</v>
      </c>
      <c r="B24" s="9"/>
      <c r="C24" s="9"/>
      <c r="D24" s="9"/>
      <c r="E24" s="9">
        <v>2</v>
      </c>
      <c r="F24" s="8" t="s">
        <v>48</v>
      </c>
      <c r="G24" s="9">
        <v>34</v>
      </c>
      <c r="H24" s="9">
        <v>54</v>
      </c>
      <c r="I24" s="10">
        <v>0.28000000000000003</v>
      </c>
      <c r="J24" s="8" t="s">
        <v>71</v>
      </c>
    </row>
    <row r="25" spans="1:10" ht="20.100000000000001" customHeight="1" x14ac:dyDescent="0.15">
      <c r="A25" s="9">
        <v>897.47410000000002</v>
      </c>
      <c r="B25" s="9"/>
      <c r="C25" s="9"/>
      <c r="D25" s="9"/>
      <c r="E25" s="9">
        <v>2</v>
      </c>
      <c r="F25" s="8" t="s">
        <v>48</v>
      </c>
      <c r="G25" s="9">
        <v>34</v>
      </c>
      <c r="H25" s="9">
        <v>54</v>
      </c>
      <c r="I25" s="10">
        <v>0.28000000000000003</v>
      </c>
      <c r="J25" s="8" t="s">
        <v>72</v>
      </c>
    </row>
    <row r="26" spans="1:10" ht="20.100000000000001" customHeight="1" x14ac:dyDescent="0.15">
      <c r="A26" s="9">
        <v>819.41570000000002</v>
      </c>
      <c r="B26" s="9"/>
      <c r="C26" s="9"/>
      <c r="D26" s="9"/>
      <c r="E26" s="9">
        <v>2</v>
      </c>
      <c r="F26" s="8" t="s">
        <v>48</v>
      </c>
      <c r="G26" s="9">
        <v>3</v>
      </c>
      <c r="H26" s="9">
        <v>36</v>
      </c>
      <c r="I26" s="10">
        <v>0.28000000000000003</v>
      </c>
      <c r="J26" s="8" t="s">
        <v>73</v>
      </c>
    </row>
    <row r="27" spans="1:10" ht="20.100000000000001" customHeight="1" x14ac:dyDescent="0.15">
      <c r="A27" s="9">
        <v>822.42259999999999</v>
      </c>
      <c r="B27" s="9"/>
      <c r="C27" s="9"/>
      <c r="D27" s="9"/>
      <c r="E27" s="9">
        <v>2</v>
      </c>
      <c r="F27" s="8" t="s">
        <v>48</v>
      </c>
      <c r="G27" s="9">
        <v>3</v>
      </c>
      <c r="H27" s="9">
        <v>36</v>
      </c>
      <c r="I27" s="10">
        <v>0.28000000000000003</v>
      </c>
      <c r="J27" s="8" t="s">
        <v>74</v>
      </c>
    </row>
    <row r="28" spans="1:10" ht="20.100000000000001" customHeight="1" x14ac:dyDescent="0.15">
      <c r="A28" s="6"/>
      <c r="B28" s="6"/>
      <c r="C28" s="6"/>
      <c r="D28" s="6"/>
      <c r="E28" s="6"/>
      <c r="F28" s="4"/>
      <c r="G28" s="6"/>
      <c r="H28" s="6"/>
      <c r="I28" s="7"/>
      <c r="J28" s="4"/>
    </row>
    <row r="29" spans="1:10" ht="20.100000000000001" customHeight="1" x14ac:dyDescent="0.15">
      <c r="A29" s="6"/>
      <c r="B29" s="6"/>
      <c r="C29" s="6"/>
      <c r="D29" s="6"/>
      <c r="E29" s="6"/>
      <c r="F29" s="4"/>
      <c r="G29" s="6"/>
      <c r="H29" s="6"/>
      <c r="I29" s="7"/>
      <c r="J29" s="4"/>
    </row>
  </sheetData>
  <phoneticPr fontId="4"/>
  <pageMargins left="0.7" right="0.7" top="0.75" bottom="0.75" header="0.3" footer="0.3"/>
  <pageSetup paperSize="9" orientation="portrait" horizontalDpi="4294967292" vertic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Raw Data 5 min</vt:lpstr>
      <vt:lpstr>Inclusion list of PRM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Daocharad Burana</dc:creator>
  <cp:lastModifiedBy>Tsuchiya</cp:lastModifiedBy>
  <cp:lastPrinted>2016-09-01T01:33:35Z</cp:lastPrinted>
  <dcterms:created xsi:type="dcterms:W3CDTF">2016-02-17T05:50:43Z</dcterms:created>
  <dcterms:modified xsi:type="dcterms:W3CDTF">2017-11-10T10:21:47Z</dcterms:modified>
</cp:coreProperties>
</file>