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22.200\Proteasome\2017 Ub-ProT\! 20171111 Revise 土屋\"/>
    </mc:Choice>
  </mc:AlternateContent>
  <bookViews>
    <workbookView xWindow="0" yWindow="0" windowWidth="28800" windowHeight="12120" xr2:uid="{00000000-000D-0000-FFFF-FFFF00000000}"/>
  </bookViews>
  <sheets>
    <sheet name="Ub-PRM_lysate-+MG132" sheetId="2" r:id="rId1"/>
    <sheet name="Inclusion list for PRM" sheetId="3" r:id="rId2"/>
  </sheets>
  <calcPr calcId="171027"/>
</workbook>
</file>

<file path=xl/calcChain.xml><?xml version="1.0" encoding="utf-8"?>
<calcChain xmlns="http://schemas.openxmlformats.org/spreadsheetml/2006/main">
  <c r="C27" i="2" l="1"/>
  <c r="I25" i="2"/>
  <c r="M25" i="2" s="1"/>
  <c r="H25" i="2"/>
  <c r="L25" i="2" s="1"/>
  <c r="G25" i="2"/>
  <c r="K25" i="2" s="1"/>
  <c r="F25" i="2"/>
  <c r="J25" i="2" s="1"/>
  <c r="E25" i="2"/>
  <c r="D25" i="2"/>
  <c r="C25" i="2"/>
  <c r="B25" i="2"/>
  <c r="I24" i="2"/>
  <c r="M24" i="2" s="1"/>
  <c r="H24" i="2"/>
  <c r="L24" i="2" s="1"/>
  <c r="G24" i="2"/>
  <c r="K24" i="2" s="1"/>
  <c r="F24" i="2"/>
  <c r="J24" i="2" s="1"/>
  <c r="E24" i="2"/>
  <c r="D24" i="2"/>
  <c r="C24" i="2"/>
  <c r="B24" i="2"/>
  <c r="I23" i="2"/>
  <c r="M23" i="2" s="1"/>
  <c r="H23" i="2"/>
  <c r="L23" i="2" s="1"/>
  <c r="G23" i="2"/>
  <c r="K23" i="2" s="1"/>
  <c r="F23" i="2"/>
  <c r="J23" i="2" s="1"/>
  <c r="E23" i="2"/>
  <c r="D23" i="2"/>
  <c r="C23" i="2"/>
  <c r="B23" i="2"/>
  <c r="L22" i="2"/>
  <c r="J22" i="2"/>
  <c r="I22" i="2"/>
  <c r="M22" i="2" s="1"/>
  <c r="H22" i="2"/>
  <c r="G22" i="2"/>
  <c r="K22" i="2" s="1"/>
  <c r="F22" i="2"/>
  <c r="E22" i="2"/>
  <c r="D22" i="2"/>
  <c r="C22" i="2"/>
  <c r="B22" i="2"/>
  <c r="M21" i="2"/>
  <c r="I21" i="2"/>
  <c r="H21" i="2"/>
  <c r="L21" i="2" s="1"/>
  <c r="G21" i="2"/>
  <c r="K21" i="2" s="1"/>
  <c r="F21" i="2"/>
  <c r="J21" i="2" s="1"/>
  <c r="E21" i="2"/>
  <c r="D21" i="2"/>
  <c r="C21" i="2"/>
  <c r="B21" i="2"/>
  <c r="I20" i="2"/>
  <c r="M20" i="2" s="1"/>
  <c r="H20" i="2"/>
  <c r="L20" i="2" s="1"/>
  <c r="G20" i="2"/>
  <c r="K20" i="2" s="1"/>
  <c r="F20" i="2"/>
  <c r="J20" i="2" s="1"/>
  <c r="E20" i="2"/>
  <c r="D20" i="2"/>
  <c r="C20" i="2"/>
  <c r="B20" i="2"/>
  <c r="I19" i="2"/>
  <c r="M19" i="2" s="1"/>
  <c r="H19" i="2"/>
  <c r="L19" i="2" s="1"/>
  <c r="G19" i="2"/>
  <c r="K19" i="2" s="1"/>
  <c r="F19" i="2"/>
  <c r="J19" i="2" s="1"/>
  <c r="E19" i="2"/>
  <c r="D19" i="2"/>
  <c r="C19" i="2"/>
  <c r="B19" i="2"/>
  <c r="K18" i="2"/>
  <c r="I18" i="2"/>
  <c r="M18" i="2" s="1"/>
  <c r="H18" i="2"/>
  <c r="L18" i="2" s="1"/>
  <c r="G18" i="2"/>
  <c r="F18" i="2"/>
  <c r="J18" i="2" s="1"/>
  <c r="E18" i="2"/>
  <c r="E27" i="2" s="1"/>
  <c r="D18" i="2"/>
  <c r="D27" i="2" s="1"/>
  <c r="C18" i="2"/>
  <c r="B18" i="2"/>
  <c r="B27" i="2" s="1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G26" i="2" s="1"/>
  <c r="K26" i="2" s="1"/>
  <c r="F14" i="2"/>
  <c r="E14" i="2"/>
  <c r="D14" i="2"/>
  <c r="C14" i="2"/>
  <c r="B14" i="2"/>
  <c r="I26" i="2" l="1"/>
  <c r="M26" i="2" s="1"/>
  <c r="B26" i="2"/>
  <c r="B28" i="2" s="1"/>
  <c r="H26" i="2"/>
  <c r="L26" i="2" s="1"/>
  <c r="C26" i="2"/>
  <c r="C28" i="2" s="1"/>
  <c r="D26" i="2"/>
  <c r="D28" i="2" s="1"/>
  <c r="E26" i="2"/>
  <c r="E28" i="2" s="1"/>
  <c r="F26" i="2"/>
  <c r="J26" i="2" s="1"/>
</calcChain>
</file>

<file path=xl/sharedStrings.xml><?xml version="1.0" encoding="utf-8"?>
<sst xmlns="http://schemas.openxmlformats.org/spreadsheetml/2006/main" count="125" uniqueCount="79">
  <si>
    <t>lysate</t>
    <phoneticPr fontId="1"/>
  </si>
  <si>
    <t>total</t>
    <phoneticPr fontId="1"/>
  </si>
  <si>
    <t>EST</t>
    <phoneticPr fontId="1"/>
  </si>
  <si>
    <t>TITLE</t>
    <phoneticPr fontId="1"/>
  </si>
  <si>
    <t>TUBE PD</t>
    <phoneticPr fontId="1"/>
  </si>
  <si>
    <t>K6gg</t>
    <phoneticPr fontId="1"/>
  </si>
  <si>
    <t>K11gg</t>
    <phoneticPr fontId="1"/>
  </si>
  <si>
    <t>K27gg</t>
    <phoneticPr fontId="1"/>
  </si>
  <si>
    <t>K29gg</t>
    <phoneticPr fontId="1"/>
  </si>
  <si>
    <t>K33gg</t>
    <phoneticPr fontId="1"/>
  </si>
  <si>
    <t>K48gg</t>
    <phoneticPr fontId="1"/>
  </si>
  <si>
    <t>K63gg</t>
    <phoneticPr fontId="1"/>
  </si>
  <si>
    <t>M1gg</t>
    <phoneticPr fontId="1"/>
  </si>
  <si>
    <t>total (EST+K63gg)</t>
    <phoneticPr fontId="1"/>
  </si>
  <si>
    <t>Raw Data (fmol)</t>
    <phoneticPr fontId="1"/>
  </si>
  <si>
    <t>MG132(-)#1</t>
    <phoneticPr fontId="1"/>
  </si>
  <si>
    <t>MG132(-)#2</t>
    <phoneticPr fontId="1"/>
  </si>
  <si>
    <t>MG132(-)#3</t>
    <phoneticPr fontId="1"/>
  </si>
  <si>
    <t>MG132(-)#4</t>
    <phoneticPr fontId="1"/>
  </si>
  <si>
    <t>MG132(-)#5</t>
    <phoneticPr fontId="1"/>
  </si>
  <si>
    <t>MG132(+)#1</t>
    <phoneticPr fontId="1"/>
  </si>
  <si>
    <t>MG132(+)#2</t>
    <phoneticPr fontId="1"/>
  </si>
  <si>
    <t>MG132(+)#3</t>
    <phoneticPr fontId="1"/>
  </si>
  <si>
    <t>MG132(+)#4</t>
    <phoneticPr fontId="1"/>
  </si>
  <si>
    <t>MG132(+)#5</t>
    <phoneticPr fontId="1"/>
  </si>
  <si>
    <t>K6gg</t>
    <phoneticPr fontId="1"/>
  </si>
  <si>
    <t>K11gg</t>
    <phoneticPr fontId="1"/>
  </si>
  <si>
    <t>K27gg</t>
    <phoneticPr fontId="1"/>
  </si>
  <si>
    <t>K29gg</t>
    <phoneticPr fontId="1"/>
  </si>
  <si>
    <t>K33gg</t>
    <phoneticPr fontId="1"/>
  </si>
  <si>
    <t>K48gg</t>
    <phoneticPr fontId="1"/>
  </si>
  <si>
    <t>K63gg</t>
    <phoneticPr fontId="1"/>
  </si>
  <si>
    <t>M1gg</t>
    <phoneticPr fontId="1"/>
  </si>
  <si>
    <t>TUBE (-MG)</t>
    <phoneticPr fontId="1"/>
  </si>
  <si>
    <t>lysate (+MG)</t>
    <phoneticPr fontId="1"/>
  </si>
  <si>
    <t>lysate (-MG)</t>
    <phoneticPr fontId="1"/>
  </si>
  <si>
    <t>TUBE (+MG)</t>
    <phoneticPr fontId="1"/>
  </si>
  <si>
    <t>Average (fmol)</t>
    <phoneticPr fontId="1"/>
  </si>
  <si>
    <t>SD (n=4, 5)</t>
    <phoneticPr fontId="1"/>
  </si>
  <si>
    <t>SEM (n=4, 5)</t>
    <phoneticPr fontId="1"/>
  </si>
  <si>
    <t>linkage sum</t>
    <phoneticPr fontId="1"/>
  </si>
  <si>
    <t>chain%</t>
    <phoneticPr fontId="1"/>
  </si>
  <si>
    <t>Mass [m/z]</t>
  </si>
  <si>
    <t>Formula [M]</t>
  </si>
  <si>
    <t>Formula type</t>
  </si>
  <si>
    <t>Species</t>
  </si>
  <si>
    <t>CS [z]</t>
  </si>
  <si>
    <t>Polarity</t>
  </si>
  <si>
    <t>Start [min]</t>
  </si>
  <si>
    <t>End [min]</t>
  </si>
  <si>
    <t>NCE</t>
  </si>
  <si>
    <t>Comment</t>
  </si>
  <si>
    <t>Positive</t>
  </si>
  <si>
    <t>K29 (y): SK[GG]IQDK</t>
  </si>
  <si>
    <t>K29 (y): SK[GG]I[HeavyI]QDK</t>
  </si>
  <si>
    <t>34-42: EGIPPDQQR</t>
  </si>
  <si>
    <t>34-42: EGIPP[HeavyP]DQQR</t>
  </si>
  <si>
    <t>K33: IQDK[GG]EGIPPDQQR</t>
  </si>
  <si>
    <t>K33: IQDK[GG]EGIP[HeavyP]PDQQR</t>
  </si>
  <si>
    <t>1-6ox: M[Oxid]QIFVK</t>
  </si>
  <si>
    <t>1-6ox: M[Oxid]QIFV[HeavyV]K</t>
  </si>
  <si>
    <t>M1ox: GGM[Oxid]QIFVK</t>
  </si>
  <si>
    <t>M1ox: GGM[Oxid]QIFV[HeavyV]K</t>
  </si>
  <si>
    <t>55-63: TLSDYNIQK</t>
  </si>
  <si>
    <t>55-63: TL[HeavyL]SDYNIQK</t>
  </si>
  <si>
    <t>K6ox: M[Oxid]QIFVK[GG]TLTGK</t>
  </si>
  <si>
    <t>K6ox: M[Oxid]QIFVK[GG]TL[HeavyL]TGK</t>
  </si>
  <si>
    <t>64-72: ESTLHLVLR</t>
  </si>
  <si>
    <t>64-72: ESTLHLVL[HeavyL]R</t>
  </si>
  <si>
    <t>12-27(y): TITLEVESSDTIDNVK</t>
  </si>
  <si>
    <t>12-27(y): TITLEVESSDTIDNV[HeavyV]K</t>
  </si>
  <si>
    <t>K48: LIFAGK[GG]QLEDGR</t>
  </si>
  <si>
    <t>K48: LIFAGK[GG]QL[HeavyL]EDGR</t>
  </si>
  <si>
    <t>K27 (y): TITLEVESSDTIDNVK[GG]SK</t>
  </si>
  <si>
    <t>K27 (y): TITLEVESSDTIDNV[HeavyV]K[GG]SK</t>
  </si>
  <si>
    <t>K11(y): TLTGK[GG]TITLEVESSDTIDNVK</t>
  </si>
  <si>
    <t>K11(y): TLTGK[GG]TITLEVESSDTIDNV[HeavyV]K</t>
  </si>
  <si>
    <t>K63: TLSDYNIQK[GG]ESTLHLVLR</t>
  </si>
  <si>
    <t>K63: TLSDYNIQK[GG]ESTLHLVL[HeavyL]R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</si>
</sst>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2" fontId="2" fillId="0" borderId="1" xfId="0" applyNumberFormat="1" applyFont="1" applyBorder="1">
      <alignment vertical="center"/>
    </xf>
    <xf numFmtId="2" fontId="2" fillId="0" borderId="2" xfId="0" applyNumberFormat="1" applyFont="1" applyBorder="1">
      <alignment vertical="center"/>
    </xf>
    <xf numFmtId="2" fontId="2" fillId="0" borderId="3" xfId="0" applyNumberFormat="1" applyFont="1" applyBorder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2" fontId="2" fillId="0" borderId="4" xfId="0" applyNumberFormat="1" applyFont="1" applyBorder="1">
      <alignment vertical="center"/>
    </xf>
    <xf numFmtId="2" fontId="2" fillId="0" borderId="5" xfId="0" applyNumberFormat="1" applyFont="1" applyBorder="1">
      <alignment vertical="center"/>
    </xf>
    <xf numFmtId="2" fontId="2" fillId="0" borderId="6" xfId="0" applyNumberFormat="1" applyFont="1" applyBorder="1">
      <alignment vertical="center"/>
    </xf>
    <xf numFmtId="2" fontId="2" fillId="0" borderId="12" xfId="0" applyNumberFormat="1" applyFont="1" applyBorder="1">
      <alignment vertical="center"/>
    </xf>
    <xf numFmtId="2" fontId="2" fillId="0" borderId="13" xfId="0" applyNumberFormat="1" applyFont="1" applyBorder="1">
      <alignment vertical="center"/>
    </xf>
    <xf numFmtId="2" fontId="2" fillId="0" borderId="1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'Ub-PRM_lysate-+MG132'!$C$17</c:f>
              <c:strCache>
                <c:ptCount val="1"/>
                <c:pt idx="0">
                  <c:v>lysate (+MG)</c:v>
                </c:pt>
              </c:strCache>
            </c:strRef>
          </c:tx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'Ub-PRM_lysate-+MG132'!$A$18:$A$25</c:f>
              <c:strCache>
                <c:ptCount val="8"/>
                <c:pt idx="0">
                  <c:v>K6gg</c:v>
                </c:pt>
                <c:pt idx="1">
                  <c:v>K11gg</c:v>
                </c:pt>
                <c:pt idx="2">
                  <c:v>K27gg</c:v>
                </c:pt>
                <c:pt idx="3">
                  <c:v>K29gg</c:v>
                </c:pt>
                <c:pt idx="4">
                  <c:v>K33gg</c:v>
                </c:pt>
                <c:pt idx="5">
                  <c:v>K48gg</c:v>
                </c:pt>
                <c:pt idx="6">
                  <c:v>K63gg</c:v>
                </c:pt>
                <c:pt idx="7">
                  <c:v>M1gg</c:v>
                </c:pt>
              </c:strCache>
            </c:strRef>
          </c:cat>
          <c:val>
            <c:numRef>
              <c:f>'Ub-PRM_lysate-+MG132'!$C$18:$C$25</c:f>
              <c:numCache>
                <c:formatCode>0.00</c:formatCode>
                <c:ptCount val="8"/>
                <c:pt idx="0">
                  <c:v>0.27799999999999997</c:v>
                </c:pt>
                <c:pt idx="1">
                  <c:v>0.55199999999999994</c:v>
                </c:pt>
                <c:pt idx="2">
                  <c:v>9.5139999999999999E-3</c:v>
                </c:pt>
                <c:pt idx="3">
                  <c:v>1.8820000000000001</c:v>
                </c:pt>
                <c:pt idx="4">
                  <c:v>8.8000000000000009E-2</c:v>
                </c:pt>
                <c:pt idx="5">
                  <c:v>20.12</c:v>
                </c:pt>
                <c:pt idx="6">
                  <c:v>3.4560000000000004</c:v>
                </c:pt>
                <c:pt idx="7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2-4834-993E-D456CD7165A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 Unicode MS" pitchFamily="50" charset="-128"/>
          <a:ea typeface="Arial Unicode MS" pitchFamily="50" charset="-128"/>
          <a:cs typeface="Arial Unicode MS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'Ub-PRM_lysate-+MG132'!$E$17</c:f>
              <c:strCache>
                <c:ptCount val="1"/>
                <c:pt idx="0">
                  <c:v>TUBE (+MG)</c:v>
                </c:pt>
              </c:strCache>
            </c:strRef>
          </c:tx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'Ub-PRM_lysate-+MG132'!$A$18:$A$25</c:f>
              <c:strCache>
                <c:ptCount val="8"/>
                <c:pt idx="0">
                  <c:v>K6gg</c:v>
                </c:pt>
                <c:pt idx="1">
                  <c:v>K11gg</c:v>
                </c:pt>
                <c:pt idx="2">
                  <c:v>K27gg</c:v>
                </c:pt>
                <c:pt idx="3">
                  <c:v>K29gg</c:v>
                </c:pt>
                <c:pt idx="4">
                  <c:v>K33gg</c:v>
                </c:pt>
                <c:pt idx="5">
                  <c:v>K48gg</c:v>
                </c:pt>
                <c:pt idx="6">
                  <c:v>K63gg</c:v>
                </c:pt>
                <c:pt idx="7">
                  <c:v>M1gg</c:v>
                </c:pt>
              </c:strCache>
            </c:strRef>
          </c:cat>
          <c:val>
            <c:numRef>
              <c:f>'Ub-PRM_lysate-+MG132'!$E$18:$E$25</c:f>
              <c:numCache>
                <c:formatCode>0.00</c:formatCode>
                <c:ptCount val="8"/>
                <c:pt idx="0">
                  <c:v>0.26</c:v>
                </c:pt>
                <c:pt idx="1">
                  <c:v>0.39400000000000002</c:v>
                </c:pt>
                <c:pt idx="2">
                  <c:v>2.64E-3</c:v>
                </c:pt>
                <c:pt idx="3">
                  <c:v>1.3280000000000001</c:v>
                </c:pt>
                <c:pt idx="4">
                  <c:v>3.2000000000000001E-2</c:v>
                </c:pt>
                <c:pt idx="5">
                  <c:v>14.219999999999999</c:v>
                </c:pt>
                <c:pt idx="6">
                  <c:v>2.0779999999999998</c:v>
                </c:pt>
                <c:pt idx="7">
                  <c:v>1.3680000000000001E-2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52-46C0-AED5-D7905DD18F5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 Unicode MS" pitchFamily="50" charset="-128"/>
          <a:ea typeface="Arial Unicode MS" pitchFamily="50" charset="-128"/>
          <a:cs typeface="Arial Unicode MS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83608</xdr:colOff>
      <xdr:row>30</xdr:row>
      <xdr:rowOff>21167</xdr:rowOff>
    </xdr:from>
    <xdr:to>
      <xdr:col>6</xdr:col>
      <xdr:colOff>706349</xdr:colOff>
      <xdr:row>44</xdr:row>
      <xdr:rowOff>138750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13757</xdr:colOff>
      <xdr:row>30</xdr:row>
      <xdr:rowOff>49742</xdr:rowOff>
    </xdr:from>
    <xdr:to>
      <xdr:col>10</xdr:col>
      <xdr:colOff>800099</xdr:colOff>
      <xdr:row>44</xdr:row>
      <xdr:rowOff>167325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zoomScale="90" zoomScaleNormal="90" workbookViewId="0">
      <selection activeCell="B3" sqref="B3"/>
    </sheetView>
  </sheetViews>
  <sheetFormatPr defaultRowHeight="13.5" x14ac:dyDescent="0.15"/>
  <cols>
    <col min="1" max="1" width="18.125" customWidth="1"/>
    <col min="2" max="20" width="10.625" customWidth="1"/>
  </cols>
  <sheetData>
    <row r="1" spans="1:20" ht="14.25" x14ac:dyDescent="0.15">
      <c r="A1" s="2" t="s">
        <v>14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25" x14ac:dyDescent="0.15">
      <c r="A2" s="27"/>
      <c r="B2" s="4" t="s">
        <v>0</v>
      </c>
      <c r="C2" s="5"/>
      <c r="D2" s="5"/>
      <c r="E2" s="5"/>
      <c r="F2" s="5"/>
      <c r="G2" s="5"/>
      <c r="H2" s="5"/>
      <c r="I2" s="5"/>
      <c r="J2" s="5"/>
      <c r="K2" s="6"/>
      <c r="L2" s="7" t="s">
        <v>4</v>
      </c>
      <c r="M2" s="8"/>
      <c r="N2" s="8"/>
      <c r="O2" s="8"/>
      <c r="P2" s="8"/>
      <c r="Q2" s="8"/>
      <c r="R2" s="8"/>
      <c r="S2" s="8"/>
      <c r="T2" s="9"/>
    </row>
    <row r="3" spans="1:20" ht="14.25" x14ac:dyDescent="0.15">
      <c r="A3" s="28"/>
      <c r="B3" s="10" t="s">
        <v>15</v>
      </c>
      <c r="C3" s="11" t="s">
        <v>16</v>
      </c>
      <c r="D3" s="11" t="s">
        <v>17</v>
      </c>
      <c r="E3" s="11" t="s">
        <v>18</v>
      </c>
      <c r="F3" s="12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4" t="s">
        <v>24</v>
      </c>
      <c r="L3" s="10" t="s">
        <v>15</v>
      </c>
      <c r="M3" s="11" t="s">
        <v>16</v>
      </c>
      <c r="N3" s="11" t="s">
        <v>17</v>
      </c>
      <c r="O3" s="12" t="s">
        <v>18</v>
      </c>
      <c r="P3" s="13" t="s">
        <v>20</v>
      </c>
      <c r="Q3" s="13" t="s">
        <v>21</v>
      </c>
      <c r="R3" s="13" t="s">
        <v>22</v>
      </c>
      <c r="S3" s="13" t="s">
        <v>23</v>
      </c>
      <c r="T3" s="14" t="s">
        <v>24</v>
      </c>
    </row>
    <row r="4" spans="1:20" ht="14.25" x14ac:dyDescent="0.15">
      <c r="A4" s="29" t="s">
        <v>5</v>
      </c>
      <c r="B4" s="15">
        <v>0.25</v>
      </c>
      <c r="C4" s="16">
        <v>0.08</v>
      </c>
      <c r="D4" s="16">
        <v>0.1</v>
      </c>
      <c r="E4" s="16">
        <v>0.11</v>
      </c>
      <c r="F4" s="17">
        <v>0.47</v>
      </c>
      <c r="G4" s="16">
        <v>0.28999999999999998</v>
      </c>
      <c r="H4" s="16">
        <v>0.13</v>
      </c>
      <c r="I4" s="16">
        <v>0.25</v>
      </c>
      <c r="J4" s="16">
        <v>0.19</v>
      </c>
      <c r="K4" s="17">
        <v>0.53</v>
      </c>
      <c r="L4" s="15">
        <v>0.13</v>
      </c>
      <c r="M4" s="16">
        <v>0.26</v>
      </c>
      <c r="N4" s="16">
        <v>0.09</v>
      </c>
      <c r="O4" s="17">
        <v>0.43</v>
      </c>
      <c r="P4" s="16">
        <v>0.09</v>
      </c>
      <c r="Q4" s="16">
        <v>0.23</v>
      </c>
      <c r="R4" s="16">
        <v>0.32</v>
      </c>
      <c r="S4" s="16">
        <v>0.16</v>
      </c>
      <c r="T4" s="17">
        <v>0.5</v>
      </c>
    </row>
    <row r="5" spans="1:20" ht="14.25" x14ac:dyDescent="0.15">
      <c r="A5" s="29" t="s">
        <v>6</v>
      </c>
      <c r="B5" s="15">
        <v>0.32</v>
      </c>
      <c r="C5" s="16">
        <v>0.22</v>
      </c>
      <c r="D5" s="16">
        <v>0.23</v>
      </c>
      <c r="E5" s="16">
        <v>0.14000000000000001</v>
      </c>
      <c r="F5" s="17">
        <v>0.28000000000000003</v>
      </c>
      <c r="G5" s="16">
        <v>0.53</v>
      </c>
      <c r="H5" s="16">
        <v>0.55000000000000004</v>
      </c>
      <c r="I5" s="16">
        <v>0.48</v>
      </c>
      <c r="J5" s="16">
        <v>0.42</v>
      </c>
      <c r="K5" s="17">
        <v>0.78</v>
      </c>
      <c r="L5" s="15">
        <v>0.19</v>
      </c>
      <c r="M5" s="16">
        <v>0.15</v>
      </c>
      <c r="N5" s="16">
        <v>0.05</v>
      </c>
      <c r="O5" s="17">
        <v>0.12</v>
      </c>
      <c r="P5" s="16">
        <v>0.39</v>
      </c>
      <c r="Q5" s="16">
        <v>0.44</v>
      </c>
      <c r="R5" s="16">
        <v>0.46</v>
      </c>
      <c r="S5" s="16">
        <v>0.25</v>
      </c>
      <c r="T5" s="17">
        <v>0.43</v>
      </c>
    </row>
    <row r="6" spans="1:20" ht="14.25" x14ac:dyDescent="0.15">
      <c r="A6" s="29" t="s">
        <v>7</v>
      </c>
      <c r="B6" s="15">
        <v>2.49E-3</v>
      </c>
      <c r="C6" s="16">
        <v>3.96E-3</v>
      </c>
      <c r="D6" s="16">
        <v>7.6699999999999997E-3</v>
      </c>
      <c r="E6" s="16">
        <v>7.26E-3</v>
      </c>
      <c r="F6" s="17">
        <v>5.2900000000000004E-3</v>
      </c>
      <c r="G6" s="16">
        <v>8.2500000000000004E-3</v>
      </c>
      <c r="H6" s="16">
        <v>5.2900000000000004E-3</v>
      </c>
      <c r="I6" s="16">
        <v>7.6699999999999997E-3</v>
      </c>
      <c r="J6" s="16">
        <v>6.3600000000000002E-3</v>
      </c>
      <c r="K6" s="17">
        <v>0.02</v>
      </c>
      <c r="L6" s="15">
        <v>3.2499999999999999E-3</v>
      </c>
      <c r="M6" s="16">
        <v>1.5399999999999999E-3</v>
      </c>
      <c r="N6" s="16">
        <v>0</v>
      </c>
      <c r="O6" s="17">
        <v>0</v>
      </c>
      <c r="P6" s="16">
        <v>0</v>
      </c>
      <c r="Q6" s="16">
        <v>2.3E-3</v>
      </c>
      <c r="R6" s="16">
        <v>2.2100000000000002E-3</v>
      </c>
      <c r="S6" s="16">
        <v>5.9100000000000003E-3</v>
      </c>
      <c r="T6" s="17">
        <v>2.7799999999999999E-3</v>
      </c>
    </row>
    <row r="7" spans="1:20" ht="14.25" x14ac:dyDescent="0.15">
      <c r="A7" s="29" t="s">
        <v>8</v>
      </c>
      <c r="B7" s="15">
        <v>0.71</v>
      </c>
      <c r="C7" s="16">
        <v>0.44</v>
      </c>
      <c r="D7" s="16">
        <v>0.63</v>
      </c>
      <c r="E7" s="16">
        <v>0.62</v>
      </c>
      <c r="F7" s="17">
        <v>1.22</v>
      </c>
      <c r="G7" s="16">
        <v>1.85</v>
      </c>
      <c r="H7" s="16">
        <v>1.6</v>
      </c>
      <c r="I7" s="16">
        <v>1.95</v>
      </c>
      <c r="J7" s="16">
        <v>1.33</v>
      </c>
      <c r="K7" s="17">
        <v>2.68</v>
      </c>
      <c r="L7" s="15">
        <v>0.28999999999999998</v>
      </c>
      <c r="M7" s="16">
        <v>0.56000000000000005</v>
      </c>
      <c r="N7" s="16">
        <v>0.41</v>
      </c>
      <c r="O7" s="17">
        <v>0.67</v>
      </c>
      <c r="P7" s="16">
        <v>1.1499999999999999</v>
      </c>
      <c r="Q7" s="16">
        <v>1.36</v>
      </c>
      <c r="R7" s="16">
        <v>1.41</v>
      </c>
      <c r="S7" s="16">
        <v>0.91</v>
      </c>
      <c r="T7" s="17">
        <v>1.81</v>
      </c>
    </row>
    <row r="8" spans="1:20" ht="14.25" x14ac:dyDescent="0.15">
      <c r="A8" s="29" t="s">
        <v>9</v>
      </c>
      <c r="B8" s="15">
        <v>0.06</v>
      </c>
      <c r="C8" s="16">
        <v>0.06</v>
      </c>
      <c r="D8" s="16">
        <v>0.1</v>
      </c>
      <c r="E8" s="16">
        <v>0.08</v>
      </c>
      <c r="F8" s="17">
        <v>0.09</v>
      </c>
      <c r="G8" s="16">
        <v>0.06</v>
      </c>
      <c r="H8" s="16">
        <v>0.09</v>
      </c>
      <c r="I8" s="16">
        <v>0.12</v>
      </c>
      <c r="J8" s="16">
        <v>0.08</v>
      </c>
      <c r="K8" s="17">
        <v>0.09</v>
      </c>
      <c r="L8" s="15">
        <v>0.01</v>
      </c>
      <c r="M8" s="16">
        <v>2.7899999999999999E-3</v>
      </c>
      <c r="N8" s="16">
        <v>6.8100000000000001E-3</v>
      </c>
      <c r="O8" s="17">
        <v>6.3800000000000003E-3</v>
      </c>
      <c r="P8" s="16">
        <v>0.02</v>
      </c>
      <c r="Q8" s="16">
        <v>0.04</v>
      </c>
      <c r="R8" s="16">
        <v>0.04</v>
      </c>
      <c r="S8" s="16">
        <v>0.02</v>
      </c>
      <c r="T8" s="17">
        <v>0.04</v>
      </c>
    </row>
    <row r="9" spans="1:20" ht="14.25" x14ac:dyDescent="0.15">
      <c r="A9" s="29" t="s">
        <v>10</v>
      </c>
      <c r="B9" s="15">
        <v>8.3699999999999992</v>
      </c>
      <c r="C9" s="16">
        <v>5.98</v>
      </c>
      <c r="D9" s="16">
        <v>8.01</v>
      </c>
      <c r="E9" s="16">
        <v>4.92</v>
      </c>
      <c r="F9" s="17">
        <v>7.62</v>
      </c>
      <c r="G9" s="16">
        <v>18.09</v>
      </c>
      <c r="H9" s="16">
        <v>19.53</v>
      </c>
      <c r="I9" s="16">
        <v>24.48</v>
      </c>
      <c r="J9" s="16">
        <v>15.22</v>
      </c>
      <c r="K9" s="17">
        <v>23.28</v>
      </c>
      <c r="L9" s="15">
        <v>4.6100000000000003</v>
      </c>
      <c r="M9" s="16">
        <v>4.96</v>
      </c>
      <c r="N9" s="16">
        <v>3.17</v>
      </c>
      <c r="O9" s="17">
        <v>4.43</v>
      </c>
      <c r="P9" s="16">
        <v>13.8</v>
      </c>
      <c r="Q9" s="16">
        <v>17.12</v>
      </c>
      <c r="R9" s="16">
        <v>15.49</v>
      </c>
      <c r="S9" s="16">
        <v>9.83</v>
      </c>
      <c r="T9" s="17">
        <v>14.86</v>
      </c>
    </row>
    <row r="10" spans="1:20" ht="14.25" x14ac:dyDescent="0.15">
      <c r="A10" s="29" t="s">
        <v>11</v>
      </c>
      <c r="B10" s="15">
        <v>3.11</v>
      </c>
      <c r="C10" s="16">
        <v>2.5499999999999998</v>
      </c>
      <c r="D10" s="16">
        <v>1.98</v>
      </c>
      <c r="E10" s="16">
        <v>1.78</v>
      </c>
      <c r="F10" s="17">
        <v>2.74</v>
      </c>
      <c r="G10" s="16">
        <v>3.55</v>
      </c>
      <c r="H10" s="16">
        <v>3.93</v>
      </c>
      <c r="I10" s="16">
        <v>3.38</v>
      </c>
      <c r="J10" s="16">
        <v>2.72</v>
      </c>
      <c r="K10" s="17">
        <v>3.7</v>
      </c>
      <c r="L10" s="15">
        <v>1.53</v>
      </c>
      <c r="M10" s="16">
        <v>1.67</v>
      </c>
      <c r="N10" s="16">
        <v>0.94</v>
      </c>
      <c r="O10" s="17">
        <v>1.1100000000000001</v>
      </c>
      <c r="P10" s="16">
        <v>2.41</v>
      </c>
      <c r="Q10" s="16">
        <v>2.33</v>
      </c>
      <c r="R10" s="16">
        <v>2.34</v>
      </c>
      <c r="S10" s="16">
        <v>1.28</v>
      </c>
      <c r="T10" s="17">
        <v>2.0299999999999998</v>
      </c>
    </row>
    <row r="11" spans="1:20" ht="14.25" x14ac:dyDescent="0.15">
      <c r="A11" s="29" t="s">
        <v>12</v>
      </c>
      <c r="B11" s="15">
        <v>0.02</v>
      </c>
      <c r="C11" s="16">
        <v>0.02</v>
      </c>
      <c r="D11" s="16">
        <v>0.01</v>
      </c>
      <c r="E11" s="16">
        <v>0.02</v>
      </c>
      <c r="F11" s="17">
        <v>8.8199999999999997E-3</v>
      </c>
      <c r="G11" s="16">
        <v>0.03</v>
      </c>
      <c r="H11" s="16">
        <v>0.04</v>
      </c>
      <c r="I11" s="16">
        <v>0.02</v>
      </c>
      <c r="J11" s="16">
        <v>0.03</v>
      </c>
      <c r="K11" s="17">
        <v>0.05</v>
      </c>
      <c r="L11" s="15">
        <v>0</v>
      </c>
      <c r="M11" s="16">
        <v>2.6199999999999999E-3</v>
      </c>
      <c r="N11" s="16">
        <v>0</v>
      </c>
      <c r="O11" s="17">
        <v>0</v>
      </c>
      <c r="P11" s="16">
        <v>6.2599999999999999E-3</v>
      </c>
      <c r="Q11" s="16">
        <v>0.03</v>
      </c>
      <c r="R11" s="16">
        <v>0.02</v>
      </c>
      <c r="S11" s="16">
        <v>2.14E-3</v>
      </c>
      <c r="T11" s="17">
        <v>0.01</v>
      </c>
    </row>
    <row r="12" spans="1:20" ht="14.25" x14ac:dyDescent="0.15">
      <c r="A12" s="29" t="s">
        <v>3</v>
      </c>
      <c r="B12" s="15">
        <v>39.56</v>
      </c>
      <c r="C12" s="16">
        <v>33.630000000000003</v>
      </c>
      <c r="D12" s="16">
        <v>32.22</v>
      </c>
      <c r="E12" s="16">
        <v>24.49</v>
      </c>
      <c r="F12" s="17">
        <v>39.630000000000003</v>
      </c>
      <c r="G12" s="16">
        <v>68.55</v>
      </c>
      <c r="H12" s="16">
        <v>78.650000000000006</v>
      </c>
      <c r="I12" s="16">
        <v>83.91</v>
      </c>
      <c r="J12" s="16">
        <v>58.91</v>
      </c>
      <c r="K12" s="17">
        <v>90.96</v>
      </c>
      <c r="L12" s="15">
        <v>22.7</v>
      </c>
      <c r="M12" s="16">
        <v>15.96</v>
      </c>
      <c r="N12" s="16">
        <v>10.81</v>
      </c>
      <c r="O12" s="17">
        <v>13.51</v>
      </c>
      <c r="P12" s="16">
        <v>50.5</v>
      </c>
      <c r="Q12" s="16">
        <v>64.37</v>
      </c>
      <c r="R12" s="16">
        <v>45.03</v>
      </c>
      <c r="S12" s="16">
        <v>27.48</v>
      </c>
      <c r="T12" s="17">
        <v>47.69</v>
      </c>
    </row>
    <row r="13" spans="1:20" ht="14.25" x14ac:dyDescent="0.15">
      <c r="A13" s="29" t="s">
        <v>2</v>
      </c>
      <c r="B13" s="15">
        <v>37.75</v>
      </c>
      <c r="C13" s="16">
        <v>24.47</v>
      </c>
      <c r="D13" s="16">
        <v>26.55</v>
      </c>
      <c r="E13" s="16">
        <v>18.28</v>
      </c>
      <c r="F13" s="17">
        <v>32.619999999999997</v>
      </c>
      <c r="G13" s="16">
        <v>62.99</v>
      </c>
      <c r="H13" s="16">
        <v>73.27</v>
      </c>
      <c r="I13" s="16">
        <v>68</v>
      </c>
      <c r="J13" s="16">
        <v>57.55</v>
      </c>
      <c r="K13" s="17">
        <v>88.07</v>
      </c>
      <c r="L13" s="15">
        <v>18.3</v>
      </c>
      <c r="M13" s="16">
        <v>15.06</v>
      </c>
      <c r="N13" s="16">
        <v>9.42</v>
      </c>
      <c r="O13" s="17">
        <v>12.95</v>
      </c>
      <c r="P13" s="16">
        <v>38.340000000000003</v>
      </c>
      <c r="Q13" s="16">
        <v>57.21</v>
      </c>
      <c r="R13" s="16">
        <v>43.71</v>
      </c>
      <c r="S13" s="16">
        <v>27.37</v>
      </c>
      <c r="T13" s="17">
        <v>42.66</v>
      </c>
    </row>
    <row r="14" spans="1:20" ht="14.25" x14ac:dyDescent="0.15">
      <c r="A14" s="29" t="s">
        <v>13</v>
      </c>
      <c r="B14" s="15">
        <f t="shared" ref="B14:T14" si="0">B13+B10</f>
        <v>40.86</v>
      </c>
      <c r="C14" s="16">
        <f t="shared" si="0"/>
        <v>27.02</v>
      </c>
      <c r="D14" s="16">
        <f t="shared" si="0"/>
        <v>28.53</v>
      </c>
      <c r="E14" s="16">
        <f t="shared" si="0"/>
        <v>20.060000000000002</v>
      </c>
      <c r="F14" s="17">
        <f t="shared" si="0"/>
        <v>35.36</v>
      </c>
      <c r="G14" s="16">
        <f t="shared" si="0"/>
        <v>66.540000000000006</v>
      </c>
      <c r="H14" s="16">
        <f t="shared" si="0"/>
        <v>77.2</v>
      </c>
      <c r="I14" s="16">
        <f t="shared" si="0"/>
        <v>71.38</v>
      </c>
      <c r="J14" s="16">
        <f t="shared" si="0"/>
        <v>60.269999999999996</v>
      </c>
      <c r="K14" s="17">
        <f t="shared" si="0"/>
        <v>91.77</v>
      </c>
      <c r="L14" s="15">
        <f t="shared" si="0"/>
        <v>19.830000000000002</v>
      </c>
      <c r="M14" s="16">
        <f t="shared" si="0"/>
        <v>16.73</v>
      </c>
      <c r="N14" s="16">
        <f t="shared" si="0"/>
        <v>10.36</v>
      </c>
      <c r="O14" s="17">
        <f t="shared" si="0"/>
        <v>14.059999999999999</v>
      </c>
      <c r="P14" s="16">
        <f t="shared" si="0"/>
        <v>40.75</v>
      </c>
      <c r="Q14" s="16">
        <f t="shared" si="0"/>
        <v>59.54</v>
      </c>
      <c r="R14" s="16">
        <f t="shared" si="0"/>
        <v>46.05</v>
      </c>
      <c r="S14" s="16">
        <f t="shared" si="0"/>
        <v>28.650000000000002</v>
      </c>
      <c r="T14" s="17">
        <f t="shared" si="0"/>
        <v>44.69</v>
      </c>
    </row>
    <row r="15" spans="1:20" ht="14.2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25" x14ac:dyDescent="0.15">
      <c r="A16" s="30"/>
      <c r="B16" s="8" t="s">
        <v>37</v>
      </c>
      <c r="C16" s="8"/>
      <c r="D16" s="8"/>
      <c r="E16" s="9"/>
      <c r="F16" s="7" t="s">
        <v>38</v>
      </c>
      <c r="G16" s="8"/>
      <c r="H16" s="8"/>
      <c r="I16" s="9"/>
      <c r="J16" s="7" t="s">
        <v>39</v>
      </c>
      <c r="K16" s="8"/>
      <c r="L16" s="8"/>
      <c r="M16" s="9"/>
      <c r="N16" s="3"/>
      <c r="O16" s="3"/>
      <c r="P16" s="3"/>
      <c r="Q16" s="3"/>
      <c r="R16" s="3"/>
      <c r="S16" s="3"/>
      <c r="T16" s="3"/>
    </row>
    <row r="17" spans="1:20" ht="14.25" x14ac:dyDescent="0.15">
      <c r="A17" s="28"/>
      <c r="B17" s="19" t="s">
        <v>35</v>
      </c>
      <c r="C17" s="19" t="s">
        <v>34</v>
      </c>
      <c r="D17" s="19" t="s">
        <v>33</v>
      </c>
      <c r="E17" s="20" t="s">
        <v>36</v>
      </c>
      <c r="F17" s="18" t="s">
        <v>35</v>
      </c>
      <c r="G17" s="19" t="s">
        <v>34</v>
      </c>
      <c r="H17" s="19" t="s">
        <v>33</v>
      </c>
      <c r="I17" s="20" t="s">
        <v>36</v>
      </c>
      <c r="J17" s="18" t="s">
        <v>35</v>
      </c>
      <c r="K17" s="19" t="s">
        <v>34</v>
      </c>
      <c r="L17" s="19" t="s">
        <v>33</v>
      </c>
      <c r="M17" s="20" t="s">
        <v>36</v>
      </c>
      <c r="N17" s="3"/>
      <c r="O17" s="3"/>
      <c r="P17" s="3"/>
      <c r="Q17" s="3"/>
      <c r="R17" s="3"/>
      <c r="S17" s="3"/>
      <c r="T17" s="3"/>
    </row>
    <row r="18" spans="1:20" ht="14.25" x14ac:dyDescent="0.15">
      <c r="A18" s="29" t="s">
        <v>25</v>
      </c>
      <c r="B18" s="22">
        <f t="shared" ref="B18:B25" si="1">(B4+C4+D4+E4+F4)/5</f>
        <v>0.20200000000000001</v>
      </c>
      <c r="C18" s="22">
        <f t="shared" ref="C18:C25" si="2">(G4+H4+I4+J4+K4)/5</f>
        <v>0.27799999999999997</v>
      </c>
      <c r="D18" s="22">
        <f t="shared" ref="D18:D25" si="3">(L4+M4+N4+O4)/4</f>
        <v>0.22749999999999998</v>
      </c>
      <c r="E18" s="23">
        <f t="shared" ref="E18:E25" si="4">(P4+Q4+R4+S4+T4)/5</f>
        <v>0.26</v>
      </c>
      <c r="F18" s="21">
        <f t="shared" ref="F18:F25" si="5">STDEV(B4:F4)</f>
        <v>0.16422545478700915</v>
      </c>
      <c r="G18" s="22">
        <f t="shared" ref="G18:G25" si="6">STDEV(G4:K4)</f>
        <v>0.1533623161014466</v>
      </c>
      <c r="H18" s="22">
        <f t="shared" ref="H18:H25" si="7">STDEV(L4:O4)</f>
        <v>0.15326991442115009</v>
      </c>
      <c r="I18" s="23">
        <f t="shared" ref="I18:I25" si="8">STDEV(P4:T4)</f>
        <v>0.15890248582070701</v>
      </c>
      <c r="J18" s="21">
        <f t="shared" ref="J18:K26" si="9">F18/SQRT(5)</f>
        <v>7.3443856107914138E-2</v>
      </c>
      <c r="K18" s="22">
        <f t="shared" si="9"/>
        <v>6.8585712797929022E-2</v>
      </c>
      <c r="L18" s="22">
        <f t="shared" ref="L18:L26" si="10">H18/SQRT(4)</f>
        <v>7.6634957210575047E-2</v>
      </c>
      <c r="M18" s="23">
        <f t="shared" ref="M18:M26" si="11">I18/SQRT(5)</f>
        <v>7.1063352017759471E-2</v>
      </c>
      <c r="N18" s="3"/>
      <c r="O18" s="3"/>
      <c r="P18" s="3"/>
      <c r="Q18" s="3"/>
      <c r="R18" s="3"/>
      <c r="S18" s="3"/>
      <c r="T18" s="3"/>
    </row>
    <row r="19" spans="1:20" ht="14.25" x14ac:dyDescent="0.15">
      <c r="A19" s="29" t="s">
        <v>26</v>
      </c>
      <c r="B19" s="22">
        <f t="shared" si="1"/>
        <v>0.23799999999999999</v>
      </c>
      <c r="C19" s="22">
        <f t="shared" si="2"/>
        <v>0.55199999999999994</v>
      </c>
      <c r="D19" s="22">
        <f t="shared" si="3"/>
        <v>0.1275</v>
      </c>
      <c r="E19" s="23">
        <f t="shared" si="4"/>
        <v>0.39400000000000002</v>
      </c>
      <c r="F19" s="21">
        <f t="shared" si="5"/>
        <v>6.7970581871865804E-2</v>
      </c>
      <c r="G19" s="22">
        <f t="shared" si="6"/>
        <v>0.13700364958642569</v>
      </c>
      <c r="H19" s="22">
        <f t="shared" si="7"/>
        <v>5.909032633745278E-2</v>
      </c>
      <c r="I19" s="23">
        <f t="shared" si="8"/>
        <v>8.4439327330338182E-2</v>
      </c>
      <c r="J19" s="21">
        <f t="shared" si="9"/>
        <v>3.0397368307141365E-2</v>
      </c>
      <c r="K19" s="22">
        <f t="shared" si="9"/>
        <v>6.1269894728161758E-2</v>
      </c>
      <c r="L19" s="22">
        <f t="shared" si="10"/>
        <v>2.954516316872639E-2</v>
      </c>
      <c r="M19" s="23">
        <f t="shared" si="11"/>
        <v>3.7762415176998403E-2</v>
      </c>
      <c r="N19" s="3"/>
      <c r="O19" s="3"/>
      <c r="P19" s="3"/>
      <c r="Q19" s="3"/>
      <c r="R19" s="3"/>
      <c r="S19" s="3"/>
      <c r="T19" s="3"/>
    </row>
    <row r="20" spans="1:20" ht="14.25" x14ac:dyDescent="0.15">
      <c r="A20" s="29" t="s">
        <v>27</v>
      </c>
      <c r="B20" s="22">
        <f t="shared" si="1"/>
        <v>5.3340000000000002E-3</v>
      </c>
      <c r="C20" s="22">
        <f t="shared" si="2"/>
        <v>9.5139999999999999E-3</v>
      </c>
      <c r="D20" s="22">
        <f t="shared" si="3"/>
        <v>1.1975E-3</v>
      </c>
      <c r="E20" s="23">
        <f t="shared" si="4"/>
        <v>2.64E-3</v>
      </c>
      <c r="F20" s="21">
        <f t="shared" si="5"/>
        <v>2.1877225601067423E-3</v>
      </c>
      <c r="G20" s="22">
        <f t="shared" si="6"/>
        <v>5.9737785362365108E-3</v>
      </c>
      <c r="H20" s="22">
        <f t="shared" si="7"/>
        <v>1.5489862276125417E-3</v>
      </c>
      <c r="I20" s="23">
        <f t="shared" si="8"/>
        <v>2.1202947908250877E-3</v>
      </c>
      <c r="J20" s="21">
        <f t="shared" si="9"/>
        <v>9.7837927206170902E-4</v>
      </c>
      <c r="K20" s="22">
        <f t="shared" si="9"/>
        <v>2.6715549779108057E-3</v>
      </c>
      <c r="L20" s="22">
        <f t="shared" si="10"/>
        <v>7.7449311380627084E-4</v>
      </c>
      <c r="M20" s="23">
        <f t="shared" si="11"/>
        <v>9.4822465692471862E-4</v>
      </c>
      <c r="N20" s="3"/>
      <c r="O20" s="3"/>
      <c r="P20" s="3"/>
      <c r="Q20" s="3"/>
      <c r="R20" s="3"/>
      <c r="S20" s="3"/>
      <c r="T20" s="3"/>
    </row>
    <row r="21" spans="1:20" ht="14.25" x14ac:dyDescent="0.15">
      <c r="A21" s="29" t="s">
        <v>28</v>
      </c>
      <c r="B21" s="22">
        <f t="shared" si="1"/>
        <v>0.72399999999999998</v>
      </c>
      <c r="C21" s="22">
        <f t="shared" si="2"/>
        <v>1.8820000000000001</v>
      </c>
      <c r="D21" s="22">
        <f t="shared" si="3"/>
        <v>0.48250000000000004</v>
      </c>
      <c r="E21" s="23">
        <f t="shared" si="4"/>
        <v>1.3280000000000001</v>
      </c>
      <c r="F21" s="21">
        <f t="shared" si="5"/>
        <v>0.2943297470525193</v>
      </c>
      <c r="G21" s="22">
        <f t="shared" si="6"/>
        <v>0.50662609486681565</v>
      </c>
      <c r="H21" s="22">
        <f t="shared" si="7"/>
        <v>0.16680827317612273</v>
      </c>
      <c r="I21" s="23">
        <f t="shared" si="8"/>
        <v>0.33409579464578693</v>
      </c>
      <c r="J21" s="21">
        <f t="shared" si="9"/>
        <v>0.1316282644419503</v>
      </c>
      <c r="K21" s="22">
        <f t="shared" si="9"/>
        <v>0.2265700774594914</v>
      </c>
      <c r="L21" s="22">
        <f t="shared" si="10"/>
        <v>8.3404136588061367E-2</v>
      </c>
      <c r="M21" s="23">
        <f t="shared" si="11"/>
        <v>0.14941218156495795</v>
      </c>
      <c r="N21" s="3"/>
      <c r="O21" s="3"/>
      <c r="P21" s="3"/>
      <c r="Q21" s="3"/>
      <c r="R21" s="3"/>
      <c r="S21" s="3"/>
      <c r="T21" s="3"/>
    </row>
    <row r="22" spans="1:20" ht="14.25" x14ac:dyDescent="0.15">
      <c r="A22" s="29" t="s">
        <v>29</v>
      </c>
      <c r="B22" s="22">
        <f t="shared" si="1"/>
        <v>7.8E-2</v>
      </c>
      <c r="C22" s="22">
        <f t="shared" si="2"/>
        <v>8.8000000000000009E-2</v>
      </c>
      <c r="D22" s="22">
        <f t="shared" si="3"/>
        <v>6.4949999999999999E-3</v>
      </c>
      <c r="E22" s="23">
        <f t="shared" si="4"/>
        <v>3.2000000000000001E-2</v>
      </c>
      <c r="F22" s="21">
        <f t="shared" si="5"/>
        <v>1.7888543819998291E-2</v>
      </c>
      <c r="G22" s="22">
        <f t="shared" si="6"/>
        <v>2.1679483388678717E-2</v>
      </c>
      <c r="H22" s="22">
        <f t="shared" si="7"/>
        <v>2.9509602956777755E-3</v>
      </c>
      <c r="I22" s="23">
        <f t="shared" si="8"/>
        <v>1.0954451150103317E-2</v>
      </c>
      <c r="J22" s="21">
        <f t="shared" si="9"/>
        <v>7.999999999999988E-3</v>
      </c>
      <c r="K22" s="22">
        <f t="shared" si="9"/>
        <v>9.6953597148326208E-3</v>
      </c>
      <c r="L22" s="22">
        <f t="shared" si="10"/>
        <v>1.4754801478388878E-3</v>
      </c>
      <c r="M22" s="23">
        <f t="shared" si="11"/>
        <v>4.898979485566354E-3</v>
      </c>
      <c r="N22" s="3"/>
      <c r="O22" s="3"/>
      <c r="P22" s="3"/>
      <c r="Q22" s="3"/>
      <c r="R22" s="3"/>
      <c r="S22" s="3"/>
      <c r="T22" s="3"/>
    </row>
    <row r="23" spans="1:20" ht="14.25" x14ac:dyDescent="0.15">
      <c r="A23" s="29" t="s">
        <v>30</v>
      </c>
      <c r="B23" s="22">
        <f t="shared" si="1"/>
        <v>6.9799999999999995</v>
      </c>
      <c r="C23" s="22">
        <f t="shared" si="2"/>
        <v>20.12</v>
      </c>
      <c r="D23" s="22">
        <f t="shared" si="3"/>
        <v>4.2925000000000004</v>
      </c>
      <c r="E23" s="23">
        <f t="shared" si="4"/>
        <v>14.219999999999999</v>
      </c>
      <c r="F23" s="21">
        <f t="shared" si="5"/>
        <v>1.4702210718119906</v>
      </c>
      <c r="G23" s="22">
        <f t="shared" si="6"/>
        <v>3.79058702577845</v>
      </c>
      <c r="H23" s="22">
        <f t="shared" si="7"/>
        <v>0.78001602547639803</v>
      </c>
      <c r="I23" s="23">
        <f t="shared" si="8"/>
        <v>2.7331758084689777</v>
      </c>
      <c r="J23" s="21">
        <f t="shared" si="9"/>
        <v>0.65750285170484213</v>
      </c>
      <c r="K23" s="22">
        <f t="shared" si="9"/>
        <v>1.6952020528538723</v>
      </c>
      <c r="L23" s="22">
        <f t="shared" si="10"/>
        <v>0.39000801273819902</v>
      </c>
      <c r="M23" s="23">
        <f t="shared" si="11"/>
        <v>1.2223133804389159</v>
      </c>
      <c r="N23" s="3"/>
      <c r="O23" s="3"/>
      <c r="P23" s="3"/>
      <c r="Q23" s="3"/>
      <c r="R23" s="3"/>
      <c r="S23" s="3"/>
      <c r="T23" s="3"/>
    </row>
    <row r="24" spans="1:20" ht="14.25" x14ac:dyDescent="0.15">
      <c r="A24" s="29" t="s">
        <v>31</v>
      </c>
      <c r="B24" s="22">
        <f t="shared" si="1"/>
        <v>2.4319999999999999</v>
      </c>
      <c r="C24" s="22">
        <f t="shared" si="2"/>
        <v>3.4560000000000004</v>
      </c>
      <c r="D24" s="22">
        <f t="shared" si="3"/>
        <v>1.3125000000000002</v>
      </c>
      <c r="E24" s="23">
        <f t="shared" si="4"/>
        <v>2.0779999999999998</v>
      </c>
      <c r="F24" s="21">
        <f t="shared" si="5"/>
        <v>0.54723852203586643</v>
      </c>
      <c r="G24" s="22">
        <f t="shared" si="6"/>
        <v>0.45839938917935008</v>
      </c>
      <c r="H24" s="22">
        <f t="shared" si="7"/>
        <v>0.34393555597911857</v>
      </c>
      <c r="I24" s="23">
        <f t="shared" si="8"/>
        <v>0.46943583161067043</v>
      </c>
      <c r="J24" s="21">
        <f t="shared" si="9"/>
        <v>0.24473250703574279</v>
      </c>
      <c r="K24" s="22">
        <f t="shared" si="9"/>
        <v>0.20500243900988166</v>
      </c>
      <c r="L24" s="22">
        <f t="shared" si="10"/>
        <v>0.17196777798955928</v>
      </c>
      <c r="M24" s="23">
        <f t="shared" si="11"/>
        <v>0.20993808611112072</v>
      </c>
      <c r="N24" s="3"/>
      <c r="O24" s="3"/>
      <c r="P24" s="3"/>
      <c r="Q24" s="3"/>
      <c r="R24" s="3"/>
      <c r="S24" s="3"/>
      <c r="T24" s="3"/>
    </row>
    <row r="25" spans="1:20" ht="14.25" x14ac:dyDescent="0.15">
      <c r="A25" s="29" t="s">
        <v>32</v>
      </c>
      <c r="B25" s="22">
        <f t="shared" si="1"/>
        <v>1.5764E-2</v>
      </c>
      <c r="C25" s="22">
        <f t="shared" si="2"/>
        <v>3.4000000000000002E-2</v>
      </c>
      <c r="D25" s="22">
        <f t="shared" si="3"/>
        <v>6.5499999999999998E-4</v>
      </c>
      <c r="E25" s="23">
        <f t="shared" si="4"/>
        <v>1.3680000000000001E-2</v>
      </c>
      <c r="F25" s="21">
        <f t="shared" si="5"/>
        <v>5.8153658526355892E-3</v>
      </c>
      <c r="G25" s="22">
        <f t="shared" si="6"/>
        <v>1.1401754250991375E-2</v>
      </c>
      <c r="H25" s="22">
        <f t="shared" si="7"/>
        <v>1.31E-3</v>
      </c>
      <c r="I25" s="23">
        <f t="shared" si="8"/>
        <v>1.1270039928944351E-2</v>
      </c>
      <c r="J25" s="21">
        <f t="shared" si="9"/>
        <v>2.6007106721048401E-3</v>
      </c>
      <c r="K25" s="22">
        <f t="shared" si="9"/>
        <v>5.0990195135927827E-3</v>
      </c>
      <c r="L25" s="22">
        <f t="shared" si="10"/>
        <v>6.5499999999999998E-4</v>
      </c>
      <c r="M25" s="23">
        <f t="shared" si="11"/>
        <v>5.0401150780512933E-3</v>
      </c>
      <c r="N25" s="3"/>
      <c r="O25" s="3"/>
      <c r="P25" s="3"/>
      <c r="Q25" s="3"/>
      <c r="R25" s="3"/>
      <c r="S25" s="3"/>
      <c r="T25" s="3"/>
    </row>
    <row r="26" spans="1:20" ht="14.25" x14ac:dyDescent="0.15">
      <c r="A26" s="29" t="s">
        <v>1</v>
      </c>
      <c r="B26" s="22">
        <f>(B14+C14+D14+E14+F14)/5</f>
        <v>30.365999999999996</v>
      </c>
      <c r="C26" s="22">
        <f>(G14+H14+I14+J14+K14)/5</f>
        <v>73.431999999999988</v>
      </c>
      <c r="D26" s="22">
        <f>(L14+M14+N14+O14)/4</f>
        <v>15.245000000000001</v>
      </c>
      <c r="E26" s="23">
        <f>(P14+Q14+R14+S14+T14)/5</f>
        <v>43.935999999999993</v>
      </c>
      <c r="F26" s="21">
        <f>STDEV(B14:F14)</f>
        <v>7.997567130071511</v>
      </c>
      <c r="G26" s="22">
        <f>STDEV(G14:K14)</f>
        <v>11.994047273543703</v>
      </c>
      <c r="H26" s="22">
        <f>STDEV(L14:O14)</f>
        <v>4.0205679532457443</v>
      </c>
      <c r="I26" s="23">
        <f>STDEV(P14:T14)</f>
        <v>11.094308450732754</v>
      </c>
      <c r="J26" s="21">
        <f>F26/SQRT(5)</f>
        <v>3.5766207514915602</v>
      </c>
      <c r="K26" s="22">
        <f t="shared" si="9"/>
        <v>5.3639010057979473</v>
      </c>
      <c r="L26" s="22">
        <f t="shared" si="10"/>
        <v>2.0102839766228722</v>
      </c>
      <c r="M26" s="23">
        <f t="shared" si="11"/>
        <v>4.9615255718377629</v>
      </c>
      <c r="N26" s="3"/>
      <c r="O26" s="3"/>
      <c r="P26" s="3"/>
      <c r="Q26" s="3"/>
      <c r="R26" s="3"/>
      <c r="S26" s="3"/>
      <c r="T26" s="3"/>
    </row>
    <row r="27" spans="1:20" ht="14.25" x14ac:dyDescent="0.15">
      <c r="A27" s="31" t="s">
        <v>40</v>
      </c>
      <c r="B27" s="33">
        <f>SUM(B18:B25)</f>
        <v>10.675098</v>
      </c>
      <c r="C27" s="34">
        <f>SUM(C18:C25)</f>
        <v>26.419513999999999</v>
      </c>
      <c r="D27" s="34">
        <f>SUM(D18:D25)</f>
        <v>6.450847500000001</v>
      </c>
      <c r="E27" s="35">
        <f>SUM(E18:E25)</f>
        <v>18.328319999999998</v>
      </c>
      <c r="F27" s="1"/>
    </row>
    <row r="28" spans="1:20" ht="14.25" x14ac:dyDescent="0.15">
      <c r="A28" s="32" t="s">
        <v>41</v>
      </c>
      <c r="B28" s="36">
        <f>B27/B26</f>
        <v>0.35154771784232369</v>
      </c>
      <c r="C28" s="37">
        <f>C27/C26</f>
        <v>0.35978202963285766</v>
      </c>
      <c r="D28" s="37">
        <f>D27/D26</f>
        <v>0.42314512955067241</v>
      </c>
      <c r="E28" s="38">
        <f>E27/E26</f>
        <v>0.4171595047341588</v>
      </c>
    </row>
  </sheetData>
  <mergeCells count="5">
    <mergeCell ref="B2:K2"/>
    <mergeCell ref="L2:T2"/>
    <mergeCell ref="B16:E16"/>
    <mergeCell ref="F16:I16"/>
    <mergeCell ref="J16:M16"/>
  </mergeCells>
  <phoneticPr fontId="1"/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workbookViewId="0">
      <selection activeCell="L21" sqref="L21"/>
    </sheetView>
  </sheetViews>
  <sheetFormatPr defaultRowHeight="13.5" x14ac:dyDescent="0.15"/>
  <cols>
    <col min="9" max="9" width="7" customWidth="1"/>
    <col min="10" max="10" width="41.75" customWidth="1"/>
  </cols>
  <sheetData>
    <row r="1" spans="1:10" ht="28.5" customHeight="1" x14ac:dyDescent="0.15">
      <c r="A1" s="24" t="s">
        <v>42</v>
      </c>
      <c r="B1" s="24" t="s">
        <v>43</v>
      </c>
      <c r="C1" s="24" t="s">
        <v>44</v>
      </c>
      <c r="D1" s="24" t="s">
        <v>45</v>
      </c>
      <c r="E1" s="24" t="s">
        <v>46</v>
      </c>
      <c r="F1" s="24" t="s">
        <v>47</v>
      </c>
      <c r="G1" s="24" t="s">
        <v>48</v>
      </c>
      <c r="H1" s="24" t="s">
        <v>49</v>
      </c>
      <c r="I1" s="24" t="s">
        <v>50</v>
      </c>
      <c r="J1" s="24" t="s">
        <v>51</v>
      </c>
    </row>
    <row r="2" spans="1:10" ht="20.100000000000001" customHeight="1" x14ac:dyDescent="0.15">
      <c r="A2" s="25">
        <v>416.72969999999998</v>
      </c>
      <c r="B2" s="25"/>
      <c r="C2" s="25"/>
      <c r="D2" s="25"/>
      <c r="E2" s="25">
        <v>2</v>
      </c>
      <c r="F2" s="24" t="s">
        <v>52</v>
      </c>
      <c r="G2" s="25">
        <v>13</v>
      </c>
      <c r="H2" s="25">
        <v>32</v>
      </c>
      <c r="I2" s="26">
        <v>0.28000000000000003</v>
      </c>
      <c r="J2" s="24" t="s">
        <v>53</v>
      </c>
    </row>
    <row r="3" spans="1:10" ht="20.100000000000001" customHeight="1" x14ac:dyDescent="0.15">
      <c r="A3" s="25">
        <v>420.23829999999998</v>
      </c>
      <c r="B3" s="25"/>
      <c r="C3" s="25"/>
      <c r="D3" s="25"/>
      <c r="E3" s="25">
        <v>2</v>
      </c>
      <c r="F3" s="24" t="s">
        <v>52</v>
      </c>
      <c r="G3" s="25">
        <v>13</v>
      </c>
      <c r="H3" s="25">
        <v>32</v>
      </c>
      <c r="I3" s="26">
        <v>0.28000000000000003</v>
      </c>
      <c r="J3" s="24" t="s">
        <v>54</v>
      </c>
    </row>
    <row r="4" spans="1:10" ht="20.100000000000001" customHeight="1" x14ac:dyDescent="0.15">
      <c r="A4" s="25">
        <v>520.26189999999997</v>
      </c>
      <c r="B4" s="25"/>
      <c r="C4" s="25"/>
      <c r="D4" s="25"/>
      <c r="E4" s="25">
        <v>2</v>
      </c>
      <c r="F4" s="24" t="s">
        <v>52</v>
      </c>
      <c r="G4" s="25">
        <v>17</v>
      </c>
      <c r="H4" s="25">
        <v>33</v>
      </c>
      <c r="I4" s="26">
        <v>0.28000000000000003</v>
      </c>
      <c r="J4" s="24" t="s">
        <v>55</v>
      </c>
    </row>
    <row r="5" spans="1:10" ht="20.100000000000001" customHeight="1" x14ac:dyDescent="0.15">
      <c r="A5" s="25">
        <v>523.26880000000006</v>
      </c>
      <c r="B5" s="25"/>
      <c r="C5" s="25"/>
      <c r="D5" s="25"/>
      <c r="E5" s="25">
        <v>2</v>
      </c>
      <c r="F5" s="24" t="s">
        <v>52</v>
      </c>
      <c r="G5" s="25">
        <v>17</v>
      </c>
      <c r="H5" s="25">
        <v>33</v>
      </c>
      <c r="I5" s="26">
        <v>0.28000000000000003</v>
      </c>
      <c r="J5" s="24" t="s">
        <v>56</v>
      </c>
    </row>
    <row r="6" spans="1:10" ht="20.100000000000001" customHeight="1" x14ac:dyDescent="0.15">
      <c r="A6" s="25">
        <v>546.61289999999997</v>
      </c>
      <c r="B6" s="25"/>
      <c r="C6" s="25"/>
      <c r="D6" s="25"/>
      <c r="E6" s="25">
        <v>3</v>
      </c>
      <c r="F6" s="24" t="s">
        <v>52</v>
      </c>
      <c r="G6" s="25">
        <v>21</v>
      </c>
      <c r="H6" s="25">
        <v>37</v>
      </c>
      <c r="I6" s="26">
        <v>0.28000000000000003</v>
      </c>
      <c r="J6" s="24" t="s">
        <v>57</v>
      </c>
    </row>
    <row r="7" spans="1:10" ht="20.100000000000001" customHeight="1" x14ac:dyDescent="0.15">
      <c r="A7" s="25">
        <v>548.61950000000002</v>
      </c>
      <c r="B7" s="25"/>
      <c r="C7" s="25"/>
      <c r="D7" s="25"/>
      <c r="E7" s="25">
        <v>3</v>
      </c>
      <c r="F7" s="24" t="s">
        <v>52</v>
      </c>
      <c r="G7" s="25">
        <v>21</v>
      </c>
      <c r="H7" s="25">
        <v>37</v>
      </c>
      <c r="I7" s="26">
        <v>0.28000000000000003</v>
      </c>
      <c r="J7" s="24" t="s">
        <v>58</v>
      </c>
    </row>
    <row r="8" spans="1:10" ht="20.100000000000001" customHeight="1" x14ac:dyDescent="0.15">
      <c r="A8" s="25">
        <v>391.2174</v>
      </c>
      <c r="B8" s="25"/>
      <c r="C8" s="25"/>
      <c r="D8" s="25"/>
      <c r="E8" s="25">
        <v>2</v>
      </c>
      <c r="F8" s="24" t="s">
        <v>52</v>
      </c>
      <c r="G8" s="25">
        <v>25</v>
      </c>
      <c r="H8" s="25">
        <v>41</v>
      </c>
      <c r="I8" s="26">
        <v>0.28000000000000003</v>
      </c>
      <c r="J8" s="24" t="s">
        <v>59</v>
      </c>
    </row>
    <row r="9" spans="1:10" ht="20.100000000000001" customHeight="1" x14ac:dyDescent="0.15">
      <c r="A9" s="25">
        <v>394.22430000000003</v>
      </c>
      <c r="B9" s="25"/>
      <c r="C9" s="25"/>
      <c r="D9" s="25"/>
      <c r="E9" s="25">
        <v>2</v>
      </c>
      <c r="F9" s="24" t="s">
        <v>52</v>
      </c>
      <c r="G9" s="25">
        <v>25</v>
      </c>
      <c r="H9" s="25">
        <v>41</v>
      </c>
      <c r="I9" s="26">
        <v>0.28000000000000003</v>
      </c>
      <c r="J9" s="24" t="s">
        <v>60</v>
      </c>
    </row>
    <row r="10" spans="1:10" ht="20.100000000000001" customHeight="1" x14ac:dyDescent="0.15">
      <c r="A10" s="25">
        <v>448.2389</v>
      </c>
      <c r="B10" s="25"/>
      <c r="C10" s="25"/>
      <c r="D10" s="25"/>
      <c r="E10" s="25">
        <v>2</v>
      </c>
      <c r="F10" s="24" t="s">
        <v>52</v>
      </c>
      <c r="G10" s="25">
        <v>27</v>
      </c>
      <c r="H10" s="25">
        <v>42</v>
      </c>
      <c r="I10" s="26">
        <v>0.28000000000000003</v>
      </c>
      <c r="J10" s="24" t="s">
        <v>61</v>
      </c>
    </row>
    <row r="11" spans="1:10" ht="20.100000000000001" customHeight="1" x14ac:dyDescent="0.15">
      <c r="A11" s="25">
        <v>451.24579999999997</v>
      </c>
      <c r="B11" s="25"/>
      <c r="C11" s="25"/>
      <c r="D11" s="25"/>
      <c r="E11" s="25">
        <v>2</v>
      </c>
      <c r="F11" s="24" t="s">
        <v>52</v>
      </c>
      <c r="G11" s="25">
        <v>27</v>
      </c>
      <c r="H11" s="25">
        <v>42</v>
      </c>
      <c r="I11" s="26">
        <v>0.28000000000000003</v>
      </c>
      <c r="J11" s="24" t="s">
        <v>62</v>
      </c>
    </row>
    <row r="12" spans="1:10" ht="20.100000000000001" customHeight="1" x14ac:dyDescent="0.15">
      <c r="A12" s="25">
        <v>541.27980000000002</v>
      </c>
      <c r="B12" s="25"/>
      <c r="C12" s="25"/>
      <c r="D12" s="25"/>
      <c r="E12" s="25">
        <v>2</v>
      </c>
      <c r="F12" s="24" t="s">
        <v>52</v>
      </c>
      <c r="G12" s="25">
        <v>26</v>
      </c>
      <c r="H12" s="25">
        <v>40</v>
      </c>
      <c r="I12" s="26">
        <v>0.28000000000000003</v>
      </c>
      <c r="J12" s="24" t="s">
        <v>63</v>
      </c>
    </row>
    <row r="13" spans="1:10" ht="20.100000000000001" customHeight="1" x14ac:dyDescent="0.15">
      <c r="A13" s="25">
        <v>544.78840000000002</v>
      </c>
      <c r="B13" s="25"/>
      <c r="C13" s="25"/>
      <c r="D13" s="25"/>
      <c r="E13" s="25">
        <v>2</v>
      </c>
      <c r="F13" s="24" t="s">
        <v>52</v>
      </c>
      <c r="G13" s="25">
        <v>26</v>
      </c>
      <c r="H13" s="25">
        <v>40</v>
      </c>
      <c r="I13" s="26">
        <v>0.28000000000000003</v>
      </c>
      <c r="J13" s="24" t="s">
        <v>64</v>
      </c>
    </row>
    <row r="14" spans="1:10" ht="20.100000000000001" customHeight="1" x14ac:dyDescent="0.15">
      <c r="A14" s="25">
        <v>465.92700000000002</v>
      </c>
      <c r="B14" s="25"/>
      <c r="C14" s="25"/>
      <c r="D14" s="25"/>
      <c r="E14" s="25">
        <v>3</v>
      </c>
      <c r="F14" s="24" t="s">
        <v>52</v>
      </c>
      <c r="G14" s="25">
        <v>37</v>
      </c>
      <c r="H14" s="25">
        <v>52</v>
      </c>
      <c r="I14" s="26">
        <v>0.28000000000000003</v>
      </c>
      <c r="J14" s="24" t="s">
        <v>65</v>
      </c>
    </row>
    <row r="15" spans="1:10" ht="20.100000000000001" customHeight="1" x14ac:dyDescent="0.15">
      <c r="A15" s="25">
        <v>468.26600000000002</v>
      </c>
      <c r="B15" s="25"/>
      <c r="C15" s="25"/>
      <c r="D15" s="25"/>
      <c r="E15" s="25">
        <v>3</v>
      </c>
      <c r="F15" s="24" t="s">
        <v>52</v>
      </c>
      <c r="G15" s="25">
        <v>37</v>
      </c>
      <c r="H15" s="25">
        <v>52</v>
      </c>
      <c r="I15" s="26">
        <v>0.28000000000000003</v>
      </c>
      <c r="J15" s="24" t="s">
        <v>66</v>
      </c>
    </row>
    <row r="16" spans="1:10" ht="20.100000000000001" customHeight="1" x14ac:dyDescent="0.15">
      <c r="A16" s="25">
        <v>534.31399999999996</v>
      </c>
      <c r="B16" s="25"/>
      <c r="C16" s="25"/>
      <c r="D16" s="25"/>
      <c r="E16" s="25">
        <v>2</v>
      </c>
      <c r="F16" s="24" t="s">
        <v>52</v>
      </c>
      <c r="G16" s="25">
        <v>37</v>
      </c>
      <c r="H16" s="25">
        <v>56</v>
      </c>
      <c r="I16" s="26">
        <v>0.28000000000000003</v>
      </c>
      <c r="J16" s="24" t="s">
        <v>67</v>
      </c>
    </row>
    <row r="17" spans="1:10" ht="20.100000000000001" customHeight="1" x14ac:dyDescent="0.15">
      <c r="A17" s="25">
        <v>537.82259999999997</v>
      </c>
      <c r="B17" s="25"/>
      <c r="C17" s="25"/>
      <c r="D17" s="25"/>
      <c r="E17" s="25">
        <v>2</v>
      </c>
      <c r="F17" s="24" t="s">
        <v>52</v>
      </c>
      <c r="G17" s="25">
        <v>37</v>
      </c>
      <c r="H17" s="25">
        <v>56</v>
      </c>
      <c r="I17" s="26">
        <v>0.28000000000000003</v>
      </c>
      <c r="J17" s="24" t="s">
        <v>68</v>
      </c>
    </row>
    <row r="18" spans="1:10" ht="20.100000000000001" customHeight="1" x14ac:dyDescent="0.15">
      <c r="A18" s="25">
        <v>882.44899999999996</v>
      </c>
      <c r="B18" s="25"/>
      <c r="C18" s="25"/>
      <c r="D18" s="25"/>
      <c r="E18" s="25">
        <v>2</v>
      </c>
      <c r="F18" s="24" t="s">
        <v>52</v>
      </c>
      <c r="G18" s="25">
        <v>49</v>
      </c>
      <c r="H18" s="25">
        <v>66</v>
      </c>
      <c r="I18" s="26">
        <v>0.28000000000000003</v>
      </c>
      <c r="J18" s="24" t="s">
        <v>69</v>
      </c>
    </row>
    <row r="19" spans="1:10" ht="20.100000000000001" customHeight="1" x14ac:dyDescent="0.15">
      <c r="A19" s="25">
        <v>885.45600000000002</v>
      </c>
      <c r="B19" s="25"/>
      <c r="C19" s="25"/>
      <c r="D19" s="25"/>
      <c r="E19" s="25">
        <v>2</v>
      </c>
      <c r="F19" s="24" t="s">
        <v>52</v>
      </c>
      <c r="G19" s="25">
        <v>49</v>
      </c>
      <c r="H19" s="25">
        <v>66</v>
      </c>
      <c r="I19" s="26">
        <v>0.28000000000000003</v>
      </c>
      <c r="J19" s="24" t="s">
        <v>70</v>
      </c>
    </row>
    <row r="20" spans="1:10" ht="20.100000000000001" customHeight="1" x14ac:dyDescent="0.15">
      <c r="A20" s="25">
        <v>487.6</v>
      </c>
      <c r="B20" s="25"/>
      <c r="C20" s="25"/>
      <c r="D20" s="25"/>
      <c r="E20" s="25">
        <v>3</v>
      </c>
      <c r="F20" s="24" t="s">
        <v>52</v>
      </c>
      <c r="G20" s="25">
        <v>37</v>
      </c>
      <c r="H20" s="25">
        <v>56</v>
      </c>
      <c r="I20" s="26">
        <v>0.28000000000000003</v>
      </c>
      <c r="J20" s="24" t="s">
        <v>71</v>
      </c>
    </row>
    <row r="21" spans="1:10" ht="20.100000000000001" customHeight="1" x14ac:dyDescent="0.15">
      <c r="A21" s="25">
        <v>489.93900000000002</v>
      </c>
      <c r="B21" s="25"/>
      <c r="C21" s="25"/>
      <c r="D21" s="25"/>
      <c r="E21" s="25">
        <v>3</v>
      </c>
      <c r="F21" s="24" t="s">
        <v>52</v>
      </c>
      <c r="G21" s="25">
        <v>37</v>
      </c>
      <c r="H21" s="25">
        <v>56</v>
      </c>
      <c r="I21" s="26">
        <v>0.28000000000000003</v>
      </c>
      <c r="J21" s="24" t="s">
        <v>72</v>
      </c>
    </row>
    <row r="22" spans="1:10" ht="20.100000000000001" customHeight="1" x14ac:dyDescent="0.15">
      <c r="A22" s="25">
        <v>698.35839999999996</v>
      </c>
      <c r="B22" s="25"/>
      <c r="C22" s="25"/>
      <c r="D22" s="25"/>
      <c r="E22" s="25">
        <v>3</v>
      </c>
      <c r="F22" s="24" t="s">
        <v>52</v>
      </c>
      <c r="G22" s="25">
        <v>44</v>
      </c>
      <c r="H22" s="25">
        <v>61</v>
      </c>
      <c r="I22" s="26">
        <v>0.28000000000000003</v>
      </c>
      <c r="J22" s="24" t="s">
        <v>73</v>
      </c>
    </row>
    <row r="23" spans="1:10" ht="20.100000000000001" customHeight="1" x14ac:dyDescent="0.15">
      <c r="A23" s="25">
        <v>700.36300000000006</v>
      </c>
      <c r="B23" s="25"/>
      <c r="C23" s="25"/>
      <c r="D23" s="25"/>
      <c r="E23" s="25">
        <v>3</v>
      </c>
      <c r="F23" s="24" t="s">
        <v>52</v>
      </c>
      <c r="G23" s="25">
        <v>44</v>
      </c>
      <c r="H23" s="25">
        <v>61</v>
      </c>
      <c r="I23" s="26">
        <v>0.28000000000000003</v>
      </c>
      <c r="J23" s="24" t="s">
        <v>74</v>
      </c>
    </row>
    <row r="24" spans="1:10" ht="20.100000000000001" customHeight="1" x14ac:dyDescent="0.15">
      <c r="A24" s="25">
        <v>793.74900000000002</v>
      </c>
      <c r="B24" s="25"/>
      <c r="C24" s="25"/>
      <c r="D24" s="25"/>
      <c r="E24" s="25">
        <v>3</v>
      </c>
      <c r="F24" s="24" t="s">
        <v>52</v>
      </c>
      <c r="G24" s="25">
        <v>56</v>
      </c>
      <c r="H24" s="25">
        <v>72</v>
      </c>
      <c r="I24" s="26">
        <v>0.28000000000000003</v>
      </c>
      <c r="J24" s="24" t="s">
        <v>75</v>
      </c>
    </row>
    <row r="25" spans="1:10" ht="20.100000000000001" customHeight="1" x14ac:dyDescent="0.15">
      <c r="A25" s="25">
        <v>795.75400000000002</v>
      </c>
      <c r="B25" s="25"/>
      <c r="C25" s="25"/>
      <c r="D25" s="25"/>
      <c r="E25" s="25">
        <v>3</v>
      </c>
      <c r="F25" s="24" t="s">
        <v>52</v>
      </c>
      <c r="G25" s="25">
        <v>56</v>
      </c>
      <c r="H25" s="25">
        <v>72</v>
      </c>
      <c r="I25" s="26">
        <v>0.28000000000000003</v>
      </c>
      <c r="J25" s="24" t="s">
        <v>76</v>
      </c>
    </row>
    <row r="26" spans="1:10" ht="20.100000000000001" customHeight="1" x14ac:dyDescent="0.15">
      <c r="A26" s="25">
        <v>562.05600000000004</v>
      </c>
      <c r="B26" s="25"/>
      <c r="C26" s="25"/>
      <c r="D26" s="25"/>
      <c r="E26" s="25">
        <v>4</v>
      </c>
      <c r="F26" s="24" t="s">
        <v>52</v>
      </c>
      <c r="G26" s="25">
        <v>56</v>
      </c>
      <c r="H26" s="25">
        <v>72</v>
      </c>
      <c r="I26" s="26">
        <v>0.28000000000000003</v>
      </c>
      <c r="J26" s="24" t="s">
        <v>77</v>
      </c>
    </row>
    <row r="27" spans="1:10" ht="20.100000000000001" customHeight="1" x14ac:dyDescent="0.15">
      <c r="A27" s="25">
        <v>563.80999999999995</v>
      </c>
      <c r="B27" s="25"/>
      <c r="C27" s="25"/>
      <c r="D27" s="25"/>
      <c r="E27" s="25">
        <v>4</v>
      </c>
      <c r="F27" s="24" t="s">
        <v>52</v>
      </c>
      <c r="G27" s="25">
        <v>56</v>
      </c>
      <c r="H27" s="25">
        <v>72</v>
      </c>
      <c r="I27" s="26">
        <v>0.28000000000000003</v>
      </c>
      <c r="J27" s="24" t="s">
        <v>78</v>
      </c>
    </row>
    <row r="28" spans="1:10" ht="20.100000000000001" customHeight="1" x14ac:dyDescent="0.15">
      <c r="A28" s="25">
        <v>749.072</v>
      </c>
      <c r="B28" s="25"/>
      <c r="C28" s="25"/>
      <c r="D28" s="25"/>
      <c r="E28" s="25">
        <v>3</v>
      </c>
      <c r="F28" s="24" t="s">
        <v>52</v>
      </c>
      <c r="G28" s="25">
        <v>56</v>
      </c>
      <c r="H28" s="25">
        <v>72</v>
      </c>
      <c r="I28" s="26">
        <v>0.28000000000000003</v>
      </c>
      <c r="J28" s="24" t="s">
        <v>77</v>
      </c>
    </row>
    <row r="29" spans="1:10" ht="20.100000000000001" customHeight="1" x14ac:dyDescent="0.15">
      <c r="A29" s="25">
        <v>751.41099999999994</v>
      </c>
      <c r="B29" s="25"/>
      <c r="C29" s="25"/>
      <c r="D29" s="25"/>
      <c r="E29" s="25">
        <v>3</v>
      </c>
      <c r="F29" s="24" t="s">
        <v>52</v>
      </c>
      <c r="G29" s="25">
        <v>56</v>
      </c>
      <c r="H29" s="25">
        <v>72</v>
      </c>
      <c r="I29" s="26">
        <v>0.28000000000000003</v>
      </c>
      <c r="J29" s="24" t="s">
        <v>78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Ub-PRM_lysate-+MG132</vt:lpstr>
      <vt:lpstr>Inclusion list for PRM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Saeki</dc:creator>
  <cp:lastModifiedBy>Tsuchiya</cp:lastModifiedBy>
  <dcterms:created xsi:type="dcterms:W3CDTF">2016-08-26T02:05:33Z</dcterms:created>
  <dcterms:modified xsi:type="dcterms:W3CDTF">2017-11-10T10:03:07Z</dcterms:modified>
</cp:coreProperties>
</file>