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7875"/>
  </bookViews>
  <sheets>
    <sheet name="-MG132 Raw Data" sheetId="11" r:id="rId1"/>
    <sheet name="+MG132 Raw Data" sheetId="15" r:id="rId2"/>
    <sheet name="-MG132 graph" sheetId="14" r:id="rId3"/>
    <sheet name="+MG132 graph" sheetId="16" r:id="rId4"/>
    <sheet name="Comparison -+MG132" sheetId="17" r:id="rId5"/>
    <sheet name="Composition of Ub-ProT sample" sheetId="19" r:id="rId6"/>
    <sheet name="Inclusion list of PRM" sheetId="18" r:id="rId7"/>
  </sheets>
  <calcPr calcId="145621"/>
</workbook>
</file>

<file path=xl/calcChain.xml><?xml version="1.0" encoding="utf-8"?>
<calcChain xmlns="http://schemas.openxmlformats.org/spreadsheetml/2006/main">
  <c r="N69" i="15" l="1"/>
  <c r="N61" i="15"/>
  <c r="N53" i="15"/>
  <c r="N45" i="15"/>
  <c r="N37" i="15"/>
  <c r="N29" i="15"/>
  <c r="N21" i="15"/>
  <c r="N13" i="15"/>
  <c r="N5" i="15" l="1"/>
  <c r="B28" i="14" l="1"/>
  <c r="M28" i="16" l="1"/>
  <c r="L28" i="16"/>
  <c r="K28" i="16"/>
  <c r="J28" i="16"/>
  <c r="I28" i="16"/>
  <c r="H28" i="16"/>
  <c r="G28" i="16"/>
  <c r="F28" i="16"/>
  <c r="E28" i="16"/>
  <c r="D28" i="16"/>
  <c r="C28" i="16"/>
  <c r="B28" i="16"/>
  <c r="M26" i="16"/>
  <c r="M29" i="16" s="1"/>
  <c r="L26" i="16"/>
  <c r="L29" i="16" s="1"/>
  <c r="K26" i="16"/>
  <c r="J26" i="16"/>
  <c r="I26" i="16"/>
  <c r="H26" i="16"/>
  <c r="G26" i="16"/>
  <c r="F26" i="16"/>
  <c r="F29" i="16" s="1"/>
  <c r="E26" i="16"/>
  <c r="E29" i="16" s="1"/>
  <c r="D26" i="16"/>
  <c r="D29" i="16" s="1"/>
  <c r="C26" i="16"/>
  <c r="B26" i="16"/>
  <c r="M13" i="16"/>
  <c r="L13" i="16"/>
  <c r="K13" i="16"/>
  <c r="J13" i="16"/>
  <c r="I13" i="16"/>
  <c r="H13" i="16"/>
  <c r="G13" i="16"/>
  <c r="F13" i="16"/>
  <c r="E13" i="16"/>
  <c r="D13" i="16"/>
  <c r="C13" i="16"/>
  <c r="B13" i="16"/>
  <c r="M11" i="16"/>
  <c r="L11" i="16"/>
  <c r="K11" i="16"/>
  <c r="J11" i="16"/>
  <c r="I11" i="16"/>
  <c r="H11" i="16"/>
  <c r="G11" i="16"/>
  <c r="F11" i="16"/>
  <c r="E11" i="16"/>
  <c r="D11" i="16"/>
  <c r="C11" i="16"/>
  <c r="B11" i="16"/>
  <c r="C38" i="15"/>
  <c r="M70" i="15"/>
  <c r="M71" i="15" s="1"/>
  <c r="L70" i="15"/>
  <c r="L71" i="15" s="1"/>
  <c r="K70" i="15"/>
  <c r="K71" i="15" s="1"/>
  <c r="J70" i="15"/>
  <c r="J71" i="15" s="1"/>
  <c r="I70" i="15"/>
  <c r="I71" i="15" s="1"/>
  <c r="H70" i="15"/>
  <c r="H71" i="15" s="1"/>
  <c r="G70" i="15"/>
  <c r="G71" i="15" s="1"/>
  <c r="F70" i="15"/>
  <c r="F71" i="15" s="1"/>
  <c r="E70" i="15"/>
  <c r="E71" i="15" s="1"/>
  <c r="D70" i="15"/>
  <c r="D71" i="15" s="1"/>
  <c r="C70" i="15"/>
  <c r="C71" i="15" s="1"/>
  <c r="B70" i="15"/>
  <c r="B71" i="15" s="1"/>
  <c r="M69" i="15"/>
  <c r="L69" i="15"/>
  <c r="K69" i="15"/>
  <c r="J69" i="15"/>
  <c r="I69" i="15"/>
  <c r="H69" i="15"/>
  <c r="G69" i="15"/>
  <c r="F69" i="15"/>
  <c r="E69" i="15"/>
  <c r="D69" i="15"/>
  <c r="C69" i="15"/>
  <c r="B69" i="15"/>
  <c r="M62" i="15"/>
  <c r="M63" i="15" s="1"/>
  <c r="L62" i="15"/>
  <c r="L63" i="15" s="1"/>
  <c r="K62" i="15"/>
  <c r="K63" i="15" s="1"/>
  <c r="J62" i="15"/>
  <c r="J63" i="15" s="1"/>
  <c r="I62" i="15"/>
  <c r="I63" i="15" s="1"/>
  <c r="H62" i="15"/>
  <c r="H63" i="15" s="1"/>
  <c r="G62" i="15"/>
  <c r="G63" i="15" s="1"/>
  <c r="F62" i="15"/>
  <c r="F63" i="15" s="1"/>
  <c r="E62" i="15"/>
  <c r="E63" i="15" s="1"/>
  <c r="D62" i="15"/>
  <c r="D63" i="15" s="1"/>
  <c r="C62" i="15"/>
  <c r="C63" i="15" s="1"/>
  <c r="B62" i="15"/>
  <c r="B63" i="15" s="1"/>
  <c r="M61" i="15"/>
  <c r="L61" i="15"/>
  <c r="K61" i="15"/>
  <c r="J61" i="15"/>
  <c r="I61" i="15"/>
  <c r="H61" i="15"/>
  <c r="G61" i="15"/>
  <c r="F61" i="15"/>
  <c r="E61" i="15"/>
  <c r="D61" i="15"/>
  <c r="C61" i="15"/>
  <c r="B61" i="15"/>
  <c r="M54" i="15"/>
  <c r="M55" i="15" s="1"/>
  <c r="L54" i="15"/>
  <c r="L55" i="15" s="1"/>
  <c r="K54" i="15"/>
  <c r="K55" i="15" s="1"/>
  <c r="J54" i="15"/>
  <c r="J55" i="15" s="1"/>
  <c r="I54" i="15"/>
  <c r="I55" i="15" s="1"/>
  <c r="H54" i="15"/>
  <c r="H55" i="15" s="1"/>
  <c r="G54" i="15"/>
  <c r="G55" i="15" s="1"/>
  <c r="F54" i="15"/>
  <c r="F55" i="15" s="1"/>
  <c r="E54" i="15"/>
  <c r="E55" i="15" s="1"/>
  <c r="D54" i="15"/>
  <c r="D55" i="15" s="1"/>
  <c r="C54" i="15"/>
  <c r="C55" i="15" s="1"/>
  <c r="B54" i="15"/>
  <c r="B55" i="15" s="1"/>
  <c r="M53" i="15"/>
  <c r="L53" i="15"/>
  <c r="K53" i="15"/>
  <c r="J53" i="15"/>
  <c r="I53" i="15"/>
  <c r="H53" i="15"/>
  <c r="G53" i="15"/>
  <c r="F53" i="15"/>
  <c r="E53" i="15"/>
  <c r="D53" i="15"/>
  <c r="C53" i="15"/>
  <c r="B53" i="15"/>
  <c r="L47" i="15"/>
  <c r="F47" i="15"/>
  <c r="M46" i="15"/>
  <c r="M47" i="15" s="1"/>
  <c r="L46" i="15"/>
  <c r="K46" i="15"/>
  <c r="K47" i="15" s="1"/>
  <c r="J46" i="15"/>
  <c r="J47" i="15" s="1"/>
  <c r="I46" i="15"/>
  <c r="I47" i="15" s="1"/>
  <c r="H46" i="15"/>
  <c r="H47" i="15" s="1"/>
  <c r="G46" i="15"/>
  <c r="G47" i="15" s="1"/>
  <c r="F46" i="15"/>
  <c r="E46" i="15"/>
  <c r="E47" i="15" s="1"/>
  <c r="D46" i="15"/>
  <c r="D47" i="15" s="1"/>
  <c r="C46" i="15"/>
  <c r="C47" i="15" s="1"/>
  <c r="B46" i="15"/>
  <c r="B47" i="15" s="1"/>
  <c r="M45" i="15"/>
  <c r="L45" i="15"/>
  <c r="K45" i="15"/>
  <c r="J45" i="15"/>
  <c r="I45" i="15"/>
  <c r="H45" i="15"/>
  <c r="G45" i="15"/>
  <c r="F45" i="15"/>
  <c r="E45" i="15"/>
  <c r="D45" i="15"/>
  <c r="C45" i="15"/>
  <c r="B45" i="15"/>
  <c r="C39" i="15"/>
  <c r="M38" i="15"/>
  <c r="M39" i="15" s="1"/>
  <c r="L38" i="15"/>
  <c r="L39" i="15" s="1"/>
  <c r="K38" i="15"/>
  <c r="K39" i="15" s="1"/>
  <c r="J38" i="15"/>
  <c r="J39" i="15" s="1"/>
  <c r="I38" i="15"/>
  <c r="I39" i="15" s="1"/>
  <c r="H38" i="15"/>
  <c r="H39" i="15" s="1"/>
  <c r="G38" i="15"/>
  <c r="G39" i="15" s="1"/>
  <c r="F38" i="15"/>
  <c r="F39" i="15" s="1"/>
  <c r="E38" i="15"/>
  <c r="E39" i="15" s="1"/>
  <c r="D38" i="15"/>
  <c r="D39" i="15" s="1"/>
  <c r="B38" i="15"/>
  <c r="B39" i="15" s="1"/>
  <c r="M37" i="15"/>
  <c r="L37" i="15"/>
  <c r="K37" i="15"/>
  <c r="J37" i="15"/>
  <c r="I37" i="15"/>
  <c r="H37" i="15"/>
  <c r="G37" i="15"/>
  <c r="F37" i="15"/>
  <c r="E37" i="15"/>
  <c r="D37" i="15"/>
  <c r="C37" i="15"/>
  <c r="B37" i="15"/>
  <c r="M30" i="15"/>
  <c r="M31" i="15" s="1"/>
  <c r="L30" i="15"/>
  <c r="L31" i="15" s="1"/>
  <c r="K30" i="15"/>
  <c r="K31" i="15" s="1"/>
  <c r="J30" i="15"/>
  <c r="J31" i="15" s="1"/>
  <c r="I30" i="15"/>
  <c r="I31" i="15" s="1"/>
  <c r="H30" i="15"/>
  <c r="H31" i="15" s="1"/>
  <c r="G30" i="15"/>
  <c r="G31" i="15" s="1"/>
  <c r="F30" i="15"/>
  <c r="F31" i="15" s="1"/>
  <c r="E30" i="15"/>
  <c r="E31" i="15" s="1"/>
  <c r="D30" i="15"/>
  <c r="D31" i="15" s="1"/>
  <c r="C30" i="15"/>
  <c r="C31" i="15" s="1"/>
  <c r="B30" i="15"/>
  <c r="B31" i="15" s="1"/>
  <c r="M29" i="15"/>
  <c r="L29" i="15"/>
  <c r="K29" i="15"/>
  <c r="J29" i="15"/>
  <c r="I29" i="15"/>
  <c r="H29" i="15"/>
  <c r="G29" i="15"/>
  <c r="F29" i="15"/>
  <c r="E29" i="15"/>
  <c r="D29" i="15"/>
  <c r="C29" i="15"/>
  <c r="B29" i="15"/>
  <c r="M22" i="15"/>
  <c r="M23" i="15" s="1"/>
  <c r="L22" i="15"/>
  <c r="L23" i="15" s="1"/>
  <c r="K22" i="15"/>
  <c r="K23" i="15" s="1"/>
  <c r="J22" i="15"/>
  <c r="J23" i="15" s="1"/>
  <c r="I22" i="15"/>
  <c r="I23" i="15" s="1"/>
  <c r="H22" i="15"/>
  <c r="H23" i="15" s="1"/>
  <c r="G22" i="15"/>
  <c r="G23" i="15" s="1"/>
  <c r="F22" i="15"/>
  <c r="F23" i="15" s="1"/>
  <c r="E22" i="15"/>
  <c r="E23" i="15" s="1"/>
  <c r="D22" i="15"/>
  <c r="D23" i="15" s="1"/>
  <c r="C22" i="15"/>
  <c r="C23" i="15" s="1"/>
  <c r="B22" i="15"/>
  <c r="B23" i="15" s="1"/>
  <c r="M21" i="15"/>
  <c r="L21" i="15"/>
  <c r="K21" i="15"/>
  <c r="J21" i="15"/>
  <c r="I21" i="15"/>
  <c r="H21" i="15"/>
  <c r="G21" i="15"/>
  <c r="F21" i="15"/>
  <c r="E21" i="15"/>
  <c r="D21" i="15"/>
  <c r="C21" i="15"/>
  <c r="B21" i="15"/>
  <c r="L15" i="15"/>
  <c r="M14" i="15"/>
  <c r="M15" i="15" s="1"/>
  <c r="L14" i="15"/>
  <c r="K14" i="15"/>
  <c r="K15" i="15" s="1"/>
  <c r="J14" i="15"/>
  <c r="J15" i="15" s="1"/>
  <c r="I14" i="15"/>
  <c r="I15" i="15" s="1"/>
  <c r="H14" i="15"/>
  <c r="H15" i="15" s="1"/>
  <c r="G14" i="15"/>
  <c r="G15" i="15" s="1"/>
  <c r="F14" i="15"/>
  <c r="F15" i="15" s="1"/>
  <c r="E14" i="15"/>
  <c r="E15" i="15" s="1"/>
  <c r="D14" i="15"/>
  <c r="D15" i="15" s="1"/>
  <c r="C14" i="15"/>
  <c r="C15" i="15" s="1"/>
  <c r="B14" i="15"/>
  <c r="B15" i="15" s="1"/>
  <c r="M13" i="15"/>
  <c r="L13" i="15"/>
  <c r="K13" i="15"/>
  <c r="J13" i="15"/>
  <c r="I13" i="15"/>
  <c r="H13" i="15"/>
  <c r="G13" i="15"/>
  <c r="F13" i="15"/>
  <c r="E13" i="15"/>
  <c r="D13" i="15"/>
  <c r="C13" i="15"/>
  <c r="B13" i="15"/>
  <c r="L6" i="15"/>
  <c r="L7" i="15" s="1"/>
  <c r="D6" i="15"/>
  <c r="D7" i="15" s="1"/>
  <c r="M5" i="15"/>
  <c r="M6" i="15" s="1"/>
  <c r="M7" i="15" s="1"/>
  <c r="L5" i="15"/>
  <c r="K5" i="15"/>
  <c r="K6" i="15" s="1"/>
  <c r="K7" i="15" s="1"/>
  <c r="J5" i="15"/>
  <c r="J6" i="15" s="1"/>
  <c r="J7" i="15" s="1"/>
  <c r="I5" i="15"/>
  <c r="I6" i="15" s="1"/>
  <c r="I7" i="15" s="1"/>
  <c r="H5" i="15"/>
  <c r="H6" i="15" s="1"/>
  <c r="H7" i="15" s="1"/>
  <c r="G5" i="15"/>
  <c r="G6" i="15" s="1"/>
  <c r="G7" i="15" s="1"/>
  <c r="F5" i="15"/>
  <c r="F6" i="15" s="1"/>
  <c r="F7" i="15" s="1"/>
  <c r="E5" i="15"/>
  <c r="E6" i="15" s="1"/>
  <c r="E7" i="15" s="1"/>
  <c r="D5" i="15"/>
  <c r="C5" i="15"/>
  <c r="C6" i="15" s="1"/>
  <c r="C7" i="15" s="1"/>
  <c r="B5" i="15"/>
  <c r="B6" i="15" s="1"/>
  <c r="B7" i="15" s="1"/>
  <c r="M28" i="14"/>
  <c r="L28" i="14"/>
  <c r="K28" i="14"/>
  <c r="J28" i="14"/>
  <c r="I28" i="14"/>
  <c r="H28" i="14"/>
  <c r="G28" i="14"/>
  <c r="F28" i="14"/>
  <c r="E28" i="14"/>
  <c r="D28" i="14"/>
  <c r="C28" i="14"/>
  <c r="M26" i="14"/>
  <c r="M29" i="14" s="1"/>
  <c r="L26" i="14"/>
  <c r="L29" i="14" s="1"/>
  <c r="K26" i="14"/>
  <c r="J26" i="14"/>
  <c r="I26" i="14"/>
  <c r="H26" i="14"/>
  <c r="G26" i="14"/>
  <c r="F26" i="14"/>
  <c r="F29" i="14" s="1"/>
  <c r="E26" i="14"/>
  <c r="E29" i="14" s="1"/>
  <c r="D26" i="14"/>
  <c r="D29" i="14" s="1"/>
  <c r="C26" i="14"/>
  <c r="B26" i="14"/>
  <c r="C13" i="14"/>
  <c r="D13" i="14"/>
  <c r="E13" i="14"/>
  <c r="F13" i="14"/>
  <c r="G13" i="14"/>
  <c r="H13" i="14"/>
  <c r="H14" i="14" s="1"/>
  <c r="I13" i="14"/>
  <c r="J13" i="14"/>
  <c r="K13" i="14"/>
  <c r="L13" i="14"/>
  <c r="M13" i="14"/>
  <c r="C14" i="14"/>
  <c r="D14" i="14"/>
  <c r="L14" i="14"/>
  <c r="B14" i="14"/>
  <c r="B13" i="14"/>
  <c r="M11" i="14"/>
  <c r="M14" i="14" s="1"/>
  <c r="L11" i="14"/>
  <c r="K11" i="14"/>
  <c r="K14" i="14" s="1"/>
  <c r="J11" i="14"/>
  <c r="J14" i="14" s="1"/>
  <c r="I11" i="14"/>
  <c r="H11" i="14"/>
  <c r="G11" i="14"/>
  <c r="F11" i="14"/>
  <c r="F14" i="14" s="1"/>
  <c r="E11" i="14"/>
  <c r="E14" i="14" s="1"/>
  <c r="D11" i="14"/>
  <c r="C11" i="14"/>
  <c r="B11" i="14"/>
  <c r="G14" i="14" l="1"/>
  <c r="I14" i="14"/>
  <c r="C14" i="16"/>
  <c r="K14" i="16"/>
  <c r="C29" i="16"/>
  <c r="K29" i="16"/>
  <c r="B29" i="16"/>
  <c r="J29" i="16"/>
  <c r="G29" i="16"/>
  <c r="H29" i="16"/>
  <c r="I29" i="16"/>
  <c r="H14" i="16"/>
  <c r="I14" i="16"/>
  <c r="B14" i="16"/>
  <c r="J14" i="16"/>
  <c r="D14" i="16"/>
  <c r="L14" i="16"/>
  <c r="M14" i="16"/>
  <c r="F14" i="16"/>
  <c r="E14" i="16"/>
  <c r="G14" i="16"/>
  <c r="G29" i="14"/>
  <c r="H29" i="14"/>
  <c r="I29" i="14"/>
  <c r="B29" i="14"/>
  <c r="J29" i="14"/>
  <c r="C29" i="14"/>
  <c r="K29" i="14"/>
  <c r="C69" i="11"/>
  <c r="D69" i="11"/>
  <c r="E69" i="11"/>
  <c r="F69" i="11"/>
  <c r="G69" i="11"/>
  <c r="H69" i="11"/>
  <c r="I69" i="11"/>
  <c r="J69" i="11"/>
  <c r="K69" i="11"/>
  <c r="L69" i="11"/>
  <c r="M69" i="11"/>
  <c r="C70" i="11"/>
  <c r="C71" i="11" s="1"/>
  <c r="D70" i="11"/>
  <c r="E70" i="11"/>
  <c r="E71" i="11" s="1"/>
  <c r="F70" i="11"/>
  <c r="F71" i="11" s="1"/>
  <c r="G70" i="11"/>
  <c r="G71" i="11" s="1"/>
  <c r="H70" i="11"/>
  <c r="I70" i="11"/>
  <c r="J70" i="11"/>
  <c r="K70" i="11"/>
  <c r="K71" i="11" s="1"/>
  <c r="L70" i="11"/>
  <c r="M70" i="11"/>
  <c r="D71" i="11"/>
  <c r="H71" i="11"/>
  <c r="I71" i="11"/>
  <c r="J71" i="11"/>
  <c r="L71" i="11"/>
  <c r="M71" i="11"/>
  <c r="B70" i="11"/>
  <c r="B71" i="11" s="1"/>
  <c r="B69" i="11"/>
  <c r="I61" i="11"/>
  <c r="I62" i="11"/>
  <c r="I63" i="11" s="1"/>
  <c r="H63" i="11"/>
  <c r="F63" i="11"/>
  <c r="M62" i="11"/>
  <c r="M63" i="11" s="1"/>
  <c r="L62" i="11"/>
  <c r="L63" i="11" s="1"/>
  <c r="K62" i="11"/>
  <c r="K63" i="11" s="1"/>
  <c r="J62" i="11"/>
  <c r="J63" i="11" s="1"/>
  <c r="H62" i="11"/>
  <c r="G62" i="11"/>
  <c r="G63" i="11" s="1"/>
  <c r="F62" i="11"/>
  <c r="E62" i="11"/>
  <c r="E63" i="11" s="1"/>
  <c r="D62" i="11"/>
  <c r="D63" i="11" s="1"/>
  <c r="C62" i="11"/>
  <c r="C63" i="11" s="1"/>
  <c r="M61" i="11"/>
  <c r="L61" i="11"/>
  <c r="K61" i="11"/>
  <c r="J61" i="11"/>
  <c r="H61" i="11"/>
  <c r="G61" i="11"/>
  <c r="F61" i="11"/>
  <c r="E61" i="11"/>
  <c r="D61" i="11"/>
  <c r="C61" i="11"/>
  <c r="B62" i="11"/>
  <c r="B63" i="11" s="1"/>
  <c r="B61" i="11"/>
  <c r="C53" i="11"/>
  <c r="D53" i="11"/>
  <c r="E53" i="11"/>
  <c r="F53" i="11"/>
  <c r="G53" i="11"/>
  <c r="H53" i="11"/>
  <c r="I53" i="11"/>
  <c r="J53" i="11"/>
  <c r="K53" i="11"/>
  <c r="L53" i="11"/>
  <c r="M53" i="11"/>
  <c r="C54" i="11"/>
  <c r="D54" i="11"/>
  <c r="D55" i="11" s="1"/>
  <c r="E54" i="11"/>
  <c r="E55" i="11" s="1"/>
  <c r="F54" i="11"/>
  <c r="F55" i="11" s="1"/>
  <c r="G54" i="11"/>
  <c r="G55" i="11" s="1"/>
  <c r="H54" i="11"/>
  <c r="I54" i="11"/>
  <c r="J54" i="11"/>
  <c r="K54" i="11"/>
  <c r="L54" i="11"/>
  <c r="L55" i="11" s="1"/>
  <c r="M54" i="11"/>
  <c r="M55" i="11" s="1"/>
  <c r="C55" i="11"/>
  <c r="H55" i="11"/>
  <c r="I55" i="11"/>
  <c r="J55" i="11"/>
  <c r="K55" i="11"/>
  <c r="B54" i="11"/>
  <c r="B55" i="11" s="1"/>
  <c r="B53" i="11"/>
  <c r="J47" i="11"/>
  <c r="M46" i="11"/>
  <c r="M47" i="11" s="1"/>
  <c r="L46" i="11"/>
  <c r="L47" i="11" s="1"/>
  <c r="K46" i="11"/>
  <c r="K47" i="11" s="1"/>
  <c r="J46" i="11"/>
  <c r="I46" i="11"/>
  <c r="I47" i="11" s="1"/>
  <c r="H46" i="11"/>
  <c r="H47" i="11" s="1"/>
  <c r="G46" i="11"/>
  <c r="G47" i="11" s="1"/>
  <c r="F46" i="11"/>
  <c r="F47" i="11" s="1"/>
  <c r="E46" i="11"/>
  <c r="E47" i="11" s="1"/>
  <c r="D46" i="11"/>
  <c r="D47" i="11" s="1"/>
  <c r="C46" i="11"/>
  <c r="C47" i="11" s="1"/>
  <c r="B46" i="11"/>
  <c r="B47" i="11" s="1"/>
  <c r="M45" i="11"/>
  <c r="L45" i="11"/>
  <c r="K45" i="11"/>
  <c r="J45" i="11"/>
  <c r="I45" i="11"/>
  <c r="H45" i="11"/>
  <c r="G45" i="11"/>
  <c r="F45" i="11"/>
  <c r="E45" i="11"/>
  <c r="D45" i="11"/>
  <c r="C45" i="11"/>
  <c r="B45" i="11"/>
  <c r="G38" i="11"/>
  <c r="G39" i="11" s="1"/>
  <c r="M38" i="11"/>
  <c r="M39" i="11" s="1"/>
  <c r="L38" i="11"/>
  <c r="L39" i="11" s="1"/>
  <c r="K38" i="11"/>
  <c r="K39" i="11" s="1"/>
  <c r="J38" i="11"/>
  <c r="J39" i="11" s="1"/>
  <c r="I38" i="11"/>
  <c r="I39" i="11" s="1"/>
  <c r="H38" i="11"/>
  <c r="H39" i="11" s="1"/>
  <c r="F38" i="11"/>
  <c r="F39" i="11" s="1"/>
  <c r="E38" i="11"/>
  <c r="E39" i="11" s="1"/>
  <c r="D38" i="11"/>
  <c r="D39" i="11" s="1"/>
  <c r="C38" i="11"/>
  <c r="C39" i="11" s="1"/>
  <c r="M37" i="11"/>
  <c r="L37" i="11"/>
  <c r="K37" i="11"/>
  <c r="J37" i="11"/>
  <c r="I37" i="11"/>
  <c r="H37" i="11"/>
  <c r="G37" i="11"/>
  <c r="F37" i="11"/>
  <c r="E37" i="11"/>
  <c r="D37" i="11"/>
  <c r="C37" i="11"/>
  <c r="B38" i="11"/>
  <c r="B39" i="11" s="1"/>
  <c r="B37" i="11"/>
  <c r="E30" i="11"/>
  <c r="E31" i="11" s="1"/>
  <c r="E29" i="11"/>
  <c r="M30" i="11"/>
  <c r="M31" i="11" s="1"/>
  <c r="L30" i="11"/>
  <c r="L31" i="11" s="1"/>
  <c r="K30" i="11"/>
  <c r="K31" i="11" s="1"/>
  <c r="J30" i="11"/>
  <c r="J31" i="11" s="1"/>
  <c r="I30" i="11"/>
  <c r="I31" i="11" s="1"/>
  <c r="H30" i="11"/>
  <c r="H31" i="11" s="1"/>
  <c r="G30" i="11"/>
  <c r="G31" i="11" s="1"/>
  <c r="F30" i="11"/>
  <c r="F31" i="11" s="1"/>
  <c r="D30" i="11"/>
  <c r="D31" i="11" s="1"/>
  <c r="C30" i="11"/>
  <c r="C31" i="11" s="1"/>
  <c r="B30" i="11"/>
  <c r="B31" i="11" s="1"/>
  <c r="M29" i="11"/>
  <c r="L29" i="11"/>
  <c r="K29" i="11"/>
  <c r="J29" i="11"/>
  <c r="I29" i="11"/>
  <c r="H29" i="11"/>
  <c r="G29" i="11"/>
  <c r="F29" i="11"/>
  <c r="D29" i="11"/>
  <c r="C29" i="11"/>
  <c r="B29" i="11"/>
  <c r="H23" i="11"/>
  <c r="M22" i="11"/>
  <c r="M23" i="11" s="1"/>
  <c r="L22" i="11"/>
  <c r="L23" i="11" s="1"/>
  <c r="K22" i="11"/>
  <c r="K23" i="11" s="1"/>
  <c r="J22" i="11"/>
  <c r="J23" i="11" s="1"/>
  <c r="I22" i="11"/>
  <c r="I23" i="11" s="1"/>
  <c r="H22" i="11"/>
  <c r="G22" i="11"/>
  <c r="G23" i="11" s="1"/>
  <c r="F22" i="11"/>
  <c r="F23" i="11" s="1"/>
  <c r="E22" i="11"/>
  <c r="E23" i="11" s="1"/>
  <c r="D22" i="11"/>
  <c r="D23" i="11" s="1"/>
  <c r="C22" i="11"/>
  <c r="C23" i="11" s="1"/>
  <c r="M21" i="11"/>
  <c r="L21" i="11"/>
  <c r="K21" i="11"/>
  <c r="J21" i="11"/>
  <c r="I21" i="11"/>
  <c r="H21" i="11"/>
  <c r="G21" i="11"/>
  <c r="F21" i="11"/>
  <c r="E21" i="11"/>
  <c r="D21" i="11"/>
  <c r="C21" i="11"/>
  <c r="B22" i="11"/>
  <c r="B23" i="11" s="1"/>
  <c r="B21" i="11"/>
  <c r="M14" i="11"/>
  <c r="M15" i="11" s="1"/>
  <c r="L14" i="11"/>
  <c r="L15" i="11" s="1"/>
  <c r="K14" i="11"/>
  <c r="K15" i="11" s="1"/>
  <c r="J14" i="11"/>
  <c r="J15" i="11" s="1"/>
  <c r="I14" i="11"/>
  <c r="I15" i="11" s="1"/>
  <c r="H14" i="11"/>
  <c r="H15" i="11" s="1"/>
  <c r="G14" i="11"/>
  <c r="G15" i="11" s="1"/>
  <c r="F14" i="11"/>
  <c r="F15" i="11" s="1"/>
  <c r="E14" i="11"/>
  <c r="E15" i="11" s="1"/>
  <c r="D14" i="11"/>
  <c r="D15" i="11" s="1"/>
  <c r="C14" i="11"/>
  <c r="C15" i="11" s="1"/>
  <c r="M13" i="11"/>
  <c r="L13" i="11"/>
  <c r="K13" i="11"/>
  <c r="J13" i="11"/>
  <c r="I13" i="11"/>
  <c r="H13" i="11"/>
  <c r="G13" i="11"/>
  <c r="F13" i="11"/>
  <c r="E13" i="11"/>
  <c r="D13" i="11"/>
  <c r="C13" i="11"/>
  <c r="B14" i="11"/>
  <c r="B15" i="11" s="1"/>
  <c r="B13" i="11"/>
  <c r="M5" i="11" l="1"/>
  <c r="M6" i="11" s="1"/>
  <c r="M7" i="11" s="1"/>
  <c r="L5" i="11"/>
  <c r="L6" i="11" s="1"/>
  <c r="L7" i="11" s="1"/>
  <c r="K5" i="11"/>
  <c r="K6" i="11" s="1"/>
  <c r="K7" i="11" s="1"/>
  <c r="J5" i="11"/>
  <c r="J6" i="11" s="1"/>
  <c r="J7" i="11" s="1"/>
  <c r="I5" i="11"/>
  <c r="I6" i="11" s="1"/>
  <c r="I7" i="11" s="1"/>
  <c r="H5" i="11"/>
  <c r="H6" i="11" s="1"/>
  <c r="H7" i="11" s="1"/>
  <c r="G5" i="11"/>
  <c r="G6" i="11" s="1"/>
  <c r="G7" i="11" s="1"/>
  <c r="F5" i="11"/>
  <c r="F6" i="11" s="1"/>
  <c r="F7" i="11" s="1"/>
  <c r="E5" i="11"/>
  <c r="E6" i="11" s="1"/>
  <c r="E7" i="11" s="1"/>
  <c r="D5" i="11"/>
  <c r="D6" i="11" s="1"/>
  <c r="D7" i="11" s="1"/>
  <c r="C5" i="11"/>
  <c r="C6" i="11" s="1"/>
  <c r="C7" i="11" s="1"/>
  <c r="B5" i="11"/>
  <c r="B6" i="11" s="1"/>
  <c r="B7" i="11" s="1"/>
</calcChain>
</file>

<file path=xl/sharedStrings.xml><?xml version="1.0" encoding="utf-8"?>
<sst xmlns="http://schemas.openxmlformats.org/spreadsheetml/2006/main" count="713" uniqueCount="97">
  <si>
    <t>K6</t>
    <phoneticPr fontId="1"/>
  </si>
  <si>
    <t>K11</t>
    <phoneticPr fontId="1"/>
  </si>
  <si>
    <t>K29</t>
    <phoneticPr fontId="1"/>
  </si>
  <si>
    <t>K48</t>
    <phoneticPr fontId="1"/>
  </si>
  <si>
    <t>K63</t>
    <phoneticPr fontId="1"/>
  </si>
  <si>
    <t>K6</t>
    <phoneticPr fontId="1"/>
  </si>
  <si>
    <t>K27</t>
    <phoneticPr fontId="1"/>
  </si>
  <si>
    <t>K48</t>
    <phoneticPr fontId="1"/>
  </si>
  <si>
    <t>K11</t>
    <phoneticPr fontId="1"/>
  </si>
  <si>
    <t>K29</t>
    <phoneticPr fontId="1"/>
  </si>
  <si>
    <t>average (fmol)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</si>
  <si>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</si>
  <si>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</si>
  <si>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</si>
  <si>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</si>
  <si>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</si>
  <si>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</si>
  <si>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</si>
  <si>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</si>
  <si>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</si>
  <si>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</si>
  <si>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</si>
  <si>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</si>
  <si>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#1</t>
    <phoneticPr fontId="1"/>
  </si>
  <si>
    <t>#2</t>
    <phoneticPr fontId="1"/>
  </si>
  <si>
    <t>#3</t>
    <phoneticPr fontId="1"/>
  </si>
  <si>
    <t>average</t>
    <phoneticPr fontId="1"/>
  </si>
  <si>
    <t>SD</t>
    <phoneticPr fontId="1"/>
  </si>
  <si>
    <t>SEM</t>
    <phoneticPr fontId="1"/>
  </si>
  <si>
    <t>ESTHLVLR (fmol)</t>
    <phoneticPr fontId="1"/>
  </si>
  <si>
    <t>K6gg (fmol)</t>
    <phoneticPr fontId="1"/>
  </si>
  <si>
    <t>K11gg (fmol)</t>
    <phoneticPr fontId="1"/>
  </si>
  <si>
    <t>K27gg (fmol)</t>
    <phoneticPr fontId="1"/>
  </si>
  <si>
    <t>K29gg (fmol)</t>
    <phoneticPr fontId="1"/>
  </si>
  <si>
    <t>K33gg (fmol)</t>
    <phoneticPr fontId="1"/>
  </si>
  <si>
    <t>K48gg (fmol)</t>
    <phoneticPr fontId="1"/>
  </si>
  <si>
    <t>K63gg (fmol)</t>
    <phoneticPr fontId="1"/>
  </si>
  <si>
    <t>M1gg (fmol)</t>
    <phoneticPr fontId="1"/>
  </si>
  <si>
    <t>K33</t>
    <phoneticPr fontId="1"/>
  </si>
  <si>
    <t>K63</t>
    <phoneticPr fontId="1"/>
  </si>
  <si>
    <t>M1</t>
    <phoneticPr fontId="1"/>
  </si>
  <si>
    <t>linlage sum</t>
    <phoneticPr fontId="1"/>
  </si>
  <si>
    <t>EST</t>
    <phoneticPr fontId="1"/>
  </si>
  <si>
    <t>total Ub</t>
    <phoneticPr fontId="1"/>
  </si>
  <si>
    <t>chain %</t>
    <phoneticPr fontId="1"/>
  </si>
  <si>
    <t>SEM (n=3)</t>
    <phoneticPr fontId="1"/>
  </si>
  <si>
    <t>MG132 (-)</t>
    <phoneticPr fontId="1"/>
  </si>
  <si>
    <t>MG132 (+)</t>
    <phoneticPr fontId="1"/>
  </si>
  <si>
    <t>Mass [m/z]</t>
  </si>
  <si>
    <t>Formula [M]</t>
  </si>
  <si>
    <t>Formula type</t>
  </si>
  <si>
    <t>Species</t>
  </si>
  <si>
    <t>CS [z]</t>
  </si>
  <si>
    <t>Polarity</t>
  </si>
  <si>
    <t>Start [min]</t>
  </si>
  <si>
    <t>End [min]</t>
  </si>
  <si>
    <t>NCE</t>
  </si>
  <si>
    <t>Comment</t>
  </si>
  <si>
    <t>Positive</t>
  </si>
  <si>
    <t>K29 (y): SK[GG]IQDK</t>
  </si>
  <si>
    <t>K29 (y): SK[GG]I[HeavyI]QDK</t>
  </si>
  <si>
    <t>34-42: EGIPPDQQR</t>
  </si>
  <si>
    <t>34-42: EGIPP[HeavyP]DQQR</t>
  </si>
  <si>
    <t>K33: IQDK[GG]EGIPPDQQR</t>
  </si>
  <si>
    <t>K33: IQDK[GG]EGIP[HeavyP]PDQQR</t>
  </si>
  <si>
    <t>1-6ox: M[Oxid]QIFVK</t>
  </si>
  <si>
    <t>1-6ox: M[Oxid]QIFV[HeavyV]K</t>
  </si>
  <si>
    <t>M1ox: GGM[Oxid]QIFVK</t>
  </si>
  <si>
    <t>M1ox: GGM[Oxid]QIFV[HeavyV]K</t>
  </si>
  <si>
    <t>55-63: TLSDYNIQK</t>
  </si>
  <si>
    <t>55-63: TL[HeavyL]SDYNIQK</t>
  </si>
  <si>
    <t>K6ox: M[Oxid]QIFVK[GG]TLTGK</t>
  </si>
  <si>
    <t>K6ox: M[Oxid]QIFVK[GG]TL[HeavyL]TGK</t>
  </si>
  <si>
    <t>64-72: ESTLHLVLR</t>
  </si>
  <si>
    <t>64-72: ESTLHLVL[HeavyL]R</t>
  </si>
  <si>
    <t>12-27(y): TITLEVESSDTIDNVK</t>
  </si>
  <si>
    <t>12-27(y): TITLEVESSDTIDNV[HeavyV]K</t>
  </si>
  <si>
    <t>K48: LIFAGK[GG]QLEDGR</t>
  </si>
  <si>
    <t>K48: LIFAGK[GG]QL[HeavyL]EDGR</t>
  </si>
  <si>
    <t>K27 (y): TITLEVESSDTIDNVK[GG]SK</t>
  </si>
  <si>
    <t>K27 (y): TITLEVESSDTIDNV[HeavyV]K[GG]SK</t>
  </si>
  <si>
    <t>K11(y): TLTGK[GG]TITLEVESSDTIDNVK</t>
  </si>
  <si>
    <t>K11(y): TLTGK[GG]TITLEVESSDTIDNV[HeavyV]K</t>
  </si>
  <si>
    <t>K63: TLSDYNIQK[GG]ESTLHLVLR</t>
  </si>
  <si>
    <t>K63: TLSDYNIQK[GG]ESTLHLVL[HeavyL]R</t>
  </si>
  <si>
    <t>K6gg</t>
  </si>
  <si>
    <t>K11gg</t>
  </si>
  <si>
    <t>K27gg</t>
  </si>
  <si>
    <t>K29gg</t>
  </si>
  <si>
    <t>K33gg</t>
  </si>
  <si>
    <t>K48gg</t>
  </si>
  <si>
    <t>K63gg</t>
  </si>
  <si>
    <t>M1gg</t>
  </si>
  <si>
    <t>total</t>
  </si>
  <si>
    <t>Sum of all fractions</t>
    <phoneticPr fontId="1"/>
  </si>
  <si>
    <t>Sum</t>
    <phoneticPr fontId="1"/>
  </si>
  <si>
    <t>Sum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</si>
</sst>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2" fontId="0" fillId="0" borderId="0" xfId="0" applyNumberFormat="1" applyBorder="1">
      <alignment vertical="center"/>
    </xf>
    <xf numFmtId="2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2" fontId="0" fillId="0" borderId="8" xfId="0" applyNumberFormat="1" applyBorder="1">
      <alignment vertical="center"/>
    </xf>
    <xf numFmtId="2" fontId="0" fillId="0" borderId="9" xfId="0" applyNumberFormat="1" applyBorder="1">
      <alignment vertical="center"/>
    </xf>
    <xf numFmtId="0" fontId="0" fillId="2" borderId="0" xfId="0" applyFill="1">
      <alignment vertical="center"/>
    </xf>
    <xf numFmtId="2" fontId="0" fillId="0" borderId="5" xfId="0" applyNumberFormat="1" applyBorder="1">
      <alignment vertical="center"/>
    </xf>
    <xf numFmtId="0" fontId="0" fillId="0" borderId="1" xfId="0" applyBorder="1">
      <alignment vertical="center"/>
    </xf>
    <xf numFmtId="2" fontId="0" fillId="0" borderId="13" xfId="0" applyNumberFormat="1" applyBorder="1">
      <alignment vertical="center"/>
    </xf>
    <xf numFmtId="2" fontId="0" fillId="0" borderId="14" xfId="0" applyNumberFormat="1" applyBorder="1">
      <alignment vertical="center"/>
    </xf>
    <xf numFmtId="2" fontId="0" fillId="0" borderId="15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0" fontId="0" fillId="3" borderId="0" xfId="0" applyFill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8" xfId="1" applyNumberFormat="1" applyFont="1" applyBorder="1">
      <alignment vertical="center"/>
    </xf>
    <xf numFmtId="176" fontId="0" fillId="0" borderId="9" xfId="1" applyNumberFormat="1" applyFont="1" applyBorder="1">
      <alignment vertical="center"/>
    </xf>
    <xf numFmtId="176" fontId="0" fillId="0" borderId="7" xfId="1" applyNumberFormat="1" applyFont="1" applyBorder="1">
      <alignment vertical="center"/>
    </xf>
    <xf numFmtId="0" fontId="0" fillId="0" borderId="1" xfId="0" applyFill="1" applyBorder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  <xf numFmtId="0" fontId="3" fillId="0" borderId="13" xfId="0" applyFont="1" applyBorder="1">
      <alignment vertical="center"/>
    </xf>
    <xf numFmtId="176" fontId="3" fillId="0" borderId="15" xfId="0" applyNumberFormat="1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0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11" xfId="0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12" xfId="0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0" fontId="3" fillId="0" borderId="1" xfId="0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0" fontId="3" fillId="0" borderId="0" xfId="0" applyFont="1" applyBorder="1">
      <alignment vertical="center"/>
    </xf>
    <xf numFmtId="2" fontId="3" fillId="0" borderId="0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176" fontId="3" fillId="0" borderId="0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176" fontId="3" fillId="0" borderId="11" xfId="0" applyNumberFormat="1" applyFont="1" applyBorder="1">
      <alignment vertical="center"/>
    </xf>
    <xf numFmtId="2" fontId="3" fillId="0" borderId="15" xfId="0" applyNumberFormat="1" applyFont="1" applyBorder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'-MG132 graph'!$A$3</c:f>
              <c:strCache>
                <c:ptCount val="1"/>
                <c:pt idx="0">
                  <c:v>K6</c:v>
                </c:pt>
              </c:strCache>
            </c:strRef>
          </c:tx>
          <c:invertIfNegative val="0"/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graph'!$B$3:$M$3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1.6666666666666666E-2</c:v>
                </c:pt>
                <c:pt idx="6">
                  <c:v>0.04</c:v>
                </c:pt>
                <c:pt idx="7">
                  <c:v>0.25</c:v>
                </c:pt>
                <c:pt idx="8">
                  <c:v>0.29666666666666669</c:v>
                </c:pt>
                <c:pt idx="9">
                  <c:v>0.36333333333333334</c:v>
                </c:pt>
                <c:pt idx="10">
                  <c:v>2.3333333333333334E-2</c:v>
                </c:pt>
                <c:pt idx="11">
                  <c:v>2.6666666666666668E-2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70-4499-AC9A-0D1C4AE95C10}"/>
            </c:ext>
          </c:extLst>
        </c:ser>
        <c:ser>
          <c:idx val="1"/>
          <c:order val="1"/>
          <c:tx>
            <c:strRef>
              <c:f>'-MG132 graph'!$A$4</c:f>
              <c:strCache>
                <c:ptCount val="1"/>
                <c:pt idx="0">
                  <c:v>K11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graph'!$B$19:$M$19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plus>
            <c:minus>
              <c:numRef>
                <c:f>'-MG132 graph'!$B$19:$M$19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minus>
          </c:errBars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graph'!$B$4:$M$4</c:f>
              <c:numCache>
                <c:formatCode>0.00_);[Red]\(0.00\)</c:formatCode>
                <c:ptCount val="12"/>
                <c:pt idx="0">
                  <c:v>0.45333333333333331</c:v>
                </c:pt>
                <c:pt idx="1">
                  <c:v>0</c:v>
                </c:pt>
                <c:pt idx="2">
                  <c:v>0</c:v>
                </c:pt>
                <c:pt idx="3">
                  <c:v>3.89</c:v>
                </c:pt>
                <c:pt idx="4">
                  <c:v>0.25</c:v>
                </c:pt>
                <c:pt idx="5">
                  <c:v>0.69333333333333336</c:v>
                </c:pt>
                <c:pt idx="6">
                  <c:v>0.20333333333333337</c:v>
                </c:pt>
                <c:pt idx="7">
                  <c:v>0.34333333333333332</c:v>
                </c:pt>
                <c:pt idx="8">
                  <c:v>0.17666666666666667</c:v>
                </c:pt>
                <c:pt idx="9">
                  <c:v>3.0000000000000002E-2</c:v>
                </c:pt>
                <c:pt idx="10">
                  <c:v>6.6666666666666671E-3</c:v>
                </c:pt>
                <c:pt idx="11">
                  <c:v>6.6666666666666671E-3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570-4499-AC9A-0D1C4AE95C10}"/>
            </c:ext>
          </c:extLst>
        </c:ser>
        <c:ser>
          <c:idx val="2"/>
          <c:order val="2"/>
          <c:tx>
            <c:strRef>
              <c:f>'-MG132 graph'!$A$5</c:f>
              <c:strCache>
                <c:ptCount val="1"/>
                <c:pt idx="0">
                  <c:v>K27</c:v>
                </c:pt>
              </c:strCache>
            </c:strRef>
          </c:tx>
          <c:invertIfNegative val="0"/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graph'!$B$5:$M$5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3.3333333333333335E-3</c:v>
                </c:pt>
                <c:pt idx="3">
                  <c:v>0.55333333333333334</c:v>
                </c:pt>
                <c:pt idx="4">
                  <c:v>1.3333333333333334E-2</c:v>
                </c:pt>
                <c:pt idx="5">
                  <c:v>1.6666666666666666E-2</c:v>
                </c:pt>
                <c:pt idx="6">
                  <c:v>0</c:v>
                </c:pt>
                <c:pt idx="7">
                  <c:v>1.09E-3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570-4499-AC9A-0D1C4AE95C10}"/>
            </c:ext>
          </c:extLst>
        </c:ser>
        <c:ser>
          <c:idx val="3"/>
          <c:order val="3"/>
          <c:tx>
            <c:strRef>
              <c:f>'-MG132 graph'!$A$6</c:f>
              <c:strCache>
                <c:ptCount val="1"/>
                <c:pt idx="0">
                  <c:v>K29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graph'!$B$21:$M$21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0.43661577311560007</c:v>
                  </c:pt>
                  <c:pt idx="4">
                    <c:v>3.6742346141747664E-2</c:v>
                  </c:pt>
                  <c:pt idx="5">
                    <c:v>1.2283638621262742</c:v>
                  </c:pt>
                  <c:pt idx="6">
                    <c:v>1.3311690768310049</c:v>
                  </c:pt>
                  <c:pt idx="7">
                    <c:v>2.280572540199306</c:v>
                  </c:pt>
                  <c:pt idx="8">
                    <c:v>1.7736058687819514</c:v>
                  </c:pt>
                  <c:pt idx="9">
                    <c:v>1.0888730157573219</c:v>
                  </c:pt>
                  <c:pt idx="10">
                    <c:v>0.98855112833547132</c:v>
                  </c:pt>
                  <c:pt idx="11">
                    <c:v>0.39526362510776697</c:v>
                  </c:pt>
                </c:numCache>
              </c:numRef>
            </c:plus>
            <c:minus>
              <c:numRef>
                <c:f>'-MG132 graph'!$B$21:$M$21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0.43661577311560007</c:v>
                  </c:pt>
                  <c:pt idx="4">
                    <c:v>3.6742346141747664E-2</c:v>
                  </c:pt>
                  <c:pt idx="5">
                    <c:v>1.2283638621262742</c:v>
                  </c:pt>
                  <c:pt idx="6">
                    <c:v>1.3311690768310049</c:v>
                  </c:pt>
                  <c:pt idx="7">
                    <c:v>2.280572540199306</c:v>
                  </c:pt>
                  <c:pt idx="8">
                    <c:v>1.7736058687819514</c:v>
                  </c:pt>
                  <c:pt idx="9">
                    <c:v>1.0888730157573219</c:v>
                  </c:pt>
                  <c:pt idx="10">
                    <c:v>0.98855112833547132</c:v>
                  </c:pt>
                  <c:pt idx="11">
                    <c:v>0.39526362510776697</c:v>
                  </c:pt>
                </c:numCache>
              </c:numRef>
            </c:minus>
          </c:errBars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graph'!$B$6:$M$6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1.1399999999999999</c:v>
                </c:pt>
                <c:pt idx="4">
                  <c:v>6.5000000000000002E-2</c:v>
                </c:pt>
                <c:pt idx="5">
                  <c:v>3.2133333333333334</c:v>
                </c:pt>
                <c:pt idx="6">
                  <c:v>2.3766666666666665</c:v>
                </c:pt>
                <c:pt idx="7">
                  <c:v>5.1733333333333329</c:v>
                </c:pt>
                <c:pt idx="8">
                  <c:v>5.2733333333333334</c:v>
                </c:pt>
                <c:pt idx="9">
                  <c:v>2.8666666666666667</c:v>
                </c:pt>
                <c:pt idx="10">
                  <c:v>2.11</c:v>
                </c:pt>
                <c:pt idx="11">
                  <c:v>0.79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570-4499-AC9A-0D1C4AE95C10}"/>
            </c:ext>
          </c:extLst>
        </c:ser>
        <c:ser>
          <c:idx val="4"/>
          <c:order val="4"/>
          <c:tx>
            <c:strRef>
              <c:f>'-MG132 graph'!$A$7</c:f>
              <c:strCache>
                <c:ptCount val="1"/>
                <c:pt idx="0">
                  <c:v>K33</c:v>
                </c:pt>
              </c:strCache>
            </c:strRef>
          </c:tx>
          <c:invertIfNegative val="0"/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graph'!$B$7:$M$7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570-4499-AC9A-0D1C4AE95C10}"/>
            </c:ext>
          </c:extLst>
        </c:ser>
        <c:ser>
          <c:idx val="5"/>
          <c:order val="5"/>
          <c:tx>
            <c:strRef>
              <c:f>'-MG132 graph'!$A$8</c:f>
              <c:strCache>
                <c:ptCount val="1"/>
                <c:pt idx="0">
                  <c:v>K48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graph'!$B$23:$M$23</c:f>
                <c:numCache>
                  <c:formatCode>General</c:formatCode>
                  <c:ptCount val="12"/>
                  <c:pt idx="0">
                    <c:v>0.10088497300281052</c:v>
                  </c:pt>
                  <c:pt idx="1">
                    <c:v>0</c:v>
                  </c:pt>
                  <c:pt idx="2">
                    <c:v>3.3333333333333335E-3</c:v>
                  </c:pt>
                  <c:pt idx="3">
                    <c:v>2.9091827794836909</c:v>
                  </c:pt>
                  <c:pt idx="4">
                    <c:v>0.25300417212194565</c:v>
                  </c:pt>
                  <c:pt idx="5">
                    <c:v>2.0920590601393441</c:v>
                  </c:pt>
                  <c:pt idx="6">
                    <c:v>3.0284557854531147</c:v>
                  </c:pt>
                  <c:pt idx="7">
                    <c:v>2.5659717674033544</c:v>
                  </c:pt>
                  <c:pt idx="8">
                    <c:v>3.5045732027357208</c:v>
                  </c:pt>
                  <c:pt idx="9">
                    <c:v>1.9426814229592826</c:v>
                  </c:pt>
                  <c:pt idx="10">
                    <c:v>1.8124660916368427</c:v>
                  </c:pt>
                  <c:pt idx="11">
                    <c:v>1.4607113944163568</c:v>
                  </c:pt>
                </c:numCache>
              </c:numRef>
            </c:plus>
            <c:minus>
              <c:numRef>
                <c:f>'-MG132 graph'!$B$23:$M$23</c:f>
                <c:numCache>
                  <c:formatCode>General</c:formatCode>
                  <c:ptCount val="12"/>
                  <c:pt idx="0">
                    <c:v>0.10088497300281052</c:v>
                  </c:pt>
                  <c:pt idx="1">
                    <c:v>0</c:v>
                  </c:pt>
                  <c:pt idx="2">
                    <c:v>3.3333333333333335E-3</c:v>
                  </c:pt>
                  <c:pt idx="3">
                    <c:v>2.9091827794836909</c:v>
                  </c:pt>
                  <c:pt idx="4">
                    <c:v>0.25300417212194565</c:v>
                  </c:pt>
                  <c:pt idx="5">
                    <c:v>2.0920590601393441</c:v>
                  </c:pt>
                  <c:pt idx="6">
                    <c:v>3.0284557854531147</c:v>
                  </c:pt>
                  <c:pt idx="7">
                    <c:v>2.5659717674033544</c:v>
                  </c:pt>
                  <c:pt idx="8">
                    <c:v>3.5045732027357208</c:v>
                  </c:pt>
                  <c:pt idx="9">
                    <c:v>1.9426814229592826</c:v>
                  </c:pt>
                  <c:pt idx="10">
                    <c:v>1.8124660916368427</c:v>
                  </c:pt>
                  <c:pt idx="11">
                    <c:v>1.4607113944163568</c:v>
                  </c:pt>
                </c:numCache>
              </c:numRef>
            </c:minus>
          </c:errBars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graph'!$B$8:$M$8</c:f>
              <c:numCache>
                <c:formatCode>0.00_);[Red]\(0.00\)</c:formatCode>
                <c:ptCount val="12"/>
                <c:pt idx="0">
                  <c:v>0.52333333333333332</c:v>
                </c:pt>
                <c:pt idx="1">
                  <c:v>0</c:v>
                </c:pt>
                <c:pt idx="2">
                  <c:v>3.3333333333333335E-3</c:v>
                </c:pt>
                <c:pt idx="3">
                  <c:v>10.006666666666666</c:v>
                </c:pt>
                <c:pt idx="4">
                  <c:v>0.49333333333333335</c:v>
                </c:pt>
                <c:pt idx="5">
                  <c:v>7.6333333333333329</c:v>
                </c:pt>
                <c:pt idx="6">
                  <c:v>9.1566666666666663</c:v>
                </c:pt>
                <c:pt idx="7">
                  <c:v>14.766666666666667</c:v>
                </c:pt>
                <c:pt idx="8">
                  <c:v>16.39</c:v>
                </c:pt>
                <c:pt idx="9">
                  <c:v>10.266666666666667</c:v>
                </c:pt>
                <c:pt idx="10">
                  <c:v>6.8900000000000006</c:v>
                </c:pt>
                <c:pt idx="11">
                  <c:v>3.063333333333333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570-4499-AC9A-0D1C4AE95C10}"/>
            </c:ext>
          </c:extLst>
        </c:ser>
        <c:ser>
          <c:idx val="6"/>
          <c:order val="6"/>
          <c:tx>
            <c:strRef>
              <c:f>'-MG132 graph'!$A$9</c:f>
              <c:strCache>
                <c:ptCount val="1"/>
                <c:pt idx="0">
                  <c:v>K63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graph'!$B$24:$M$24</c:f>
                <c:numCache>
                  <c:formatCode>General</c:formatCode>
                  <c:ptCount val="12"/>
                  <c:pt idx="0">
                    <c:v>0.27153882472555047</c:v>
                  </c:pt>
                  <c:pt idx="1">
                    <c:v>0.27720830515055722</c:v>
                  </c:pt>
                  <c:pt idx="2">
                    <c:v>0</c:v>
                  </c:pt>
                  <c:pt idx="3">
                    <c:v>5.9481789930476499</c:v>
                  </c:pt>
                  <c:pt idx="4">
                    <c:v>1.0566824394196104</c:v>
                  </c:pt>
                  <c:pt idx="5">
                    <c:v>0.65254203781144315</c:v>
                  </c:pt>
                  <c:pt idx="6">
                    <c:v>0.75738585498630295</c:v>
                  </c:pt>
                  <c:pt idx="7">
                    <c:v>0.47077949544700165</c:v>
                  </c:pt>
                  <c:pt idx="8">
                    <c:v>0.3435274532131472</c:v>
                  </c:pt>
                  <c:pt idx="9">
                    <c:v>0.1201850425154663</c:v>
                  </c:pt>
                  <c:pt idx="10">
                    <c:v>4.096068575814836E-2</c:v>
                  </c:pt>
                  <c:pt idx="11">
                    <c:v>2.0275875100994063E-2</c:v>
                  </c:pt>
                </c:numCache>
              </c:numRef>
            </c:plus>
            <c:minus>
              <c:numRef>
                <c:f>'-MG132 graph'!$B$24:$M$24</c:f>
                <c:numCache>
                  <c:formatCode>General</c:formatCode>
                  <c:ptCount val="12"/>
                  <c:pt idx="0">
                    <c:v>0.27153882472555047</c:v>
                  </c:pt>
                  <c:pt idx="1">
                    <c:v>0.27720830515055722</c:v>
                  </c:pt>
                  <c:pt idx="2">
                    <c:v>0</c:v>
                  </c:pt>
                  <c:pt idx="3">
                    <c:v>5.9481789930476499</c:v>
                  </c:pt>
                  <c:pt idx="4">
                    <c:v>1.0566824394196104</c:v>
                  </c:pt>
                  <c:pt idx="5">
                    <c:v>0.65254203781144315</c:v>
                  </c:pt>
                  <c:pt idx="6">
                    <c:v>0.75738585498630295</c:v>
                  </c:pt>
                  <c:pt idx="7">
                    <c:v>0.47077949544700165</c:v>
                  </c:pt>
                  <c:pt idx="8">
                    <c:v>0.3435274532131472</c:v>
                  </c:pt>
                  <c:pt idx="9">
                    <c:v>0.1201850425154663</c:v>
                  </c:pt>
                  <c:pt idx="10">
                    <c:v>4.096068575814836E-2</c:v>
                  </c:pt>
                  <c:pt idx="11">
                    <c:v>2.0275875100994063E-2</c:v>
                  </c:pt>
                </c:numCache>
              </c:numRef>
            </c:minus>
          </c:errBars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graph'!$B$9:$M$9</c:f>
              <c:numCache>
                <c:formatCode>0.00_);[Red]\(0.00\)</c:formatCode>
                <c:ptCount val="12"/>
                <c:pt idx="0">
                  <c:v>2.41</c:v>
                </c:pt>
                <c:pt idx="1">
                  <c:v>0.30666666666666664</c:v>
                </c:pt>
                <c:pt idx="2">
                  <c:v>0</c:v>
                </c:pt>
                <c:pt idx="3">
                  <c:v>13.67</c:v>
                </c:pt>
                <c:pt idx="4">
                  <c:v>3.1566666666666667</c:v>
                </c:pt>
                <c:pt idx="5">
                  <c:v>1.3833333333333335</c:v>
                </c:pt>
                <c:pt idx="6">
                  <c:v>2.0099999999999998</c:v>
                </c:pt>
                <c:pt idx="7">
                  <c:v>1.5999999999999999</c:v>
                </c:pt>
                <c:pt idx="8">
                  <c:v>1.0366666666666668</c:v>
                </c:pt>
                <c:pt idx="9">
                  <c:v>0.20666666666666667</c:v>
                </c:pt>
                <c:pt idx="10">
                  <c:v>7.6666666666666675E-2</c:v>
                </c:pt>
                <c:pt idx="11">
                  <c:v>3.3333333333333333E-2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70-4499-AC9A-0D1C4AE95C10}"/>
            </c:ext>
          </c:extLst>
        </c:ser>
        <c:ser>
          <c:idx val="7"/>
          <c:order val="7"/>
          <c:tx>
            <c:strRef>
              <c:f>'-MG132 graph'!$A$10</c:f>
              <c:strCache>
                <c:ptCount val="1"/>
                <c:pt idx="0">
                  <c:v>M1</c:v>
                </c:pt>
              </c:strCache>
            </c:strRef>
          </c:tx>
          <c:invertIfNegative val="0"/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graph'!$B$10:$M$10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570-4499-AC9A-0D1C4AE95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588864"/>
        <c:axId val="109642496"/>
      </c:barChart>
      <c:catAx>
        <c:axId val="1095888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09642496"/>
        <c:crosses val="autoZero"/>
        <c:auto val="1"/>
        <c:lblAlgn val="ctr"/>
        <c:lblOffset val="100"/>
        <c:noMultiLvlLbl val="0"/>
      </c:catAx>
      <c:valAx>
        <c:axId val="109642496"/>
        <c:scaling>
          <c:orientation val="minMax"/>
          <c:max val="4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09588864"/>
        <c:crosses val="autoZero"/>
        <c:crossBetween val="between"/>
        <c:majorUnit val="20"/>
        <c:minorUnit val="2"/>
      </c:valAx>
    </c:plotArea>
    <c:legend>
      <c:legendPos val="r"/>
      <c:overlay val="0"/>
      <c:txPr>
        <a:bodyPr/>
        <a:lstStyle/>
        <a:p>
          <a:pPr>
            <a:defRPr sz="14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'-MG132 graph'!$A$13</c:f>
              <c:strCache>
                <c:ptCount val="1"/>
                <c:pt idx="0">
                  <c:v>total Ub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graph'!$B$28:$M$28</c:f>
                <c:numCache>
                  <c:formatCode>General</c:formatCode>
                  <c:ptCount val="12"/>
                  <c:pt idx="0">
                    <c:v>6.6120610604899008</c:v>
                  </c:pt>
                  <c:pt idx="1">
                    <c:v>0.57820664401640531</c:v>
                  </c:pt>
                  <c:pt idx="2">
                    <c:v>0.14493932319218089</c:v>
                  </c:pt>
                  <c:pt idx="3">
                    <c:v>19.498923950019154</c:v>
                  </c:pt>
                  <c:pt idx="4">
                    <c:v>2.7472926733182961</c:v>
                  </c:pt>
                  <c:pt idx="5">
                    <c:v>5.3178251660542166</c:v>
                  </c:pt>
                  <c:pt idx="6">
                    <c:v>6.6154483586043948</c:v>
                  </c:pt>
                  <c:pt idx="7">
                    <c:v>4.1555841286921957</c:v>
                  </c:pt>
                  <c:pt idx="8">
                    <c:v>6.8309603187760004</c:v>
                  </c:pt>
                  <c:pt idx="9">
                    <c:v>2.6693998816956315</c:v>
                  </c:pt>
                  <c:pt idx="10">
                    <c:v>4.3296132411350428</c:v>
                  </c:pt>
                  <c:pt idx="11">
                    <c:v>2.9937586815083219</c:v>
                  </c:pt>
                </c:numCache>
              </c:numRef>
            </c:plus>
            <c:minus>
              <c:numRef>
                <c:f>'-MG132 graph'!$B$28:$M$28</c:f>
                <c:numCache>
                  <c:formatCode>General</c:formatCode>
                  <c:ptCount val="12"/>
                  <c:pt idx="0">
                    <c:v>6.6120610604899008</c:v>
                  </c:pt>
                  <c:pt idx="1">
                    <c:v>0.57820664401640531</c:v>
                  </c:pt>
                  <c:pt idx="2">
                    <c:v>0.14493932319218089</c:v>
                  </c:pt>
                  <c:pt idx="3">
                    <c:v>19.498923950019154</c:v>
                  </c:pt>
                  <c:pt idx="4">
                    <c:v>2.7472926733182961</c:v>
                  </c:pt>
                  <c:pt idx="5">
                    <c:v>5.3178251660542166</c:v>
                  </c:pt>
                  <c:pt idx="6">
                    <c:v>6.6154483586043948</c:v>
                  </c:pt>
                  <c:pt idx="7">
                    <c:v>4.1555841286921957</c:v>
                  </c:pt>
                  <c:pt idx="8">
                    <c:v>6.8309603187760004</c:v>
                  </c:pt>
                  <c:pt idx="9">
                    <c:v>2.6693998816956315</c:v>
                  </c:pt>
                  <c:pt idx="10">
                    <c:v>4.3296132411350428</c:v>
                  </c:pt>
                  <c:pt idx="11">
                    <c:v>2.9937586815083219</c:v>
                  </c:pt>
                </c:numCache>
              </c:numRef>
            </c:minus>
          </c:errBars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graph'!$B$13:$M$13</c:f>
              <c:numCache>
                <c:formatCode>0.00_);[Red]\(0.00\)</c:formatCode>
                <c:ptCount val="12"/>
                <c:pt idx="0">
                  <c:v>121.01</c:v>
                </c:pt>
                <c:pt idx="1">
                  <c:v>1.6366666666666667</c:v>
                </c:pt>
                <c:pt idx="2">
                  <c:v>1.0966666666666667</c:v>
                </c:pt>
                <c:pt idx="3">
                  <c:v>65.31</c:v>
                </c:pt>
                <c:pt idx="4">
                  <c:v>9.85</c:v>
                </c:pt>
                <c:pt idx="5">
                  <c:v>27.653333333333332</c:v>
                </c:pt>
                <c:pt idx="6">
                  <c:v>28.913333333333334</c:v>
                </c:pt>
                <c:pt idx="7">
                  <c:v>37.313333333333333</c:v>
                </c:pt>
                <c:pt idx="8">
                  <c:v>40.553333333333342</c:v>
                </c:pt>
                <c:pt idx="9">
                  <c:v>22.57</c:v>
                </c:pt>
                <c:pt idx="10">
                  <c:v>18.193333333333332</c:v>
                </c:pt>
                <c:pt idx="11">
                  <c:v>8.2633333333333336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C16-4A39-89E8-1872C1F11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502272"/>
        <c:axId val="110504960"/>
      </c:barChart>
      <c:catAx>
        <c:axId val="1105022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10504960"/>
        <c:crosses val="autoZero"/>
        <c:auto val="1"/>
        <c:lblAlgn val="ctr"/>
        <c:lblOffset val="100"/>
        <c:noMultiLvlLbl val="0"/>
      </c:catAx>
      <c:valAx>
        <c:axId val="110504960"/>
        <c:scaling>
          <c:orientation val="minMax"/>
          <c:max val="15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10502272"/>
        <c:crosses val="autoZero"/>
        <c:crossBetween val="between"/>
        <c:majorUnit val="50"/>
        <c:minorUnit val="2"/>
      </c:valAx>
    </c:plotArea>
    <c:legend>
      <c:legendPos val="r"/>
      <c:overlay val="0"/>
      <c:txPr>
        <a:bodyPr/>
        <a:lstStyle/>
        <a:p>
          <a:pPr>
            <a:defRPr sz="11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'-MG132 graph'!$A$14</c:f>
              <c:strCache>
                <c:ptCount val="1"/>
                <c:pt idx="0">
                  <c:v>chain %</c:v>
                </c:pt>
              </c:strCache>
            </c:strRef>
          </c:tx>
          <c:invertIfNegative val="0"/>
          <c:cat>
            <c:strRef>
              <c:f>'-MG132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'-MG132 graph'!$B$14:$M$14</c:f>
              <c:numCache>
                <c:formatCode>0.00_);[Red]\(0.00\)</c:formatCode>
                <c:ptCount val="12"/>
                <c:pt idx="0">
                  <c:v>2.7986667768503979E-2</c:v>
                </c:pt>
                <c:pt idx="1">
                  <c:v>0.18737270875763745</c:v>
                </c:pt>
                <c:pt idx="2">
                  <c:v>6.0790273556231003E-3</c:v>
                </c:pt>
                <c:pt idx="3">
                  <c:v>0.44801714898177913</c:v>
                </c:pt>
                <c:pt idx="4">
                  <c:v>0.40389170896785115</c:v>
                </c:pt>
                <c:pt idx="5">
                  <c:v>0.46853905496624881</c:v>
                </c:pt>
                <c:pt idx="6">
                  <c:v>0.47682729997694251</c:v>
                </c:pt>
                <c:pt idx="7">
                  <c:v>0.5932041272110059</c:v>
                </c:pt>
                <c:pt idx="8">
                  <c:v>0.57142857142857129</c:v>
                </c:pt>
                <c:pt idx="9">
                  <c:v>0.6084773297888052</c:v>
                </c:pt>
                <c:pt idx="10">
                  <c:v>0.50054965188713818</c:v>
                </c:pt>
                <c:pt idx="11">
                  <c:v>0.47438483259378772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65-4691-96B4-102A7564B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085056"/>
        <c:axId val="133127168"/>
      </c:barChart>
      <c:catAx>
        <c:axId val="1330850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3127168"/>
        <c:crosses val="autoZero"/>
        <c:auto val="1"/>
        <c:lblAlgn val="ctr"/>
        <c:lblOffset val="100"/>
        <c:noMultiLvlLbl val="0"/>
      </c:catAx>
      <c:valAx>
        <c:axId val="133127168"/>
        <c:scaling>
          <c:orientation val="minMax"/>
          <c:max val="1"/>
          <c:min val="0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133085056"/>
        <c:crosses val="autoZero"/>
        <c:crossBetween val="between"/>
        <c:minorUnit val="0.25"/>
      </c:valAx>
    </c:plotArea>
    <c:legend>
      <c:legendPos val="r"/>
      <c:overlay val="0"/>
      <c:txPr>
        <a:bodyPr/>
        <a:lstStyle/>
        <a:p>
          <a:pPr>
            <a:defRPr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'+MG132 graph'!$A$3</c:f>
              <c:strCache>
                <c:ptCount val="1"/>
                <c:pt idx="0">
                  <c:v>K6</c:v>
                </c:pt>
              </c:strCache>
            </c:strRef>
          </c:tx>
          <c:invertIfNegative val="0"/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graph'!$B$3:$M$3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6.6666666666666666E-2</c:v>
                </c:pt>
                <c:pt idx="4">
                  <c:v>0</c:v>
                </c:pt>
                <c:pt idx="5">
                  <c:v>0.49</c:v>
                </c:pt>
                <c:pt idx="6">
                  <c:v>1.3099999999999998</c:v>
                </c:pt>
                <c:pt idx="7">
                  <c:v>2.5766666666666667</c:v>
                </c:pt>
                <c:pt idx="8">
                  <c:v>1.89</c:v>
                </c:pt>
                <c:pt idx="9">
                  <c:v>0.49666666666666665</c:v>
                </c:pt>
                <c:pt idx="10">
                  <c:v>1.6666666666666666E-2</c:v>
                </c:pt>
                <c:pt idx="11">
                  <c:v>2.6666666666666668E-2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D4-4932-9318-7184AF76F390}"/>
            </c:ext>
          </c:extLst>
        </c:ser>
        <c:ser>
          <c:idx val="1"/>
          <c:order val="1"/>
          <c:tx>
            <c:strRef>
              <c:f>'+MG132 graph'!$A$4</c:f>
              <c:strCache>
                <c:ptCount val="1"/>
                <c:pt idx="0">
                  <c:v>K11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'-MG132 graph'!$B$19:$M$19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plus>
            <c:minus>
              <c:numRef>
                <c:f>'-MG132 graph'!$B$19:$M$19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minus>
          </c:errBars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graph'!$B$4:$M$4</c:f>
              <c:numCache>
                <c:formatCode>0.00</c:formatCode>
                <c:ptCount val="12"/>
                <c:pt idx="0">
                  <c:v>1.1033333333333333</c:v>
                </c:pt>
                <c:pt idx="1">
                  <c:v>1.502E-2</c:v>
                </c:pt>
                <c:pt idx="2">
                  <c:v>9.0000000000000011E-2</c:v>
                </c:pt>
                <c:pt idx="3">
                  <c:v>9.3566666666666674</c:v>
                </c:pt>
                <c:pt idx="4">
                  <c:v>0.86333333333333329</c:v>
                </c:pt>
                <c:pt idx="5">
                  <c:v>2.0933333333333333</c:v>
                </c:pt>
                <c:pt idx="6">
                  <c:v>2.8366666666666664</c:v>
                </c:pt>
                <c:pt idx="7">
                  <c:v>2.5766666666666667</c:v>
                </c:pt>
                <c:pt idx="8">
                  <c:v>1.1299999999999999</c:v>
                </c:pt>
                <c:pt idx="9">
                  <c:v>0.31333333333333335</c:v>
                </c:pt>
                <c:pt idx="10">
                  <c:v>0.01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D4-4932-9318-7184AF76F390}"/>
            </c:ext>
          </c:extLst>
        </c:ser>
        <c:ser>
          <c:idx val="2"/>
          <c:order val="2"/>
          <c:tx>
            <c:strRef>
              <c:f>'+MG132 graph'!$A$5</c:f>
              <c:strCache>
                <c:ptCount val="1"/>
                <c:pt idx="0">
                  <c:v>K27</c:v>
                </c:pt>
              </c:strCache>
            </c:strRef>
          </c:tx>
          <c:invertIfNegative val="0"/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graph'!$B$5:$M$5</c:f>
              <c:numCache>
                <c:formatCode>0.00</c:formatCode>
                <c:ptCount val="12"/>
                <c:pt idx="0">
                  <c:v>2.8333333333333335E-3</c:v>
                </c:pt>
                <c:pt idx="1">
                  <c:v>0</c:v>
                </c:pt>
                <c:pt idx="2">
                  <c:v>0</c:v>
                </c:pt>
                <c:pt idx="3">
                  <c:v>0.21333333333333335</c:v>
                </c:pt>
                <c:pt idx="4">
                  <c:v>0</c:v>
                </c:pt>
                <c:pt idx="5">
                  <c:v>1.3333333333333334E-2</c:v>
                </c:pt>
                <c:pt idx="6">
                  <c:v>0.01</c:v>
                </c:pt>
                <c:pt idx="7">
                  <c:v>6.6666666666666671E-3</c:v>
                </c:pt>
                <c:pt idx="8">
                  <c:v>0</c:v>
                </c:pt>
                <c:pt idx="9">
                  <c:v>0</c:v>
                </c:pt>
                <c:pt idx="10">
                  <c:v>2.6666666666666666E-3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CD4-4932-9318-7184AF76F390}"/>
            </c:ext>
          </c:extLst>
        </c:ser>
        <c:ser>
          <c:idx val="3"/>
          <c:order val="3"/>
          <c:tx>
            <c:strRef>
              <c:f>'+MG132 graph'!$A$6</c:f>
              <c:strCache>
                <c:ptCount val="1"/>
                <c:pt idx="0">
                  <c:v>K29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'+MG132 graph'!$B$21:$M$21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plus>
            <c:minus>
              <c:numRef>
                <c:f>'+MG132 graph'!$B$21:$M$21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minus>
          </c:errBars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graph'!$B$6:$M$6</c:f>
              <c:numCache>
                <c:formatCode>0.00</c:formatCode>
                <c:ptCount val="12"/>
                <c:pt idx="0">
                  <c:v>0</c:v>
                </c:pt>
                <c:pt idx="1">
                  <c:v>6.6666666666666671E-3</c:v>
                </c:pt>
                <c:pt idx="2">
                  <c:v>5.6666666666666671E-2</c:v>
                </c:pt>
                <c:pt idx="3">
                  <c:v>8.1166666666666671</c:v>
                </c:pt>
                <c:pt idx="4">
                  <c:v>0.33333333333333331</c:v>
                </c:pt>
                <c:pt idx="5">
                  <c:v>19.496666666666666</c:v>
                </c:pt>
                <c:pt idx="6">
                  <c:v>20.646666666666665</c:v>
                </c:pt>
                <c:pt idx="7">
                  <c:v>26.096666666666664</c:v>
                </c:pt>
                <c:pt idx="8">
                  <c:v>13.530000000000001</c:v>
                </c:pt>
                <c:pt idx="9">
                  <c:v>4.7333333333333334</c:v>
                </c:pt>
                <c:pt idx="10">
                  <c:v>3.02</c:v>
                </c:pt>
                <c:pt idx="11">
                  <c:v>0.73333333333333339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CD4-4932-9318-7184AF76F390}"/>
            </c:ext>
          </c:extLst>
        </c:ser>
        <c:ser>
          <c:idx val="4"/>
          <c:order val="4"/>
          <c:tx>
            <c:strRef>
              <c:f>'+MG132 graph'!$A$7</c:f>
              <c:strCache>
                <c:ptCount val="1"/>
                <c:pt idx="0">
                  <c:v>K33</c:v>
                </c:pt>
              </c:strCache>
            </c:strRef>
          </c:tx>
          <c:invertIfNegative val="0"/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graph'!$B$7:$M$7</c:f>
              <c:numCache>
                <c:formatCode>0.00</c:formatCode>
                <c:ptCount val="12"/>
                <c:pt idx="0">
                  <c:v>8.3333333333333329E-2</c:v>
                </c:pt>
                <c:pt idx="1">
                  <c:v>0.01</c:v>
                </c:pt>
                <c:pt idx="2">
                  <c:v>0.02</c:v>
                </c:pt>
                <c:pt idx="3">
                  <c:v>0.06</c:v>
                </c:pt>
                <c:pt idx="4">
                  <c:v>2.6666666666666668E-2</c:v>
                </c:pt>
                <c:pt idx="5">
                  <c:v>4.3333333333333335E-2</c:v>
                </c:pt>
                <c:pt idx="6">
                  <c:v>4.9999999999999996E-2</c:v>
                </c:pt>
                <c:pt idx="7">
                  <c:v>1.3333333333333334E-2</c:v>
                </c:pt>
                <c:pt idx="8">
                  <c:v>0</c:v>
                </c:pt>
                <c:pt idx="9">
                  <c:v>0.01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CD4-4932-9318-7184AF76F390}"/>
            </c:ext>
          </c:extLst>
        </c:ser>
        <c:ser>
          <c:idx val="5"/>
          <c:order val="5"/>
          <c:tx>
            <c:strRef>
              <c:f>'+MG132 graph'!$A$8</c:f>
              <c:strCache>
                <c:ptCount val="1"/>
                <c:pt idx="0">
                  <c:v>K48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'+MG132 graph'!$B$23:$M$23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plus>
            <c:minus>
              <c:numRef>
                <c:f>'+MG132 graph'!$B$23:$M$23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minus>
          </c:errBars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graph'!$B$8:$M$8</c:f>
              <c:numCache>
                <c:formatCode>0.00</c:formatCode>
                <c:ptCount val="12"/>
                <c:pt idx="0">
                  <c:v>2.686666666666667</c:v>
                </c:pt>
                <c:pt idx="1">
                  <c:v>6.6666666666666666E-2</c:v>
                </c:pt>
                <c:pt idx="2">
                  <c:v>2.74</c:v>
                </c:pt>
                <c:pt idx="3">
                  <c:v>85.053333333333327</c:v>
                </c:pt>
                <c:pt idx="4">
                  <c:v>7.5366666666666662</c:v>
                </c:pt>
                <c:pt idx="5">
                  <c:v>129.88999999999999</c:v>
                </c:pt>
                <c:pt idx="6">
                  <c:v>127.85666666666668</c:v>
                </c:pt>
                <c:pt idx="7">
                  <c:v>98.31</c:v>
                </c:pt>
                <c:pt idx="8">
                  <c:v>57.81</c:v>
                </c:pt>
                <c:pt idx="9">
                  <c:v>23.099999999999998</c:v>
                </c:pt>
                <c:pt idx="10">
                  <c:v>11.756666666666666</c:v>
                </c:pt>
                <c:pt idx="11">
                  <c:v>2.94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CD4-4932-9318-7184AF76F390}"/>
            </c:ext>
          </c:extLst>
        </c:ser>
        <c:ser>
          <c:idx val="6"/>
          <c:order val="6"/>
          <c:tx>
            <c:strRef>
              <c:f>'+MG132 graph'!$A$9</c:f>
              <c:strCache>
                <c:ptCount val="1"/>
                <c:pt idx="0">
                  <c:v>K63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'+MG132 graph'!$B$24:$M$24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plus>
            <c:minus>
              <c:numRef>
                <c:f>'+MG132 graph'!$B$24:$M$24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minus>
          </c:errBars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graph'!$B$9:$M$9</c:f>
              <c:numCache>
                <c:formatCode>0.00</c:formatCode>
                <c:ptCount val="12"/>
                <c:pt idx="0">
                  <c:v>4.4333333333333336</c:v>
                </c:pt>
                <c:pt idx="1">
                  <c:v>0.03</c:v>
                </c:pt>
                <c:pt idx="2">
                  <c:v>0.24</c:v>
                </c:pt>
                <c:pt idx="3">
                  <c:v>23.060000000000002</c:v>
                </c:pt>
                <c:pt idx="4">
                  <c:v>6.0966666666666667</c:v>
                </c:pt>
                <c:pt idx="5">
                  <c:v>4.5933333333333328</c:v>
                </c:pt>
                <c:pt idx="6">
                  <c:v>7.4033333333333333</c:v>
                </c:pt>
                <c:pt idx="7">
                  <c:v>6.5466666666666669</c:v>
                </c:pt>
                <c:pt idx="8">
                  <c:v>3.52</c:v>
                </c:pt>
                <c:pt idx="9">
                  <c:v>1.2166666666666666</c:v>
                </c:pt>
                <c:pt idx="10">
                  <c:v>0.24</c:v>
                </c:pt>
                <c:pt idx="11">
                  <c:v>0.01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CD4-4932-9318-7184AF76F390}"/>
            </c:ext>
          </c:extLst>
        </c:ser>
        <c:ser>
          <c:idx val="7"/>
          <c:order val="7"/>
          <c:tx>
            <c:strRef>
              <c:f>'+MG132 graph'!$A$10</c:f>
              <c:strCache>
                <c:ptCount val="1"/>
                <c:pt idx="0">
                  <c:v>M1</c:v>
                </c:pt>
              </c:strCache>
            </c:strRef>
          </c:tx>
          <c:invertIfNegative val="0"/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graph'!$B$10:$M$10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0.33333333333333331</c:v>
                </c:pt>
                <c:pt idx="4">
                  <c:v>0</c:v>
                </c:pt>
                <c:pt idx="5">
                  <c:v>0.27666666666666667</c:v>
                </c:pt>
                <c:pt idx="6">
                  <c:v>0.12333333333333334</c:v>
                </c:pt>
                <c:pt idx="7">
                  <c:v>0.22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CD4-4932-9318-7184AF76F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704320"/>
        <c:axId val="69706112"/>
      </c:barChart>
      <c:catAx>
        <c:axId val="6970432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06112"/>
        <c:crosses val="autoZero"/>
        <c:auto val="1"/>
        <c:lblAlgn val="ctr"/>
        <c:lblOffset val="100"/>
        <c:noMultiLvlLbl val="0"/>
      </c:catAx>
      <c:valAx>
        <c:axId val="69706112"/>
        <c:scaling>
          <c:orientation val="minMax"/>
          <c:max val="2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04320"/>
        <c:crosses val="autoZero"/>
        <c:crossBetween val="between"/>
        <c:majorUnit val="100"/>
        <c:minorUnit val="2"/>
      </c:valAx>
    </c:plotArea>
    <c:legend>
      <c:legendPos val="r"/>
      <c:overlay val="0"/>
      <c:txPr>
        <a:bodyPr/>
        <a:lstStyle/>
        <a:p>
          <a:pPr>
            <a:defRPr sz="14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'+MG132 graph'!$A$13</c:f>
              <c:strCache>
                <c:ptCount val="1"/>
                <c:pt idx="0">
                  <c:v>total Ub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'+MG132 graph'!$B$28:$M$28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plus>
            <c:minus>
              <c:numRef>
                <c:f>'+MG132 graph'!$B$28:$M$28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minus>
          </c:errBars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graph'!$B$13:$M$13</c:f>
              <c:numCache>
                <c:formatCode>0.00</c:formatCode>
                <c:ptCount val="12"/>
                <c:pt idx="0">
                  <c:v>217.36666666666665</c:v>
                </c:pt>
                <c:pt idx="1">
                  <c:v>4.8133333333333344</c:v>
                </c:pt>
                <c:pt idx="2">
                  <c:v>10.093333333333332</c:v>
                </c:pt>
                <c:pt idx="3">
                  <c:v>306.26</c:v>
                </c:pt>
                <c:pt idx="4">
                  <c:v>33.74</c:v>
                </c:pt>
                <c:pt idx="5">
                  <c:v>343.39333333333332</c:v>
                </c:pt>
                <c:pt idx="6">
                  <c:v>315.03666666666669</c:v>
                </c:pt>
                <c:pt idx="7">
                  <c:v>241.4133333333333</c:v>
                </c:pt>
                <c:pt idx="8">
                  <c:v>130.56333333333333</c:v>
                </c:pt>
                <c:pt idx="9">
                  <c:v>56.536666666666669</c:v>
                </c:pt>
                <c:pt idx="10">
                  <c:v>27.74</c:v>
                </c:pt>
                <c:pt idx="11">
                  <c:v>8.2866666666666653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56-41C1-9D34-8E2E56C96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714688"/>
        <c:axId val="69716224"/>
      </c:barChart>
      <c:catAx>
        <c:axId val="6971468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16224"/>
        <c:crosses val="autoZero"/>
        <c:auto val="1"/>
        <c:lblAlgn val="ctr"/>
        <c:lblOffset val="100"/>
        <c:noMultiLvlLbl val="0"/>
      </c:catAx>
      <c:valAx>
        <c:axId val="69716224"/>
        <c:scaling>
          <c:orientation val="minMax"/>
          <c:max val="60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14688"/>
        <c:crosses val="autoZero"/>
        <c:crossBetween val="between"/>
        <c:majorUnit val="200"/>
        <c:minorUnit val="2"/>
      </c:valAx>
    </c:plotArea>
    <c:legend>
      <c:legendPos val="r"/>
      <c:overlay val="0"/>
      <c:txPr>
        <a:bodyPr/>
        <a:lstStyle/>
        <a:p>
          <a:pPr>
            <a:defRPr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'+MG132 graph'!$A$14</c:f>
              <c:strCache>
                <c:ptCount val="1"/>
                <c:pt idx="0">
                  <c:v>chain %</c:v>
                </c:pt>
              </c:strCache>
            </c:strRef>
          </c:tx>
          <c:invertIfNegative val="0"/>
          <c:cat>
            <c:strRef>
              <c:f>'+MG132 graph'!$B$2:$M$2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'+MG132 graph'!$B$14:$M$14</c:f>
              <c:numCache>
                <c:formatCode>0.00_);[Red]\(0.00\)</c:formatCode>
                <c:ptCount val="12"/>
                <c:pt idx="0">
                  <c:v>3.8228032510351173E-2</c:v>
                </c:pt>
                <c:pt idx="1">
                  <c:v>2.6666204986149578E-2</c:v>
                </c:pt>
                <c:pt idx="2">
                  <c:v>0.31175693527080584</c:v>
                </c:pt>
                <c:pt idx="3">
                  <c:v>0.4122640893358584</c:v>
                </c:pt>
                <c:pt idx="4">
                  <c:v>0.44032799841928466</c:v>
                </c:pt>
                <c:pt idx="5">
                  <c:v>0.45690073579374474</c:v>
                </c:pt>
                <c:pt idx="6">
                  <c:v>0.50862862523939012</c:v>
                </c:pt>
                <c:pt idx="7">
                  <c:v>0.56478515409256602</c:v>
                </c:pt>
                <c:pt idx="8">
                  <c:v>0.59679848860067908</c:v>
                </c:pt>
                <c:pt idx="9">
                  <c:v>0.52832969754141845</c:v>
                </c:pt>
                <c:pt idx="10">
                  <c:v>0.54239365537130502</c:v>
                </c:pt>
                <c:pt idx="11">
                  <c:v>0.44770716009654071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F5-4838-BB43-209CC70AC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724800"/>
        <c:axId val="86327680"/>
      </c:barChart>
      <c:catAx>
        <c:axId val="6972480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6327680"/>
        <c:crosses val="autoZero"/>
        <c:auto val="1"/>
        <c:lblAlgn val="ctr"/>
        <c:lblOffset val="100"/>
        <c:noMultiLvlLbl val="0"/>
      </c:catAx>
      <c:valAx>
        <c:axId val="86327680"/>
        <c:scaling>
          <c:orientation val="minMax"/>
          <c:max val="1"/>
          <c:min val="0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69724800"/>
        <c:crosses val="autoZero"/>
        <c:crossBetween val="between"/>
        <c:minorUnit val="0.25"/>
      </c:valAx>
    </c:plotArea>
    <c:legend>
      <c:legendPos val="r"/>
      <c:overlay val="0"/>
      <c:txPr>
        <a:bodyPr/>
        <a:lstStyle/>
        <a:p>
          <a:pPr>
            <a:defRPr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-+MG132'!$A$4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-+MG132'!$B$9:$M$9</c:f>
                <c:numCache>
                  <c:formatCode>General</c:formatCode>
                  <c:ptCount val="12"/>
                  <c:pt idx="0">
                    <c:v>6.6120610604899053</c:v>
                  </c:pt>
                  <c:pt idx="1">
                    <c:v>0.57820664401640531</c:v>
                  </c:pt>
                  <c:pt idx="2">
                    <c:v>0.14493932319218089</c:v>
                  </c:pt>
                  <c:pt idx="3">
                    <c:v>19.498923950019154</c:v>
                  </c:pt>
                  <c:pt idx="4">
                    <c:v>2.7472926733182961</c:v>
                  </c:pt>
                  <c:pt idx="5">
                    <c:v>5.3178251660542166</c:v>
                  </c:pt>
                  <c:pt idx="6">
                    <c:v>6.6154483586043948</c:v>
                  </c:pt>
                  <c:pt idx="7">
                    <c:v>4.1555841286921957</c:v>
                  </c:pt>
                  <c:pt idx="8">
                    <c:v>6.8309603187760004</c:v>
                  </c:pt>
                  <c:pt idx="9">
                    <c:v>2.6693998816956315</c:v>
                  </c:pt>
                  <c:pt idx="10">
                    <c:v>4.3296132411350428</c:v>
                  </c:pt>
                  <c:pt idx="11">
                    <c:v>2.9937586815083219</c:v>
                  </c:pt>
                </c:numCache>
              </c:numRef>
            </c:plus>
            <c:minus>
              <c:numRef>
                <c:f>'Comparison -+MG132'!$B$9:$M$9</c:f>
                <c:numCache>
                  <c:formatCode>General</c:formatCode>
                  <c:ptCount val="12"/>
                  <c:pt idx="0">
                    <c:v>6.6120610604899053</c:v>
                  </c:pt>
                  <c:pt idx="1">
                    <c:v>0.57820664401640531</c:v>
                  </c:pt>
                  <c:pt idx="2">
                    <c:v>0.14493932319218089</c:v>
                  </c:pt>
                  <c:pt idx="3">
                    <c:v>19.498923950019154</c:v>
                  </c:pt>
                  <c:pt idx="4">
                    <c:v>2.7472926733182961</c:v>
                  </c:pt>
                  <c:pt idx="5">
                    <c:v>5.3178251660542166</c:v>
                  </c:pt>
                  <c:pt idx="6">
                    <c:v>6.6154483586043948</c:v>
                  </c:pt>
                  <c:pt idx="7">
                    <c:v>4.1555841286921957</c:v>
                  </c:pt>
                  <c:pt idx="8">
                    <c:v>6.8309603187760004</c:v>
                  </c:pt>
                  <c:pt idx="9">
                    <c:v>2.6693998816956315</c:v>
                  </c:pt>
                  <c:pt idx="10">
                    <c:v>4.3296132411350428</c:v>
                  </c:pt>
                  <c:pt idx="11">
                    <c:v>2.9937586815083219</c:v>
                  </c:pt>
                </c:numCache>
              </c:numRef>
            </c:minus>
          </c:errBars>
          <c:cat>
            <c:strRef>
              <c:f>'Comparison -+MG132'!$B$3:$M$3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-+MG132'!$B$4:$M$4</c:f>
              <c:numCache>
                <c:formatCode>0.00</c:formatCode>
                <c:ptCount val="12"/>
                <c:pt idx="0">
                  <c:v>121.01</c:v>
                </c:pt>
                <c:pt idx="1">
                  <c:v>1.6366666666666667</c:v>
                </c:pt>
                <c:pt idx="2">
                  <c:v>1.0966666666666667</c:v>
                </c:pt>
                <c:pt idx="3">
                  <c:v>65.31</c:v>
                </c:pt>
                <c:pt idx="4">
                  <c:v>9.85</c:v>
                </c:pt>
                <c:pt idx="5">
                  <c:v>27.653333333333332</c:v>
                </c:pt>
                <c:pt idx="6">
                  <c:v>28.913333333333334</c:v>
                </c:pt>
                <c:pt idx="7">
                  <c:v>37.313333333333333</c:v>
                </c:pt>
                <c:pt idx="8">
                  <c:v>40.553333333333342</c:v>
                </c:pt>
                <c:pt idx="9">
                  <c:v>22.57</c:v>
                </c:pt>
                <c:pt idx="10">
                  <c:v>18.193333333333332</c:v>
                </c:pt>
                <c:pt idx="11">
                  <c:v>8.2633333333333336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44-407A-86DA-432BF0EE4121}"/>
            </c:ext>
          </c:extLst>
        </c:ser>
        <c:ser>
          <c:idx val="1"/>
          <c:order val="1"/>
          <c:tx>
            <c:strRef>
              <c:f>'Comparison -+MG132'!$A$5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-+MG132'!$B$10:$M$10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plus>
            <c:minus>
              <c:numRef>
                <c:f>'Comparison -+MG132'!$B$10:$M$10</c:f>
                <c:numCache>
                  <c:formatCode>General</c:formatCode>
                  <c:ptCount val="12"/>
                  <c:pt idx="0">
                    <c:v>38.455493450944594</c:v>
                  </c:pt>
                  <c:pt idx="1">
                    <c:v>0.47722187715652487</c:v>
                  </c:pt>
                  <c:pt idx="2">
                    <c:v>6.0344086347737909</c:v>
                  </c:pt>
                  <c:pt idx="3">
                    <c:v>57.923073905856128</c:v>
                  </c:pt>
                  <c:pt idx="4">
                    <c:v>8.4468181006718517</c:v>
                  </c:pt>
                  <c:pt idx="5">
                    <c:v>86.079857775581459</c:v>
                  </c:pt>
                  <c:pt idx="6">
                    <c:v>65.589094519773141</c:v>
                  </c:pt>
                  <c:pt idx="7">
                    <c:v>62.130117791796529</c:v>
                  </c:pt>
                  <c:pt idx="8">
                    <c:v>17.985912064216834</c:v>
                  </c:pt>
                  <c:pt idx="9">
                    <c:v>11.226860209783458</c:v>
                  </c:pt>
                  <c:pt idx="10">
                    <c:v>7.290758347830578</c:v>
                  </c:pt>
                  <c:pt idx="11">
                    <c:v>4.8405171872477908</c:v>
                  </c:pt>
                </c:numCache>
              </c:numRef>
            </c:minus>
          </c:errBars>
          <c:cat>
            <c:strRef>
              <c:f>'Comparison -+MG132'!$B$3:$M$3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-+MG132'!$B$5:$M$5</c:f>
              <c:numCache>
                <c:formatCode>0.00</c:formatCode>
                <c:ptCount val="12"/>
                <c:pt idx="0">
                  <c:v>217.36666666666665</c:v>
                </c:pt>
                <c:pt idx="1">
                  <c:v>4.8133333333333344</c:v>
                </c:pt>
                <c:pt idx="2">
                  <c:v>10.093333333333332</c:v>
                </c:pt>
                <c:pt idx="3">
                  <c:v>306.26</c:v>
                </c:pt>
                <c:pt idx="4">
                  <c:v>33.74</c:v>
                </c:pt>
                <c:pt idx="5">
                  <c:v>343.39333333333332</c:v>
                </c:pt>
                <c:pt idx="6">
                  <c:v>315.03666666666669</c:v>
                </c:pt>
                <c:pt idx="7">
                  <c:v>241.4133333333333</c:v>
                </c:pt>
                <c:pt idx="8">
                  <c:v>130.56333333333333</c:v>
                </c:pt>
                <c:pt idx="9">
                  <c:v>56.536666666666669</c:v>
                </c:pt>
                <c:pt idx="10">
                  <c:v>27.74</c:v>
                </c:pt>
                <c:pt idx="11">
                  <c:v>8.2866666666666653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244-407A-86DA-432BF0EE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693376"/>
        <c:axId val="88695168"/>
      </c:barChart>
      <c:catAx>
        <c:axId val="886933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695168"/>
        <c:crosses val="autoZero"/>
        <c:auto val="1"/>
        <c:lblAlgn val="ctr"/>
        <c:lblOffset val="100"/>
        <c:noMultiLvlLbl val="0"/>
      </c:catAx>
      <c:valAx>
        <c:axId val="88695168"/>
        <c:scaling>
          <c:orientation val="minMax"/>
          <c:max val="5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693376"/>
        <c:crosses val="autoZero"/>
        <c:crossBetween val="between"/>
        <c:majorUnit val="250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-+MG132'!$A$40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-+MG132'!$B$45:$M$45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1.666666666666667E-2</c:v>
                  </c:pt>
                  <c:pt idx="6">
                    <c:v>0.04</c:v>
                  </c:pt>
                  <c:pt idx="7">
                    <c:v>0.25</c:v>
                  </c:pt>
                  <c:pt idx="8">
                    <c:v>0.29666666666666663</c:v>
                  </c:pt>
                  <c:pt idx="9">
                    <c:v>0.36333333333333334</c:v>
                  </c:pt>
                  <c:pt idx="10">
                    <c:v>2.3333333333333334E-2</c:v>
                  </c:pt>
                  <c:pt idx="11">
                    <c:v>2.6666666666666668E-2</c:v>
                  </c:pt>
                </c:numCache>
              </c:numRef>
            </c:plus>
            <c:minus>
              <c:numRef>
                <c:f>'Comparison -+MG132'!$B$45:$M$45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1.666666666666667E-2</c:v>
                  </c:pt>
                  <c:pt idx="6">
                    <c:v>0.04</c:v>
                  </c:pt>
                  <c:pt idx="7">
                    <c:v>0.25</c:v>
                  </c:pt>
                  <c:pt idx="8">
                    <c:v>0.29666666666666663</c:v>
                  </c:pt>
                  <c:pt idx="9">
                    <c:v>0.36333333333333334</c:v>
                  </c:pt>
                  <c:pt idx="10">
                    <c:v>2.3333333333333334E-2</c:v>
                  </c:pt>
                  <c:pt idx="11">
                    <c:v>2.6666666666666668E-2</c:v>
                  </c:pt>
                </c:numCache>
              </c:numRef>
            </c:minus>
          </c:errBars>
          <c:cat>
            <c:strRef>
              <c:f>'Comparison -+MG132'!$B$39:$M$39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-+MG132'!$B$40:$M$40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1.6666666666666666E-2</c:v>
                </c:pt>
                <c:pt idx="6">
                  <c:v>0.04</c:v>
                </c:pt>
                <c:pt idx="7">
                  <c:v>0.25</c:v>
                </c:pt>
                <c:pt idx="8">
                  <c:v>0.29666666666666669</c:v>
                </c:pt>
                <c:pt idx="9">
                  <c:v>0.36333333333333334</c:v>
                </c:pt>
                <c:pt idx="10">
                  <c:v>2.3333333333333334E-2</c:v>
                </c:pt>
                <c:pt idx="11">
                  <c:v>2.6666666666666668E-2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8D-4DE6-BC33-BCB3094C0A11}"/>
            </c:ext>
          </c:extLst>
        </c:ser>
        <c:ser>
          <c:idx val="1"/>
          <c:order val="1"/>
          <c:tx>
            <c:strRef>
              <c:f>'Comparison -+MG132'!$A$41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-+MG132'!$B$46:$M$46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3.3829638550307392E-2</c:v>
                  </c:pt>
                  <c:pt idx="4">
                    <c:v>0</c:v>
                  </c:pt>
                  <c:pt idx="5">
                    <c:v>0.45544849690533978</c:v>
                  </c:pt>
                  <c:pt idx="6">
                    <c:v>0.87191360428274844</c:v>
                  </c:pt>
                  <c:pt idx="7">
                    <c:v>1.799391872581154</c:v>
                  </c:pt>
                  <c:pt idx="8">
                    <c:v>0.89511637977043745</c:v>
                  </c:pt>
                  <c:pt idx="9">
                    <c:v>0.2726617766472676</c:v>
                  </c:pt>
                  <c:pt idx="10">
                    <c:v>1.666666666666667E-2</c:v>
                  </c:pt>
                  <c:pt idx="11">
                    <c:v>2.6666666666666668E-2</c:v>
                  </c:pt>
                </c:numCache>
              </c:numRef>
            </c:plus>
            <c:minus>
              <c:numRef>
                <c:f>'Comparison -+MG132'!$B$46:$M$46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3.3829638550307392E-2</c:v>
                  </c:pt>
                  <c:pt idx="4">
                    <c:v>0</c:v>
                  </c:pt>
                  <c:pt idx="5">
                    <c:v>0.45544849690533978</c:v>
                  </c:pt>
                  <c:pt idx="6">
                    <c:v>0.87191360428274844</c:v>
                  </c:pt>
                  <c:pt idx="7">
                    <c:v>1.799391872581154</c:v>
                  </c:pt>
                  <c:pt idx="8">
                    <c:v>0.89511637977043745</c:v>
                  </c:pt>
                  <c:pt idx="9">
                    <c:v>0.2726617766472676</c:v>
                  </c:pt>
                  <c:pt idx="10">
                    <c:v>1.666666666666667E-2</c:v>
                  </c:pt>
                  <c:pt idx="11">
                    <c:v>2.6666666666666668E-2</c:v>
                  </c:pt>
                </c:numCache>
              </c:numRef>
            </c:minus>
          </c:errBars>
          <c:cat>
            <c:strRef>
              <c:f>'Comparison -+MG132'!$B$39:$M$39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-+MG132'!$B$41:$M$41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6.6666666666666666E-2</c:v>
                </c:pt>
                <c:pt idx="4">
                  <c:v>0</c:v>
                </c:pt>
                <c:pt idx="5">
                  <c:v>0.49</c:v>
                </c:pt>
                <c:pt idx="6">
                  <c:v>1.3099999999999998</c:v>
                </c:pt>
                <c:pt idx="7">
                  <c:v>2.5766666666666667</c:v>
                </c:pt>
                <c:pt idx="8">
                  <c:v>1.89</c:v>
                </c:pt>
                <c:pt idx="9">
                  <c:v>0.49666666666666665</c:v>
                </c:pt>
                <c:pt idx="10">
                  <c:v>1.6666666666666666E-2</c:v>
                </c:pt>
                <c:pt idx="11">
                  <c:v>2.6666666666666668E-2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98D-4DE6-BC33-BCB3094C0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709376"/>
        <c:axId val="88711168"/>
      </c:barChart>
      <c:catAx>
        <c:axId val="887093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711168"/>
        <c:crosses val="autoZero"/>
        <c:auto val="1"/>
        <c:lblAlgn val="ctr"/>
        <c:lblOffset val="100"/>
        <c:noMultiLvlLbl val="0"/>
      </c:catAx>
      <c:valAx>
        <c:axId val="88711168"/>
        <c:scaling>
          <c:orientation val="minMax"/>
          <c:max val="5"/>
          <c:min val="0"/>
        </c:scaling>
        <c:delete val="0"/>
        <c:axPos val="b"/>
        <c:majorGridlines/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709376"/>
        <c:crosses val="autoZero"/>
        <c:crossBetween val="between"/>
        <c:majorUnit val="2.5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-+MG132'!$A$75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-+MG132'!$B$80:$M$80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plus>
            <c:minus>
              <c:numRef>
                <c:f>'Comparison -+MG132'!$B$80:$M$80</c:f>
                <c:numCache>
                  <c:formatCode>General</c:formatCode>
                  <c:ptCount val="12"/>
                  <c:pt idx="0">
                    <c:v>0.17751369274259138</c:v>
                  </c:pt>
                  <c:pt idx="1">
                    <c:v>0</c:v>
                  </c:pt>
                  <c:pt idx="2">
                    <c:v>0</c:v>
                  </c:pt>
                  <c:pt idx="3">
                    <c:v>0.2615339366124404</c:v>
                  </c:pt>
                  <c:pt idx="4">
                    <c:v>0.10115993936995675</c:v>
                  </c:pt>
                  <c:pt idx="5">
                    <c:v>0.25705598179730765</c:v>
                  </c:pt>
                  <c:pt idx="6">
                    <c:v>0.12836579675979803</c:v>
                  </c:pt>
                  <c:pt idx="7">
                    <c:v>0.13617798810543666</c:v>
                  </c:pt>
                  <c:pt idx="8">
                    <c:v>0.14678025904202663</c:v>
                  </c:pt>
                  <c:pt idx="9">
                    <c:v>2.081665999466133E-2</c:v>
                  </c:pt>
                  <c:pt idx="10">
                    <c:v>6.6666666666666671E-3</c:v>
                  </c:pt>
                  <c:pt idx="11">
                    <c:v>6.6666666666666671E-3</c:v>
                  </c:pt>
                </c:numCache>
              </c:numRef>
            </c:minus>
          </c:errBars>
          <c:cat>
            <c:strRef>
              <c:f>'Comparison -+MG132'!$B$74:$M$74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-+MG132'!$B$75:$M$75</c:f>
              <c:numCache>
                <c:formatCode>0.00</c:formatCode>
                <c:ptCount val="12"/>
                <c:pt idx="0">
                  <c:v>0.45333333333333331</c:v>
                </c:pt>
                <c:pt idx="1">
                  <c:v>0</c:v>
                </c:pt>
                <c:pt idx="2">
                  <c:v>0</c:v>
                </c:pt>
                <c:pt idx="3">
                  <c:v>3.89</c:v>
                </c:pt>
                <c:pt idx="4">
                  <c:v>0.25</c:v>
                </c:pt>
                <c:pt idx="5">
                  <c:v>0.69333333333333336</c:v>
                </c:pt>
                <c:pt idx="6">
                  <c:v>0.20333333333333337</c:v>
                </c:pt>
                <c:pt idx="7">
                  <c:v>0.34333333333333332</c:v>
                </c:pt>
                <c:pt idx="8">
                  <c:v>0.17666666666666667</c:v>
                </c:pt>
                <c:pt idx="9">
                  <c:v>3.0000000000000002E-2</c:v>
                </c:pt>
                <c:pt idx="10">
                  <c:v>6.6666666666666671E-3</c:v>
                </c:pt>
                <c:pt idx="11">
                  <c:v>6.6666666666666671E-3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FD7-444D-8041-DAEDB005F385}"/>
            </c:ext>
          </c:extLst>
        </c:ser>
        <c:ser>
          <c:idx val="1"/>
          <c:order val="1"/>
          <c:tx>
            <c:strRef>
              <c:f>'Comparison -+MG132'!$A$76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-+MG132'!$B$81:$M$81</c:f>
                <c:numCache>
                  <c:formatCode>General</c:formatCode>
                  <c:ptCount val="12"/>
                  <c:pt idx="0">
                    <c:v>0.44860276910028601</c:v>
                  </c:pt>
                  <c:pt idx="1">
                    <c:v>1.257512359117529E-2</c:v>
                  </c:pt>
                  <c:pt idx="2">
                    <c:v>9.0000000000000011E-2</c:v>
                  </c:pt>
                  <c:pt idx="3">
                    <c:v>1.1314346841265037</c:v>
                  </c:pt>
                  <c:pt idx="4">
                    <c:v>0.2302414191910552</c:v>
                  </c:pt>
                  <c:pt idx="5">
                    <c:v>0.93794693050536959</c:v>
                  </c:pt>
                  <c:pt idx="6">
                    <c:v>0.9216350205537498</c:v>
                  </c:pt>
                  <c:pt idx="7">
                    <c:v>1.3139803820622453</c:v>
                  </c:pt>
                  <c:pt idx="8">
                    <c:v>0.67825757152672728</c:v>
                  </c:pt>
                  <c:pt idx="9">
                    <c:v>0.16333333333333336</c:v>
                  </c:pt>
                  <c:pt idx="10">
                    <c:v>5.773502691896258E-3</c:v>
                  </c:pt>
                  <c:pt idx="11">
                    <c:v>0</c:v>
                  </c:pt>
                </c:numCache>
              </c:numRef>
            </c:plus>
            <c:minus>
              <c:numRef>
                <c:f>'Comparison -+MG132'!$B$81:$M$81</c:f>
                <c:numCache>
                  <c:formatCode>General</c:formatCode>
                  <c:ptCount val="12"/>
                  <c:pt idx="0">
                    <c:v>0.44860276910028601</c:v>
                  </c:pt>
                  <c:pt idx="1">
                    <c:v>1.257512359117529E-2</c:v>
                  </c:pt>
                  <c:pt idx="2">
                    <c:v>9.0000000000000011E-2</c:v>
                  </c:pt>
                  <c:pt idx="3">
                    <c:v>1.1314346841265037</c:v>
                  </c:pt>
                  <c:pt idx="4">
                    <c:v>0.2302414191910552</c:v>
                  </c:pt>
                  <c:pt idx="5">
                    <c:v>0.93794693050536959</c:v>
                  </c:pt>
                  <c:pt idx="6">
                    <c:v>0.9216350205537498</c:v>
                  </c:pt>
                  <c:pt idx="7">
                    <c:v>1.3139803820622453</c:v>
                  </c:pt>
                  <c:pt idx="8">
                    <c:v>0.67825757152672728</c:v>
                  </c:pt>
                  <c:pt idx="9">
                    <c:v>0.16333333333333336</c:v>
                  </c:pt>
                  <c:pt idx="10">
                    <c:v>5.773502691896258E-3</c:v>
                  </c:pt>
                  <c:pt idx="11">
                    <c:v>0</c:v>
                  </c:pt>
                </c:numCache>
              </c:numRef>
            </c:minus>
          </c:errBars>
          <c:cat>
            <c:strRef>
              <c:f>'Comparison -+MG132'!$B$74:$M$74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-+MG132'!$B$76:$M$76</c:f>
              <c:numCache>
                <c:formatCode>0.00</c:formatCode>
                <c:ptCount val="12"/>
                <c:pt idx="0">
                  <c:v>1.1033333333333333</c:v>
                </c:pt>
                <c:pt idx="1">
                  <c:v>1.502E-2</c:v>
                </c:pt>
                <c:pt idx="2">
                  <c:v>9.0000000000000011E-2</c:v>
                </c:pt>
                <c:pt idx="3">
                  <c:v>9.3566666666666674</c:v>
                </c:pt>
                <c:pt idx="4">
                  <c:v>0.86333333333333329</c:v>
                </c:pt>
                <c:pt idx="5">
                  <c:v>2.0933333333333333</c:v>
                </c:pt>
                <c:pt idx="6">
                  <c:v>2.8366666666666664</c:v>
                </c:pt>
                <c:pt idx="7">
                  <c:v>2.5766666666666667</c:v>
                </c:pt>
                <c:pt idx="8">
                  <c:v>1.1299999999999999</c:v>
                </c:pt>
                <c:pt idx="9">
                  <c:v>0.31333333333333335</c:v>
                </c:pt>
                <c:pt idx="10">
                  <c:v>0.01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FD7-444D-8041-DAEDB005F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725376"/>
        <c:axId val="88726912"/>
      </c:barChart>
      <c:catAx>
        <c:axId val="887253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726912"/>
        <c:crosses val="autoZero"/>
        <c:auto val="1"/>
        <c:lblAlgn val="ctr"/>
        <c:lblOffset val="100"/>
        <c:noMultiLvlLbl val="0"/>
      </c:catAx>
      <c:valAx>
        <c:axId val="88726912"/>
        <c:scaling>
          <c:orientation val="minMax"/>
          <c:max val="12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8725376"/>
        <c:crosses val="autoZero"/>
        <c:crossBetween val="between"/>
        <c:majorUnit val="6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-+MG132'!$A$110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-+MG132'!$B$115:$M$115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0.43661577311560007</c:v>
                  </c:pt>
                  <c:pt idx="4">
                    <c:v>3.6742346141747664E-2</c:v>
                  </c:pt>
                  <c:pt idx="5">
                    <c:v>1.2283638621262742</c:v>
                  </c:pt>
                  <c:pt idx="6">
                    <c:v>1.3311690768310049</c:v>
                  </c:pt>
                  <c:pt idx="7">
                    <c:v>2.280572540199306</c:v>
                  </c:pt>
                  <c:pt idx="8">
                    <c:v>1.7736058687819514</c:v>
                  </c:pt>
                  <c:pt idx="9">
                    <c:v>1.0888730157573219</c:v>
                  </c:pt>
                  <c:pt idx="10">
                    <c:v>0.98855112833547132</c:v>
                  </c:pt>
                  <c:pt idx="11">
                    <c:v>0.39526362510776697</c:v>
                  </c:pt>
                </c:numCache>
              </c:numRef>
            </c:plus>
            <c:minus>
              <c:numRef>
                <c:f>'Comparison -+MG132'!$B$115:$M$115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0.43661577311560007</c:v>
                  </c:pt>
                  <c:pt idx="4">
                    <c:v>3.6742346141747664E-2</c:v>
                  </c:pt>
                  <c:pt idx="5">
                    <c:v>1.2283638621262742</c:v>
                  </c:pt>
                  <c:pt idx="6">
                    <c:v>1.3311690768310049</c:v>
                  </c:pt>
                  <c:pt idx="7">
                    <c:v>2.280572540199306</c:v>
                  </c:pt>
                  <c:pt idx="8">
                    <c:v>1.7736058687819514</c:v>
                  </c:pt>
                  <c:pt idx="9">
                    <c:v>1.0888730157573219</c:v>
                  </c:pt>
                  <c:pt idx="10">
                    <c:v>0.98855112833547132</c:v>
                  </c:pt>
                  <c:pt idx="11">
                    <c:v>0.39526362510776697</c:v>
                  </c:pt>
                </c:numCache>
              </c:numRef>
            </c:minus>
          </c:errBars>
          <c:cat>
            <c:strRef>
              <c:f>'Comparison -+MG132'!$B$109:$M$109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-+MG132'!$B$110:$M$110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1.1399999999999999</c:v>
                </c:pt>
                <c:pt idx="4">
                  <c:v>6.5000000000000002E-2</c:v>
                </c:pt>
                <c:pt idx="5">
                  <c:v>3.2133333333333334</c:v>
                </c:pt>
                <c:pt idx="6">
                  <c:v>2.3766666666666665</c:v>
                </c:pt>
                <c:pt idx="7">
                  <c:v>5.1733333333333329</c:v>
                </c:pt>
                <c:pt idx="8">
                  <c:v>5.2733333333333334</c:v>
                </c:pt>
                <c:pt idx="9">
                  <c:v>2.8666666666666667</c:v>
                </c:pt>
                <c:pt idx="10">
                  <c:v>2.11</c:v>
                </c:pt>
                <c:pt idx="11">
                  <c:v>0.79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0E-41FD-A9B4-8701D9CAB37E}"/>
            </c:ext>
          </c:extLst>
        </c:ser>
        <c:ser>
          <c:idx val="1"/>
          <c:order val="1"/>
          <c:tx>
            <c:strRef>
              <c:f>'Comparison -+MG132'!$A$111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-+MG132'!$B$116:$M$116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plus>
            <c:minus>
              <c:numRef>
                <c:f>'Comparison -+MG132'!$B$116:$M$116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6.6666666666666671E-3</c:v>
                  </c:pt>
                  <c:pt idx="2">
                    <c:v>5.6666666666666678E-2</c:v>
                  </c:pt>
                  <c:pt idx="3">
                    <c:v>2.272240695388096</c:v>
                  </c:pt>
                  <c:pt idx="4">
                    <c:v>0.12414149633024046</c:v>
                  </c:pt>
                  <c:pt idx="5">
                    <c:v>5.8601204007350507</c:v>
                  </c:pt>
                  <c:pt idx="6">
                    <c:v>3.5921875105722321</c:v>
                  </c:pt>
                  <c:pt idx="7">
                    <c:v>5.6310873234611201</c:v>
                  </c:pt>
                  <c:pt idx="8">
                    <c:v>3.046331126672432</c:v>
                  </c:pt>
                  <c:pt idx="9">
                    <c:v>0.81035657446446085</c:v>
                  </c:pt>
                  <c:pt idx="10">
                    <c:v>1.0576546380238363</c:v>
                  </c:pt>
                  <c:pt idx="11">
                    <c:v>0.6218878069591367</c:v>
                  </c:pt>
                </c:numCache>
              </c:numRef>
            </c:minus>
          </c:errBars>
          <c:cat>
            <c:strRef>
              <c:f>'Comparison -+MG132'!$B$109:$M$109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-+MG132'!$B$111:$M$111</c:f>
              <c:numCache>
                <c:formatCode>0.00</c:formatCode>
                <c:ptCount val="12"/>
                <c:pt idx="0">
                  <c:v>0</c:v>
                </c:pt>
                <c:pt idx="1">
                  <c:v>6.6666666666666671E-3</c:v>
                </c:pt>
                <c:pt idx="2">
                  <c:v>5.6666666666666671E-2</c:v>
                </c:pt>
                <c:pt idx="3">
                  <c:v>8.1166666666666671</c:v>
                </c:pt>
                <c:pt idx="4">
                  <c:v>0.33333333333333331</c:v>
                </c:pt>
                <c:pt idx="5">
                  <c:v>19.496666666666666</c:v>
                </c:pt>
                <c:pt idx="6">
                  <c:v>20.646666666666665</c:v>
                </c:pt>
                <c:pt idx="7">
                  <c:v>26.096666666666664</c:v>
                </c:pt>
                <c:pt idx="8">
                  <c:v>13.530000000000001</c:v>
                </c:pt>
                <c:pt idx="9">
                  <c:v>4.7333333333333334</c:v>
                </c:pt>
                <c:pt idx="10">
                  <c:v>3.02</c:v>
                </c:pt>
                <c:pt idx="11">
                  <c:v>0.73333333333333339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50E-41FD-A9B4-8701D9CAB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072768"/>
        <c:axId val="89074304"/>
      </c:barChart>
      <c:catAx>
        <c:axId val="890727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074304"/>
        <c:crosses val="autoZero"/>
        <c:auto val="1"/>
        <c:lblAlgn val="ctr"/>
        <c:lblOffset val="100"/>
        <c:noMultiLvlLbl val="0"/>
      </c:catAx>
      <c:valAx>
        <c:axId val="89074304"/>
        <c:scaling>
          <c:orientation val="minMax"/>
          <c:max val="4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072768"/>
        <c:crosses val="autoZero"/>
        <c:crossBetween val="between"/>
        <c:majorUnit val="20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-+MG132'!$A$146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-+MG132'!$B$151:$M$151</c:f>
                <c:numCache>
                  <c:formatCode>General</c:formatCode>
                  <c:ptCount val="12"/>
                  <c:pt idx="0">
                    <c:v>0.10088497300281052</c:v>
                  </c:pt>
                  <c:pt idx="1">
                    <c:v>0</c:v>
                  </c:pt>
                  <c:pt idx="2">
                    <c:v>3.3333333333333335E-3</c:v>
                  </c:pt>
                  <c:pt idx="3">
                    <c:v>2.9091827794836909</c:v>
                  </c:pt>
                  <c:pt idx="4">
                    <c:v>0.25300417212194565</c:v>
                  </c:pt>
                  <c:pt idx="5">
                    <c:v>2.0920590601393441</c:v>
                  </c:pt>
                  <c:pt idx="6">
                    <c:v>3.0284557854531147</c:v>
                  </c:pt>
                  <c:pt idx="7">
                    <c:v>2.5659717674033544</c:v>
                  </c:pt>
                  <c:pt idx="8">
                    <c:v>3.5045732027357208</c:v>
                  </c:pt>
                  <c:pt idx="9">
                    <c:v>1.9426814229592826</c:v>
                  </c:pt>
                  <c:pt idx="10">
                    <c:v>1.8124660916368427</c:v>
                  </c:pt>
                  <c:pt idx="11">
                    <c:v>1.4607113944163568</c:v>
                  </c:pt>
                </c:numCache>
              </c:numRef>
            </c:plus>
            <c:minus>
              <c:numRef>
                <c:f>'Comparison -+MG132'!$B$151:$M$151</c:f>
                <c:numCache>
                  <c:formatCode>General</c:formatCode>
                  <c:ptCount val="12"/>
                  <c:pt idx="0">
                    <c:v>0.10088497300281052</c:v>
                  </c:pt>
                  <c:pt idx="1">
                    <c:v>0</c:v>
                  </c:pt>
                  <c:pt idx="2">
                    <c:v>3.3333333333333335E-3</c:v>
                  </c:pt>
                  <c:pt idx="3">
                    <c:v>2.9091827794836909</c:v>
                  </c:pt>
                  <c:pt idx="4">
                    <c:v>0.25300417212194565</c:v>
                  </c:pt>
                  <c:pt idx="5">
                    <c:v>2.0920590601393441</c:v>
                  </c:pt>
                  <c:pt idx="6">
                    <c:v>3.0284557854531147</c:v>
                  </c:pt>
                  <c:pt idx="7">
                    <c:v>2.5659717674033544</c:v>
                  </c:pt>
                  <c:pt idx="8">
                    <c:v>3.5045732027357208</c:v>
                  </c:pt>
                  <c:pt idx="9">
                    <c:v>1.9426814229592826</c:v>
                  </c:pt>
                  <c:pt idx="10">
                    <c:v>1.8124660916368427</c:v>
                  </c:pt>
                  <c:pt idx="11">
                    <c:v>1.4607113944163568</c:v>
                  </c:pt>
                </c:numCache>
              </c:numRef>
            </c:minus>
          </c:errBars>
          <c:cat>
            <c:strRef>
              <c:f>'Comparison -+MG132'!$B$145:$M$145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-+MG132'!$B$146:$M$146</c:f>
              <c:numCache>
                <c:formatCode>0.00_);[Red]\(0.00\)</c:formatCode>
                <c:ptCount val="12"/>
                <c:pt idx="0">
                  <c:v>0.52333333333333332</c:v>
                </c:pt>
                <c:pt idx="1">
                  <c:v>0</c:v>
                </c:pt>
                <c:pt idx="2">
                  <c:v>3.3333333333333335E-3</c:v>
                </c:pt>
                <c:pt idx="3">
                  <c:v>10.006666666666666</c:v>
                </c:pt>
                <c:pt idx="4">
                  <c:v>0.49333333333333335</c:v>
                </c:pt>
                <c:pt idx="5">
                  <c:v>7.6333333333333329</c:v>
                </c:pt>
                <c:pt idx="6">
                  <c:v>9.1566666666666663</c:v>
                </c:pt>
                <c:pt idx="7">
                  <c:v>14.766666666666667</c:v>
                </c:pt>
                <c:pt idx="8">
                  <c:v>16.39</c:v>
                </c:pt>
                <c:pt idx="9">
                  <c:v>10.266666666666667</c:v>
                </c:pt>
                <c:pt idx="10">
                  <c:v>6.8900000000000006</c:v>
                </c:pt>
                <c:pt idx="11">
                  <c:v>3.063333333333333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5BE-409F-A58A-5257E603BB48}"/>
            </c:ext>
          </c:extLst>
        </c:ser>
        <c:ser>
          <c:idx val="1"/>
          <c:order val="1"/>
          <c:tx>
            <c:strRef>
              <c:f>'Comparison -+MG132'!$A$147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-+MG132'!$B$152:$M$152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plus>
            <c:minus>
              <c:numRef>
                <c:f>'Comparison -+MG132'!$B$152:$M$152</c:f>
                <c:numCache>
                  <c:formatCode>General</c:formatCode>
                  <c:ptCount val="12"/>
                  <c:pt idx="0">
                    <c:v>0.50041094223758797</c:v>
                  </c:pt>
                  <c:pt idx="1">
                    <c:v>4.8074017006186527E-2</c:v>
                  </c:pt>
                  <c:pt idx="2">
                    <c:v>2.3419934528801174</c:v>
                  </c:pt>
                  <c:pt idx="3">
                    <c:v>22.324778709865054</c:v>
                  </c:pt>
                  <c:pt idx="4">
                    <c:v>2.9117024420622228</c:v>
                  </c:pt>
                  <c:pt idx="5">
                    <c:v>41.411195346186311</c:v>
                  </c:pt>
                  <c:pt idx="6">
                    <c:v>30.61036117250352</c:v>
                  </c:pt>
                  <c:pt idx="7">
                    <c:v>29.670261767185909</c:v>
                  </c:pt>
                  <c:pt idx="8">
                    <c:v>8.3921928004544561</c:v>
                  </c:pt>
                  <c:pt idx="9">
                    <c:v>3.5785332190717458</c:v>
                  </c:pt>
                  <c:pt idx="10">
                    <c:v>3.6607937815603773</c:v>
                  </c:pt>
                  <c:pt idx="11">
                    <c:v>2.1835826829624141</c:v>
                  </c:pt>
                </c:numCache>
              </c:numRef>
            </c:minus>
          </c:errBars>
          <c:cat>
            <c:strRef>
              <c:f>'Comparison -+MG132'!$B$145:$M$145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-+MG132'!$B$147:$M$147</c:f>
              <c:numCache>
                <c:formatCode>0.00_);[Red]\(0.00\)</c:formatCode>
                <c:ptCount val="12"/>
                <c:pt idx="0">
                  <c:v>2.686666666666667</c:v>
                </c:pt>
                <c:pt idx="1">
                  <c:v>6.6666666666666666E-2</c:v>
                </c:pt>
                <c:pt idx="2">
                  <c:v>2.74</c:v>
                </c:pt>
                <c:pt idx="3">
                  <c:v>85.053333333333327</c:v>
                </c:pt>
                <c:pt idx="4">
                  <c:v>7.5366666666666662</c:v>
                </c:pt>
                <c:pt idx="5">
                  <c:v>129.88999999999999</c:v>
                </c:pt>
                <c:pt idx="6">
                  <c:v>127.85666666666668</c:v>
                </c:pt>
                <c:pt idx="7">
                  <c:v>98.31</c:v>
                </c:pt>
                <c:pt idx="8">
                  <c:v>57.81</c:v>
                </c:pt>
                <c:pt idx="9">
                  <c:v>23.099999999999998</c:v>
                </c:pt>
                <c:pt idx="10">
                  <c:v>11.756666666666666</c:v>
                </c:pt>
                <c:pt idx="11">
                  <c:v>2.94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5BE-409F-A58A-5257E603B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096960"/>
        <c:axId val="89098496"/>
      </c:barChart>
      <c:catAx>
        <c:axId val="890969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098496"/>
        <c:crosses val="autoZero"/>
        <c:auto val="1"/>
        <c:lblAlgn val="ctr"/>
        <c:lblOffset val="100"/>
        <c:noMultiLvlLbl val="0"/>
      </c:catAx>
      <c:valAx>
        <c:axId val="89098496"/>
        <c:scaling>
          <c:orientation val="minMax"/>
          <c:max val="20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096960"/>
        <c:crosses val="autoZero"/>
        <c:crossBetween val="between"/>
        <c:majorUnit val="100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'Comparison -+MG132'!$A$181</c:f>
              <c:strCache>
                <c:ptCount val="1"/>
                <c:pt idx="0">
                  <c:v>MG132 (-)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-+MG132'!$B$186:$M$186</c:f>
                <c:numCache>
                  <c:formatCode>General</c:formatCode>
                  <c:ptCount val="12"/>
                  <c:pt idx="0">
                    <c:v>0.27153882472555047</c:v>
                  </c:pt>
                  <c:pt idx="1">
                    <c:v>0.27720830515055722</c:v>
                  </c:pt>
                  <c:pt idx="2">
                    <c:v>0</c:v>
                  </c:pt>
                  <c:pt idx="3">
                    <c:v>5.9481789930476499</c:v>
                  </c:pt>
                  <c:pt idx="4">
                    <c:v>1.0566824394196104</c:v>
                  </c:pt>
                  <c:pt idx="5">
                    <c:v>0.65254203781144315</c:v>
                  </c:pt>
                  <c:pt idx="6">
                    <c:v>0.75738585498630295</c:v>
                  </c:pt>
                  <c:pt idx="7">
                    <c:v>0.47077949544700165</c:v>
                  </c:pt>
                  <c:pt idx="8">
                    <c:v>0.3435274532131472</c:v>
                  </c:pt>
                  <c:pt idx="9">
                    <c:v>0.1201850425154663</c:v>
                  </c:pt>
                  <c:pt idx="10">
                    <c:v>4.096068575814836E-2</c:v>
                  </c:pt>
                  <c:pt idx="11">
                    <c:v>2.0275875100994063E-2</c:v>
                  </c:pt>
                </c:numCache>
              </c:numRef>
            </c:plus>
            <c:minus>
              <c:numRef>
                <c:f>'Comparison -+MG132'!$B$186:$M$186</c:f>
                <c:numCache>
                  <c:formatCode>General</c:formatCode>
                  <c:ptCount val="12"/>
                  <c:pt idx="0">
                    <c:v>0.27153882472555047</c:v>
                  </c:pt>
                  <c:pt idx="1">
                    <c:v>0.27720830515055722</c:v>
                  </c:pt>
                  <c:pt idx="2">
                    <c:v>0</c:v>
                  </c:pt>
                  <c:pt idx="3">
                    <c:v>5.9481789930476499</c:v>
                  </c:pt>
                  <c:pt idx="4">
                    <c:v>1.0566824394196104</c:v>
                  </c:pt>
                  <c:pt idx="5">
                    <c:v>0.65254203781144315</c:v>
                  </c:pt>
                  <c:pt idx="6">
                    <c:v>0.75738585498630295</c:v>
                  </c:pt>
                  <c:pt idx="7">
                    <c:v>0.47077949544700165</c:v>
                  </c:pt>
                  <c:pt idx="8">
                    <c:v>0.3435274532131472</c:v>
                  </c:pt>
                  <c:pt idx="9">
                    <c:v>0.1201850425154663</c:v>
                  </c:pt>
                  <c:pt idx="10">
                    <c:v>4.096068575814836E-2</c:v>
                  </c:pt>
                  <c:pt idx="11">
                    <c:v>2.0275875100994063E-2</c:v>
                  </c:pt>
                </c:numCache>
              </c:numRef>
            </c:minus>
          </c:errBars>
          <c:cat>
            <c:strRef>
              <c:f>'Comparison -+MG132'!$B$180:$M$180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-+MG132'!$B$181:$M$181</c:f>
              <c:numCache>
                <c:formatCode>0.00</c:formatCode>
                <c:ptCount val="12"/>
                <c:pt idx="0">
                  <c:v>2.41</c:v>
                </c:pt>
                <c:pt idx="1">
                  <c:v>0.30666666666666664</c:v>
                </c:pt>
                <c:pt idx="2">
                  <c:v>0</c:v>
                </c:pt>
                <c:pt idx="3">
                  <c:v>13.67</c:v>
                </c:pt>
                <c:pt idx="4">
                  <c:v>3.1566666666666667</c:v>
                </c:pt>
                <c:pt idx="5">
                  <c:v>1.3833333333333335</c:v>
                </c:pt>
                <c:pt idx="6">
                  <c:v>2.0099999999999998</c:v>
                </c:pt>
                <c:pt idx="7">
                  <c:v>1.5999999999999999</c:v>
                </c:pt>
                <c:pt idx="8">
                  <c:v>1.0366666666666668</c:v>
                </c:pt>
                <c:pt idx="9">
                  <c:v>0.20666666666666667</c:v>
                </c:pt>
                <c:pt idx="10">
                  <c:v>7.6666666666666675E-2</c:v>
                </c:pt>
                <c:pt idx="11">
                  <c:v>3.3333333333333333E-2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D7-4817-816D-2EA1FE7F1042}"/>
            </c:ext>
          </c:extLst>
        </c:ser>
        <c:ser>
          <c:idx val="1"/>
          <c:order val="1"/>
          <c:tx>
            <c:strRef>
              <c:f>'Comparison -+MG132'!$A$182</c:f>
              <c:strCache>
                <c:ptCount val="1"/>
                <c:pt idx="0">
                  <c:v>MG132 (+)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'Comparison -+MG132'!$B$187:$M$187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plus>
            <c:minus>
              <c:numRef>
                <c:f>'Comparison -+MG132'!$B$187:$M$187</c:f>
                <c:numCache>
                  <c:formatCode>General</c:formatCode>
                  <c:ptCount val="12"/>
                  <c:pt idx="0">
                    <c:v>0.775721886016144</c:v>
                  </c:pt>
                  <c:pt idx="1">
                    <c:v>3.0000000000000002E-2</c:v>
                  </c:pt>
                  <c:pt idx="2">
                    <c:v>0.23007245235649865</c:v>
                  </c:pt>
                  <c:pt idx="3">
                    <c:v>7.6563851348618357</c:v>
                  </c:pt>
                  <c:pt idx="4">
                    <c:v>1.6579639454597459</c:v>
                  </c:pt>
                  <c:pt idx="5">
                    <c:v>0.9328867979437685</c:v>
                  </c:pt>
                  <c:pt idx="6">
                    <c:v>1.4984584671514194</c:v>
                  </c:pt>
                  <c:pt idx="7">
                    <c:v>2.3588438787771531</c:v>
                  </c:pt>
                  <c:pt idx="8">
                    <c:v>1.0822199406774942</c:v>
                  </c:pt>
                  <c:pt idx="9">
                    <c:v>0.62953245437476169</c:v>
                  </c:pt>
                  <c:pt idx="10">
                    <c:v>0.13576941236277534</c:v>
                  </c:pt>
                  <c:pt idx="11">
                    <c:v>0.01</c:v>
                  </c:pt>
                </c:numCache>
              </c:numRef>
            </c:minus>
          </c:errBars>
          <c:cat>
            <c:strRef>
              <c:f>'Comparison -+MG132'!$B$180:$M$180</c:f>
              <c:strCache>
                <c:ptCount val="12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</c:v>
                </c:pt>
                <c:pt idx="7">
                  <c:v>h</c:v>
                </c:pt>
                <c:pt idx="8">
                  <c:v>i</c:v>
                </c:pt>
                <c:pt idx="9">
                  <c:v>j</c:v>
                </c:pt>
                <c:pt idx="10">
                  <c:v>k</c:v>
                </c:pt>
                <c:pt idx="11">
                  <c:v>l</c:v>
                </c:pt>
              </c:strCache>
            </c:strRef>
          </c:cat>
          <c:val>
            <c:numRef>
              <c:f>'Comparison -+MG132'!$B$182:$M$182</c:f>
              <c:numCache>
                <c:formatCode>0.00</c:formatCode>
                <c:ptCount val="12"/>
                <c:pt idx="0">
                  <c:v>4.4333333333333336</c:v>
                </c:pt>
                <c:pt idx="1">
                  <c:v>0.03</c:v>
                </c:pt>
                <c:pt idx="2">
                  <c:v>0.24</c:v>
                </c:pt>
                <c:pt idx="3">
                  <c:v>23.060000000000002</c:v>
                </c:pt>
                <c:pt idx="4">
                  <c:v>6.0966666666666667</c:v>
                </c:pt>
                <c:pt idx="5">
                  <c:v>4.5933333333333328</c:v>
                </c:pt>
                <c:pt idx="6">
                  <c:v>7.4033333333333333</c:v>
                </c:pt>
                <c:pt idx="7">
                  <c:v>6.5466666666666669</c:v>
                </c:pt>
                <c:pt idx="8">
                  <c:v>3.52</c:v>
                </c:pt>
                <c:pt idx="9">
                  <c:v>1.2166666666666666</c:v>
                </c:pt>
                <c:pt idx="10">
                  <c:v>0.24</c:v>
                </c:pt>
                <c:pt idx="11">
                  <c:v>0.01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D7-4817-816D-2EA1FE7F1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112960"/>
        <c:axId val="89114496"/>
      </c:barChart>
      <c:catAx>
        <c:axId val="891129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114496"/>
        <c:crosses val="autoZero"/>
        <c:auto val="1"/>
        <c:lblAlgn val="ctr"/>
        <c:lblOffset val="100"/>
        <c:noMultiLvlLbl val="0"/>
      </c:catAx>
      <c:valAx>
        <c:axId val="89114496"/>
        <c:scaling>
          <c:orientation val="minMax"/>
          <c:max val="40"/>
          <c:min val="0"/>
        </c:scaling>
        <c:delete val="0"/>
        <c:axPos val="b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9112960"/>
        <c:crosses val="autoZero"/>
        <c:crossBetween val="between"/>
        <c:majorUnit val="20"/>
      </c:valAx>
    </c:plotArea>
    <c:legend>
      <c:legendPos val="r"/>
      <c:overlay val="0"/>
      <c:txPr>
        <a:bodyPr/>
        <a:lstStyle/>
        <a:p>
          <a:pPr>
            <a:defRPr sz="12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/>
          </a:pPr>
          <a:endParaRPr lang="ja-JP"/>
        </a:p>
      </c:txPr>
    </c:title>
    <c:autoTitleDeleted val="0"/>
    <c:plotArea>
      <c:layout/>
      <c:pieChart>
        <c:varyColors val="1"/>
        <c:ser>
          <c:idx val="0"/>
          <c:order val="0"/>
          <c:tx>
            <c:v>Ub-ProT (Sum)</c:v>
          </c:tx>
          <c:dLbls>
            <c:dLbl>
              <c:idx val="0"/>
              <c:layout>
                <c:manualLayout>
                  <c:x val="-5.1079203334877261E-2"/>
                  <c:y val="-6.23496311918459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3E-42C1-8008-8F985B4CC6B8}"/>
                </c:ext>
              </c:extLst>
            </c:dLbl>
            <c:dLbl>
              <c:idx val="1"/>
              <c:layout>
                <c:manualLayout>
                  <c:x val="6.0945653852092017E-2"/>
                  <c:y val="-4.580645872701662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C3E-42C1-8008-8F985B4CC6B8}"/>
                </c:ext>
              </c:extLst>
            </c:dLbl>
            <c:dLbl>
              <c:idx val="2"/>
              <c:layout>
                <c:manualLayout>
                  <c:x val="0.13976995522618496"/>
                  <c:y val="6.498913852737299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C3E-42C1-8008-8F985B4CC6B8}"/>
                </c:ext>
              </c:extLst>
            </c:dLbl>
            <c:dLbl>
              <c:idx val="3"/>
              <c:layout>
                <c:manualLayout>
                  <c:x val="6.3426740775050089E-2"/>
                  <c:y val="0.110292036594525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3E-42C1-8008-8F985B4CC6B8}"/>
                </c:ext>
              </c:extLst>
            </c:dLbl>
            <c:dLbl>
              <c:idx val="4"/>
              <c:layout>
                <c:manualLayout>
                  <c:x val="1.3472672533580362E-2"/>
                  <c:y val="3.32104993826991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C3E-42C1-8008-8F985B4CC6B8}"/>
                </c:ext>
              </c:extLst>
            </c:dLbl>
            <c:dLbl>
              <c:idx val="6"/>
              <c:layout>
                <c:manualLayout>
                  <c:x val="-0.1067286166435078"/>
                  <c:y val="3.49670398515374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3E-42C1-8008-8F985B4CC6B8}"/>
                </c:ext>
              </c:extLst>
            </c:dLbl>
            <c:dLbl>
              <c:idx val="7"/>
              <c:layout>
                <c:manualLayout>
                  <c:x val="-0.22729002624671915"/>
                  <c:y val="-5.574616622075886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3E-42C1-8008-8F985B4CC6B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'Composition of Ub-ProT sample'!$A$2:$A$9</c:f>
              <c:strCache>
                <c:ptCount val="8"/>
                <c:pt idx="0">
                  <c:v>K6gg</c:v>
                </c:pt>
                <c:pt idx="1">
                  <c:v>K11gg</c:v>
                </c:pt>
                <c:pt idx="2">
                  <c:v>K27gg</c:v>
                </c:pt>
                <c:pt idx="3">
                  <c:v>K29gg</c:v>
                </c:pt>
                <c:pt idx="4">
                  <c:v>K33gg</c:v>
                </c:pt>
                <c:pt idx="5">
                  <c:v>K48gg</c:v>
                </c:pt>
                <c:pt idx="6">
                  <c:v>K63gg</c:v>
                </c:pt>
                <c:pt idx="7">
                  <c:v>M1gg</c:v>
                </c:pt>
              </c:strCache>
            </c:strRef>
          </c:cat>
          <c:val>
            <c:numRef>
              <c:f>'Composition of Ub-ProT sample'!$B$2:$B$9</c:f>
              <c:numCache>
                <c:formatCode>0.00</c:formatCode>
                <c:ptCount val="8"/>
                <c:pt idx="0">
                  <c:v>6.8733333333333331</c:v>
                </c:pt>
                <c:pt idx="1">
                  <c:v>20.388353333333335</c:v>
                </c:pt>
                <c:pt idx="2">
                  <c:v>0.24883333333333335</c:v>
                </c:pt>
                <c:pt idx="3">
                  <c:v>96.77</c:v>
                </c:pt>
                <c:pt idx="4">
                  <c:v>0.31666666666666665</c:v>
                </c:pt>
                <c:pt idx="5">
                  <c:v>549.74666666666667</c:v>
                </c:pt>
                <c:pt idx="6">
                  <c:v>57.390000000000008</c:v>
                </c:pt>
                <c:pt idx="7">
                  <c:v>0.99333333333333329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AD-446A-9A88-018FCC5F9AB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 Unicode MS" pitchFamily="50" charset="-128"/>
          <a:ea typeface="Arial Unicode MS" pitchFamily="50" charset="-128"/>
          <a:cs typeface="Arial Unicode MS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142872</xdr:colOff>
      <xdr:row>1</xdr:row>
      <xdr:rowOff>19048</xdr:rowOff>
    </xdr:from>
    <xdr:to>
      <xdr:col>16</xdr:col>
      <xdr:colOff>599122</xdr:colOff>
      <xdr:row>24</xdr:row>
      <xdr:rowOff>84381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402167</xdr:colOff>
      <xdr:row>1</xdr:row>
      <xdr:rowOff>10583</xdr:rowOff>
    </xdr:from>
    <xdr:to>
      <xdr:col>21</xdr:col>
      <xdr:colOff>530500</xdr:colOff>
      <xdr:row>24</xdr:row>
      <xdr:rowOff>75916</xdr:rowOff>
    </xdr:to>
    <xdr:graphicFrame macro="">
      <xdr:nvGraphicFramePr>
        <xdr:cNvPr id="4" name="グラフ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656166</xdr:colOff>
      <xdr:row>1</xdr:row>
      <xdr:rowOff>39158</xdr:rowOff>
    </xdr:from>
    <xdr:to>
      <xdr:col>26</xdr:col>
      <xdr:colOff>96583</xdr:colOff>
      <xdr:row>24</xdr:row>
      <xdr:rowOff>104491</xdr:rowOff>
    </xdr:to>
    <xdr:graphicFrame macro="">
      <xdr:nvGraphicFramePr>
        <xdr:cNvPr id="5" name="グラフ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1</xdr:row>
      <xdr:rowOff>19049</xdr:rowOff>
    </xdr:from>
    <xdr:to>
      <xdr:col>16</xdr:col>
      <xdr:colOff>599125</xdr:colOff>
      <xdr:row>24</xdr:row>
      <xdr:rowOff>84382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1</xdr:row>
      <xdr:rowOff>0</xdr:rowOff>
    </xdr:from>
    <xdr:to>
      <xdr:col>22</xdr:col>
      <xdr:colOff>128333</xdr:colOff>
      <xdr:row>24</xdr:row>
      <xdr:rowOff>65333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247650</xdr:colOff>
      <xdr:row>1</xdr:row>
      <xdr:rowOff>28575</xdr:rowOff>
    </xdr:from>
    <xdr:to>
      <xdr:col>26</xdr:col>
      <xdr:colOff>375984</xdr:colOff>
      <xdr:row>24</xdr:row>
      <xdr:rowOff>93908</xdr:rowOff>
    </xdr:to>
    <xdr:graphicFrame macro="">
      <xdr:nvGraphicFramePr>
        <xdr:cNvPr id="4" name="グラフ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257173</xdr:colOff>
      <xdr:row>11</xdr:row>
      <xdr:rowOff>66675</xdr:rowOff>
    </xdr:from>
    <xdr:to>
      <xdr:col>4</xdr:col>
      <xdr:colOff>393973</xdr:colOff>
      <xdr:row>33</xdr:row>
      <xdr:rowOff>115075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4</xdr:col>
      <xdr:colOff>136800</xdr:colOff>
      <xdr:row>69</xdr:row>
      <xdr:rowOff>48400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82</xdr:row>
      <xdr:rowOff>0</xdr:rowOff>
    </xdr:from>
    <xdr:to>
      <xdr:col>4</xdr:col>
      <xdr:colOff>136800</xdr:colOff>
      <xdr:row>104</xdr:row>
      <xdr:rowOff>48400</xdr:rowOff>
    </xdr:to>
    <xdr:graphicFrame macro="">
      <xdr:nvGraphicFramePr>
        <xdr:cNvPr id="4" name="グラフ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4</xdr:col>
      <xdr:colOff>136800</xdr:colOff>
      <xdr:row>139</xdr:row>
      <xdr:rowOff>48400</xdr:rowOff>
    </xdr:to>
    <xdr:graphicFrame macro="">
      <xdr:nvGraphicFramePr>
        <xdr:cNvPr id="5" name="グラフ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153</xdr:row>
      <xdr:rowOff>0</xdr:rowOff>
    </xdr:from>
    <xdr:to>
      <xdr:col>4</xdr:col>
      <xdr:colOff>136800</xdr:colOff>
      <xdr:row>175</xdr:row>
      <xdr:rowOff>48400</xdr:rowOff>
    </xdr:to>
    <xdr:graphicFrame macro="">
      <xdr:nvGraphicFramePr>
        <xdr:cNvPr id="6" name="グラフ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188</xdr:row>
      <xdr:rowOff>0</xdr:rowOff>
    </xdr:from>
    <xdr:to>
      <xdr:col>4</xdr:col>
      <xdr:colOff>136800</xdr:colOff>
      <xdr:row>210</xdr:row>
      <xdr:rowOff>48400</xdr:rowOff>
    </xdr:to>
    <xdr:graphicFrame macro="">
      <xdr:nvGraphicFramePr>
        <xdr:cNvPr id="7" name="グラフ 6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6</xdr:col>
      <xdr:colOff>533400</xdr:colOff>
      <xdr:row>14</xdr:row>
      <xdr:rowOff>12543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301ED31A-3A2B-46AE-B0E9-6B02246A4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zoomScale="80" zoomScaleNormal="80" workbookViewId="0">
      <selection activeCell="S18" sqref="S18"/>
    </sheetView>
  </sheetViews>
  <sheetFormatPr defaultRowHeight="13.5" x14ac:dyDescent="0.15"/>
  <cols>
    <col min="1" max="1" width="14.5" customWidth="1"/>
    <col min="2" max="13" width="8.625" customWidth="1"/>
  </cols>
  <sheetData>
    <row r="1" spans="1:13" x14ac:dyDescent="0.15">
      <c r="A1" s="13" t="s">
        <v>29</v>
      </c>
      <c r="B1" s="20" t="s">
        <v>11</v>
      </c>
      <c r="C1" s="21" t="s">
        <v>12</v>
      </c>
      <c r="D1" s="21" t="s">
        <v>13</v>
      </c>
      <c r="E1" s="21" t="s">
        <v>14</v>
      </c>
      <c r="F1" s="21" t="s">
        <v>15</v>
      </c>
      <c r="G1" s="21" t="s">
        <v>16</v>
      </c>
      <c r="H1" s="21" t="s">
        <v>17</v>
      </c>
      <c r="I1" s="21" t="s">
        <v>18</v>
      </c>
      <c r="J1" s="21" t="s">
        <v>19</v>
      </c>
      <c r="K1" s="21" t="s">
        <v>20</v>
      </c>
      <c r="L1" s="21" t="s">
        <v>21</v>
      </c>
      <c r="M1" s="22" t="s">
        <v>22</v>
      </c>
    </row>
    <row r="2" spans="1:13" x14ac:dyDescent="0.15">
      <c r="A2" s="8" t="s">
        <v>23</v>
      </c>
      <c r="B2" s="25">
        <v>110</v>
      </c>
      <c r="C2" s="25">
        <v>0.76</v>
      </c>
      <c r="D2" s="25">
        <v>0.95</v>
      </c>
      <c r="E2" s="25">
        <v>22.99</v>
      </c>
      <c r="F2" s="25">
        <v>2.56</v>
      </c>
      <c r="G2" s="25">
        <v>15.82</v>
      </c>
      <c r="H2" s="25">
        <v>16.350000000000001</v>
      </c>
      <c r="I2" s="25">
        <v>26.79</v>
      </c>
      <c r="J2" s="25">
        <v>23.93</v>
      </c>
      <c r="K2" s="25">
        <v>16.13</v>
      </c>
      <c r="L2" s="25">
        <v>7.8</v>
      </c>
      <c r="M2" s="26">
        <v>2.11</v>
      </c>
    </row>
    <row r="3" spans="1:13" x14ac:dyDescent="0.15">
      <c r="A3" s="9" t="s">
        <v>24</v>
      </c>
      <c r="B3" s="28">
        <v>134.1</v>
      </c>
      <c r="C3" s="28">
        <v>1.21</v>
      </c>
      <c r="D3" s="28">
        <v>0.89</v>
      </c>
      <c r="E3" s="28">
        <v>80.48</v>
      </c>
      <c r="F3" s="28">
        <v>8.5399999999999991</v>
      </c>
      <c r="G3" s="28">
        <v>27.49</v>
      </c>
      <c r="H3" s="28">
        <v>23.76</v>
      </c>
      <c r="I3" s="28">
        <v>39</v>
      </c>
      <c r="J3" s="28">
        <v>49.99</v>
      </c>
      <c r="K3" s="28">
        <v>25.16</v>
      </c>
      <c r="L3" s="28">
        <v>21.56</v>
      </c>
      <c r="M3" s="29">
        <v>14.71</v>
      </c>
    </row>
    <row r="4" spans="1:13" x14ac:dyDescent="0.15">
      <c r="A4" s="10" t="s">
        <v>25</v>
      </c>
      <c r="B4" s="34">
        <v>111.7</v>
      </c>
      <c r="C4" s="34">
        <v>2.02</v>
      </c>
      <c r="D4" s="34">
        <v>1.45</v>
      </c>
      <c r="E4" s="34">
        <v>51.45</v>
      </c>
      <c r="F4" s="34">
        <v>8.98</v>
      </c>
      <c r="G4" s="34">
        <v>35.5</v>
      </c>
      <c r="H4" s="34">
        <v>40.6</v>
      </c>
      <c r="I4" s="34">
        <v>41.35</v>
      </c>
      <c r="J4" s="34">
        <v>44.63</v>
      </c>
      <c r="K4" s="34">
        <v>25.8</v>
      </c>
      <c r="L4" s="34">
        <v>24.99</v>
      </c>
      <c r="M4" s="35">
        <v>7.87</v>
      </c>
    </row>
    <row r="5" spans="1:13" s="1" customFormat="1" x14ac:dyDescent="0.15">
      <c r="A5" s="15" t="s">
        <v>26</v>
      </c>
      <c r="B5" s="30">
        <f t="shared" ref="B5:M5" si="0">AVERAGE(B2:B4)</f>
        <v>118.60000000000001</v>
      </c>
      <c r="C5" s="31">
        <f t="shared" si="0"/>
        <v>1.33</v>
      </c>
      <c r="D5" s="31">
        <f t="shared" si="0"/>
        <v>1.0966666666666667</v>
      </c>
      <c r="E5" s="31">
        <f t="shared" si="0"/>
        <v>51.640000000000008</v>
      </c>
      <c r="F5" s="31">
        <f t="shared" si="0"/>
        <v>6.6933333333333325</v>
      </c>
      <c r="G5" s="31">
        <f t="shared" si="0"/>
        <v>26.27</v>
      </c>
      <c r="H5" s="31">
        <f t="shared" si="0"/>
        <v>26.903333333333336</v>
      </c>
      <c r="I5" s="31">
        <f t="shared" si="0"/>
        <v>35.713333333333331</v>
      </c>
      <c r="J5" s="31">
        <f t="shared" si="0"/>
        <v>39.516666666666673</v>
      </c>
      <c r="K5" s="31">
        <f t="shared" si="0"/>
        <v>22.363333333333333</v>
      </c>
      <c r="L5" s="31">
        <f t="shared" si="0"/>
        <v>18.116666666666664</v>
      </c>
      <c r="M5" s="32">
        <f t="shared" si="0"/>
        <v>8.23</v>
      </c>
    </row>
    <row r="6" spans="1:13" s="1" customFormat="1" x14ac:dyDescent="0.15">
      <c r="A6" s="9" t="s">
        <v>27</v>
      </c>
      <c r="B6" s="27">
        <f t="shared" ref="B6:M6" si="1">STDEV(B2:B5)</f>
        <v>10.982106658864073</v>
      </c>
      <c r="C6" s="28">
        <f t="shared" si="1"/>
        <v>0.52134441590948288</v>
      </c>
      <c r="D6" s="28">
        <f t="shared" si="1"/>
        <v>0.25104227178350341</v>
      </c>
      <c r="E6" s="28">
        <f t="shared" si="1"/>
        <v>23.470578745882385</v>
      </c>
      <c r="F6" s="28">
        <f t="shared" si="1"/>
        <v>2.9282228209084273</v>
      </c>
      <c r="G6" s="28">
        <f t="shared" si="1"/>
        <v>8.0805074098103535</v>
      </c>
      <c r="H6" s="28">
        <f t="shared" si="1"/>
        <v>10.146461890180674</v>
      </c>
      <c r="I6" s="28">
        <f t="shared" si="1"/>
        <v>6.3822688407458781</v>
      </c>
      <c r="J6" s="28">
        <f t="shared" si="1"/>
        <v>11.236563333847016</v>
      </c>
      <c r="K6" s="28">
        <f t="shared" si="1"/>
        <v>4.41536962086857</v>
      </c>
      <c r="L6" s="28">
        <f t="shared" si="1"/>
        <v>7.4281641219228796</v>
      </c>
      <c r="M6" s="29">
        <f t="shared" si="1"/>
        <v>5.1502232961299832</v>
      </c>
    </row>
    <row r="7" spans="1:13" s="1" customFormat="1" x14ac:dyDescent="0.15">
      <c r="A7" s="15" t="s">
        <v>28</v>
      </c>
      <c r="B7" s="30">
        <f t="shared" ref="B7:M7" si="2">B6/SQRT(3)</f>
        <v>6.3405222357643547</v>
      </c>
      <c r="C7" s="31">
        <f t="shared" si="2"/>
        <v>0.30099833886584815</v>
      </c>
      <c r="D7" s="31">
        <f t="shared" si="2"/>
        <v>0.14493932319218089</v>
      </c>
      <c r="E7" s="31">
        <f t="shared" si="2"/>
        <v>13.550744956971505</v>
      </c>
      <c r="F7" s="31">
        <f t="shared" si="2"/>
        <v>1.6906102338986859</v>
      </c>
      <c r="G7" s="31">
        <f t="shared" si="2"/>
        <v>4.6652831282427734</v>
      </c>
      <c r="H7" s="31">
        <f t="shared" si="2"/>
        <v>5.8580625036180916</v>
      </c>
      <c r="I7" s="31">
        <f t="shared" si="2"/>
        <v>3.6848046332451938</v>
      </c>
      <c r="J7" s="31">
        <f t="shared" si="2"/>
        <v>6.4874328655628535</v>
      </c>
      <c r="K7" s="31">
        <f t="shared" si="2"/>
        <v>2.549214839180165</v>
      </c>
      <c r="L7" s="31">
        <f t="shared" si="2"/>
        <v>4.2886525553768946</v>
      </c>
      <c r="M7" s="32">
        <f t="shared" si="2"/>
        <v>2.9734828064073278</v>
      </c>
    </row>
    <row r="8" spans="1:13" s="1" customFormat="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15">
      <c r="A9" s="13" t="s">
        <v>30</v>
      </c>
      <c r="B9" s="20" t="s">
        <v>11</v>
      </c>
      <c r="C9" s="21" t="s">
        <v>12</v>
      </c>
      <c r="D9" s="21" t="s">
        <v>13</v>
      </c>
      <c r="E9" s="21" t="s">
        <v>14</v>
      </c>
      <c r="F9" s="21" t="s">
        <v>15</v>
      </c>
      <c r="G9" s="21" t="s">
        <v>16</v>
      </c>
      <c r="H9" s="21" t="s">
        <v>17</v>
      </c>
      <c r="I9" s="21" t="s">
        <v>18</v>
      </c>
      <c r="J9" s="21" t="s">
        <v>19</v>
      </c>
      <c r="K9" s="21" t="s">
        <v>20</v>
      </c>
      <c r="L9" s="21" t="s">
        <v>21</v>
      </c>
      <c r="M9" s="22" t="s">
        <v>22</v>
      </c>
    </row>
    <row r="10" spans="1:13" x14ac:dyDescent="0.15">
      <c r="A10" s="8" t="s">
        <v>23</v>
      </c>
      <c r="B10" s="24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6">
        <v>0</v>
      </c>
    </row>
    <row r="11" spans="1:13" x14ac:dyDescent="0.15">
      <c r="A11" s="9" t="s">
        <v>24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9">
        <v>0</v>
      </c>
    </row>
    <row r="12" spans="1:13" x14ac:dyDescent="0.15">
      <c r="A12" s="10" t="s">
        <v>25</v>
      </c>
      <c r="B12" s="33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0.05</v>
      </c>
      <c r="H12" s="34">
        <v>0.12</v>
      </c>
      <c r="I12" s="34">
        <v>0.75</v>
      </c>
      <c r="J12" s="34">
        <v>0.89</v>
      </c>
      <c r="K12" s="34">
        <v>1.0900000000000001</v>
      </c>
      <c r="L12" s="34">
        <v>7.0000000000000007E-2</v>
      </c>
      <c r="M12" s="35">
        <v>0.08</v>
      </c>
    </row>
    <row r="13" spans="1:13" s="1" customFormat="1" x14ac:dyDescent="0.15">
      <c r="A13" s="15" t="s">
        <v>26</v>
      </c>
      <c r="B13" s="31">
        <f>AVERAGE(B10:B12)</f>
        <v>0</v>
      </c>
      <c r="C13" s="31">
        <f t="shared" ref="C13:M13" si="3">AVERAGE(C10:C12)</f>
        <v>0</v>
      </c>
      <c r="D13" s="31">
        <f t="shared" si="3"/>
        <v>0</v>
      </c>
      <c r="E13" s="31">
        <f t="shared" si="3"/>
        <v>0</v>
      </c>
      <c r="F13" s="31">
        <f t="shared" si="3"/>
        <v>0</v>
      </c>
      <c r="G13" s="31">
        <f t="shared" si="3"/>
        <v>1.6666666666666666E-2</v>
      </c>
      <c r="H13" s="31">
        <f t="shared" si="3"/>
        <v>0.04</v>
      </c>
      <c r="I13" s="31">
        <f t="shared" si="3"/>
        <v>0.25</v>
      </c>
      <c r="J13" s="31">
        <f t="shared" si="3"/>
        <v>0.29666666666666669</v>
      </c>
      <c r="K13" s="31">
        <f t="shared" si="3"/>
        <v>0.36333333333333334</v>
      </c>
      <c r="L13" s="31">
        <f t="shared" si="3"/>
        <v>2.3333333333333334E-2</v>
      </c>
      <c r="M13" s="32">
        <f t="shared" si="3"/>
        <v>2.6666666666666668E-2</v>
      </c>
    </row>
    <row r="14" spans="1:13" s="1" customFormat="1" x14ac:dyDescent="0.15">
      <c r="A14" s="9" t="s">
        <v>27</v>
      </c>
      <c r="B14" s="28">
        <f>STDEV(B10:B12)</f>
        <v>0</v>
      </c>
      <c r="C14" s="28">
        <f t="shared" ref="C14:M14" si="4">STDEV(C10:C12)</f>
        <v>0</v>
      </c>
      <c r="D14" s="28">
        <f t="shared" si="4"/>
        <v>0</v>
      </c>
      <c r="E14" s="28">
        <f t="shared" si="4"/>
        <v>0</v>
      </c>
      <c r="F14" s="28">
        <f t="shared" si="4"/>
        <v>0</v>
      </c>
      <c r="G14" s="28">
        <f t="shared" si="4"/>
        <v>2.8867513459481291E-2</v>
      </c>
      <c r="H14" s="28">
        <f t="shared" si="4"/>
        <v>6.9282032302755092E-2</v>
      </c>
      <c r="I14" s="28">
        <f t="shared" si="4"/>
        <v>0.4330127018922193</v>
      </c>
      <c r="J14" s="28">
        <f t="shared" si="4"/>
        <v>0.51384173957876689</v>
      </c>
      <c r="K14" s="28">
        <f t="shared" si="4"/>
        <v>0.62931179341669208</v>
      </c>
      <c r="L14" s="28">
        <f t="shared" si="4"/>
        <v>4.0414518843273801E-2</v>
      </c>
      <c r="M14" s="29">
        <f t="shared" si="4"/>
        <v>4.6188021535170064E-2</v>
      </c>
    </row>
    <row r="15" spans="1:13" s="1" customFormat="1" x14ac:dyDescent="0.15">
      <c r="A15" s="10" t="s">
        <v>28</v>
      </c>
      <c r="B15" s="34">
        <f>B14/SQRT(3)</f>
        <v>0</v>
      </c>
      <c r="C15" s="34">
        <f t="shared" ref="C15:M15" si="5">C14/SQRT(3)</f>
        <v>0</v>
      </c>
      <c r="D15" s="34">
        <f t="shared" si="5"/>
        <v>0</v>
      </c>
      <c r="E15" s="34">
        <f t="shared" si="5"/>
        <v>0</v>
      </c>
      <c r="F15" s="34">
        <f t="shared" si="5"/>
        <v>0</v>
      </c>
      <c r="G15" s="34">
        <f t="shared" si="5"/>
        <v>1.666666666666667E-2</v>
      </c>
      <c r="H15" s="34">
        <f t="shared" si="5"/>
        <v>0.04</v>
      </c>
      <c r="I15" s="34">
        <f t="shared" si="5"/>
        <v>0.25</v>
      </c>
      <c r="J15" s="34">
        <f t="shared" si="5"/>
        <v>0.29666666666666663</v>
      </c>
      <c r="K15" s="34">
        <f t="shared" si="5"/>
        <v>0.36333333333333334</v>
      </c>
      <c r="L15" s="34">
        <f t="shared" si="5"/>
        <v>2.3333333333333334E-2</v>
      </c>
      <c r="M15" s="35">
        <f t="shared" si="5"/>
        <v>2.6666666666666668E-2</v>
      </c>
    </row>
    <row r="16" spans="1:13" s="1" customFormat="1" x14ac:dyDescent="0.1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15">
      <c r="A17" s="13" t="s">
        <v>31</v>
      </c>
      <c r="B17" s="20" t="s">
        <v>11</v>
      </c>
      <c r="C17" s="21" t="s">
        <v>12</v>
      </c>
      <c r="D17" s="21" t="s">
        <v>13</v>
      </c>
      <c r="E17" s="21" t="s">
        <v>14</v>
      </c>
      <c r="F17" s="21" t="s">
        <v>15</v>
      </c>
      <c r="G17" s="21" t="s">
        <v>16</v>
      </c>
      <c r="H17" s="21" t="s">
        <v>17</v>
      </c>
      <c r="I17" s="21" t="s">
        <v>18</v>
      </c>
      <c r="J17" s="21" t="s">
        <v>19</v>
      </c>
      <c r="K17" s="21" t="s">
        <v>20</v>
      </c>
      <c r="L17" s="21" t="s">
        <v>21</v>
      </c>
      <c r="M17" s="22" t="s">
        <v>22</v>
      </c>
    </row>
    <row r="18" spans="1:13" x14ac:dyDescent="0.15">
      <c r="A18" s="8" t="s">
        <v>23</v>
      </c>
      <c r="B18" s="24">
        <v>0.6</v>
      </c>
      <c r="C18" s="25">
        <v>0</v>
      </c>
      <c r="D18" s="25">
        <v>0</v>
      </c>
      <c r="E18" s="25">
        <v>3.47</v>
      </c>
      <c r="F18" s="25">
        <v>7.0000000000000007E-2</v>
      </c>
      <c r="G18" s="25">
        <v>0.56000000000000005</v>
      </c>
      <c r="H18" s="25">
        <v>7.0000000000000007E-2</v>
      </c>
      <c r="I18" s="25">
        <v>0.32</v>
      </c>
      <c r="J18" s="25">
        <v>0.04</v>
      </c>
      <c r="K18" s="25">
        <v>0</v>
      </c>
      <c r="L18" s="25">
        <v>0</v>
      </c>
      <c r="M18" s="26">
        <v>0</v>
      </c>
    </row>
    <row r="19" spans="1:13" x14ac:dyDescent="0.15">
      <c r="A19" s="9" t="s">
        <v>24</v>
      </c>
      <c r="B19" s="27">
        <v>0.1</v>
      </c>
      <c r="C19" s="28">
        <v>0</v>
      </c>
      <c r="D19" s="28">
        <v>0</v>
      </c>
      <c r="E19" s="28">
        <v>4.37</v>
      </c>
      <c r="F19" s="28">
        <v>0.42</v>
      </c>
      <c r="G19" s="28">
        <v>0.33</v>
      </c>
      <c r="H19" s="28">
        <v>0.08</v>
      </c>
      <c r="I19" s="28">
        <v>0.12</v>
      </c>
      <c r="J19" s="28">
        <v>0.02</v>
      </c>
      <c r="K19" s="28">
        <v>0.02</v>
      </c>
      <c r="L19" s="28">
        <v>0</v>
      </c>
      <c r="M19" s="29">
        <v>0</v>
      </c>
    </row>
    <row r="20" spans="1:13" x14ac:dyDescent="0.15">
      <c r="A20" s="10" t="s">
        <v>25</v>
      </c>
      <c r="B20" s="27">
        <v>0.66</v>
      </c>
      <c r="C20" s="28">
        <v>0</v>
      </c>
      <c r="D20" s="28">
        <v>0</v>
      </c>
      <c r="E20" s="28">
        <v>3.83</v>
      </c>
      <c r="F20" s="28">
        <v>0.26</v>
      </c>
      <c r="G20" s="28">
        <v>1.19</v>
      </c>
      <c r="H20" s="28">
        <v>0.46</v>
      </c>
      <c r="I20" s="28">
        <v>0.59</v>
      </c>
      <c r="J20" s="28">
        <v>0.47</v>
      </c>
      <c r="K20" s="28">
        <v>7.0000000000000007E-2</v>
      </c>
      <c r="L20" s="28">
        <v>0.02</v>
      </c>
      <c r="M20" s="29">
        <v>0.02</v>
      </c>
    </row>
    <row r="21" spans="1:13" s="1" customFormat="1" x14ac:dyDescent="0.15">
      <c r="A21" s="15" t="s">
        <v>26</v>
      </c>
      <c r="B21" s="30">
        <f>AVERAGE(B18:B20)</f>
        <v>0.45333333333333331</v>
      </c>
      <c r="C21" s="31">
        <f t="shared" ref="C21:M21" si="6">AVERAGE(C18:C20)</f>
        <v>0</v>
      </c>
      <c r="D21" s="31">
        <f t="shared" si="6"/>
        <v>0</v>
      </c>
      <c r="E21" s="31">
        <f t="shared" si="6"/>
        <v>3.89</v>
      </c>
      <c r="F21" s="31">
        <f t="shared" si="6"/>
        <v>0.25</v>
      </c>
      <c r="G21" s="31">
        <f t="shared" si="6"/>
        <v>0.69333333333333336</v>
      </c>
      <c r="H21" s="31">
        <f t="shared" si="6"/>
        <v>0.20333333333333337</v>
      </c>
      <c r="I21" s="31">
        <f t="shared" si="6"/>
        <v>0.34333333333333332</v>
      </c>
      <c r="J21" s="31">
        <f t="shared" si="6"/>
        <v>0.17666666666666667</v>
      </c>
      <c r="K21" s="31">
        <f t="shared" si="6"/>
        <v>3.0000000000000002E-2</v>
      </c>
      <c r="L21" s="31">
        <f t="shared" si="6"/>
        <v>6.6666666666666671E-3</v>
      </c>
      <c r="M21" s="32">
        <f t="shared" si="6"/>
        <v>6.6666666666666671E-3</v>
      </c>
    </row>
    <row r="22" spans="1:13" s="1" customFormat="1" x14ac:dyDescent="0.15">
      <c r="A22" s="9" t="s">
        <v>27</v>
      </c>
      <c r="B22" s="27">
        <f>STDEV(B18:B20)</f>
        <v>0.30746273486933895</v>
      </c>
      <c r="C22" s="28">
        <f t="shared" ref="C22:M22" si="7">STDEV(C18:C20)</f>
        <v>0</v>
      </c>
      <c r="D22" s="28">
        <f t="shared" si="7"/>
        <v>0</v>
      </c>
      <c r="E22" s="28">
        <f t="shared" si="7"/>
        <v>0.45299006611624493</v>
      </c>
      <c r="F22" s="28">
        <f t="shared" si="7"/>
        <v>0.17521415467935225</v>
      </c>
      <c r="G22" s="28">
        <f t="shared" si="7"/>
        <v>0.4452340208624373</v>
      </c>
      <c r="H22" s="28">
        <f t="shared" si="7"/>
        <v>0.22233608194203056</v>
      </c>
      <c r="I22" s="28">
        <f t="shared" si="7"/>
        <v>0.23586719427112651</v>
      </c>
      <c r="J22" s="28">
        <f t="shared" si="7"/>
        <v>0.25423086620891122</v>
      </c>
      <c r="K22" s="28">
        <f t="shared" si="7"/>
        <v>3.6055512754639897E-2</v>
      </c>
      <c r="L22" s="28">
        <f t="shared" si="7"/>
        <v>1.1547005383792516E-2</v>
      </c>
      <c r="M22" s="29">
        <f t="shared" si="7"/>
        <v>1.1547005383792516E-2</v>
      </c>
    </row>
    <row r="23" spans="1:13" s="1" customFormat="1" x14ac:dyDescent="0.15">
      <c r="A23" s="15" t="s">
        <v>28</v>
      </c>
      <c r="B23" s="30">
        <f>B22/SQRT(3)</f>
        <v>0.17751369274259138</v>
      </c>
      <c r="C23" s="31">
        <f t="shared" ref="C23:M23" si="8">C22/SQRT(3)</f>
        <v>0</v>
      </c>
      <c r="D23" s="31">
        <f t="shared" si="8"/>
        <v>0</v>
      </c>
      <c r="E23" s="31">
        <f t="shared" si="8"/>
        <v>0.2615339366124404</v>
      </c>
      <c r="F23" s="31">
        <f t="shared" si="8"/>
        <v>0.10115993936995675</v>
      </c>
      <c r="G23" s="31">
        <f t="shared" si="8"/>
        <v>0.25705598179730765</v>
      </c>
      <c r="H23" s="31">
        <f t="shared" si="8"/>
        <v>0.12836579675979803</v>
      </c>
      <c r="I23" s="31">
        <f t="shared" si="8"/>
        <v>0.13617798810543666</v>
      </c>
      <c r="J23" s="31">
        <f t="shared" si="8"/>
        <v>0.14678025904202663</v>
      </c>
      <c r="K23" s="31">
        <f t="shared" si="8"/>
        <v>2.081665999466133E-2</v>
      </c>
      <c r="L23" s="31">
        <f t="shared" si="8"/>
        <v>6.6666666666666671E-3</v>
      </c>
      <c r="M23" s="32">
        <f t="shared" si="8"/>
        <v>6.6666666666666671E-3</v>
      </c>
    </row>
    <row r="24" spans="1:13" s="1" customFormat="1" x14ac:dyDescent="0.15">
      <c r="A24" s="4"/>
    </row>
    <row r="25" spans="1:13" x14ac:dyDescent="0.15">
      <c r="A25" s="13" t="s">
        <v>32</v>
      </c>
      <c r="B25" s="20" t="s">
        <v>11</v>
      </c>
      <c r="C25" s="21" t="s">
        <v>12</v>
      </c>
      <c r="D25" s="21" t="s">
        <v>13</v>
      </c>
      <c r="E25" s="21" t="s">
        <v>14</v>
      </c>
      <c r="F25" s="21" t="s">
        <v>15</v>
      </c>
      <c r="G25" s="21" t="s">
        <v>16</v>
      </c>
      <c r="H25" s="21" t="s">
        <v>17</v>
      </c>
      <c r="I25" s="21" t="s">
        <v>18</v>
      </c>
      <c r="J25" s="21" t="s">
        <v>19</v>
      </c>
      <c r="K25" s="21" t="s">
        <v>20</v>
      </c>
      <c r="L25" s="21" t="s">
        <v>21</v>
      </c>
      <c r="M25" s="22" t="s">
        <v>22</v>
      </c>
    </row>
    <row r="26" spans="1:13" x14ac:dyDescent="0.15">
      <c r="A26" s="8" t="s">
        <v>23</v>
      </c>
      <c r="B26" s="24">
        <v>0</v>
      </c>
      <c r="C26" s="25">
        <v>0</v>
      </c>
      <c r="D26" s="25">
        <v>0.01</v>
      </c>
      <c r="E26" s="25">
        <v>0.46</v>
      </c>
      <c r="F26" s="25">
        <v>0</v>
      </c>
      <c r="G26" s="25">
        <v>0.01</v>
      </c>
      <c r="H26" s="25">
        <v>0</v>
      </c>
      <c r="I26" s="25">
        <v>3.2699999999999999E-3</v>
      </c>
      <c r="J26" s="25">
        <v>0</v>
      </c>
      <c r="K26" s="25">
        <v>0</v>
      </c>
      <c r="L26" s="25">
        <v>0</v>
      </c>
      <c r="M26" s="26">
        <v>0</v>
      </c>
    </row>
    <row r="27" spans="1:13" x14ac:dyDescent="0.15">
      <c r="A27" s="9" t="s">
        <v>24</v>
      </c>
      <c r="B27" s="27">
        <v>0</v>
      </c>
      <c r="C27" s="28">
        <v>0</v>
      </c>
      <c r="D27" s="28">
        <v>0</v>
      </c>
      <c r="E27" s="28">
        <v>0.5</v>
      </c>
      <c r="F27" s="28">
        <v>0.04</v>
      </c>
      <c r="G27" s="28">
        <v>0.04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9">
        <v>0</v>
      </c>
    </row>
    <row r="28" spans="1:13" x14ac:dyDescent="0.15">
      <c r="A28" s="10" t="s">
        <v>25</v>
      </c>
      <c r="B28" s="27">
        <v>0</v>
      </c>
      <c r="C28" s="28">
        <v>0</v>
      </c>
      <c r="D28" s="28">
        <v>0</v>
      </c>
      <c r="E28" s="28">
        <v>0.7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9">
        <v>0</v>
      </c>
    </row>
    <row r="29" spans="1:13" s="1" customFormat="1" x14ac:dyDescent="0.15">
      <c r="A29" s="19" t="s">
        <v>26</v>
      </c>
      <c r="B29" s="24">
        <f t="shared" ref="B29:M29" si="9">AVERAGE(B26:B28)</f>
        <v>0</v>
      </c>
      <c r="C29" s="25">
        <f t="shared" si="9"/>
        <v>0</v>
      </c>
      <c r="D29" s="25">
        <f t="shared" si="9"/>
        <v>3.3333333333333335E-3</v>
      </c>
      <c r="E29" s="25">
        <f>AVERAGE(E26:E28)</f>
        <v>0.55333333333333334</v>
      </c>
      <c r="F29" s="25">
        <f t="shared" si="9"/>
        <v>1.3333333333333334E-2</v>
      </c>
      <c r="G29" s="25">
        <f t="shared" si="9"/>
        <v>1.6666666666666666E-2</v>
      </c>
      <c r="H29" s="25">
        <f t="shared" si="9"/>
        <v>0</v>
      </c>
      <c r="I29" s="25">
        <f t="shared" si="9"/>
        <v>1.09E-3</v>
      </c>
      <c r="J29" s="25">
        <f t="shared" si="9"/>
        <v>0</v>
      </c>
      <c r="K29" s="25">
        <f t="shared" si="9"/>
        <v>0</v>
      </c>
      <c r="L29" s="25">
        <f t="shared" si="9"/>
        <v>0</v>
      </c>
      <c r="M29" s="26">
        <f t="shared" si="9"/>
        <v>0</v>
      </c>
    </row>
    <row r="30" spans="1:13" s="1" customFormat="1" x14ac:dyDescent="0.15">
      <c r="A30" s="3" t="s">
        <v>27</v>
      </c>
      <c r="B30" s="30">
        <f t="shared" ref="B30:M30" si="10">STDEV(B26:B28)</f>
        <v>0</v>
      </c>
      <c r="C30" s="31">
        <f t="shared" si="10"/>
        <v>0</v>
      </c>
      <c r="D30" s="31">
        <f t="shared" si="10"/>
        <v>5.773502691896258E-3</v>
      </c>
      <c r="E30" s="31">
        <f>STDEV(E26:E28)</f>
        <v>0.12858201014657278</v>
      </c>
      <c r="F30" s="31">
        <f t="shared" si="10"/>
        <v>2.3094010767585032E-2</v>
      </c>
      <c r="G30" s="31">
        <f t="shared" si="10"/>
        <v>2.0816659994661327E-2</v>
      </c>
      <c r="H30" s="31">
        <f t="shared" si="10"/>
        <v>0</v>
      </c>
      <c r="I30" s="31">
        <f t="shared" si="10"/>
        <v>1.8879353802500763E-3</v>
      </c>
      <c r="J30" s="31">
        <f t="shared" si="10"/>
        <v>0</v>
      </c>
      <c r="K30" s="31">
        <f t="shared" si="10"/>
        <v>0</v>
      </c>
      <c r="L30" s="31">
        <f t="shared" si="10"/>
        <v>0</v>
      </c>
      <c r="M30" s="32">
        <f t="shared" si="10"/>
        <v>0</v>
      </c>
    </row>
    <row r="31" spans="1:13" s="1" customFormat="1" x14ac:dyDescent="0.15">
      <c r="A31" s="19" t="s">
        <v>28</v>
      </c>
      <c r="B31" s="33">
        <f t="shared" ref="B31:M31" si="11">B30/SQRT(3)</f>
        <v>0</v>
      </c>
      <c r="C31" s="34">
        <f t="shared" si="11"/>
        <v>0</v>
      </c>
      <c r="D31" s="34">
        <f t="shared" si="11"/>
        <v>3.3333333333333335E-3</v>
      </c>
      <c r="E31" s="34">
        <f>E30/SQRT(3)</f>
        <v>7.4236858171066983E-2</v>
      </c>
      <c r="F31" s="34">
        <f t="shared" si="11"/>
        <v>1.3333333333333334E-2</v>
      </c>
      <c r="G31" s="34">
        <f t="shared" si="11"/>
        <v>1.2018504251546632E-2</v>
      </c>
      <c r="H31" s="34">
        <f t="shared" si="11"/>
        <v>0</v>
      </c>
      <c r="I31" s="34">
        <f t="shared" si="11"/>
        <v>1.09E-3</v>
      </c>
      <c r="J31" s="34">
        <f t="shared" si="11"/>
        <v>0</v>
      </c>
      <c r="K31" s="34">
        <f t="shared" si="11"/>
        <v>0</v>
      </c>
      <c r="L31" s="34">
        <f t="shared" si="11"/>
        <v>0</v>
      </c>
      <c r="M31" s="35">
        <f t="shared" si="11"/>
        <v>0</v>
      </c>
    </row>
    <row r="32" spans="1:13" s="1" customFormat="1" x14ac:dyDescent="0.15"/>
    <row r="33" spans="1:13" x14ac:dyDescent="0.15">
      <c r="A33" s="13" t="s">
        <v>33</v>
      </c>
      <c r="B33" s="20" t="s">
        <v>11</v>
      </c>
      <c r="C33" s="21" t="s">
        <v>12</v>
      </c>
      <c r="D33" s="21" t="s">
        <v>13</v>
      </c>
      <c r="E33" s="21" t="s">
        <v>14</v>
      </c>
      <c r="F33" s="21" t="s">
        <v>15</v>
      </c>
      <c r="G33" s="21" t="s">
        <v>16</v>
      </c>
      <c r="H33" s="21" t="s">
        <v>17</v>
      </c>
      <c r="I33" s="21" t="s">
        <v>18</v>
      </c>
      <c r="J33" s="21" t="s">
        <v>19</v>
      </c>
      <c r="K33" s="21" t="s">
        <v>20</v>
      </c>
      <c r="L33" s="21" t="s">
        <v>21</v>
      </c>
      <c r="M33" s="22" t="s">
        <v>22</v>
      </c>
    </row>
    <row r="34" spans="1:13" x14ac:dyDescent="0.15">
      <c r="A34" s="8" t="s">
        <v>23</v>
      </c>
      <c r="B34" s="24">
        <v>0</v>
      </c>
      <c r="C34" s="25">
        <v>0</v>
      </c>
      <c r="D34" s="25">
        <v>0</v>
      </c>
      <c r="E34" s="25">
        <v>0.77</v>
      </c>
      <c r="F34" s="25">
        <v>0.02</v>
      </c>
      <c r="G34" s="25">
        <v>2</v>
      </c>
      <c r="H34" s="25">
        <v>0.78</v>
      </c>
      <c r="I34" s="25">
        <v>3.07</v>
      </c>
      <c r="J34" s="25">
        <v>1.9</v>
      </c>
      <c r="K34" s="25">
        <v>0.9</v>
      </c>
      <c r="L34" s="25">
        <v>0.98</v>
      </c>
      <c r="M34" s="26">
        <v>0</v>
      </c>
    </row>
    <row r="35" spans="1:13" x14ac:dyDescent="0.15">
      <c r="A35" s="9" t="s">
        <v>24</v>
      </c>
      <c r="B35" s="27">
        <v>0</v>
      </c>
      <c r="C35" s="28">
        <v>0</v>
      </c>
      <c r="D35" s="28">
        <v>0</v>
      </c>
      <c r="E35" s="28">
        <v>0.64</v>
      </c>
      <c r="F35" s="28">
        <v>0</v>
      </c>
      <c r="G35" s="28">
        <v>1.97</v>
      </c>
      <c r="H35" s="28">
        <v>1.33</v>
      </c>
      <c r="I35" s="28">
        <v>2.72</v>
      </c>
      <c r="J35" s="28">
        <v>6.01</v>
      </c>
      <c r="K35" s="28">
        <v>3.04</v>
      </c>
      <c r="L35" s="28">
        <v>1.27</v>
      </c>
      <c r="M35" s="29">
        <v>1.21</v>
      </c>
    </row>
    <row r="36" spans="1:13" x14ac:dyDescent="0.15">
      <c r="A36" s="10" t="s">
        <v>25</v>
      </c>
      <c r="B36" s="33">
        <v>0</v>
      </c>
      <c r="C36" s="34">
        <v>0</v>
      </c>
      <c r="D36" s="34">
        <v>0</v>
      </c>
      <c r="E36" s="34">
        <v>2.0099999999999998</v>
      </c>
      <c r="F36" s="34">
        <v>0.11</v>
      </c>
      <c r="G36" s="34">
        <v>5.67</v>
      </c>
      <c r="H36" s="34">
        <v>5.0199999999999996</v>
      </c>
      <c r="I36" s="34">
        <v>9.73</v>
      </c>
      <c r="J36" s="34">
        <v>7.91</v>
      </c>
      <c r="K36" s="34">
        <v>4.66</v>
      </c>
      <c r="L36" s="34">
        <v>4.08</v>
      </c>
      <c r="M36" s="35">
        <v>1.1599999999999999</v>
      </c>
    </row>
    <row r="37" spans="1:13" s="1" customFormat="1" x14ac:dyDescent="0.15">
      <c r="A37" s="19" t="s">
        <v>26</v>
      </c>
      <c r="B37" s="24">
        <f>AVERAGE(B34:B36)</f>
        <v>0</v>
      </c>
      <c r="C37" s="25">
        <f t="shared" ref="C37:M37" si="12">AVERAGE(C34:C36)</f>
        <v>0</v>
      </c>
      <c r="D37" s="25">
        <f t="shared" si="12"/>
        <v>0</v>
      </c>
      <c r="E37" s="25">
        <f t="shared" si="12"/>
        <v>1.1399999999999999</v>
      </c>
      <c r="F37" s="25">
        <f t="shared" si="12"/>
        <v>4.3333333333333335E-2</v>
      </c>
      <c r="G37" s="25">
        <f t="shared" si="12"/>
        <v>3.2133333333333334</v>
      </c>
      <c r="H37" s="25">
        <f t="shared" si="12"/>
        <v>2.3766666666666665</v>
      </c>
      <c r="I37" s="25">
        <f t="shared" si="12"/>
        <v>5.1733333333333329</v>
      </c>
      <c r="J37" s="25">
        <f t="shared" si="12"/>
        <v>5.2733333333333334</v>
      </c>
      <c r="K37" s="25">
        <f t="shared" si="12"/>
        <v>2.8666666666666667</v>
      </c>
      <c r="L37" s="25">
        <f t="shared" si="12"/>
        <v>2.11</v>
      </c>
      <c r="M37" s="26">
        <f t="shared" si="12"/>
        <v>0.79</v>
      </c>
    </row>
    <row r="38" spans="1:13" s="1" customFormat="1" x14ac:dyDescent="0.15">
      <c r="A38" s="3" t="s">
        <v>27</v>
      </c>
      <c r="B38" s="30">
        <f>STDEV(B34:B36)</f>
        <v>0</v>
      </c>
      <c r="C38" s="31">
        <f t="shared" ref="C38:M38" si="13">STDEV(C34:C36)</f>
        <v>0</v>
      </c>
      <c r="D38" s="31">
        <f t="shared" si="13"/>
        <v>0</v>
      </c>
      <c r="E38" s="31">
        <f t="shared" si="13"/>
        <v>0.75624070242218477</v>
      </c>
      <c r="F38" s="31">
        <f t="shared" si="13"/>
        <v>5.8594652770823145E-2</v>
      </c>
      <c r="G38" s="31">
        <f>STDEV(G34:G36)</f>
        <v>2.1275886193842384</v>
      </c>
      <c r="H38" s="31">
        <f t="shared" si="13"/>
        <v>2.3056524745358589</v>
      </c>
      <c r="I38" s="31">
        <f t="shared" si="13"/>
        <v>3.9500675099716136</v>
      </c>
      <c r="J38" s="31">
        <f t="shared" si="13"/>
        <v>3.0719754773326788</v>
      </c>
      <c r="K38" s="31">
        <f t="shared" si="13"/>
        <v>1.8859833862824282</v>
      </c>
      <c r="L38" s="31">
        <f t="shared" si="13"/>
        <v>1.7122207801565779</v>
      </c>
      <c r="M38" s="32">
        <f t="shared" si="13"/>
        <v>0.68461668107050966</v>
      </c>
    </row>
    <row r="39" spans="1:13" s="1" customFormat="1" x14ac:dyDescent="0.15">
      <c r="A39" s="19" t="s">
        <v>28</v>
      </c>
      <c r="B39" s="33">
        <f>B38/SQRT(3)</f>
        <v>0</v>
      </c>
      <c r="C39" s="34">
        <f t="shared" ref="C39:M39" si="14">C38/SQRT(3)</f>
        <v>0</v>
      </c>
      <c r="D39" s="34">
        <f t="shared" si="14"/>
        <v>0</v>
      </c>
      <c r="E39" s="34">
        <f t="shared" si="14"/>
        <v>0.43661577311560007</v>
      </c>
      <c r="F39" s="34">
        <f t="shared" si="14"/>
        <v>3.3829638550307399E-2</v>
      </c>
      <c r="G39" s="34">
        <f t="shared" si="14"/>
        <v>1.2283638621262742</v>
      </c>
      <c r="H39" s="34">
        <f t="shared" si="14"/>
        <v>1.3311690768310049</v>
      </c>
      <c r="I39" s="34">
        <f t="shared" si="14"/>
        <v>2.280572540199306</v>
      </c>
      <c r="J39" s="34">
        <f t="shared" si="14"/>
        <v>1.7736058687819514</v>
      </c>
      <c r="K39" s="34">
        <f t="shared" si="14"/>
        <v>1.0888730157573219</v>
      </c>
      <c r="L39" s="34">
        <f t="shared" si="14"/>
        <v>0.98855112833547132</v>
      </c>
      <c r="M39" s="35">
        <f t="shared" si="14"/>
        <v>0.39526362510776697</v>
      </c>
    </row>
    <row r="40" spans="1:13" s="1" customFormat="1" x14ac:dyDescent="0.15"/>
    <row r="41" spans="1:13" x14ac:dyDescent="0.15">
      <c r="A41" s="13" t="s">
        <v>34</v>
      </c>
      <c r="B41" s="20" t="s">
        <v>11</v>
      </c>
      <c r="C41" s="21" t="s">
        <v>12</v>
      </c>
      <c r="D41" s="21" t="s">
        <v>13</v>
      </c>
      <c r="E41" s="21" t="s">
        <v>14</v>
      </c>
      <c r="F41" s="21" t="s">
        <v>15</v>
      </c>
      <c r="G41" s="21" t="s">
        <v>16</v>
      </c>
      <c r="H41" s="21" t="s">
        <v>17</v>
      </c>
      <c r="I41" s="21" t="s">
        <v>18</v>
      </c>
      <c r="J41" s="21" t="s">
        <v>19</v>
      </c>
      <c r="K41" s="21" t="s">
        <v>20</v>
      </c>
      <c r="L41" s="21" t="s">
        <v>21</v>
      </c>
      <c r="M41" s="22" t="s">
        <v>22</v>
      </c>
    </row>
    <row r="42" spans="1:13" x14ac:dyDescent="0.15">
      <c r="A42" s="8" t="s">
        <v>23</v>
      </c>
      <c r="B42" s="24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6">
        <v>0</v>
      </c>
    </row>
    <row r="43" spans="1:13" x14ac:dyDescent="0.15">
      <c r="A43" s="9" t="s">
        <v>24</v>
      </c>
      <c r="B43" s="27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9">
        <v>0</v>
      </c>
    </row>
    <row r="44" spans="1:13" x14ac:dyDescent="0.15">
      <c r="A44" s="10" t="s">
        <v>25</v>
      </c>
      <c r="B44" s="33">
        <v>0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5">
        <v>0</v>
      </c>
    </row>
    <row r="45" spans="1:13" s="1" customFormat="1" x14ac:dyDescent="0.15">
      <c r="A45" s="19" t="s">
        <v>26</v>
      </c>
      <c r="B45" s="24">
        <f t="shared" ref="B45:M45" si="15">AVERAGE(B42:B44)</f>
        <v>0</v>
      </c>
      <c r="C45" s="25">
        <f t="shared" si="15"/>
        <v>0</v>
      </c>
      <c r="D45" s="25">
        <f t="shared" si="15"/>
        <v>0</v>
      </c>
      <c r="E45" s="25">
        <f t="shared" si="15"/>
        <v>0</v>
      </c>
      <c r="F45" s="25">
        <f t="shared" si="15"/>
        <v>0</v>
      </c>
      <c r="G45" s="25">
        <f t="shared" si="15"/>
        <v>0</v>
      </c>
      <c r="H45" s="25">
        <f t="shared" si="15"/>
        <v>0</v>
      </c>
      <c r="I45" s="25">
        <f t="shared" si="15"/>
        <v>0</v>
      </c>
      <c r="J45" s="25">
        <f t="shared" si="15"/>
        <v>0</v>
      </c>
      <c r="K45" s="25">
        <f t="shared" si="15"/>
        <v>0</v>
      </c>
      <c r="L45" s="25">
        <f t="shared" si="15"/>
        <v>0</v>
      </c>
      <c r="M45" s="26">
        <f t="shared" si="15"/>
        <v>0</v>
      </c>
    </row>
    <row r="46" spans="1:13" s="1" customFormat="1" x14ac:dyDescent="0.15">
      <c r="A46" s="3" t="s">
        <v>27</v>
      </c>
      <c r="B46" s="30">
        <f t="shared" ref="B46:M46" si="16">STDEV(B42:B44)</f>
        <v>0</v>
      </c>
      <c r="C46" s="31">
        <f t="shared" si="16"/>
        <v>0</v>
      </c>
      <c r="D46" s="31">
        <f t="shared" si="16"/>
        <v>0</v>
      </c>
      <c r="E46" s="31">
        <f t="shared" si="16"/>
        <v>0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2">
        <f t="shared" si="16"/>
        <v>0</v>
      </c>
    </row>
    <row r="47" spans="1:13" s="1" customFormat="1" x14ac:dyDescent="0.15">
      <c r="A47" s="19" t="s">
        <v>28</v>
      </c>
      <c r="B47" s="33">
        <f t="shared" ref="B47:M47" si="17">B46/SQRT(3)</f>
        <v>0</v>
      </c>
      <c r="C47" s="34">
        <f t="shared" si="17"/>
        <v>0</v>
      </c>
      <c r="D47" s="34">
        <f t="shared" si="17"/>
        <v>0</v>
      </c>
      <c r="E47" s="34">
        <f t="shared" si="17"/>
        <v>0</v>
      </c>
      <c r="F47" s="34">
        <f t="shared" si="17"/>
        <v>0</v>
      </c>
      <c r="G47" s="34">
        <f t="shared" si="17"/>
        <v>0</v>
      </c>
      <c r="H47" s="34">
        <f t="shared" si="17"/>
        <v>0</v>
      </c>
      <c r="I47" s="34">
        <f t="shared" si="17"/>
        <v>0</v>
      </c>
      <c r="J47" s="34">
        <f t="shared" si="17"/>
        <v>0</v>
      </c>
      <c r="K47" s="34">
        <f t="shared" si="17"/>
        <v>0</v>
      </c>
      <c r="L47" s="34">
        <f t="shared" si="17"/>
        <v>0</v>
      </c>
      <c r="M47" s="35">
        <f t="shared" si="17"/>
        <v>0</v>
      </c>
    </row>
    <row r="48" spans="1:13" s="1" customFormat="1" x14ac:dyDescent="0.15"/>
    <row r="49" spans="1:13" x14ac:dyDescent="0.15">
      <c r="A49" s="13" t="s">
        <v>35</v>
      </c>
      <c r="B49" s="20" t="s">
        <v>11</v>
      </c>
      <c r="C49" s="21" t="s">
        <v>12</v>
      </c>
      <c r="D49" s="21" t="s">
        <v>13</v>
      </c>
      <c r="E49" s="21" t="s">
        <v>14</v>
      </c>
      <c r="F49" s="21" t="s">
        <v>15</v>
      </c>
      <c r="G49" s="21" t="s">
        <v>16</v>
      </c>
      <c r="H49" s="21" t="s">
        <v>17</v>
      </c>
      <c r="I49" s="21" t="s">
        <v>18</v>
      </c>
      <c r="J49" s="21" t="s">
        <v>19</v>
      </c>
      <c r="K49" s="21" t="s">
        <v>20</v>
      </c>
      <c r="L49" s="21" t="s">
        <v>21</v>
      </c>
      <c r="M49" s="22" t="s">
        <v>22</v>
      </c>
    </row>
    <row r="50" spans="1:13" x14ac:dyDescent="0.15">
      <c r="A50" s="8" t="s">
        <v>23</v>
      </c>
      <c r="B50" s="24">
        <v>0.33</v>
      </c>
      <c r="C50" s="25">
        <v>0</v>
      </c>
      <c r="D50" s="25">
        <v>0</v>
      </c>
      <c r="E50" s="25">
        <v>4.57</v>
      </c>
      <c r="F50" s="25">
        <v>0.13</v>
      </c>
      <c r="G50" s="25">
        <v>4.54</v>
      </c>
      <c r="H50" s="25">
        <v>4.5199999999999996</v>
      </c>
      <c r="I50" s="25">
        <v>11.31</v>
      </c>
      <c r="J50" s="25">
        <v>9.39</v>
      </c>
      <c r="K50" s="25">
        <v>7.06</v>
      </c>
      <c r="L50" s="25">
        <v>3.34</v>
      </c>
      <c r="M50" s="26">
        <v>0.54</v>
      </c>
    </row>
    <row r="51" spans="1:13" x14ac:dyDescent="0.15">
      <c r="A51" s="9" t="s">
        <v>24</v>
      </c>
      <c r="B51" s="27">
        <v>0.67</v>
      </c>
      <c r="C51" s="28">
        <v>0</v>
      </c>
      <c r="D51" s="28">
        <v>0</v>
      </c>
      <c r="E51" s="28">
        <v>10.93</v>
      </c>
      <c r="F51" s="28">
        <v>0.37</v>
      </c>
      <c r="G51" s="28">
        <v>6.74</v>
      </c>
      <c r="H51" s="28">
        <v>8.1</v>
      </c>
      <c r="I51" s="28">
        <v>13.21</v>
      </c>
      <c r="J51" s="28">
        <v>20.2</v>
      </c>
      <c r="K51" s="28">
        <v>9.9700000000000006</v>
      </c>
      <c r="L51" s="28">
        <v>8.0299999999999994</v>
      </c>
      <c r="M51" s="29">
        <v>5.6</v>
      </c>
    </row>
    <row r="52" spans="1:13" x14ac:dyDescent="0.15">
      <c r="A52" s="10" t="s">
        <v>25</v>
      </c>
      <c r="B52" s="33">
        <v>0.56999999999999995</v>
      </c>
      <c r="C52" s="34">
        <v>0</v>
      </c>
      <c r="D52" s="34">
        <v>0.01</v>
      </c>
      <c r="E52" s="34">
        <v>14.52</v>
      </c>
      <c r="F52" s="34">
        <v>0.98</v>
      </c>
      <c r="G52" s="34">
        <v>11.62</v>
      </c>
      <c r="H52" s="34">
        <v>14.85</v>
      </c>
      <c r="I52" s="34">
        <v>19.78</v>
      </c>
      <c r="J52" s="34">
        <v>19.579999999999998</v>
      </c>
      <c r="K52" s="34">
        <v>13.77</v>
      </c>
      <c r="L52" s="34">
        <v>9.3000000000000007</v>
      </c>
      <c r="M52" s="35">
        <v>3.05</v>
      </c>
    </row>
    <row r="53" spans="1:13" s="1" customFormat="1" x14ac:dyDescent="0.15">
      <c r="A53" s="19" t="s">
        <v>26</v>
      </c>
      <c r="B53" s="24">
        <f t="shared" ref="B53" si="18">AVERAGE(B50:B52)</f>
        <v>0.52333333333333332</v>
      </c>
      <c r="C53" s="25">
        <f t="shared" ref="C53" si="19">AVERAGE(C50:C52)</f>
        <v>0</v>
      </c>
      <c r="D53" s="25">
        <f t="shared" ref="D53" si="20">AVERAGE(D50:D52)</f>
        <v>3.3333333333333335E-3</v>
      </c>
      <c r="E53" s="25">
        <f t="shared" ref="E53" si="21">AVERAGE(E50:E52)</f>
        <v>10.006666666666666</v>
      </c>
      <c r="F53" s="25">
        <f t="shared" ref="F53" si="22">AVERAGE(F50:F52)</f>
        <v>0.49333333333333335</v>
      </c>
      <c r="G53" s="25">
        <f t="shared" ref="G53" si="23">AVERAGE(G50:G52)</f>
        <v>7.6333333333333329</v>
      </c>
      <c r="H53" s="25">
        <f t="shared" ref="H53" si="24">AVERAGE(H50:H52)</f>
        <v>9.1566666666666663</v>
      </c>
      <c r="I53" s="25">
        <f t="shared" ref="I53" si="25">AVERAGE(I50:I52)</f>
        <v>14.766666666666667</v>
      </c>
      <c r="J53" s="25">
        <f t="shared" ref="J53" si="26">AVERAGE(J50:J52)</f>
        <v>16.39</v>
      </c>
      <c r="K53" s="25">
        <f t="shared" ref="K53" si="27">AVERAGE(K50:K52)</f>
        <v>10.266666666666667</v>
      </c>
      <c r="L53" s="25">
        <f t="shared" ref="L53" si="28">AVERAGE(L50:L52)</f>
        <v>6.8900000000000006</v>
      </c>
      <c r="M53" s="26">
        <f t="shared" ref="M53" si="29">AVERAGE(M50:M52)</f>
        <v>3.063333333333333</v>
      </c>
    </row>
    <row r="54" spans="1:13" s="1" customFormat="1" x14ac:dyDescent="0.15">
      <c r="A54" s="3" t="s">
        <v>27</v>
      </c>
      <c r="B54" s="30">
        <f>STDEV(B50:B52)</f>
        <v>0.17473789896108233</v>
      </c>
      <c r="C54" s="31">
        <f t="shared" ref="C54:M54" si="30">STDEV(C50:C52)</f>
        <v>0</v>
      </c>
      <c r="D54" s="31">
        <f t="shared" si="30"/>
        <v>5.773502691896258E-3</v>
      </c>
      <c r="E54" s="31">
        <f t="shared" si="30"/>
        <v>5.0388523825701972</v>
      </c>
      <c r="F54" s="31">
        <f t="shared" si="30"/>
        <v>0.43821608064211115</v>
      </c>
      <c r="G54" s="31">
        <f t="shared" si="30"/>
        <v>3.6235525845961374</v>
      </c>
      <c r="H54" s="31">
        <f t="shared" si="30"/>
        <v>5.2454392888807053</v>
      </c>
      <c r="I54" s="31">
        <f t="shared" si="30"/>
        <v>4.444393471929919</v>
      </c>
      <c r="J54" s="31">
        <f t="shared" si="30"/>
        <v>6.0700988459826517</v>
      </c>
      <c r="K54" s="31">
        <f t="shared" si="30"/>
        <v>3.3648229274856809</v>
      </c>
      <c r="L54" s="31">
        <f t="shared" si="30"/>
        <v>3.1392833577107999</v>
      </c>
      <c r="M54" s="32">
        <f t="shared" si="30"/>
        <v>2.5300263503239115</v>
      </c>
    </row>
    <row r="55" spans="1:13" s="1" customFormat="1" x14ac:dyDescent="0.15">
      <c r="A55" s="19" t="s">
        <v>28</v>
      </c>
      <c r="B55" s="33">
        <f>B54/SQRT(3)</f>
        <v>0.10088497300281052</v>
      </c>
      <c r="C55" s="34">
        <f t="shared" ref="C55:M55" si="31">C54/SQRT(3)</f>
        <v>0</v>
      </c>
      <c r="D55" s="34">
        <f t="shared" si="31"/>
        <v>3.3333333333333335E-3</v>
      </c>
      <c r="E55" s="34">
        <f t="shared" si="31"/>
        <v>2.9091827794836909</v>
      </c>
      <c r="F55" s="34">
        <f t="shared" si="31"/>
        <v>0.25300417212194565</v>
      </c>
      <c r="G55" s="34">
        <f t="shared" si="31"/>
        <v>2.0920590601393441</v>
      </c>
      <c r="H55" s="34">
        <f t="shared" si="31"/>
        <v>3.0284557854531147</v>
      </c>
      <c r="I55" s="34">
        <f t="shared" si="31"/>
        <v>2.5659717674033544</v>
      </c>
      <c r="J55" s="34">
        <f t="shared" si="31"/>
        <v>3.5045732027357208</v>
      </c>
      <c r="K55" s="34">
        <f t="shared" si="31"/>
        <v>1.9426814229592826</v>
      </c>
      <c r="L55" s="34">
        <f t="shared" si="31"/>
        <v>1.8124660916368427</v>
      </c>
      <c r="M55" s="35">
        <f t="shared" si="31"/>
        <v>1.4607113944163568</v>
      </c>
    </row>
    <row r="56" spans="1:13" s="1" customFormat="1" x14ac:dyDescent="0.15"/>
    <row r="57" spans="1:13" x14ac:dyDescent="0.15">
      <c r="A57" s="13" t="s">
        <v>36</v>
      </c>
      <c r="B57" s="20" t="s">
        <v>11</v>
      </c>
      <c r="C57" s="21" t="s">
        <v>12</v>
      </c>
      <c r="D57" s="21" t="s">
        <v>13</v>
      </c>
      <c r="E57" s="21" t="s">
        <v>14</v>
      </c>
      <c r="F57" s="21" t="s">
        <v>15</v>
      </c>
      <c r="G57" s="21" t="s">
        <v>16</v>
      </c>
      <c r="H57" s="21" t="s">
        <v>17</v>
      </c>
      <c r="I57" s="21" t="s">
        <v>18</v>
      </c>
      <c r="J57" s="21" t="s">
        <v>19</v>
      </c>
      <c r="K57" s="21" t="s">
        <v>20</v>
      </c>
      <c r="L57" s="21" t="s">
        <v>21</v>
      </c>
      <c r="M57" s="22" t="s">
        <v>22</v>
      </c>
    </row>
    <row r="58" spans="1:13" x14ac:dyDescent="0.15">
      <c r="A58" s="8" t="s">
        <v>23</v>
      </c>
      <c r="B58" s="24">
        <v>1.93</v>
      </c>
      <c r="C58" s="25">
        <v>0.86</v>
      </c>
      <c r="D58" s="25">
        <v>0</v>
      </c>
      <c r="E58" s="25">
        <v>4.0199999999999996</v>
      </c>
      <c r="F58" s="25">
        <v>1.07</v>
      </c>
      <c r="G58" s="25">
        <v>0.24</v>
      </c>
      <c r="H58" s="25">
        <v>0.66</v>
      </c>
      <c r="I58" s="25">
        <v>0.87</v>
      </c>
      <c r="J58" s="25">
        <v>0.35</v>
      </c>
      <c r="K58" s="25">
        <v>0.04</v>
      </c>
      <c r="L58" s="25">
        <v>0</v>
      </c>
      <c r="M58" s="26">
        <v>0</v>
      </c>
    </row>
    <row r="59" spans="1:13" x14ac:dyDescent="0.15">
      <c r="A59" s="9" t="s">
        <v>24</v>
      </c>
      <c r="B59" s="27">
        <v>2.87</v>
      </c>
      <c r="C59" s="28">
        <v>0.06</v>
      </c>
      <c r="D59" s="28">
        <v>0</v>
      </c>
      <c r="E59" s="28">
        <v>24.52</v>
      </c>
      <c r="F59" s="28">
        <v>4.49</v>
      </c>
      <c r="G59" s="28">
        <v>2.5</v>
      </c>
      <c r="H59" s="28">
        <v>2.09</v>
      </c>
      <c r="I59" s="28">
        <v>1.45</v>
      </c>
      <c r="J59" s="28">
        <v>1.4</v>
      </c>
      <c r="K59" s="28">
        <v>0.14000000000000001</v>
      </c>
      <c r="L59" s="28">
        <v>0.14000000000000001</v>
      </c>
      <c r="M59" s="29">
        <v>7.0000000000000007E-2</v>
      </c>
    </row>
    <row r="60" spans="1:13" x14ac:dyDescent="0.15">
      <c r="A60" s="10" t="s">
        <v>25</v>
      </c>
      <c r="B60" s="27">
        <v>2.4300000000000002</v>
      </c>
      <c r="C60" s="28">
        <v>0</v>
      </c>
      <c r="D60" s="28">
        <v>0</v>
      </c>
      <c r="E60" s="28">
        <v>12.47</v>
      </c>
      <c r="F60" s="28">
        <v>3.91</v>
      </c>
      <c r="G60" s="28">
        <v>1.41</v>
      </c>
      <c r="H60" s="28">
        <v>3.28</v>
      </c>
      <c r="I60" s="28">
        <v>2.48</v>
      </c>
      <c r="J60" s="28">
        <v>1.36</v>
      </c>
      <c r="K60" s="28">
        <v>0.44</v>
      </c>
      <c r="L60" s="28">
        <v>0.09</v>
      </c>
      <c r="M60" s="29">
        <v>0.03</v>
      </c>
    </row>
    <row r="61" spans="1:13" s="1" customFormat="1" x14ac:dyDescent="0.15">
      <c r="A61" s="2" t="s">
        <v>26</v>
      </c>
      <c r="B61" s="24">
        <f t="shared" ref="B61" si="32">AVERAGE(B58:B60)</f>
        <v>2.41</v>
      </c>
      <c r="C61" s="25">
        <f t="shared" ref="C61" si="33">AVERAGE(C58:C60)</f>
        <v>0.30666666666666664</v>
      </c>
      <c r="D61" s="25">
        <f t="shared" ref="D61" si="34">AVERAGE(D58:D60)</f>
        <v>0</v>
      </c>
      <c r="E61" s="25">
        <f t="shared" ref="E61" si="35">AVERAGE(E58:E60)</f>
        <v>13.67</v>
      </c>
      <c r="F61" s="25">
        <f t="shared" ref="F61" si="36">AVERAGE(F58:F60)</f>
        <v>3.1566666666666667</v>
      </c>
      <c r="G61" s="25">
        <f t="shared" ref="G61" si="37">AVERAGE(G58:G60)</f>
        <v>1.3833333333333335</v>
      </c>
      <c r="H61" s="25">
        <f t="shared" ref="H61" si="38">AVERAGE(H58:H60)</f>
        <v>2.0099999999999998</v>
      </c>
      <c r="I61" s="25">
        <f>AVERAGE(I58:I60)</f>
        <v>1.5999999999999999</v>
      </c>
      <c r="J61" s="25">
        <f t="shared" ref="J61" si="39">AVERAGE(J58:J60)</f>
        <v>1.0366666666666668</v>
      </c>
      <c r="K61" s="25">
        <f t="shared" ref="K61" si="40">AVERAGE(K58:K60)</f>
        <v>0.20666666666666667</v>
      </c>
      <c r="L61" s="25">
        <f t="shared" ref="L61" si="41">AVERAGE(L58:L60)</f>
        <v>7.6666666666666675E-2</v>
      </c>
      <c r="M61" s="26">
        <f t="shared" ref="M61" si="42">AVERAGE(M58:M60)</f>
        <v>3.3333333333333333E-2</v>
      </c>
    </row>
    <row r="62" spans="1:13" s="1" customFormat="1" x14ac:dyDescent="0.15">
      <c r="A62" s="19" t="s">
        <v>27</v>
      </c>
      <c r="B62" s="30">
        <f>STDEV(B58:B60)</f>
        <v>0.47031904065219349</v>
      </c>
      <c r="C62" s="31">
        <f t="shared" ref="C62:M62" si="43">STDEV(C58:C60)</f>
        <v>0.4801388688008224</v>
      </c>
      <c r="D62" s="31">
        <f t="shared" si="43"/>
        <v>0</v>
      </c>
      <c r="E62" s="31">
        <f t="shared" si="43"/>
        <v>10.302548228472412</v>
      </c>
      <c r="F62" s="31">
        <f t="shared" si="43"/>
        <v>1.8302276725405873</v>
      </c>
      <c r="G62" s="31">
        <f t="shared" si="43"/>
        <v>1.130235963563951</v>
      </c>
      <c r="H62" s="31">
        <f t="shared" si="43"/>
        <v>1.3118307817702706</v>
      </c>
      <c r="I62" s="31">
        <f>STDEV(I58:I60)</f>
        <v>0.81541400527584773</v>
      </c>
      <c r="J62" s="31">
        <f t="shared" si="43"/>
        <v>0.59500700275991125</v>
      </c>
      <c r="K62" s="31">
        <f t="shared" si="43"/>
        <v>0.20816659994661324</v>
      </c>
      <c r="L62" s="31">
        <f t="shared" si="43"/>
        <v>7.0945988845975874E-2</v>
      </c>
      <c r="M62" s="32">
        <f t="shared" si="43"/>
        <v>3.5118845842842458E-2</v>
      </c>
    </row>
    <row r="63" spans="1:13" s="1" customFormat="1" x14ac:dyDescent="0.15">
      <c r="A63" s="7" t="s">
        <v>28</v>
      </c>
      <c r="B63" s="33">
        <f>B62/SQRT(3)</f>
        <v>0.27153882472555047</v>
      </c>
      <c r="C63" s="34">
        <f t="shared" ref="C63:M63" si="44">C62/SQRT(3)</f>
        <v>0.27720830515055722</v>
      </c>
      <c r="D63" s="34">
        <f t="shared" si="44"/>
        <v>0</v>
      </c>
      <c r="E63" s="34">
        <f t="shared" si="44"/>
        <v>5.9481789930476499</v>
      </c>
      <c r="F63" s="34">
        <f t="shared" si="44"/>
        <v>1.0566824394196104</v>
      </c>
      <c r="G63" s="34">
        <f t="shared" si="44"/>
        <v>0.65254203781144315</v>
      </c>
      <c r="H63" s="34">
        <f t="shared" si="44"/>
        <v>0.75738585498630295</v>
      </c>
      <c r="I63" s="34">
        <f>I62/SQRT(3)</f>
        <v>0.47077949544700165</v>
      </c>
      <c r="J63" s="34">
        <f t="shared" si="44"/>
        <v>0.3435274532131472</v>
      </c>
      <c r="K63" s="34">
        <f t="shared" si="44"/>
        <v>0.1201850425154663</v>
      </c>
      <c r="L63" s="34">
        <f t="shared" si="44"/>
        <v>4.096068575814836E-2</v>
      </c>
      <c r="M63" s="35">
        <f t="shared" si="44"/>
        <v>2.0275875100994063E-2</v>
      </c>
    </row>
    <row r="64" spans="1:13" s="1" customFormat="1" x14ac:dyDescent="0.15"/>
    <row r="65" spans="1:13" x14ac:dyDescent="0.15">
      <c r="A65" s="13" t="s">
        <v>37</v>
      </c>
      <c r="B65" s="20" t="s">
        <v>11</v>
      </c>
      <c r="C65" s="21" t="s">
        <v>12</v>
      </c>
      <c r="D65" s="21" t="s">
        <v>13</v>
      </c>
      <c r="E65" s="21" t="s">
        <v>14</v>
      </c>
      <c r="F65" s="21" t="s">
        <v>15</v>
      </c>
      <c r="G65" s="21" t="s">
        <v>16</v>
      </c>
      <c r="H65" s="21" t="s">
        <v>17</v>
      </c>
      <c r="I65" s="21" t="s">
        <v>18</v>
      </c>
      <c r="J65" s="21" t="s">
        <v>19</v>
      </c>
      <c r="K65" s="21" t="s">
        <v>20</v>
      </c>
      <c r="L65" s="21" t="s">
        <v>21</v>
      </c>
      <c r="M65" s="22" t="s">
        <v>22</v>
      </c>
    </row>
    <row r="66" spans="1:13" x14ac:dyDescent="0.15">
      <c r="A66" s="8" t="s">
        <v>23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6">
        <v>0</v>
      </c>
    </row>
    <row r="67" spans="1:13" x14ac:dyDescent="0.15">
      <c r="A67" s="9" t="s">
        <v>24</v>
      </c>
      <c r="B67" s="27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</row>
    <row r="68" spans="1:13" x14ac:dyDescent="0.15">
      <c r="A68" s="10" t="s">
        <v>25</v>
      </c>
      <c r="B68" s="33">
        <v>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5">
        <v>0</v>
      </c>
    </row>
    <row r="69" spans="1:13" x14ac:dyDescent="0.15">
      <c r="A69" s="19" t="s">
        <v>26</v>
      </c>
      <c r="B69" s="24">
        <f t="shared" ref="B69" si="45">AVERAGE(B66:B68)</f>
        <v>0</v>
      </c>
      <c r="C69" s="25">
        <f t="shared" ref="C69" si="46">AVERAGE(C66:C68)</f>
        <v>0</v>
      </c>
      <c r="D69" s="25">
        <f t="shared" ref="D69" si="47">AVERAGE(D66:D68)</f>
        <v>0</v>
      </c>
      <c r="E69" s="25">
        <f t="shared" ref="E69" si="48">AVERAGE(E66:E68)</f>
        <v>0</v>
      </c>
      <c r="F69" s="25">
        <f t="shared" ref="F69" si="49">AVERAGE(F66:F68)</f>
        <v>0</v>
      </c>
      <c r="G69" s="25">
        <f t="shared" ref="G69" si="50">AVERAGE(G66:G68)</f>
        <v>0</v>
      </c>
      <c r="H69" s="25">
        <f t="shared" ref="H69" si="51">AVERAGE(H66:H68)</f>
        <v>0</v>
      </c>
      <c r="I69" s="25">
        <f t="shared" ref="I69" si="52">AVERAGE(I66:I68)</f>
        <v>0</v>
      </c>
      <c r="J69" s="25">
        <f t="shared" ref="J69" si="53">AVERAGE(J66:J68)</f>
        <v>0</v>
      </c>
      <c r="K69" s="25">
        <f t="shared" ref="K69" si="54">AVERAGE(K66:K68)</f>
        <v>0</v>
      </c>
      <c r="L69" s="25">
        <f t="shared" ref="L69" si="55">AVERAGE(L66:L68)</f>
        <v>0</v>
      </c>
      <c r="M69" s="26">
        <f t="shared" ref="M69" si="56">AVERAGE(M66:M68)</f>
        <v>0</v>
      </c>
    </row>
    <row r="70" spans="1:13" x14ac:dyDescent="0.15">
      <c r="A70" s="3" t="s">
        <v>27</v>
      </c>
      <c r="B70" s="30">
        <f>STDEV(B66:B68)</f>
        <v>0</v>
      </c>
      <c r="C70" s="31">
        <f t="shared" ref="C70:M70" si="57">STDEV(C66:C68)</f>
        <v>0</v>
      </c>
      <c r="D70" s="31">
        <f t="shared" si="57"/>
        <v>0</v>
      </c>
      <c r="E70" s="31">
        <f t="shared" si="57"/>
        <v>0</v>
      </c>
      <c r="F70" s="31">
        <f t="shared" si="57"/>
        <v>0</v>
      </c>
      <c r="G70" s="31">
        <f t="shared" si="57"/>
        <v>0</v>
      </c>
      <c r="H70" s="31">
        <f t="shared" si="57"/>
        <v>0</v>
      </c>
      <c r="I70" s="31">
        <f t="shared" si="57"/>
        <v>0</v>
      </c>
      <c r="J70" s="31">
        <f t="shared" si="57"/>
        <v>0</v>
      </c>
      <c r="K70" s="31">
        <f t="shared" si="57"/>
        <v>0</v>
      </c>
      <c r="L70" s="31">
        <f t="shared" si="57"/>
        <v>0</v>
      </c>
      <c r="M70" s="32">
        <f t="shared" si="57"/>
        <v>0</v>
      </c>
    </row>
    <row r="71" spans="1:13" x14ac:dyDescent="0.15">
      <c r="A71" s="19" t="s">
        <v>28</v>
      </c>
      <c r="B71" s="33">
        <f>B70/SQRT(3)</f>
        <v>0</v>
      </c>
      <c r="C71" s="34">
        <f t="shared" ref="C71:M71" si="58">C70/SQRT(3)</f>
        <v>0</v>
      </c>
      <c r="D71" s="34">
        <f t="shared" si="58"/>
        <v>0</v>
      </c>
      <c r="E71" s="34">
        <f t="shared" si="58"/>
        <v>0</v>
      </c>
      <c r="F71" s="34">
        <f t="shared" si="58"/>
        <v>0</v>
      </c>
      <c r="G71" s="34">
        <f t="shared" si="58"/>
        <v>0</v>
      </c>
      <c r="H71" s="34">
        <f t="shared" si="58"/>
        <v>0</v>
      </c>
      <c r="I71" s="34">
        <f t="shared" si="58"/>
        <v>0</v>
      </c>
      <c r="J71" s="34">
        <f t="shared" si="58"/>
        <v>0</v>
      </c>
      <c r="K71" s="34">
        <f t="shared" si="58"/>
        <v>0</v>
      </c>
      <c r="L71" s="34">
        <f t="shared" si="58"/>
        <v>0</v>
      </c>
      <c r="M71" s="35">
        <f t="shared" si="58"/>
        <v>0</v>
      </c>
    </row>
  </sheetData>
  <phoneticPr fontId="1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="80" zoomScaleNormal="80" workbookViewId="0">
      <selection activeCell="P1" sqref="P1:Q10"/>
    </sheetView>
  </sheetViews>
  <sheetFormatPr defaultRowHeight="13.5" x14ac:dyDescent="0.15"/>
  <cols>
    <col min="1" max="1" width="14.5" style="1" customWidth="1"/>
    <col min="2" max="13" width="8.625" style="1" customWidth="1"/>
    <col min="14" max="16" width="9" style="1"/>
    <col min="17" max="17" width="10.25" style="1" customWidth="1"/>
    <col min="18" max="16384" width="9" style="1"/>
  </cols>
  <sheetData>
    <row r="1" spans="1:14" ht="14.25" x14ac:dyDescent="0.15">
      <c r="A1" s="47" t="s">
        <v>29</v>
      </c>
      <c r="B1" s="48" t="s">
        <v>11</v>
      </c>
      <c r="C1" s="49" t="s">
        <v>12</v>
      </c>
      <c r="D1" s="49" t="s">
        <v>13</v>
      </c>
      <c r="E1" s="49" t="s">
        <v>14</v>
      </c>
      <c r="F1" s="49" t="s">
        <v>15</v>
      </c>
      <c r="G1" s="49" t="s">
        <v>16</v>
      </c>
      <c r="H1" s="49" t="s">
        <v>17</v>
      </c>
      <c r="I1" s="49" t="s">
        <v>18</v>
      </c>
      <c r="J1" s="49" t="s">
        <v>19</v>
      </c>
      <c r="K1" s="49" t="s">
        <v>20</v>
      </c>
      <c r="L1" s="49" t="s">
        <v>21</v>
      </c>
      <c r="M1" s="50" t="s">
        <v>22</v>
      </c>
      <c r="N1" s="72" t="s">
        <v>95</v>
      </c>
    </row>
    <row r="2" spans="1:14" ht="14.25" x14ac:dyDescent="0.15">
      <c r="A2" s="51" t="s">
        <v>23</v>
      </c>
      <c r="B2" s="52">
        <v>175.6</v>
      </c>
      <c r="C2" s="53">
        <v>4.3600000000000003</v>
      </c>
      <c r="D2" s="53">
        <v>23.97</v>
      </c>
      <c r="E2" s="53">
        <v>184.5</v>
      </c>
      <c r="F2" s="53">
        <v>15.1</v>
      </c>
      <c r="G2" s="53">
        <v>323.7</v>
      </c>
      <c r="H2" s="53">
        <v>309.2</v>
      </c>
      <c r="I2" s="53">
        <v>126.7</v>
      </c>
      <c r="J2" s="53">
        <v>85.83</v>
      </c>
      <c r="K2" s="53">
        <v>32.770000000000003</v>
      </c>
      <c r="L2" s="53">
        <v>16.420000000000002</v>
      </c>
      <c r="M2" s="54">
        <v>1.79</v>
      </c>
      <c r="N2" s="51"/>
    </row>
    <row r="3" spans="1:14" ht="14.25" x14ac:dyDescent="0.15">
      <c r="A3" s="55" t="s">
        <v>24</v>
      </c>
      <c r="B3" s="56">
        <v>158.5</v>
      </c>
      <c r="C3" s="57">
        <v>4.12</v>
      </c>
      <c r="D3" s="57">
        <v>1.33</v>
      </c>
      <c r="E3" s="57">
        <v>268.8</v>
      </c>
      <c r="F3" s="57">
        <v>24.46</v>
      </c>
      <c r="G3" s="57">
        <v>166.2</v>
      </c>
      <c r="H3" s="57">
        <v>170.9</v>
      </c>
      <c r="I3" s="57">
        <v>203.5</v>
      </c>
      <c r="J3" s="57">
        <v>144.19999999999999</v>
      </c>
      <c r="K3" s="57">
        <v>77.73</v>
      </c>
      <c r="L3" s="57">
        <v>44.8</v>
      </c>
      <c r="M3" s="58">
        <v>20.09</v>
      </c>
      <c r="N3" s="55"/>
    </row>
    <row r="4" spans="1:14" ht="14.25" x14ac:dyDescent="0.15">
      <c r="A4" s="59" t="s">
        <v>25</v>
      </c>
      <c r="B4" s="60">
        <v>304.7</v>
      </c>
      <c r="C4" s="61">
        <v>5.87</v>
      </c>
      <c r="D4" s="61">
        <v>4.26</v>
      </c>
      <c r="E4" s="61">
        <v>396.3</v>
      </c>
      <c r="F4" s="61">
        <v>43.37</v>
      </c>
      <c r="G4" s="61">
        <v>526.5</v>
      </c>
      <c r="H4" s="61">
        <v>442.8</v>
      </c>
      <c r="I4" s="61">
        <v>374.4</v>
      </c>
      <c r="J4" s="61">
        <v>151.1</v>
      </c>
      <c r="K4" s="61">
        <v>55.46</v>
      </c>
      <c r="L4" s="61">
        <v>21.28</v>
      </c>
      <c r="M4" s="62">
        <v>2.95</v>
      </c>
      <c r="N4" s="55"/>
    </row>
    <row r="5" spans="1:14" ht="14.25" x14ac:dyDescent="0.15">
      <c r="A5" s="63" t="s">
        <v>26</v>
      </c>
      <c r="B5" s="64">
        <f t="shared" ref="B5:M5" si="0">AVERAGE(B2:B4)</f>
        <v>212.93333333333331</v>
      </c>
      <c r="C5" s="65">
        <f t="shared" si="0"/>
        <v>4.7833333333333341</v>
      </c>
      <c r="D5" s="65">
        <f t="shared" si="0"/>
        <v>9.8533333333333317</v>
      </c>
      <c r="E5" s="65">
        <f t="shared" si="0"/>
        <v>283.2</v>
      </c>
      <c r="F5" s="65">
        <f t="shared" si="0"/>
        <v>27.643333333333334</v>
      </c>
      <c r="G5" s="65">
        <f t="shared" si="0"/>
        <v>338.8</v>
      </c>
      <c r="H5" s="65">
        <f t="shared" si="0"/>
        <v>307.63333333333338</v>
      </c>
      <c r="I5" s="65">
        <f t="shared" si="0"/>
        <v>234.86666666666665</v>
      </c>
      <c r="J5" s="65">
        <f t="shared" si="0"/>
        <v>127.04333333333334</v>
      </c>
      <c r="K5" s="65">
        <f t="shared" si="0"/>
        <v>55.32</v>
      </c>
      <c r="L5" s="65">
        <f t="shared" si="0"/>
        <v>27.5</v>
      </c>
      <c r="M5" s="44">
        <f t="shared" si="0"/>
        <v>8.2766666666666655</v>
      </c>
      <c r="N5" s="73">
        <f>SUM(B5:M5)</f>
        <v>1637.8533333333332</v>
      </c>
    </row>
    <row r="6" spans="1:14" ht="14.25" x14ac:dyDescent="0.15">
      <c r="A6" s="55" t="s">
        <v>27</v>
      </c>
      <c r="B6" s="56">
        <f t="shared" ref="B6:M6" si="1">STDEV(B2:B5)</f>
        <v>65.26327876804514</v>
      </c>
      <c r="C6" s="57">
        <f t="shared" si="1"/>
        <v>0.77461101349142802</v>
      </c>
      <c r="D6" s="57">
        <f t="shared" si="1"/>
        <v>10.053405172157124</v>
      </c>
      <c r="E6" s="57">
        <f t="shared" si="1"/>
        <v>87.064458879614079</v>
      </c>
      <c r="F6" s="57">
        <f t="shared" si="1"/>
        <v>11.758640322002456</v>
      </c>
      <c r="G6" s="57">
        <f t="shared" si="1"/>
        <v>147.47887984386111</v>
      </c>
      <c r="H6" s="57">
        <f t="shared" si="1"/>
        <v>111.00823793254644</v>
      </c>
      <c r="I6" s="57">
        <f t="shared" si="1"/>
        <v>103.52688325046577</v>
      </c>
      <c r="J6" s="57">
        <f t="shared" si="1"/>
        <v>29.278053593471981</v>
      </c>
      <c r="K6" s="57">
        <f t="shared" si="1"/>
        <v>18.355110096827712</v>
      </c>
      <c r="L6" s="57">
        <f t="shared" si="1"/>
        <v>12.392804363823387</v>
      </c>
      <c r="M6" s="58">
        <f t="shared" si="1"/>
        <v>8.3667011951478774</v>
      </c>
      <c r="N6" s="55"/>
    </row>
    <row r="7" spans="1:14" ht="14.25" x14ac:dyDescent="0.15">
      <c r="A7" s="63" t="s">
        <v>28</v>
      </c>
      <c r="B7" s="64">
        <f t="shared" ref="B7:M7" si="2">B6/SQRT(3)</f>
        <v>37.679771564928451</v>
      </c>
      <c r="C7" s="65">
        <f t="shared" si="2"/>
        <v>0.44722187715652484</v>
      </c>
      <c r="D7" s="65">
        <f t="shared" si="2"/>
        <v>5.8043361824172921</v>
      </c>
      <c r="E7" s="65">
        <f t="shared" si="2"/>
        <v>50.266688770994293</v>
      </c>
      <c r="F7" s="65">
        <f t="shared" si="2"/>
        <v>6.788854155212106</v>
      </c>
      <c r="G7" s="65">
        <f t="shared" si="2"/>
        <v>85.146970977637693</v>
      </c>
      <c r="H7" s="65">
        <f t="shared" si="2"/>
        <v>64.090636052621718</v>
      </c>
      <c r="I7" s="65">
        <f t="shared" si="2"/>
        <v>59.771273913019378</v>
      </c>
      <c r="J7" s="65">
        <f t="shared" si="2"/>
        <v>16.90369212353934</v>
      </c>
      <c r="K7" s="65">
        <f t="shared" si="2"/>
        <v>10.597327755408697</v>
      </c>
      <c r="L7" s="65">
        <f t="shared" si="2"/>
        <v>7.1549889354678022</v>
      </c>
      <c r="M7" s="44">
        <f t="shared" si="2"/>
        <v>4.830517187247791</v>
      </c>
      <c r="N7" s="59"/>
    </row>
    <row r="8" spans="1:14" ht="14.25" x14ac:dyDescent="0.1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46"/>
    </row>
    <row r="9" spans="1:14" ht="14.25" x14ac:dyDescent="0.15">
      <c r="A9" s="47" t="s">
        <v>30</v>
      </c>
      <c r="B9" s="48" t="s">
        <v>11</v>
      </c>
      <c r="C9" s="49" t="s">
        <v>12</v>
      </c>
      <c r="D9" s="49" t="s">
        <v>13</v>
      </c>
      <c r="E9" s="49" t="s">
        <v>14</v>
      </c>
      <c r="F9" s="49" t="s">
        <v>15</v>
      </c>
      <c r="G9" s="49" t="s">
        <v>16</v>
      </c>
      <c r="H9" s="49" t="s">
        <v>17</v>
      </c>
      <c r="I9" s="49" t="s">
        <v>18</v>
      </c>
      <c r="J9" s="49" t="s">
        <v>19</v>
      </c>
      <c r="K9" s="49" t="s">
        <v>20</v>
      </c>
      <c r="L9" s="49" t="s">
        <v>21</v>
      </c>
      <c r="M9" s="50" t="s">
        <v>22</v>
      </c>
      <c r="N9" s="72" t="s">
        <v>96</v>
      </c>
    </row>
    <row r="10" spans="1:14" ht="14.25" x14ac:dyDescent="0.15">
      <c r="A10" s="51" t="s">
        <v>23</v>
      </c>
      <c r="B10" s="52">
        <v>0</v>
      </c>
      <c r="C10" s="53">
        <v>0</v>
      </c>
      <c r="D10" s="53">
        <v>0</v>
      </c>
      <c r="E10" s="53">
        <v>0</v>
      </c>
      <c r="F10" s="53">
        <v>0</v>
      </c>
      <c r="G10" s="53">
        <v>7.0000000000000007E-2</v>
      </c>
      <c r="H10" s="53">
        <v>0.54</v>
      </c>
      <c r="I10" s="53">
        <v>0.42</v>
      </c>
      <c r="J10" s="53">
        <v>0.36</v>
      </c>
      <c r="K10" s="53">
        <v>0</v>
      </c>
      <c r="L10" s="53">
        <v>0</v>
      </c>
      <c r="M10" s="54">
        <v>0</v>
      </c>
      <c r="N10" s="51"/>
    </row>
    <row r="11" spans="1:14" ht="14.25" x14ac:dyDescent="0.15">
      <c r="A11" s="55" t="s">
        <v>24</v>
      </c>
      <c r="B11" s="56">
        <v>0</v>
      </c>
      <c r="C11" s="57">
        <v>0</v>
      </c>
      <c r="D11" s="57">
        <v>0</v>
      </c>
      <c r="E11" s="57">
        <v>0.09</v>
      </c>
      <c r="F11" s="57">
        <v>0</v>
      </c>
      <c r="G11" s="57">
        <v>0</v>
      </c>
      <c r="H11" s="57">
        <v>0.34</v>
      </c>
      <c r="I11" s="57">
        <v>1.1599999999999999</v>
      </c>
      <c r="J11" s="57">
        <v>1.85</v>
      </c>
      <c r="K11" s="57">
        <v>0.55000000000000004</v>
      </c>
      <c r="L11" s="57">
        <v>0</v>
      </c>
      <c r="M11" s="58">
        <v>0.08</v>
      </c>
      <c r="N11" s="55"/>
    </row>
    <row r="12" spans="1:14" ht="14.25" x14ac:dyDescent="0.15">
      <c r="A12" s="59" t="s">
        <v>25</v>
      </c>
      <c r="B12" s="60">
        <v>0</v>
      </c>
      <c r="C12" s="61">
        <v>0</v>
      </c>
      <c r="D12" s="61">
        <v>0</v>
      </c>
      <c r="E12" s="61">
        <v>0.11</v>
      </c>
      <c r="F12" s="61">
        <v>0</v>
      </c>
      <c r="G12" s="61">
        <v>1.4</v>
      </c>
      <c r="H12" s="61">
        <v>3.05</v>
      </c>
      <c r="I12" s="61">
        <v>6.15</v>
      </c>
      <c r="J12" s="61">
        <v>3.46</v>
      </c>
      <c r="K12" s="61">
        <v>0.94</v>
      </c>
      <c r="L12" s="61">
        <v>0.05</v>
      </c>
      <c r="M12" s="62">
        <v>0</v>
      </c>
      <c r="N12" s="55"/>
    </row>
    <row r="13" spans="1:14" ht="14.25" x14ac:dyDescent="0.15">
      <c r="A13" s="63" t="s">
        <v>26</v>
      </c>
      <c r="B13" s="65">
        <f>AVERAGE(B10:B12)</f>
        <v>0</v>
      </c>
      <c r="C13" s="65">
        <f t="shared" ref="C13:M13" si="3">AVERAGE(C10:C12)</f>
        <v>0</v>
      </c>
      <c r="D13" s="65">
        <f t="shared" si="3"/>
        <v>0</v>
      </c>
      <c r="E13" s="65">
        <f t="shared" si="3"/>
        <v>6.6666666666666666E-2</v>
      </c>
      <c r="F13" s="65">
        <f t="shared" si="3"/>
        <v>0</v>
      </c>
      <c r="G13" s="65">
        <f t="shared" si="3"/>
        <v>0.49</v>
      </c>
      <c r="H13" s="65">
        <f t="shared" si="3"/>
        <v>1.3099999999999998</v>
      </c>
      <c r="I13" s="65">
        <f t="shared" si="3"/>
        <v>2.5766666666666667</v>
      </c>
      <c r="J13" s="65">
        <f t="shared" si="3"/>
        <v>1.89</v>
      </c>
      <c r="K13" s="65">
        <f t="shared" si="3"/>
        <v>0.49666666666666665</v>
      </c>
      <c r="L13" s="65">
        <f t="shared" si="3"/>
        <v>1.6666666666666666E-2</v>
      </c>
      <c r="M13" s="44">
        <f t="shared" si="3"/>
        <v>2.6666666666666668E-2</v>
      </c>
      <c r="N13" s="73">
        <f>SUM(B13:M13)</f>
        <v>6.8733333333333331</v>
      </c>
    </row>
    <row r="14" spans="1:14" ht="14.25" x14ac:dyDescent="0.15">
      <c r="A14" s="55" t="s">
        <v>27</v>
      </c>
      <c r="B14" s="57">
        <f>STDEV(B10:B12)</f>
        <v>0</v>
      </c>
      <c r="C14" s="57">
        <f t="shared" ref="C14:M14" si="4">STDEV(C10:C12)</f>
        <v>0</v>
      </c>
      <c r="D14" s="57">
        <f t="shared" si="4"/>
        <v>0</v>
      </c>
      <c r="E14" s="57">
        <f t="shared" si="4"/>
        <v>5.8594652770823138E-2</v>
      </c>
      <c r="F14" s="57">
        <f t="shared" si="4"/>
        <v>0</v>
      </c>
      <c r="G14" s="57">
        <f t="shared" si="4"/>
        <v>0.78885993687092504</v>
      </c>
      <c r="H14" s="57">
        <f t="shared" si="4"/>
        <v>1.5101986624282249</v>
      </c>
      <c r="I14" s="57">
        <f t="shared" si="4"/>
        <v>3.116638146037062</v>
      </c>
      <c r="J14" s="57">
        <f t="shared" si="4"/>
        <v>1.5503870484495159</v>
      </c>
      <c r="K14" s="57">
        <f t="shared" si="4"/>
        <v>0.47226405043506464</v>
      </c>
      <c r="L14" s="57">
        <f t="shared" si="4"/>
        <v>2.8867513459481291E-2</v>
      </c>
      <c r="M14" s="58">
        <f t="shared" si="4"/>
        <v>4.6188021535170064E-2</v>
      </c>
      <c r="N14" s="55"/>
    </row>
    <row r="15" spans="1:14" ht="14.25" x14ac:dyDescent="0.15">
      <c r="A15" s="59" t="s">
        <v>28</v>
      </c>
      <c r="B15" s="61">
        <f>B14/SQRT(3)</f>
        <v>0</v>
      </c>
      <c r="C15" s="61">
        <f t="shared" ref="C15:M15" si="5">C14/SQRT(3)</f>
        <v>0</v>
      </c>
      <c r="D15" s="61">
        <f t="shared" si="5"/>
        <v>0</v>
      </c>
      <c r="E15" s="61">
        <f t="shared" si="5"/>
        <v>3.3829638550307392E-2</v>
      </c>
      <c r="F15" s="61">
        <f t="shared" si="5"/>
        <v>0</v>
      </c>
      <c r="G15" s="61">
        <f t="shared" si="5"/>
        <v>0.45544849690533978</v>
      </c>
      <c r="H15" s="61">
        <f t="shared" si="5"/>
        <v>0.87191360428274844</v>
      </c>
      <c r="I15" s="61">
        <f t="shared" si="5"/>
        <v>1.799391872581154</v>
      </c>
      <c r="J15" s="61">
        <f t="shared" si="5"/>
        <v>0.89511637977043745</v>
      </c>
      <c r="K15" s="61">
        <f t="shared" si="5"/>
        <v>0.2726617766472676</v>
      </c>
      <c r="L15" s="61">
        <f t="shared" si="5"/>
        <v>1.666666666666667E-2</v>
      </c>
      <c r="M15" s="62">
        <f t="shared" si="5"/>
        <v>2.6666666666666668E-2</v>
      </c>
      <c r="N15" s="59"/>
    </row>
    <row r="16" spans="1:14" ht="14.25" x14ac:dyDescent="0.15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46"/>
    </row>
    <row r="17" spans="1:14" ht="14.25" x14ac:dyDescent="0.15">
      <c r="A17" s="47" t="s">
        <v>31</v>
      </c>
      <c r="B17" s="48" t="s">
        <v>11</v>
      </c>
      <c r="C17" s="49" t="s">
        <v>12</v>
      </c>
      <c r="D17" s="49" t="s">
        <v>13</v>
      </c>
      <c r="E17" s="49" t="s">
        <v>14</v>
      </c>
      <c r="F17" s="49" t="s">
        <v>15</v>
      </c>
      <c r="G17" s="49" t="s">
        <v>16</v>
      </c>
      <c r="H17" s="49" t="s">
        <v>17</v>
      </c>
      <c r="I17" s="49" t="s">
        <v>18</v>
      </c>
      <c r="J17" s="49" t="s">
        <v>19</v>
      </c>
      <c r="K17" s="49" t="s">
        <v>20</v>
      </c>
      <c r="L17" s="49" t="s">
        <v>21</v>
      </c>
      <c r="M17" s="50" t="s">
        <v>22</v>
      </c>
      <c r="N17" s="72" t="s">
        <v>96</v>
      </c>
    </row>
    <row r="18" spans="1:14" ht="14.25" x14ac:dyDescent="0.15">
      <c r="A18" s="51" t="s">
        <v>23</v>
      </c>
      <c r="B18" s="52">
        <v>1.29</v>
      </c>
      <c r="C18" s="53">
        <v>0</v>
      </c>
      <c r="D18" s="53">
        <v>0.27</v>
      </c>
      <c r="E18" s="53">
        <v>11.39</v>
      </c>
      <c r="F18" s="53">
        <v>0.5</v>
      </c>
      <c r="G18" s="53">
        <v>1.89</v>
      </c>
      <c r="H18" s="53">
        <v>2.42</v>
      </c>
      <c r="I18" s="53">
        <v>1.1299999999999999</v>
      </c>
      <c r="J18" s="53">
        <v>0.34</v>
      </c>
      <c r="K18" s="53">
        <v>0</v>
      </c>
      <c r="L18" s="53">
        <v>0.02</v>
      </c>
      <c r="M18" s="54">
        <v>0</v>
      </c>
      <c r="N18" s="51"/>
    </row>
    <row r="19" spans="1:14" ht="14.25" x14ac:dyDescent="0.15">
      <c r="A19" s="55" t="s">
        <v>24</v>
      </c>
      <c r="B19" s="56">
        <v>0.25</v>
      </c>
      <c r="C19" s="57">
        <v>0.04</v>
      </c>
      <c r="D19" s="57">
        <v>0</v>
      </c>
      <c r="E19" s="57">
        <v>7.48</v>
      </c>
      <c r="F19" s="57">
        <v>0.8</v>
      </c>
      <c r="G19" s="57">
        <v>0.57999999999999996</v>
      </c>
      <c r="H19" s="57">
        <v>1.49</v>
      </c>
      <c r="I19" s="57">
        <v>1.4</v>
      </c>
      <c r="J19" s="57">
        <v>0.56999999999999995</v>
      </c>
      <c r="K19" s="57">
        <v>0.39</v>
      </c>
      <c r="L19" s="57">
        <v>0</v>
      </c>
      <c r="M19" s="58">
        <v>0</v>
      </c>
      <c r="N19" s="55"/>
    </row>
    <row r="20" spans="1:14" ht="14.25" x14ac:dyDescent="0.15">
      <c r="A20" s="59" t="s">
        <v>25</v>
      </c>
      <c r="B20" s="56">
        <v>1.77</v>
      </c>
      <c r="C20" s="57">
        <v>5.0600000000000003E-3</v>
      </c>
      <c r="D20" s="57">
        <v>0</v>
      </c>
      <c r="E20" s="57">
        <v>9.1999999999999993</v>
      </c>
      <c r="F20" s="57">
        <v>1.29</v>
      </c>
      <c r="G20" s="57">
        <v>3.81</v>
      </c>
      <c r="H20" s="57">
        <v>4.5999999999999996</v>
      </c>
      <c r="I20" s="57">
        <v>5.2</v>
      </c>
      <c r="J20" s="57">
        <v>2.48</v>
      </c>
      <c r="K20" s="57">
        <v>0.55000000000000004</v>
      </c>
      <c r="L20" s="57">
        <v>0.01</v>
      </c>
      <c r="M20" s="58">
        <v>0</v>
      </c>
      <c r="N20" s="55"/>
    </row>
    <row r="21" spans="1:14" ht="14.25" x14ac:dyDescent="0.15">
      <c r="A21" s="63" t="s">
        <v>26</v>
      </c>
      <c r="B21" s="64">
        <f>AVERAGE(B18:B20)</f>
        <v>1.1033333333333333</v>
      </c>
      <c r="C21" s="65">
        <f t="shared" ref="C21:M21" si="6">AVERAGE(C18:C20)</f>
        <v>1.502E-2</v>
      </c>
      <c r="D21" s="65">
        <f t="shared" si="6"/>
        <v>9.0000000000000011E-2</v>
      </c>
      <c r="E21" s="65">
        <f t="shared" si="6"/>
        <v>9.3566666666666674</v>
      </c>
      <c r="F21" s="65">
        <f t="shared" si="6"/>
        <v>0.86333333333333329</v>
      </c>
      <c r="G21" s="65">
        <f t="shared" si="6"/>
        <v>2.0933333333333333</v>
      </c>
      <c r="H21" s="65">
        <f t="shared" si="6"/>
        <v>2.8366666666666664</v>
      </c>
      <c r="I21" s="65">
        <f t="shared" si="6"/>
        <v>2.5766666666666667</v>
      </c>
      <c r="J21" s="65">
        <f t="shared" si="6"/>
        <v>1.1299999999999999</v>
      </c>
      <c r="K21" s="65">
        <f t="shared" si="6"/>
        <v>0.31333333333333335</v>
      </c>
      <c r="L21" s="65">
        <f t="shared" si="6"/>
        <v>0.01</v>
      </c>
      <c r="M21" s="44">
        <f t="shared" si="6"/>
        <v>0</v>
      </c>
      <c r="N21" s="73">
        <f>SUM(B21:M21)</f>
        <v>20.388353333333335</v>
      </c>
    </row>
    <row r="22" spans="1:14" ht="14.25" x14ac:dyDescent="0.15">
      <c r="A22" s="55" t="s">
        <v>27</v>
      </c>
      <c r="B22" s="56">
        <f>STDEV(B18:B20)</f>
        <v>0.77700278849778492</v>
      </c>
      <c r="C22" s="57">
        <f t="shared" ref="C22:M22" si="7">STDEV(C18:C20)</f>
        <v>2.17807529713736E-2</v>
      </c>
      <c r="D22" s="57">
        <f t="shared" si="7"/>
        <v>0.15588457268119896</v>
      </c>
      <c r="E22" s="57">
        <f t="shared" si="7"/>
        <v>1.9597023583527482</v>
      </c>
      <c r="F22" s="57">
        <f t="shared" si="7"/>
        <v>0.39878983604567153</v>
      </c>
      <c r="G22" s="57">
        <f t="shared" si="7"/>
        <v>1.6245717384385749</v>
      </c>
      <c r="H22" s="57">
        <f t="shared" si="7"/>
        <v>1.596318681633881</v>
      </c>
      <c r="I22" s="57">
        <f t="shared" si="7"/>
        <v>2.275880781880574</v>
      </c>
      <c r="J22" s="57">
        <f t="shared" si="7"/>
        <v>1.1747765745025736</v>
      </c>
      <c r="K22" s="57">
        <f t="shared" si="7"/>
        <v>0.28290163190291667</v>
      </c>
      <c r="L22" s="57">
        <f t="shared" si="7"/>
        <v>0.01</v>
      </c>
      <c r="M22" s="58">
        <f t="shared" si="7"/>
        <v>0</v>
      </c>
      <c r="N22" s="55"/>
    </row>
    <row r="23" spans="1:14" ht="14.25" x14ac:dyDescent="0.15">
      <c r="A23" s="63" t="s">
        <v>28</v>
      </c>
      <c r="B23" s="64">
        <f>B22/SQRT(3)</f>
        <v>0.44860276910028601</v>
      </c>
      <c r="C23" s="65">
        <f t="shared" ref="C23:M23" si="8">C22/SQRT(3)</f>
        <v>1.257512359117529E-2</v>
      </c>
      <c r="D23" s="65">
        <f t="shared" si="8"/>
        <v>9.0000000000000011E-2</v>
      </c>
      <c r="E23" s="65">
        <f t="shared" si="8"/>
        <v>1.1314346841265037</v>
      </c>
      <c r="F23" s="65">
        <f t="shared" si="8"/>
        <v>0.2302414191910552</v>
      </c>
      <c r="G23" s="65">
        <f t="shared" si="8"/>
        <v>0.93794693050536959</v>
      </c>
      <c r="H23" s="65">
        <f t="shared" si="8"/>
        <v>0.9216350205537498</v>
      </c>
      <c r="I23" s="65">
        <f t="shared" si="8"/>
        <v>1.3139803820622453</v>
      </c>
      <c r="J23" s="65">
        <f t="shared" si="8"/>
        <v>0.67825757152672728</v>
      </c>
      <c r="K23" s="65">
        <f t="shared" si="8"/>
        <v>0.16333333333333336</v>
      </c>
      <c r="L23" s="65">
        <f t="shared" si="8"/>
        <v>5.773502691896258E-3</v>
      </c>
      <c r="M23" s="44">
        <f t="shared" si="8"/>
        <v>0</v>
      </c>
      <c r="N23" s="59"/>
    </row>
    <row r="24" spans="1:14" ht="14.25" x14ac:dyDescent="0.15">
      <c r="A24" s="6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14.25" x14ac:dyDescent="0.15">
      <c r="A25" s="47" t="s">
        <v>32</v>
      </c>
      <c r="B25" s="48" t="s">
        <v>11</v>
      </c>
      <c r="C25" s="49" t="s">
        <v>12</v>
      </c>
      <c r="D25" s="49" t="s">
        <v>13</v>
      </c>
      <c r="E25" s="49" t="s">
        <v>14</v>
      </c>
      <c r="F25" s="49" t="s">
        <v>15</v>
      </c>
      <c r="G25" s="49" t="s">
        <v>16</v>
      </c>
      <c r="H25" s="49" t="s">
        <v>17</v>
      </c>
      <c r="I25" s="49" t="s">
        <v>18</v>
      </c>
      <c r="J25" s="49" t="s">
        <v>19</v>
      </c>
      <c r="K25" s="49" t="s">
        <v>20</v>
      </c>
      <c r="L25" s="49" t="s">
        <v>21</v>
      </c>
      <c r="M25" s="50" t="s">
        <v>22</v>
      </c>
      <c r="N25" s="72" t="s">
        <v>96</v>
      </c>
    </row>
    <row r="26" spans="1:14" ht="14.25" x14ac:dyDescent="0.15">
      <c r="A26" s="51" t="s">
        <v>23</v>
      </c>
      <c r="B26" s="52">
        <v>0</v>
      </c>
      <c r="C26" s="53">
        <v>0</v>
      </c>
      <c r="D26" s="53">
        <v>0</v>
      </c>
      <c r="E26" s="53">
        <v>0.28000000000000003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4">
        <v>0</v>
      </c>
      <c r="N26" s="51"/>
    </row>
    <row r="27" spans="1:14" ht="14.25" x14ac:dyDescent="0.15">
      <c r="A27" s="55" t="s">
        <v>24</v>
      </c>
      <c r="B27" s="56">
        <v>0</v>
      </c>
      <c r="C27" s="57">
        <v>0</v>
      </c>
      <c r="D27" s="57">
        <v>0</v>
      </c>
      <c r="E27" s="57">
        <v>0.05</v>
      </c>
      <c r="F27" s="57">
        <v>0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8">
        <v>0</v>
      </c>
      <c r="N27" s="55"/>
    </row>
    <row r="28" spans="1:14" ht="14.25" x14ac:dyDescent="0.15">
      <c r="A28" s="59" t="s">
        <v>25</v>
      </c>
      <c r="B28" s="60">
        <v>8.5000000000000006E-3</v>
      </c>
      <c r="C28" s="61">
        <v>0</v>
      </c>
      <c r="D28" s="61">
        <v>0</v>
      </c>
      <c r="E28" s="61">
        <v>0.31</v>
      </c>
      <c r="F28" s="61">
        <v>0</v>
      </c>
      <c r="G28" s="61">
        <v>0.04</v>
      </c>
      <c r="H28" s="61">
        <v>0.03</v>
      </c>
      <c r="I28" s="61">
        <v>0.02</v>
      </c>
      <c r="J28" s="61">
        <v>0</v>
      </c>
      <c r="K28" s="61">
        <v>0</v>
      </c>
      <c r="L28" s="61">
        <v>8.0000000000000002E-3</v>
      </c>
      <c r="M28" s="62">
        <v>0</v>
      </c>
      <c r="N28" s="55"/>
    </row>
    <row r="29" spans="1:14" ht="14.25" x14ac:dyDescent="0.15">
      <c r="A29" s="43" t="s">
        <v>26</v>
      </c>
      <c r="B29" s="52">
        <f t="shared" ref="B29:M29" si="9">AVERAGE(B26:B28)</f>
        <v>2.8333333333333335E-3</v>
      </c>
      <c r="C29" s="53">
        <f t="shared" si="9"/>
        <v>0</v>
      </c>
      <c r="D29" s="53">
        <f t="shared" si="9"/>
        <v>0</v>
      </c>
      <c r="E29" s="53">
        <f>AVERAGE(E26:E28)</f>
        <v>0.21333333333333335</v>
      </c>
      <c r="F29" s="53">
        <f t="shared" si="9"/>
        <v>0</v>
      </c>
      <c r="G29" s="53">
        <f t="shared" si="9"/>
        <v>1.3333333333333334E-2</v>
      </c>
      <c r="H29" s="53">
        <f t="shared" si="9"/>
        <v>0.01</v>
      </c>
      <c r="I29" s="53">
        <f t="shared" si="9"/>
        <v>6.6666666666666671E-3</v>
      </c>
      <c r="J29" s="53">
        <f t="shared" si="9"/>
        <v>0</v>
      </c>
      <c r="K29" s="53">
        <f t="shared" si="9"/>
        <v>0</v>
      </c>
      <c r="L29" s="53">
        <f t="shared" si="9"/>
        <v>2.6666666666666666E-3</v>
      </c>
      <c r="M29" s="54">
        <f t="shared" si="9"/>
        <v>0</v>
      </c>
      <c r="N29" s="73">
        <f>SUM(B29:M29)</f>
        <v>0.24883333333333335</v>
      </c>
    </row>
    <row r="30" spans="1:14" ht="14.25" x14ac:dyDescent="0.15">
      <c r="A30" s="68" t="s">
        <v>27</v>
      </c>
      <c r="B30" s="64">
        <f t="shared" ref="B30:M30" si="10">STDEV(B26:B28)</f>
        <v>4.9074772881118186E-3</v>
      </c>
      <c r="C30" s="65">
        <f t="shared" si="10"/>
        <v>0</v>
      </c>
      <c r="D30" s="65">
        <f t="shared" si="10"/>
        <v>0</v>
      </c>
      <c r="E30" s="65">
        <f>STDEV(E26:E28)</f>
        <v>0.14224392195567914</v>
      </c>
      <c r="F30" s="65">
        <f t="shared" si="10"/>
        <v>0</v>
      </c>
      <c r="G30" s="65">
        <f t="shared" si="10"/>
        <v>2.3094010767585032E-2</v>
      </c>
      <c r="H30" s="65">
        <f t="shared" si="10"/>
        <v>1.7320508075688773E-2</v>
      </c>
      <c r="I30" s="65">
        <f t="shared" si="10"/>
        <v>1.1547005383792516E-2</v>
      </c>
      <c r="J30" s="65">
        <f t="shared" si="10"/>
        <v>0</v>
      </c>
      <c r="K30" s="65">
        <f t="shared" si="10"/>
        <v>0</v>
      </c>
      <c r="L30" s="65">
        <f t="shared" si="10"/>
        <v>4.6188021535170064E-3</v>
      </c>
      <c r="M30" s="44">
        <f t="shared" si="10"/>
        <v>0</v>
      </c>
      <c r="N30" s="55"/>
    </row>
    <row r="31" spans="1:14" ht="14.25" x14ac:dyDescent="0.15">
      <c r="A31" s="43" t="s">
        <v>28</v>
      </c>
      <c r="B31" s="60">
        <f t="shared" ref="B31:M31" si="11">B30/SQRT(3)</f>
        <v>2.8333333333333331E-3</v>
      </c>
      <c r="C31" s="61">
        <f t="shared" si="11"/>
        <v>0</v>
      </c>
      <c r="D31" s="61">
        <f t="shared" si="11"/>
        <v>0</v>
      </c>
      <c r="E31" s="61">
        <f>E30/SQRT(3)</f>
        <v>8.212456663169948E-2</v>
      </c>
      <c r="F31" s="61">
        <f t="shared" si="11"/>
        <v>0</v>
      </c>
      <c r="G31" s="61">
        <f t="shared" si="11"/>
        <v>1.3333333333333334E-2</v>
      </c>
      <c r="H31" s="61">
        <f t="shared" si="11"/>
        <v>0.01</v>
      </c>
      <c r="I31" s="61">
        <f t="shared" si="11"/>
        <v>6.6666666666666671E-3</v>
      </c>
      <c r="J31" s="61">
        <f t="shared" si="11"/>
        <v>0</v>
      </c>
      <c r="K31" s="61">
        <f t="shared" si="11"/>
        <v>0</v>
      </c>
      <c r="L31" s="61">
        <f t="shared" si="11"/>
        <v>2.666666666666667E-3</v>
      </c>
      <c r="M31" s="62">
        <f t="shared" si="11"/>
        <v>0</v>
      </c>
      <c r="N31" s="59"/>
    </row>
    <row r="32" spans="1:14" ht="14.25" x14ac:dyDescent="0.1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1:14" ht="14.25" x14ac:dyDescent="0.15">
      <c r="A33" s="47" t="s">
        <v>33</v>
      </c>
      <c r="B33" s="48" t="s">
        <v>11</v>
      </c>
      <c r="C33" s="49" t="s">
        <v>12</v>
      </c>
      <c r="D33" s="49" t="s">
        <v>13</v>
      </c>
      <c r="E33" s="49" t="s">
        <v>14</v>
      </c>
      <c r="F33" s="49" t="s">
        <v>15</v>
      </c>
      <c r="G33" s="49" t="s">
        <v>16</v>
      </c>
      <c r="H33" s="49" t="s">
        <v>17</v>
      </c>
      <c r="I33" s="49" t="s">
        <v>18</v>
      </c>
      <c r="J33" s="49" t="s">
        <v>19</v>
      </c>
      <c r="K33" s="49" t="s">
        <v>20</v>
      </c>
      <c r="L33" s="49" t="s">
        <v>21</v>
      </c>
      <c r="M33" s="50" t="s">
        <v>22</v>
      </c>
      <c r="N33" s="72" t="s">
        <v>96</v>
      </c>
    </row>
    <row r="34" spans="1:14" ht="14.25" x14ac:dyDescent="0.15">
      <c r="A34" s="51" t="s">
        <v>23</v>
      </c>
      <c r="B34" s="52">
        <v>0</v>
      </c>
      <c r="C34" s="53">
        <v>0</v>
      </c>
      <c r="D34" s="53">
        <v>0.17</v>
      </c>
      <c r="E34" s="53">
        <v>7.23</v>
      </c>
      <c r="F34" s="53">
        <v>0.28000000000000003</v>
      </c>
      <c r="G34" s="53">
        <v>14.19</v>
      </c>
      <c r="H34" s="53">
        <v>22.09</v>
      </c>
      <c r="I34" s="53">
        <v>15.44</v>
      </c>
      <c r="J34" s="53">
        <v>7.45</v>
      </c>
      <c r="K34" s="53">
        <v>3.13</v>
      </c>
      <c r="L34" s="53">
        <v>1.49</v>
      </c>
      <c r="M34" s="54">
        <v>0</v>
      </c>
      <c r="N34" s="51"/>
    </row>
    <row r="35" spans="1:14" ht="14.25" x14ac:dyDescent="0.15">
      <c r="A35" s="55" t="s">
        <v>24</v>
      </c>
      <c r="B35" s="56">
        <v>0</v>
      </c>
      <c r="C35" s="57">
        <v>0</v>
      </c>
      <c r="D35" s="57">
        <v>0</v>
      </c>
      <c r="E35" s="57">
        <v>4.7</v>
      </c>
      <c r="F35" s="57">
        <v>0.15</v>
      </c>
      <c r="G35" s="57">
        <v>13.1</v>
      </c>
      <c r="H35" s="57">
        <v>13.83</v>
      </c>
      <c r="I35" s="57">
        <v>28.27</v>
      </c>
      <c r="J35" s="57">
        <v>16.23</v>
      </c>
      <c r="K35" s="57">
        <v>5.74</v>
      </c>
      <c r="L35" s="57">
        <v>5.05</v>
      </c>
      <c r="M35" s="58">
        <v>1.97</v>
      </c>
      <c r="N35" s="55"/>
    </row>
    <row r="36" spans="1:14" ht="14.25" x14ac:dyDescent="0.15">
      <c r="A36" s="59" t="s">
        <v>25</v>
      </c>
      <c r="B36" s="60">
        <v>0</v>
      </c>
      <c r="C36" s="61">
        <v>0.02</v>
      </c>
      <c r="D36" s="61">
        <v>0</v>
      </c>
      <c r="E36" s="61">
        <v>12.42</v>
      </c>
      <c r="F36" s="61">
        <v>0.56999999999999995</v>
      </c>
      <c r="G36" s="61">
        <v>31.2</v>
      </c>
      <c r="H36" s="61">
        <v>26.02</v>
      </c>
      <c r="I36" s="61">
        <v>34.58</v>
      </c>
      <c r="J36" s="61">
        <v>16.91</v>
      </c>
      <c r="K36" s="61">
        <v>5.33</v>
      </c>
      <c r="L36" s="61">
        <v>2.52</v>
      </c>
      <c r="M36" s="62">
        <v>0.23</v>
      </c>
      <c r="N36" s="55"/>
    </row>
    <row r="37" spans="1:14" ht="14.25" x14ac:dyDescent="0.15">
      <c r="A37" s="43" t="s">
        <v>26</v>
      </c>
      <c r="B37" s="52">
        <f>AVERAGE(B34:B36)</f>
        <v>0</v>
      </c>
      <c r="C37" s="53">
        <f t="shared" ref="C37:M37" si="12">AVERAGE(C34:C36)</f>
        <v>6.6666666666666671E-3</v>
      </c>
      <c r="D37" s="53">
        <f t="shared" si="12"/>
        <v>5.6666666666666671E-2</v>
      </c>
      <c r="E37" s="53">
        <f t="shared" si="12"/>
        <v>8.1166666666666671</v>
      </c>
      <c r="F37" s="53">
        <f t="shared" si="12"/>
        <v>0.33333333333333331</v>
      </c>
      <c r="G37" s="53">
        <f t="shared" si="12"/>
        <v>19.496666666666666</v>
      </c>
      <c r="H37" s="53">
        <f t="shared" si="12"/>
        <v>20.646666666666665</v>
      </c>
      <c r="I37" s="53">
        <f t="shared" si="12"/>
        <v>26.096666666666664</v>
      </c>
      <c r="J37" s="53">
        <f t="shared" si="12"/>
        <v>13.530000000000001</v>
      </c>
      <c r="K37" s="53">
        <f t="shared" si="12"/>
        <v>4.7333333333333334</v>
      </c>
      <c r="L37" s="53">
        <f t="shared" si="12"/>
        <v>3.02</v>
      </c>
      <c r="M37" s="54">
        <f t="shared" si="12"/>
        <v>0.73333333333333339</v>
      </c>
      <c r="N37" s="73">
        <f>SUM(B37:M37)</f>
        <v>96.77</v>
      </c>
    </row>
    <row r="38" spans="1:14" ht="14.25" x14ac:dyDescent="0.15">
      <c r="A38" s="68" t="s">
        <v>27</v>
      </c>
      <c r="B38" s="64">
        <f>STDEV(B34:B36)</f>
        <v>0</v>
      </c>
      <c r="C38" s="65">
        <f>STDEV(C34:C36)</f>
        <v>1.1547005383792516E-2</v>
      </c>
      <c r="D38" s="65">
        <f t="shared" ref="D38:M38" si="13">STDEV(D34:D36)</f>
        <v>9.814954576223639E-2</v>
      </c>
      <c r="E38" s="65">
        <f t="shared" si="13"/>
        <v>3.9356363314378187</v>
      </c>
      <c r="F38" s="65">
        <f t="shared" si="13"/>
        <v>0.21501937897160181</v>
      </c>
      <c r="G38" s="65">
        <f>STDEV(G34:G36)</f>
        <v>10.150026272543997</v>
      </c>
      <c r="H38" s="65">
        <f t="shared" si="13"/>
        <v>6.2218512786254694</v>
      </c>
      <c r="I38" s="65">
        <f t="shared" si="13"/>
        <v>9.7533293460917001</v>
      </c>
      <c r="J38" s="65">
        <f t="shared" si="13"/>
        <v>5.2764002880751937</v>
      </c>
      <c r="K38" s="65">
        <f t="shared" si="13"/>
        <v>1.4035787592199185</v>
      </c>
      <c r="L38" s="65">
        <f t="shared" si="13"/>
        <v>1.8319115699181543</v>
      </c>
      <c r="M38" s="44">
        <f t="shared" si="13"/>
        <v>1.0771412782608107</v>
      </c>
      <c r="N38" s="55"/>
    </row>
    <row r="39" spans="1:14" ht="14.25" x14ac:dyDescent="0.15">
      <c r="A39" s="43" t="s">
        <v>28</v>
      </c>
      <c r="B39" s="60">
        <f>B38/SQRT(3)</f>
        <v>0</v>
      </c>
      <c r="C39" s="61">
        <f t="shared" ref="C39:M39" si="14">C38/SQRT(3)</f>
        <v>6.6666666666666671E-3</v>
      </c>
      <c r="D39" s="61">
        <f t="shared" si="14"/>
        <v>5.6666666666666678E-2</v>
      </c>
      <c r="E39" s="61">
        <f t="shared" si="14"/>
        <v>2.272240695388096</v>
      </c>
      <c r="F39" s="61">
        <f t="shared" si="14"/>
        <v>0.12414149633024046</v>
      </c>
      <c r="G39" s="61">
        <f t="shared" si="14"/>
        <v>5.8601204007350507</v>
      </c>
      <c r="H39" s="61">
        <f t="shared" si="14"/>
        <v>3.5921875105722321</v>
      </c>
      <c r="I39" s="61">
        <f t="shared" si="14"/>
        <v>5.6310873234611201</v>
      </c>
      <c r="J39" s="61">
        <f t="shared" si="14"/>
        <v>3.046331126672432</v>
      </c>
      <c r="K39" s="61">
        <f t="shared" si="14"/>
        <v>0.81035657446446085</v>
      </c>
      <c r="L39" s="61">
        <f t="shared" si="14"/>
        <v>1.0576546380238363</v>
      </c>
      <c r="M39" s="62">
        <f t="shared" si="14"/>
        <v>0.6218878069591367</v>
      </c>
      <c r="N39" s="59"/>
    </row>
    <row r="40" spans="1:14" ht="14.25" x14ac:dyDescent="0.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</row>
    <row r="41" spans="1:14" ht="14.25" x14ac:dyDescent="0.15">
      <c r="A41" s="47" t="s">
        <v>34</v>
      </c>
      <c r="B41" s="48" t="s">
        <v>11</v>
      </c>
      <c r="C41" s="49" t="s">
        <v>12</v>
      </c>
      <c r="D41" s="49" t="s">
        <v>13</v>
      </c>
      <c r="E41" s="49" t="s">
        <v>14</v>
      </c>
      <c r="F41" s="49" t="s">
        <v>15</v>
      </c>
      <c r="G41" s="49" t="s">
        <v>16</v>
      </c>
      <c r="H41" s="49" t="s">
        <v>17</v>
      </c>
      <c r="I41" s="49" t="s">
        <v>18</v>
      </c>
      <c r="J41" s="49" t="s">
        <v>19</v>
      </c>
      <c r="K41" s="49" t="s">
        <v>20</v>
      </c>
      <c r="L41" s="49" t="s">
        <v>21</v>
      </c>
      <c r="M41" s="50" t="s">
        <v>22</v>
      </c>
      <c r="N41" s="72" t="s">
        <v>96</v>
      </c>
    </row>
    <row r="42" spans="1:14" ht="14.25" x14ac:dyDescent="0.15">
      <c r="A42" s="51" t="s">
        <v>23</v>
      </c>
      <c r="B42" s="52">
        <v>0.16</v>
      </c>
      <c r="C42" s="53">
        <v>0</v>
      </c>
      <c r="D42" s="53">
        <v>0</v>
      </c>
      <c r="E42" s="53">
        <v>0.18</v>
      </c>
      <c r="F42" s="53">
        <v>0.08</v>
      </c>
      <c r="G42" s="53">
        <v>0</v>
      </c>
      <c r="H42" s="53">
        <v>0.06</v>
      </c>
      <c r="I42" s="53">
        <v>0</v>
      </c>
      <c r="J42" s="53">
        <v>0</v>
      </c>
      <c r="K42" s="53">
        <v>0</v>
      </c>
      <c r="L42" s="53">
        <v>0</v>
      </c>
      <c r="M42" s="54">
        <v>0</v>
      </c>
      <c r="N42" s="51"/>
    </row>
    <row r="43" spans="1:14" ht="14.25" x14ac:dyDescent="0.15">
      <c r="A43" s="55" t="s">
        <v>24</v>
      </c>
      <c r="B43" s="56">
        <v>0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8">
        <v>0</v>
      </c>
      <c r="N43" s="55"/>
    </row>
    <row r="44" spans="1:14" ht="14.25" x14ac:dyDescent="0.15">
      <c r="A44" s="59" t="s">
        <v>25</v>
      </c>
      <c r="B44" s="60">
        <v>0.09</v>
      </c>
      <c r="C44" s="61">
        <v>0.03</v>
      </c>
      <c r="D44" s="61">
        <v>0.06</v>
      </c>
      <c r="E44" s="61">
        <v>0</v>
      </c>
      <c r="F44" s="61">
        <v>0</v>
      </c>
      <c r="G44" s="61">
        <v>0.13</v>
      </c>
      <c r="H44" s="61">
        <v>0.09</v>
      </c>
      <c r="I44" s="61">
        <v>0.04</v>
      </c>
      <c r="J44" s="61">
        <v>0</v>
      </c>
      <c r="K44" s="61">
        <v>0.03</v>
      </c>
      <c r="L44" s="61">
        <v>0</v>
      </c>
      <c r="M44" s="62">
        <v>0</v>
      </c>
      <c r="N44" s="55"/>
    </row>
    <row r="45" spans="1:14" ht="14.25" x14ac:dyDescent="0.15">
      <c r="A45" s="43" t="s">
        <v>26</v>
      </c>
      <c r="B45" s="52">
        <f t="shared" ref="B45:M45" si="15">AVERAGE(B42:B44)</f>
        <v>8.3333333333333329E-2</v>
      </c>
      <c r="C45" s="53">
        <f t="shared" si="15"/>
        <v>0.01</v>
      </c>
      <c r="D45" s="53">
        <f t="shared" si="15"/>
        <v>0.02</v>
      </c>
      <c r="E45" s="53">
        <f t="shared" si="15"/>
        <v>0.06</v>
      </c>
      <c r="F45" s="53">
        <f t="shared" si="15"/>
        <v>2.6666666666666668E-2</v>
      </c>
      <c r="G45" s="53">
        <f t="shared" si="15"/>
        <v>4.3333333333333335E-2</v>
      </c>
      <c r="H45" s="53">
        <f t="shared" si="15"/>
        <v>4.9999999999999996E-2</v>
      </c>
      <c r="I45" s="53">
        <f t="shared" si="15"/>
        <v>1.3333333333333334E-2</v>
      </c>
      <c r="J45" s="53">
        <f t="shared" si="15"/>
        <v>0</v>
      </c>
      <c r="K45" s="53">
        <f t="shared" si="15"/>
        <v>0.01</v>
      </c>
      <c r="L45" s="53">
        <f t="shared" si="15"/>
        <v>0</v>
      </c>
      <c r="M45" s="54">
        <f t="shared" si="15"/>
        <v>0</v>
      </c>
      <c r="N45" s="73">
        <f>SUM(B45:M45)</f>
        <v>0.31666666666666665</v>
      </c>
    </row>
    <row r="46" spans="1:14" ht="14.25" x14ac:dyDescent="0.15">
      <c r="A46" s="68" t="s">
        <v>27</v>
      </c>
      <c r="B46" s="64">
        <f t="shared" ref="B46:M46" si="16">STDEV(B42:B44)</f>
        <v>8.0208062770106434E-2</v>
      </c>
      <c r="C46" s="65">
        <f t="shared" si="16"/>
        <v>1.7320508075688773E-2</v>
      </c>
      <c r="D46" s="65">
        <f t="shared" si="16"/>
        <v>3.4641016151377546E-2</v>
      </c>
      <c r="E46" s="65">
        <f t="shared" si="16"/>
        <v>0.10392304845413264</v>
      </c>
      <c r="F46" s="65">
        <f t="shared" si="16"/>
        <v>4.6188021535170064E-2</v>
      </c>
      <c r="G46" s="65">
        <f t="shared" si="16"/>
        <v>7.5055534994651354E-2</v>
      </c>
      <c r="H46" s="65">
        <f t="shared" si="16"/>
        <v>4.5825756949558392E-2</v>
      </c>
      <c r="I46" s="65">
        <f t="shared" si="16"/>
        <v>2.3094010767585032E-2</v>
      </c>
      <c r="J46" s="65">
        <f t="shared" si="16"/>
        <v>0</v>
      </c>
      <c r="K46" s="65">
        <f t="shared" si="16"/>
        <v>1.7320508075688773E-2</v>
      </c>
      <c r="L46" s="65">
        <f t="shared" si="16"/>
        <v>0</v>
      </c>
      <c r="M46" s="44">
        <f t="shared" si="16"/>
        <v>0</v>
      </c>
      <c r="N46" s="55"/>
    </row>
    <row r="47" spans="1:14" ht="14.25" x14ac:dyDescent="0.15">
      <c r="A47" s="43" t="s">
        <v>28</v>
      </c>
      <c r="B47" s="60">
        <f t="shared" ref="B47:M47" si="17">B46/SQRT(3)</f>
        <v>4.6308146631499354E-2</v>
      </c>
      <c r="C47" s="61">
        <f t="shared" si="17"/>
        <v>0.01</v>
      </c>
      <c r="D47" s="61">
        <f t="shared" si="17"/>
        <v>0.02</v>
      </c>
      <c r="E47" s="61">
        <f t="shared" si="17"/>
        <v>6.0000000000000005E-2</v>
      </c>
      <c r="F47" s="61">
        <f t="shared" si="17"/>
        <v>2.6666666666666668E-2</v>
      </c>
      <c r="G47" s="61">
        <f t="shared" si="17"/>
        <v>4.3333333333333342E-2</v>
      </c>
      <c r="H47" s="61">
        <f t="shared" si="17"/>
        <v>2.6457513110645904E-2</v>
      </c>
      <c r="I47" s="61">
        <f t="shared" si="17"/>
        <v>1.3333333333333334E-2</v>
      </c>
      <c r="J47" s="61">
        <f t="shared" si="17"/>
        <v>0</v>
      </c>
      <c r="K47" s="61">
        <f t="shared" si="17"/>
        <v>0.01</v>
      </c>
      <c r="L47" s="61">
        <f t="shared" si="17"/>
        <v>0</v>
      </c>
      <c r="M47" s="62">
        <f t="shared" si="17"/>
        <v>0</v>
      </c>
      <c r="N47" s="59"/>
    </row>
    <row r="48" spans="1:14" ht="14.25" x14ac:dyDescent="0.1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</row>
    <row r="49" spans="1:14" ht="14.25" x14ac:dyDescent="0.15">
      <c r="A49" s="47" t="s">
        <v>35</v>
      </c>
      <c r="B49" s="48" t="s">
        <v>11</v>
      </c>
      <c r="C49" s="49" t="s">
        <v>12</v>
      </c>
      <c r="D49" s="49" t="s">
        <v>13</v>
      </c>
      <c r="E49" s="49" t="s">
        <v>14</v>
      </c>
      <c r="F49" s="49" t="s">
        <v>15</v>
      </c>
      <c r="G49" s="49" t="s">
        <v>16</v>
      </c>
      <c r="H49" s="49" t="s">
        <v>17</v>
      </c>
      <c r="I49" s="49" t="s">
        <v>18</v>
      </c>
      <c r="J49" s="49" t="s">
        <v>19</v>
      </c>
      <c r="K49" s="49" t="s">
        <v>20</v>
      </c>
      <c r="L49" s="49" t="s">
        <v>21</v>
      </c>
      <c r="M49" s="50" t="s">
        <v>22</v>
      </c>
      <c r="N49" s="72" t="s">
        <v>96</v>
      </c>
    </row>
    <row r="50" spans="1:14" ht="14.25" x14ac:dyDescent="0.15">
      <c r="A50" s="51" t="s">
        <v>23</v>
      </c>
      <c r="B50" s="52">
        <v>2.44</v>
      </c>
      <c r="C50" s="53">
        <v>0.04</v>
      </c>
      <c r="D50" s="53">
        <v>7.4</v>
      </c>
      <c r="E50" s="53">
        <v>63.17</v>
      </c>
      <c r="F50" s="53">
        <v>4.6500000000000004</v>
      </c>
      <c r="G50" s="53">
        <v>119.1</v>
      </c>
      <c r="H50" s="53">
        <v>134.4</v>
      </c>
      <c r="I50" s="53">
        <v>53.9</v>
      </c>
      <c r="J50" s="53">
        <v>42.9</v>
      </c>
      <c r="K50" s="53">
        <v>16.79</v>
      </c>
      <c r="L50" s="53">
        <v>7.02</v>
      </c>
      <c r="M50" s="54">
        <v>0.43</v>
      </c>
      <c r="N50" s="51"/>
    </row>
    <row r="51" spans="1:14" ht="14.25" x14ac:dyDescent="0.15">
      <c r="A51" s="55" t="s">
        <v>24</v>
      </c>
      <c r="B51" s="56">
        <v>1.97</v>
      </c>
      <c r="C51" s="57">
        <v>0</v>
      </c>
      <c r="D51" s="57">
        <v>0</v>
      </c>
      <c r="E51" s="57">
        <v>62.29</v>
      </c>
      <c r="F51" s="57">
        <v>4.5999999999999996</v>
      </c>
      <c r="G51" s="57">
        <v>64.17</v>
      </c>
      <c r="H51" s="57">
        <v>71.87</v>
      </c>
      <c r="I51" s="57">
        <v>86.43</v>
      </c>
      <c r="J51" s="57">
        <v>58.59</v>
      </c>
      <c r="K51" s="57">
        <v>29.18</v>
      </c>
      <c r="L51" s="57">
        <v>18.96</v>
      </c>
      <c r="M51" s="58">
        <v>7.29</v>
      </c>
      <c r="N51" s="55"/>
    </row>
    <row r="52" spans="1:14" ht="14.25" x14ac:dyDescent="0.15">
      <c r="A52" s="59" t="s">
        <v>25</v>
      </c>
      <c r="B52" s="60">
        <v>3.65</v>
      </c>
      <c r="C52" s="61">
        <v>0.16</v>
      </c>
      <c r="D52" s="61">
        <v>0.82</v>
      </c>
      <c r="E52" s="61">
        <v>129.69999999999999</v>
      </c>
      <c r="F52" s="61">
        <v>13.36</v>
      </c>
      <c r="G52" s="61">
        <v>206.4</v>
      </c>
      <c r="H52" s="61">
        <v>177.3</v>
      </c>
      <c r="I52" s="61">
        <v>154.6</v>
      </c>
      <c r="J52" s="61">
        <v>71.94</v>
      </c>
      <c r="K52" s="61">
        <v>23.33</v>
      </c>
      <c r="L52" s="61">
        <v>9.2899999999999991</v>
      </c>
      <c r="M52" s="62">
        <v>1.1000000000000001</v>
      </c>
      <c r="N52" s="55"/>
    </row>
    <row r="53" spans="1:14" ht="14.25" x14ac:dyDescent="0.15">
      <c r="A53" s="43" t="s">
        <v>26</v>
      </c>
      <c r="B53" s="52">
        <f t="shared" ref="B53:M53" si="18">AVERAGE(B50:B52)</f>
        <v>2.686666666666667</v>
      </c>
      <c r="C53" s="53">
        <f t="shared" si="18"/>
        <v>6.6666666666666666E-2</v>
      </c>
      <c r="D53" s="53">
        <f t="shared" si="18"/>
        <v>2.74</v>
      </c>
      <c r="E53" s="53">
        <f t="shared" si="18"/>
        <v>85.053333333333327</v>
      </c>
      <c r="F53" s="53">
        <f t="shared" si="18"/>
        <v>7.5366666666666662</v>
      </c>
      <c r="G53" s="53">
        <f t="shared" si="18"/>
        <v>129.88999999999999</v>
      </c>
      <c r="H53" s="53">
        <f t="shared" si="18"/>
        <v>127.85666666666668</v>
      </c>
      <c r="I53" s="53">
        <f t="shared" si="18"/>
        <v>98.31</v>
      </c>
      <c r="J53" s="53">
        <f t="shared" si="18"/>
        <v>57.81</v>
      </c>
      <c r="K53" s="53">
        <f t="shared" si="18"/>
        <v>23.099999999999998</v>
      </c>
      <c r="L53" s="53">
        <f t="shared" si="18"/>
        <v>11.756666666666666</v>
      </c>
      <c r="M53" s="54">
        <f t="shared" si="18"/>
        <v>2.94</v>
      </c>
      <c r="N53" s="73">
        <f>SUM(B53:M53)</f>
        <v>549.74666666666667</v>
      </c>
    </row>
    <row r="54" spans="1:14" ht="14.25" x14ac:dyDescent="0.15">
      <c r="A54" s="68" t="s">
        <v>27</v>
      </c>
      <c r="B54" s="64">
        <f>STDEV(B50:B52)</f>
        <v>0.86673717661891692</v>
      </c>
      <c r="C54" s="65">
        <f t="shared" ref="C54:M54" si="19">STDEV(C50:C52)</f>
        <v>8.3266639978645307E-2</v>
      </c>
      <c r="D54" s="65">
        <f t="shared" si="19"/>
        <v>4.0564516513820301</v>
      </c>
      <c r="E54" s="65">
        <f t="shared" si="19"/>
        <v>38.667650993218246</v>
      </c>
      <c r="F54" s="65">
        <f t="shared" si="19"/>
        <v>5.043216566174145</v>
      </c>
      <c r="G54" s="65">
        <f t="shared" si="19"/>
        <v>71.726294341754524</v>
      </c>
      <c r="H54" s="65">
        <f t="shared" si="19"/>
        <v>53.018700788809724</v>
      </c>
      <c r="I54" s="65">
        <f t="shared" si="19"/>
        <v>51.390400854634336</v>
      </c>
      <c r="J54" s="65">
        <f t="shared" si="19"/>
        <v>14.535704317300857</v>
      </c>
      <c r="K54" s="65">
        <f t="shared" si="19"/>
        <v>6.1982013520052712</v>
      </c>
      <c r="L54" s="65">
        <f t="shared" si="19"/>
        <v>6.3406808256947755</v>
      </c>
      <c r="M54" s="44">
        <f t="shared" si="19"/>
        <v>3.7820761494184647</v>
      </c>
      <c r="N54" s="55"/>
    </row>
    <row r="55" spans="1:14" ht="14.25" x14ac:dyDescent="0.15">
      <c r="A55" s="43" t="s">
        <v>28</v>
      </c>
      <c r="B55" s="60">
        <f>B54/SQRT(3)</f>
        <v>0.50041094223758797</v>
      </c>
      <c r="C55" s="61">
        <f t="shared" ref="C55:M55" si="20">C54/SQRT(3)</f>
        <v>4.8074017006186527E-2</v>
      </c>
      <c r="D55" s="61">
        <f t="shared" si="20"/>
        <v>2.3419934528801174</v>
      </c>
      <c r="E55" s="61">
        <f t="shared" si="20"/>
        <v>22.324778709865054</v>
      </c>
      <c r="F55" s="61">
        <f t="shared" si="20"/>
        <v>2.9117024420622228</v>
      </c>
      <c r="G55" s="61">
        <f t="shared" si="20"/>
        <v>41.411195346186311</v>
      </c>
      <c r="H55" s="61">
        <f t="shared" si="20"/>
        <v>30.61036117250352</v>
      </c>
      <c r="I55" s="61">
        <f t="shared" si="20"/>
        <v>29.670261767185909</v>
      </c>
      <c r="J55" s="61">
        <f t="shared" si="20"/>
        <v>8.3921928004544561</v>
      </c>
      <c r="K55" s="61">
        <f t="shared" si="20"/>
        <v>3.5785332190717458</v>
      </c>
      <c r="L55" s="61">
        <f t="shared" si="20"/>
        <v>3.6607937815603773</v>
      </c>
      <c r="M55" s="62">
        <f t="shared" si="20"/>
        <v>2.1835826829624141</v>
      </c>
      <c r="N55" s="59"/>
    </row>
    <row r="56" spans="1:14" ht="14.25" x14ac:dyDescent="0.1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  <row r="57" spans="1:14" ht="14.25" x14ac:dyDescent="0.15">
      <c r="A57" s="47" t="s">
        <v>36</v>
      </c>
      <c r="B57" s="48" t="s">
        <v>11</v>
      </c>
      <c r="C57" s="49" t="s">
        <v>12</v>
      </c>
      <c r="D57" s="49" t="s">
        <v>13</v>
      </c>
      <c r="E57" s="49" t="s">
        <v>14</v>
      </c>
      <c r="F57" s="49" t="s">
        <v>15</v>
      </c>
      <c r="G57" s="49" t="s">
        <v>16</v>
      </c>
      <c r="H57" s="49" t="s">
        <v>17</v>
      </c>
      <c r="I57" s="49" t="s">
        <v>18</v>
      </c>
      <c r="J57" s="49" t="s">
        <v>19</v>
      </c>
      <c r="K57" s="49" t="s">
        <v>20</v>
      </c>
      <c r="L57" s="49" t="s">
        <v>21</v>
      </c>
      <c r="M57" s="50" t="s">
        <v>22</v>
      </c>
      <c r="N57" s="72" t="s">
        <v>96</v>
      </c>
    </row>
    <row r="58" spans="1:14" ht="14.25" x14ac:dyDescent="0.15">
      <c r="A58" s="51" t="s">
        <v>23</v>
      </c>
      <c r="B58" s="52">
        <v>3.48</v>
      </c>
      <c r="C58" s="53">
        <v>0</v>
      </c>
      <c r="D58" s="53">
        <v>0.7</v>
      </c>
      <c r="E58" s="53">
        <v>9.57</v>
      </c>
      <c r="F58" s="53">
        <v>3.45</v>
      </c>
      <c r="G58" s="53">
        <v>2.76</v>
      </c>
      <c r="H58" s="53">
        <v>5.09</v>
      </c>
      <c r="I58" s="53">
        <v>2.42</v>
      </c>
      <c r="J58" s="53">
        <v>1.36</v>
      </c>
      <c r="K58" s="53">
        <v>0.11</v>
      </c>
      <c r="L58" s="53">
        <v>0</v>
      </c>
      <c r="M58" s="54">
        <v>0</v>
      </c>
      <c r="N58" s="51"/>
    </row>
    <row r="59" spans="1:14" ht="14.25" x14ac:dyDescent="0.15">
      <c r="A59" s="55" t="s">
        <v>24</v>
      </c>
      <c r="B59" s="56">
        <v>3.85</v>
      </c>
      <c r="C59" s="57">
        <v>0</v>
      </c>
      <c r="D59" s="57">
        <v>0</v>
      </c>
      <c r="E59" s="57">
        <v>36.08</v>
      </c>
      <c r="F59" s="57">
        <v>5.69</v>
      </c>
      <c r="G59" s="57">
        <v>5.21</v>
      </c>
      <c r="H59" s="57">
        <v>6.91</v>
      </c>
      <c r="I59" s="57">
        <v>6.63</v>
      </c>
      <c r="J59" s="57">
        <v>4.72</v>
      </c>
      <c r="K59" s="57">
        <v>2.29</v>
      </c>
      <c r="L59" s="57">
        <v>0.47</v>
      </c>
      <c r="M59" s="58">
        <v>0.03</v>
      </c>
      <c r="N59" s="55"/>
    </row>
    <row r="60" spans="1:14" ht="14.25" x14ac:dyDescent="0.15">
      <c r="A60" s="59" t="s">
        <v>25</v>
      </c>
      <c r="B60" s="56">
        <v>5.97</v>
      </c>
      <c r="C60" s="57">
        <v>0.09</v>
      </c>
      <c r="D60" s="57">
        <v>0.02</v>
      </c>
      <c r="E60" s="57">
        <v>23.53</v>
      </c>
      <c r="F60" s="57">
        <v>9.15</v>
      </c>
      <c r="G60" s="57">
        <v>5.81</v>
      </c>
      <c r="H60" s="57">
        <v>10.210000000000001</v>
      </c>
      <c r="I60" s="57">
        <v>10.59</v>
      </c>
      <c r="J60" s="57">
        <v>4.4800000000000004</v>
      </c>
      <c r="K60" s="57">
        <v>1.25</v>
      </c>
      <c r="L60" s="57">
        <v>0.25</v>
      </c>
      <c r="M60" s="58">
        <v>0</v>
      </c>
      <c r="N60" s="55"/>
    </row>
    <row r="61" spans="1:14" ht="14.25" x14ac:dyDescent="0.15">
      <c r="A61" s="69" t="s">
        <v>26</v>
      </c>
      <c r="B61" s="52">
        <f t="shared" ref="B61:H61" si="21">AVERAGE(B58:B60)</f>
        <v>4.4333333333333336</v>
      </c>
      <c r="C61" s="53">
        <f t="shared" si="21"/>
        <v>0.03</v>
      </c>
      <c r="D61" s="53">
        <f t="shared" si="21"/>
        <v>0.24</v>
      </c>
      <c r="E61" s="53">
        <f t="shared" si="21"/>
        <v>23.060000000000002</v>
      </c>
      <c r="F61" s="53">
        <f t="shared" si="21"/>
        <v>6.0966666666666667</v>
      </c>
      <c r="G61" s="53">
        <f t="shared" si="21"/>
        <v>4.5933333333333328</v>
      </c>
      <c r="H61" s="53">
        <f t="shared" si="21"/>
        <v>7.4033333333333333</v>
      </c>
      <c r="I61" s="53">
        <f>AVERAGE(I58:I60)</f>
        <v>6.5466666666666669</v>
      </c>
      <c r="J61" s="53">
        <f t="shared" ref="J61:M61" si="22">AVERAGE(J58:J60)</f>
        <v>3.52</v>
      </c>
      <c r="K61" s="53">
        <f t="shared" si="22"/>
        <v>1.2166666666666666</v>
      </c>
      <c r="L61" s="53">
        <f t="shared" si="22"/>
        <v>0.24</v>
      </c>
      <c r="M61" s="54">
        <f t="shared" si="22"/>
        <v>0.01</v>
      </c>
      <c r="N61" s="73">
        <f>SUM(B61:M61)</f>
        <v>57.390000000000008</v>
      </c>
    </row>
    <row r="62" spans="1:14" ht="14.25" x14ac:dyDescent="0.15">
      <c r="A62" s="43" t="s">
        <v>27</v>
      </c>
      <c r="B62" s="64">
        <f>STDEV(B58:B60)</f>
        <v>1.3435897191231148</v>
      </c>
      <c r="C62" s="65">
        <f t="shared" ref="C62:M62" si="23">STDEV(C58:C60)</f>
        <v>5.1961524227066319E-2</v>
      </c>
      <c r="D62" s="65">
        <f t="shared" si="23"/>
        <v>0.39849717690342551</v>
      </c>
      <c r="E62" s="65">
        <f t="shared" si="23"/>
        <v>13.261248055895789</v>
      </c>
      <c r="F62" s="65">
        <f t="shared" si="23"/>
        <v>2.8716777906536346</v>
      </c>
      <c r="G62" s="65">
        <f t="shared" si="23"/>
        <v>1.6158073317488482</v>
      </c>
      <c r="H62" s="65">
        <f t="shared" si="23"/>
        <v>2.5954061981380376</v>
      </c>
      <c r="I62" s="65">
        <f>STDEV(I58:I60)</f>
        <v>4.0856374451648705</v>
      </c>
      <c r="J62" s="65">
        <f t="shared" si="23"/>
        <v>1.8744599222175962</v>
      </c>
      <c r="K62" s="65">
        <f t="shared" si="23"/>
        <v>1.0903821959906232</v>
      </c>
      <c r="L62" s="65">
        <f t="shared" si="23"/>
        <v>0.23515952032609694</v>
      </c>
      <c r="M62" s="44">
        <f t="shared" si="23"/>
        <v>1.7320508075688773E-2</v>
      </c>
      <c r="N62" s="55"/>
    </row>
    <row r="63" spans="1:14" ht="14.25" x14ac:dyDescent="0.15">
      <c r="A63" s="70" t="s">
        <v>28</v>
      </c>
      <c r="B63" s="60">
        <f>B62/SQRT(3)</f>
        <v>0.775721886016144</v>
      </c>
      <c r="C63" s="61">
        <f t="shared" ref="C63:M63" si="24">C62/SQRT(3)</f>
        <v>3.0000000000000002E-2</v>
      </c>
      <c r="D63" s="61">
        <f t="shared" si="24"/>
        <v>0.23007245235649865</v>
      </c>
      <c r="E63" s="61">
        <f t="shared" si="24"/>
        <v>7.6563851348618357</v>
      </c>
      <c r="F63" s="61">
        <f t="shared" si="24"/>
        <v>1.6579639454597459</v>
      </c>
      <c r="G63" s="61">
        <f t="shared" si="24"/>
        <v>0.9328867979437685</v>
      </c>
      <c r="H63" s="61">
        <f t="shared" si="24"/>
        <v>1.4984584671514194</v>
      </c>
      <c r="I63" s="61">
        <f>I62/SQRT(3)</f>
        <v>2.3588438787771531</v>
      </c>
      <c r="J63" s="61">
        <f t="shared" si="24"/>
        <v>1.0822199406774942</v>
      </c>
      <c r="K63" s="61">
        <f t="shared" si="24"/>
        <v>0.62953245437476169</v>
      </c>
      <c r="L63" s="61">
        <f t="shared" si="24"/>
        <v>0.13576941236277534</v>
      </c>
      <c r="M63" s="62">
        <f t="shared" si="24"/>
        <v>0.01</v>
      </c>
      <c r="N63" s="59"/>
    </row>
    <row r="64" spans="1:14" ht="14.25" x14ac:dyDescent="0.1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1:14" ht="14.25" x14ac:dyDescent="0.15">
      <c r="A65" s="47" t="s">
        <v>37</v>
      </c>
      <c r="B65" s="48" t="s">
        <v>11</v>
      </c>
      <c r="C65" s="49" t="s">
        <v>12</v>
      </c>
      <c r="D65" s="49" t="s">
        <v>13</v>
      </c>
      <c r="E65" s="49" t="s">
        <v>14</v>
      </c>
      <c r="F65" s="49" t="s">
        <v>15</v>
      </c>
      <c r="G65" s="49" t="s">
        <v>16</v>
      </c>
      <c r="H65" s="49" t="s">
        <v>17</v>
      </c>
      <c r="I65" s="49" t="s">
        <v>18</v>
      </c>
      <c r="J65" s="49" t="s">
        <v>19</v>
      </c>
      <c r="K65" s="49" t="s">
        <v>20</v>
      </c>
      <c r="L65" s="49" t="s">
        <v>21</v>
      </c>
      <c r="M65" s="50" t="s">
        <v>22</v>
      </c>
      <c r="N65" s="72" t="s">
        <v>96</v>
      </c>
    </row>
    <row r="66" spans="1:14" ht="14.25" x14ac:dyDescent="0.15">
      <c r="A66" s="51" t="s">
        <v>23</v>
      </c>
      <c r="B66" s="52">
        <v>0</v>
      </c>
      <c r="C66" s="53">
        <v>0</v>
      </c>
      <c r="D66" s="53">
        <v>0</v>
      </c>
      <c r="E66" s="53">
        <v>0.17</v>
      </c>
      <c r="F66" s="53">
        <v>0</v>
      </c>
      <c r="G66" s="53">
        <v>0.17</v>
      </c>
      <c r="H66" s="53">
        <v>0.05</v>
      </c>
      <c r="I66" s="53">
        <v>0.04</v>
      </c>
      <c r="J66" s="53">
        <v>0</v>
      </c>
      <c r="K66" s="53">
        <v>0</v>
      </c>
      <c r="L66" s="53">
        <v>0</v>
      </c>
      <c r="M66" s="54">
        <v>0</v>
      </c>
      <c r="N66" s="51"/>
    </row>
    <row r="67" spans="1:14" ht="14.25" x14ac:dyDescent="0.15">
      <c r="A67" s="55" t="s">
        <v>24</v>
      </c>
      <c r="B67" s="56">
        <v>0</v>
      </c>
      <c r="C67" s="57">
        <v>0</v>
      </c>
      <c r="D67" s="57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58">
        <v>0</v>
      </c>
      <c r="N67" s="55"/>
    </row>
    <row r="68" spans="1:14" ht="14.25" x14ac:dyDescent="0.15">
      <c r="A68" s="59" t="s">
        <v>25</v>
      </c>
      <c r="B68" s="60">
        <v>0</v>
      </c>
      <c r="C68" s="61">
        <v>0</v>
      </c>
      <c r="D68" s="61">
        <v>0</v>
      </c>
      <c r="E68" s="61">
        <v>0.83</v>
      </c>
      <c r="F68" s="61">
        <v>0</v>
      </c>
      <c r="G68" s="61">
        <v>0.66</v>
      </c>
      <c r="H68" s="61">
        <v>0.32</v>
      </c>
      <c r="I68" s="61">
        <v>0.62</v>
      </c>
      <c r="J68" s="61">
        <v>0.12</v>
      </c>
      <c r="K68" s="61">
        <v>0</v>
      </c>
      <c r="L68" s="61">
        <v>0</v>
      </c>
      <c r="M68" s="62">
        <v>0</v>
      </c>
      <c r="N68" s="55"/>
    </row>
    <row r="69" spans="1:14" ht="14.25" x14ac:dyDescent="0.15">
      <c r="A69" s="43" t="s">
        <v>26</v>
      </c>
      <c r="B69" s="52">
        <f t="shared" ref="B69:M69" si="25">AVERAGE(B66:B68)</f>
        <v>0</v>
      </c>
      <c r="C69" s="53">
        <f t="shared" si="25"/>
        <v>0</v>
      </c>
      <c r="D69" s="53">
        <f t="shared" si="25"/>
        <v>0</v>
      </c>
      <c r="E69" s="53">
        <f t="shared" si="25"/>
        <v>0.33333333333333331</v>
      </c>
      <c r="F69" s="53">
        <f t="shared" si="25"/>
        <v>0</v>
      </c>
      <c r="G69" s="53">
        <f t="shared" si="25"/>
        <v>0.27666666666666667</v>
      </c>
      <c r="H69" s="53">
        <f t="shared" si="25"/>
        <v>0.12333333333333334</v>
      </c>
      <c r="I69" s="53">
        <f t="shared" si="25"/>
        <v>0.22</v>
      </c>
      <c r="J69" s="53">
        <f t="shared" si="25"/>
        <v>0.04</v>
      </c>
      <c r="K69" s="53">
        <f t="shared" si="25"/>
        <v>0</v>
      </c>
      <c r="L69" s="53">
        <f t="shared" si="25"/>
        <v>0</v>
      </c>
      <c r="M69" s="54">
        <f t="shared" si="25"/>
        <v>0</v>
      </c>
      <c r="N69" s="73">
        <f>SUM(B69:M69)</f>
        <v>0.99333333333333329</v>
      </c>
    </row>
    <row r="70" spans="1:14" ht="14.25" x14ac:dyDescent="0.15">
      <c r="A70" s="68" t="s">
        <v>27</v>
      </c>
      <c r="B70" s="64">
        <f>STDEV(B66:B68)</f>
        <v>0</v>
      </c>
      <c r="C70" s="65">
        <f t="shared" ref="C70:M70" si="26">STDEV(C66:C68)</f>
        <v>0</v>
      </c>
      <c r="D70" s="65">
        <f t="shared" si="26"/>
        <v>0</v>
      </c>
      <c r="E70" s="65">
        <f t="shared" si="26"/>
        <v>0.43844421918111015</v>
      </c>
      <c r="F70" s="65">
        <f t="shared" si="26"/>
        <v>0</v>
      </c>
      <c r="G70" s="65">
        <f t="shared" si="26"/>
        <v>0.34268547289509271</v>
      </c>
      <c r="H70" s="65">
        <f t="shared" si="26"/>
        <v>0.17214335111567144</v>
      </c>
      <c r="I70" s="65">
        <f t="shared" si="26"/>
        <v>0.34698703145794946</v>
      </c>
      <c r="J70" s="65">
        <f t="shared" si="26"/>
        <v>6.9282032302755092E-2</v>
      </c>
      <c r="K70" s="65">
        <f t="shared" si="26"/>
        <v>0</v>
      </c>
      <c r="L70" s="65">
        <f t="shared" si="26"/>
        <v>0</v>
      </c>
      <c r="M70" s="44">
        <f t="shared" si="26"/>
        <v>0</v>
      </c>
      <c r="N70" s="55"/>
    </row>
    <row r="71" spans="1:14" ht="14.25" x14ac:dyDescent="0.15">
      <c r="A71" s="43" t="s">
        <v>28</v>
      </c>
      <c r="B71" s="60">
        <f>B70/SQRT(3)</f>
        <v>0</v>
      </c>
      <c r="C71" s="61">
        <f t="shared" ref="C71:M71" si="27">C70/SQRT(3)</f>
        <v>0</v>
      </c>
      <c r="D71" s="61">
        <f t="shared" si="27"/>
        <v>0</v>
      </c>
      <c r="E71" s="61">
        <f t="shared" si="27"/>
        <v>0.25313588796884923</v>
      </c>
      <c r="F71" s="61">
        <f t="shared" si="27"/>
        <v>0</v>
      </c>
      <c r="G71" s="61">
        <f t="shared" si="27"/>
        <v>0.197849550023356</v>
      </c>
      <c r="H71" s="61">
        <f t="shared" si="27"/>
        <v>9.9387010105837184E-2</v>
      </c>
      <c r="I71" s="61">
        <f t="shared" si="27"/>
        <v>0.20033305601755627</v>
      </c>
      <c r="J71" s="61">
        <f t="shared" si="27"/>
        <v>0.04</v>
      </c>
      <c r="K71" s="61">
        <f t="shared" si="27"/>
        <v>0</v>
      </c>
      <c r="L71" s="61">
        <f t="shared" si="27"/>
        <v>0</v>
      </c>
      <c r="M71" s="62">
        <f t="shared" si="27"/>
        <v>0</v>
      </c>
      <c r="N71" s="59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I41" sqref="I41"/>
    </sheetView>
  </sheetViews>
  <sheetFormatPr defaultRowHeight="13.5" x14ac:dyDescent="0.15"/>
  <cols>
    <col min="2" max="13" width="8.625" customWidth="1"/>
  </cols>
  <sheetData>
    <row r="1" spans="1:13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A2" s="20"/>
      <c r="B2" s="20" t="s">
        <v>11</v>
      </c>
      <c r="C2" s="21" t="s">
        <v>12</v>
      </c>
      <c r="D2" s="21" t="s">
        <v>13</v>
      </c>
      <c r="E2" s="21" t="s">
        <v>14</v>
      </c>
      <c r="F2" s="21" t="s">
        <v>15</v>
      </c>
      <c r="G2" s="21" t="s">
        <v>16</v>
      </c>
      <c r="H2" s="21" t="s">
        <v>17</v>
      </c>
      <c r="I2" s="21" t="s">
        <v>18</v>
      </c>
      <c r="J2" s="21" t="s">
        <v>19</v>
      </c>
      <c r="K2" s="21" t="s">
        <v>20</v>
      </c>
      <c r="L2" s="21" t="s">
        <v>21</v>
      </c>
      <c r="M2" s="22" t="s">
        <v>22</v>
      </c>
    </row>
    <row r="3" spans="1:13" x14ac:dyDescent="0.15">
      <c r="A3" s="3" t="s">
        <v>5</v>
      </c>
      <c r="B3" s="27">
        <v>0</v>
      </c>
      <c r="C3" s="28">
        <v>0</v>
      </c>
      <c r="D3" s="28">
        <v>0</v>
      </c>
      <c r="E3" s="28">
        <v>0</v>
      </c>
      <c r="F3" s="28">
        <v>0</v>
      </c>
      <c r="G3" s="28">
        <v>1.6666666666666666E-2</v>
      </c>
      <c r="H3" s="28">
        <v>0.04</v>
      </c>
      <c r="I3" s="28">
        <v>0.25</v>
      </c>
      <c r="J3" s="28">
        <v>0.29666666666666669</v>
      </c>
      <c r="K3" s="28">
        <v>0.36333333333333334</v>
      </c>
      <c r="L3" s="28">
        <v>2.3333333333333334E-2</v>
      </c>
      <c r="M3" s="29">
        <v>2.6666666666666668E-2</v>
      </c>
    </row>
    <row r="4" spans="1:13" x14ac:dyDescent="0.15">
      <c r="A4" s="3" t="s">
        <v>8</v>
      </c>
      <c r="B4" s="27">
        <v>0.45333333333333331</v>
      </c>
      <c r="C4" s="28">
        <v>0</v>
      </c>
      <c r="D4" s="28">
        <v>0</v>
      </c>
      <c r="E4" s="28">
        <v>3.89</v>
      </c>
      <c r="F4" s="28">
        <v>0.25</v>
      </c>
      <c r="G4" s="28">
        <v>0.69333333333333336</v>
      </c>
      <c r="H4" s="28">
        <v>0.20333333333333337</v>
      </c>
      <c r="I4" s="28">
        <v>0.34333333333333332</v>
      </c>
      <c r="J4" s="28">
        <v>0.17666666666666667</v>
      </c>
      <c r="K4" s="28">
        <v>3.0000000000000002E-2</v>
      </c>
      <c r="L4" s="28">
        <v>6.6666666666666671E-3</v>
      </c>
      <c r="M4" s="29">
        <v>6.6666666666666671E-3</v>
      </c>
    </row>
    <row r="5" spans="1:13" x14ac:dyDescent="0.15">
      <c r="A5" s="3" t="s">
        <v>6</v>
      </c>
      <c r="B5" s="27">
        <v>0</v>
      </c>
      <c r="C5" s="28">
        <v>0</v>
      </c>
      <c r="D5" s="28">
        <v>3.3333333333333335E-3</v>
      </c>
      <c r="E5" s="28">
        <v>0.55333333333333334</v>
      </c>
      <c r="F5" s="28">
        <v>1.3333333333333334E-2</v>
      </c>
      <c r="G5" s="28">
        <v>1.6666666666666666E-2</v>
      </c>
      <c r="H5" s="28">
        <v>0</v>
      </c>
      <c r="I5" s="28">
        <v>1.09E-3</v>
      </c>
      <c r="J5" s="28">
        <v>0</v>
      </c>
      <c r="K5" s="28">
        <v>0</v>
      </c>
      <c r="L5" s="28">
        <v>0</v>
      </c>
      <c r="M5" s="29">
        <v>0</v>
      </c>
    </row>
    <row r="6" spans="1:13" x14ac:dyDescent="0.15">
      <c r="A6" s="3" t="s">
        <v>9</v>
      </c>
      <c r="B6" s="27">
        <v>0</v>
      </c>
      <c r="C6" s="28">
        <v>0</v>
      </c>
      <c r="D6" s="28">
        <v>0</v>
      </c>
      <c r="E6" s="28">
        <v>1.1399999999999999</v>
      </c>
      <c r="F6" s="28">
        <v>6.5000000000000002E-2</v>
      </c>
      <c r="G6" s="28">
        <v>3.2133333333333334</v>
      </c>
      <c r="H6" s="28">
        <v>2.3766666666666665</v>
      </c>
      <c r="I6" s="28">
        <v>5.1733333333333329</v>
      </c>
      <c r="J6" s="28">
        <v>5.2733333333333334</v>
      </c>
      <c r="K6" s="28">
        <v>2.8666666666666667</v>
      </c>
      <c r="L6" s="28">
        <v>2.11</v>
      </c>
      <c r="M6" s="29">
        <v>0.79</v>
      </c>
    </row>
    <row r="7" spans="1:13" x14ac:dyDescent="0.15">
      <c r="A7" s="3" t="s">
        <v>38</v>
      </c>
      <c r="B7" s="27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9">
        <v>0</v>
      </c>
    </row>
    <row r="8" spans="1:13" x14ac:dyDescent="0.15">
      <c r="A8" s="3" t="s">
        <v>7</v>
      </c>
      <c r="B8" s="27">
        <v>0.52333333333333332</v>
      </c>
      <c r="C8" s="28">
        <v>0</v>
      </c>
      <c r="D8" s="28">
        <v>3.3333333333333335E-3</v>
      </c>
      <c r="E8" s="28">
        <v>10.006666666666666</v>
      </c>
      <c r="F8" s="28">
        <v>0.49333333333333335</v>
      </c>
      <c r="G8" s="28">
        <v>7.6333333333333329</v>
      </c>
      <c r="H8" s="28">
        <v>9.1566666666666663</v>
      </c>
      <c r="I8" s="28">
        <v>14.766666666666667</v>
      </c>
      <c r="J8" s="28">
        <v>16.39</v>
      </c>
      <c r="K8" s="28">
        <v>10.266666666666667</v>
      </c>
      <c r="L8" s="28">
        <v>6.8900000000000006</v>
      </c>
      <c r="M8" s="29">
        <v>3.063333333333333</v>
      </c>
    </row>
    <row r="9" spans="1:13" x14ac:dyDescent="0.15">
      <c r="A9" s="3" t="s">
        <v>39</v>
      </c>
      <c r="B9" s="27">
        <v>2.41</v>
      </c>
      <c r="C9" s="28">
        <v>0.30666666666666664</v>
      </c>
      <c r="D9" s="28">
        <v>0</v>
      </c>
      <c r="E9" s="28">
        <v>13.67</v>
      </c>
      <c r="F9" s="28">
        <v>3.1566666666666667</v>
      </c>
      <c r="G9" s="28">
        <v>1.3833333333333335</v>
      </c>
      <c r="H9" s="28">
        <v>2.0099999999999998</v>
      </c>
      <c r="I9" s="28">
        <v>1.5999999999999999</v>
      </c>
      <c r="J9" s="28">
        <v>1.0366666666666668</v>
      </c>
      <c r="K9" s="28">
        <v>0.20666666666666667</v>
      </c>
      <c r="L9" s="28">
        <v>7.6666666666666675E-2</v>
      </c>
      <c r="M9" s="29">
        <v>3.3333333333333333E-2</v>
      </c>
    </row>
    <row r="10" spans="1:13" x14ac:dyDescent="0.15">
      <c r="A10" s="3" t="s">
        <v>40</v>
      </c>
      <c r="B10" s="27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9">
        <v>0</v>
      </c>
    </row>
    <row r="11" spans="1:13" x14ac:dyDescent="0.15">
      <c r="A11" s="2" t="s">
        <v>41</v>
      </c>
      <c r="B11" s="24">
        <f>SUM(B3:B10)</f>
        <v>3.3866666666666667</v>
      </c>
      <c r="C11" s="25">
        <f t="shared" ref="C11:M11" si="0">SUM(C3:C10)</f>
        <v>0.30666666666666664</v>
      </c>
      <c r="D11" s="25">
        <f t="shared" si="0"/>
        <v>6.6666666666666671E-3</v>
      </c>
      <c r="E11" s="25">
        <f t="shared" si="0"/>
        <v>29.259999999999998</v>
      </c>
      <c r="F11" s="25">
        <f t="shared" si="0"/>
        <v>3.9783333333333335</v>
      </c>
      <c r="G11" s="25">
        <f t="shared" si="0"/>
        <v>12.956666666666667</v>
      </c>
      <c r="H11" s="25">
        <f t="shared" si="0"/>
        <v>13.786666666666665</v>
      </c>
      <c r="I11" s="25">
        <f t="shared" si="0"/>
        <v>22.134423333333334</v>
      </c>
      <c r="J11" s="25">
        <f t="shared" si="0"/>
        <v>23.173333333333332</v>
      </c>
      <c r="K11" s="25">
        <f t="shared" si="0"/>
        <v>13.733333333333334</v>
      </c>
      <c r="L11" s="25">
        <f t="shared" si="0"/>
        <v>9.1066666666666674</v>
      </c>
      <c r="M11" s="26">
        <f t="shared" si="0"/>
        <v>3.9199999999999995</v>
      </c>
    </row>
    <row r="12" spans="1:13" x14ac:dyDescent="0.15">
      <c r="A12" s="19" t="s">
        <v>42</v>
      </c>
      <c r="B12" s="30">
        <v>118.60000000000001</v>
      </c>
      <c r="C12" s="31">
        <v>1.33</v>
      </c>
      <c r="D12" s="31">
        <v>1.0966666666666667</v>
      </c>
      <c r="E12" s="31">
        <v>51.640000000000008</v>
      </c>
      <c r="F12" s="31">
        <v>6.6933333333333325</v>
      </c>
      <c r="G12" s="31">
        <v>26.27</v>
      </c>
      <c r="H12" s="31">
        <v>26.903333333333336</v>
      </c>
      <c r="I12" s="31">
        <v>35.713333333333331</v>
      </c>
      <c r="J12" s="31">
        <v>39.516666666666673</v>
      </c>
      <c r="K12" s="31">
        <v>22.363333333333333</v>
      </c>
      <c r="L12" s="31">
        <v>18.116666666666664</v>
      </c>
      <c r="M12" s="32">
        <v>8.23</v>
      </c>
    </row>
    <row r="13" spans="1:13" x14ac:dyDescent="0.15">
      <c r="A13" s="19" t="s">
        <v>43</v>
      </c>
      <c r="B13" s="30">
        <f>B12+B9</f>
        <v>121.01</v>
      </c>
      <c r="C13" s="31">
        <f t="shared" ref="C13:M13" si="1">C12+C9</f>
        <v>1.6366666666666667</v>
      </c>
      <c r="D13" s="31">
        <f t="shared" si="1"/>
        <v>1.0966666666666667</v>
      </c>
      <c r="E13" s="31">
        <f t="shared" si="1"/>
        <v>65.31</v>
      </c>
      <c r="F13" s="31">
        <f t="shared" si="1"/>
        <v>9.85</v>
      </c>
      <c r="G13" s="31">
        <f t="shared" si="1"/>
        <v>27.653333333333332</v>
      </c>
      <c r="H13" s="31">
        <f t="shared" si="1"/>
        <v>28.913333333333334</v>
      </c>
      <c r="I13" s="31">
        <f t="shared" si="1"/>
        <v>37.313333333333333</v>
      </c>
      <c r="J13" s="31">
        <f t="shared" si="1"/>
        <v>40.553333333333342</v>
      </c>
      <c r="K13" s="31">
        <f t="shared" si="1"/>
        <v>22.57</v>
      </c>
      <c r="L13" s="31">
        <f t="shared" si="1"/>
        <v>18.193333333333332</v>
      </c>
      <c r="M13" s="32">
        <f t="shared" si="1"/>
        <v>8.2633333333333336</v>
      </c>
    </row>
    <row r="14" spans="1:13" x14ac:dyDescent="0.15">
      <c r="A14" s="7" t="s">
        <v>44</v>
      </c>
      <c r="B14" s="33">
        <f>B11/B13</f>
        <v>2.7986667768503979E-2</v>
      </c>
      <c r="C14" s="34">
        <f t="shared" ref="C14:M14" si="2">C11/C13</f>
        <v>0.18737270875763745</v>
      </c>
      <c r="D14" s="34">
        <f t="shared" si="2"/>
        <v>6.0790273556231003E-3</v>
      </c>
      <c r="E14" s="34">
        <f t="shared" si="2"/>
        <v>0.44801714898177913</v>
      </c>
      <c r="F14" s="34">
        <f t="shared" si="2"/>
        <v>0.40389170896785115</v>
      </c>
      <c r="G14" s="34">
        <f t="shared" si="2"/>
        <v>0.46853905496624881</v>
      </c>
      <c r="H14" s="34">
        <f t="shared" si="2"/>
        <v>0.47682729997694251</v>
      </c>
      <c r="I14" s="34">
        <f t="shared" si="2"/>
        <v>0.5932041272110059</v>
      </c>
      <c r="J14" s="34">
        <f t="shared" si="2"/>
        <v>0.57142857142857129</v>
      </c>
      <c r="K14" s="34">
        <f t="shared" si="2"/>
        <v>0.6084773297888052</v>
      </c>
      <c r="L14" s="34">
        <f t="shared" si="2"/>
        <v>0.50054965188713818</v>
      </c>
      <c r="M14" s="35">
        <f t="shared" si="2"/>
        <v>0.47438483259378772</v>
      </c>
    </row>
    <row r="16" spans="1:13" x14ac:dyDescent="0.15">
      <c r="A16" s="4" t="s">
        <v>45</v>
      </c>
    </row>
    <row r="17" spans="1:13" x14ac:dyDescent="0.15">
      <c r="A17" s="20"/>
      <c r="B17" s="20" t="s">
        <v>11</v>
      </c>
      <c r="C17" s="21" t="s">
        <v>12</v>
      </c>
      <c r="D17" s="21" t="s">
        <v>13</v>
      </c>
      <c r="E17" s="21" t="s">
        <v>14</v>
      </c>
      <c r="F17" s="21" t="s">
        <v>15</v>
      </c>
      <c r="G17" s="21" t="s">
        <v>16</v>
      </c>
      <c r="H17" s="21" t="s">
        <v>17</v>
      </c>
      <c r="I17" s="21" t="s">
        <v>18</v>
      </c>
      <c r="J17" s="21" t="s">
        <v>19</v>
      </c>
      <c r="K17" s="21" t="s">
        <v>20</v>
      </c>
      <c r="L17" s="21" t="s">
        <v>21</v>
      </c>
      <c r="M17" s="22" t="s">
        <v>22</v>
      </c>
    </row>
    <row r="18" spans="1:13" x14ac:dyDescent="0.15">
      <c r="A18" s="2" t="s">
        <v>5</v>
      </c>
      <c r="B18" s="24">
        <v>0</v>
      </c>
      <c r="C18" s="25">
        <v>0</v>
      </c>
      <c r="D18" s="25">
        <v>0</v>
      </c>
      <c r="E18" s="25">
        <v>0</v>
      </c>
      <c r="F18" s="25">
        <v>0</v>
      </c>
      <c r="G18" s="25">
        <v>1.666666666666667E-2</v>
      </c>
      <c r="H18" s="25">
        <v>0.04</v>
      </c>
      <c r="I18" s="25">
        <v>0.25</v>
      </c>
      <c r="J18" s="25">
        <v>0.29666666666666663</v>
      </c>
      <c r="K18" s="25">
        <v>0.36333333333333334</v>
      </c>
      <c r="L18" s="25">
        <v>2.3333333333333334E-2</v>
      </c>
      <c r="M18" s="26">
        <v>2.6666666666666668E-2</v>
      </c>
    </row>
    <row r="19" spans="1:13" x14ac:dyDescent="0.15">
      <c r="A19" s="3" t="s">
        <v>8</v>
      </c>
      <c r="B19" s="27">
        <v>0.17751369274259138</v>
      </c>
      <c r="C19" s="28">
        <v>0</v>
      </c>
      <c r="D19" s="28">
        <v>0</v>
      </c>
      <c r="E19" s="28">
        <v>0.2615339366124404</v>
      </c>
      <c r="F19" s="28">
        <v>0.10115993936995675</v>
      </c>
      <c r="G19" s="28">
        <v>0.25705598179730765</v>
      </c>
      <c r="H19" s="28">
        <v>0.12836579675979803</v>
      </c>
      <c r="I19" s="28">
        <v>0.13617798810543666</v>
      </c>
      <c r="J19" s="28">
        <v>0.14678025904202663</v>
      </c>
      <c r="K19" s="28">
        <v>2.081665999466133E-2</v>
      </c>
      <c r="L19" s="28">
        <v>6.6666666666666671E-3</v>
      </c>
      <c r="M19" s="29">
        <v>6.6666666666666671E-3</v>
      </c>
    </row>
    <row r="20" spans="1:13" x14ac:dyDescent="0.15">
      <c r="A20" s="3" t="s">
        <v>6</v>
      </c>
      <c r="B20" s="27">
        <v>0</v>
      </c>
      <c r="C20" s="28">
        <v>0</v>
      </c>
      <c r="D20" s="28">
        <v>3.3333333333333335E-3</v>
      </c>
      <c r="E20" s="28">
        <v>7.4236858171066983E-2</v>
      </c>
      <c r="F20" s="28">
        <v>1.3333333333333334E-2</v>
      </c>
      <c r="G20" s="28">
        <v>1.2018504251546632E-2</v>
      </c>
      <c r="H20" s="28">
        <v>0</v>
      </c>
      <c r="I20" s="28">
        <v>1.09E-3</v>
      </c>
      <c r="J20" s="28">
        <v>0</v>
      </c>
      <c r="K20" s="28">
        <v>0</v>
      </c>
      <c r="L20" s="28">
        <v>0</v>
      </c>
      <c r="M20" s="29">
        <v>0</v>
      </c>
    </row>
    <row r="21" spans="1:13" x14ac:dyDescent="0.15">
      <c r="A21" s="3" t="s">
        <v>9</v>
      </c>
      <c r="B21" s="27">
        <v>0</v>
      </c>
      <c r="C21" s="28">
        <v>0</v>
      </c>
      <c r="D21" s="28">
        <v>0</v>
      </c>
      <c r="E21" s="28">
        <v>0.43661577311560007</v>
      </c>
      <c r="F21" s="28">
        <v>3.6742346141747664E-2</v>
      </c>
      <c r="G21" s="28">
        <v>1.2283638621262742</v>
      </c>
      <c r="H21" s="28">
        <v>1.3311690768310049</v>
      </c>
      <c r="I21" s="28">
        <v>2.280572540199306</v>
      </c>
      <c r="J21" s="28">
        <v>1.7736058687819514</v>
      </c>
      <c r="K21" s="28">
        <v>1.0888730157573219</v>
      </c>
      <c r="L21" s="28">
        <v>0.98855112833547132</v>
      </c>
      <c r="M21" s="29">
        <v>0.39526362510776697</v>
      </c>
    </row>
    <row r="22" spans="1:13" x14ac:dyDescent="0.15">
      <c r="A22" s="3" t="s">
        <v>38</v>
      </c>
      <c r="B22" s="27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9">
        <v>0</v>
      </c>
    </row>
    <row r="23" spans="1:13" x14ac:dyDescent="0.15">
      <c r="A23" s="3" t="s">
        <v>7</v>
      </c>
      <c r="B23" s="27">
        <v>0.10088497300281052</v>
      </c>
      <c r="C23" s="28">
        <v>0</v>
      </c>
      <c r="D23" s="28">
        <v>3.3333333333333335E-3</v>
      </c>
      <c r="E23" s="28">
        <v>2.9091827794836909</v>
      </c>
      <c r="F23" s="28">
        <v>0.25300417212194565</v>
      </c>
      <c r="G23" s="28">
        <v>2.0920590601393441</v>
      </c>
      <c r="H23" s="28">
        <v>3.0284557854531147</v>
      </c>
      <c r="I23" s="28">
        <v>2.5659717674033544</v>
      </c>
      <c r="J23" s="28">
        <v>3.5045732027357208</v>
      </c>
      <c r="K23" s="28">
        <v>1.9426814229592826</v>
      </c>
      <c r="L23" s="28">
        <v>1.8124660916368427</v>
      </c>
      <c r="M23" s="29">
        <v>1.4607113944163568</v>
      </c>
    </row>
    <row r="24" spans="1:13" x14ac:dyDescent="0.15">
      <c r="A24" s="3" t="s">
        <v>39</v>
      </c>
      <c r="B24" s="27">
        <v>0.27153882472555047</v>
      </c>
      <c r="C24" s="28">
        <v>0.27720830515055722</v>
      </c>
      <c r="D24" s="28">
        <v>0</v>
      </c>
      <c r="E24" s="28">
        <v>5.9481789930476499</v>
      </c>
      <c r="F24" s="28">
        <v>1.0566824394196104</v>
      </c>
      <c r="G24" s="28">
        <v>0.65254203781144315</v>
      </c>
      <c r="H24" s="28">
        <v>0.75738585498630295</v>
      </c>
      <c r="I24" s="28">
        <v>0.47077949544700165</v>
      </c>
      <c r="J24" s="28">
        <v>0.3435274532131472</v>
      </c>
      <c r="K24" s="28">
        <v>0.1201850425154663</v>
      </c>
      <c r="L24" s="28">
        <v>4.096068575814836E-2</v>
      </c>
      <c r="M24" s="29">
        <v>2.0275875100994063E-2</v>
      </c>
    </row>
    <row r="25" spans="1:13" x14ac:dyDescent="0.15">
      <c r="A25" s="7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5">
        <v>0</v>
      </c>
    </row>
    <row r="26" spans="1:13" x14ac:dyDescent="0.15">
      <c r="A26" s="3" t="s">
        <v>41</v>
      </c>
      <c r="B26" s="27">
        <f>SUM(B18:B25)</f>
        <v>0.54993749047095242</v>
      </c>
      <c r="C26" s="28">
        <f t="shared" ref="C26" si="3">SUM(C18:C25)</f>
        <v>0.27720830515055722</v>
      </c>
      <c r="D26" s="28">
        <f t="shared" ref="D26" si="4">SUM(D18:D25)</f>
        <v>6.6666666666666671E-3</v>
      </c>
      <c r="E26" s="28">
        <f t="shared" ref="E26" si="5">SUM(E18:E25)</f>
        <v>9.6297483404304476</v>
      </c>
      <c r="F26" s="28">
        <f t="shared" ref="F26" si="6">SUM(F18:F25)</f>
        <v>1.4609222303865939</v>
      </c>
      <c r="G26" s="28">
        <f t="shared" ref="G26" si="7">SUM(G18:G25)</f>
        <v>4.2587061127925825</v>
      </c>
      <c r="H26" s="28">
        <f t="shared" ref="H26" si="8">SUM(H18:H25)</f>
        <v>5.2853765140302205</v>
      </c>
      <c r="I26" s="28">
        <f t="shared" ref="I26" si="9">SUM(I18:I25)</f>
        <v>5.7045917911550985</v>
      </c>
      <c r="J26" s="28">
        <f t="shared" ref="J26" si="10">SUM(J18:J25)</f>
        <v>6.0651534504395119</v>
      </c>
      <c r="K26" s="28">
        <f t="shared" ref="K26" si="11">SUM(K18:K25)</f>
        <v>3.5358894745600655</v>
      </c>
      <c r="L26" s="28">
        <f t="shared" ref="L26" si="12">SUM(L18:L25)</f>
        <v>2.8719779057304624</v>
      </c>
      <c r="M26" s="29">
        <f t="shared" ref="M26" si="13">SUM(M18:M25)</f>
        <v>1.9095842279584512</v>
      </c>
    </row>
    <row r="27" spans="1:13" x14ac:dyDescent="0.15">
      <c r="A27" s="19" t="s">
        <v>42</v>
      </c>
      <c r="B27" s="30">
        <v>6.3405222357643503</v>
      </c>
      <c r="C27" s="31">
        <v>0.30099833886584815</v>
      </c>
      <c r="D27" s="31">
        <v>0.14493932319218089</v>
      </c>
      <c r="E27" s="31">
        <v>13.550744956971505</v>
      </c>
      <c r="F27" s="31">
        <v>1.6906102338986859</v>
      </c>
      <c r="G27" s="31">
        <v>4.6652831282427734</v>
      </c>
      <c r="H27" s="31">
        <v>5.8580625036180916</v>
      </c>
      <c r="I27" s="31">
        <v>3.6848046332451938</v>
      </c>
      <c r="J27" s="31">
        <v>6.4874328655628535</v>
      </c>
      <c r="K27" s="31">
        <v>2.549214839180165</v>
      </c>
      <c r="L27" s="31">
        <v>4.2886525553768946</v>
      </c>
      <c r="M27" s="32">
        <v>2.9734828064073278</v>
      </c>
    </row>
    <row r="28" spans="1:13" x14ac:dyDescent="0.15">
      <c r="A28" s="7" t="s">
        <v>43</v>
      </c>
      <c r="B28" s="33">
        <f>B27+B24</f>
        <v>6.6120610604899008</v>
      </c>
      <c r="C28" s="34">
        <f t="shared" ref="C28" si="14">C27+C24</f>
        <v>0.57820664401640531</v>
      </c>
      <c r="D28" s="34">
        <f t="shared" ref="D28" si="15">D27+D24</f>
        <v>0.14493932319218089</v>
      </c>
      <c r="E28" s="34">
        <f t="shared" ref="E28" si="16">E27+E24</f>
        <v>19.498923950019154</v>
      </c>
      <c r="F28" s="34">
        <f t="shared" ref="F28" si="17">F27+F24</f>
        <v>2.7472926733182961</v>
      </c>
      <c r="G28" s="34">
        <f t="shared" ref="G28" si="18">G27+G24</f>
        <v>5.3178251660542166</v>
      </c>
      <c r="H28" s="34">
        <f t="shared" ref="H28" si="19">H27+H24</f>
        <v>6.6154483586043948</v>
      </c>
      <c r="I28" s="34">
        <f t="shared" ref="I28" si="20">I27+I24</f>
        <v>4.1555841286921957</v>
      </c>
      <c r="J28" s="34">
        <f t="shared" ref="J28" si="21">J27+J24</f>
        <v>6.8309603187760004</v>
      </c>
      <c r="K28" s="34">
        <f t="shared" ref="K28" si="22">K27+K24</f>
        <v>2.6693998816956315</v>
      </c>
      <c r="L28" s="34">
        <f t="shared" ref="L28" si="23">L27+L24</f>
        <v>4.3296132411350428</v>
      </c>
      <c r="M28" s="35">
        <f t="shared" ref="M28" si="24">M27+M24</f>
        <v>2.9937586815083219</v>
      </c>
    </row>
    <row r="29" spans="1:13" x14ac:dyDescent="0.15">
      <c r="A29" s="7" t="s">
        <v>44</v>
      </c>
      <c r="B29" s="33">
        <f>B26/B28</f>
        <v>8.3171871136684034E-2</v>
      </c>
      <c r="C29" s="34">
        <f t="shared" ref="C29" si="25">C26/C28</f>
        <v>0.47942774096295587</v>
      </c>
      <c r="D29" s="34">
        <f t="shared" ref="D29" si="26">D26/D28</f>
        <v>4.599625912304741E-2</v>
      </c>
      <c r="E29" s="34">
        <f t="shared" ref="E29" si="27">E26/E28</f>
        <v>0.49386050046218</v>
      </c>
      <c r="F29" s="34">
        <f t="shared" ref="F29" si="28">F26/F28</f>
        <v>0.53176796363018375</v>
      </c>
      <c r="G29" s="34">
        <f t="shared" ref="G29" si="29">G26/G28</f>
        <v>0.80083605229776822</v>
      </c>
      <c r="H29" s="34">
        <f t="shared" ref="H29" si="30">H26/H28</f>
        <v>0.79894456543611081</v>
      </c>
      <c r="I29" s="34">
        <f t="shared" ref="I29" si="31">I26/I28</f>
        <v>1.3727532915933027</v>
      </c>
      <c r="J29" s="34">
        <f t="shared" ref="J29" si="32">J26/J28</f>
        <v>0.88789177032231559</v>
      </c>
      <c r="K29" s="34">
        <f t="shared" ref="K29" si="33">K26/K28</f>
        <v>1.3246008958066</v>
      </c>
      <c r="L29" s="34">
        <f t="shared" ref="L29" si="34">L26/L28</f>
        <v>0.66333359258148206</v>
      </c>
      <c r="M29" s="35">
        <f t="shared" ref="M29" si="35">M26/M28</f>
        <v>0.63785509491912695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M37" sqref="M37"/>
    </sheetView>
  </sheetViews>
  <sheetFormatPr defaultRowHeight="13.5" x14ac:dyDescent="0.15"/>
  <cols>
    <col min="1" max="1" width="9" style="1"/>
    <col min="2" max="13" width="8.625" style="1" customWidth="1"/>
    <col min="14" max="16384" width="9" style="1"/>
  </cols>
  <sheetData>
    <row r="1" spans="1:13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A2" s="20"/>
      <c r="B2" s="20" t="s">
        <v>11</v>
      </c>
      <c r="C2" s="21" t="s">
        <v>12</v>
      </c>
      <c r="D2" s="21" t="s">
        <v>13</v>
      </c>
      <c r="E2" s="21" t="s">
        <v>14</v>
      </c>
      <c r="F2" s="21" t="s">
        <v>15</v>
      </c>
      <c r="G2" s="21" t="s">
        <v>16</v>
      </c>
      <c r="H2" s="21" t="s">
        <v>17</v>
      </c>
      <c r="I2" s="21" t="s">
        <v>18</v>
      </c>
      <c r="J2" s="21" t="s">
        <v>19</v>
      </c>
      <c r="K2" s="21" t="s">
        <v>20</v>
      </c>
      <c r="L2" s="21" t="s">
        <v>21</v>
      </c>
      <c r="M2" s="22" t="s">
        <v>22</v>
      </c>
    </row>
    <row r="3" spans="1:13" x14ac:dyDescent="0.15">
      <c r="A3" s="3" t="s">
        <v>5</v>
      </c>
      <c r="B3" s="14">
        <v>0</v>
      </c>
      <c r="C3" s="5">
        <v>0</v>
      </c>
      <c r="D3" s="5">
        <v>0</v>
      </c>
      <c r="E3" s="5">
        <v>6.6666666666666666E-2</v>
      </c>
      <c r="F3" s="5">
        <v>0</v>
      </c>
      <c r="G3" s="5">
        <v>0.49</v>
      </c>
      <c r="H3" s="5">
        <v>1.3099999999999998</v>
      </c>
      <c r="I3" s="5">
        <v>2.5766666666666667</v>
      </c>
      <c r="J3" s="5">
        <v>1.89</v>
      </c>
      <c r="K3" s="5">
        <v>0.49666666666666665</v>
      </c>
      <c r="L3" s="5">
        <v>1.6666666666666666E-2</v>
      </c>
      <c r="M3" s="6">
        <v>2.6666666666666668E-2</v>
      </c>
    </row>
    <row r="4" spans="1:13" x14ac:dyDescent="0.15">
      <c r="A4" s="3" t="s">
        <v>8</v>
      </c>
      <c r="B4" s="14">
        <v>1.1033333333333333</v>
      </c>
      <c r="C4" s="5">
        <v>1.502E-2</v>
      </c>
      <c r="D4" s="5">
        <v>9.0000000000000011E-2</v>
      </c>
      <c r="E4" s="5">
        <v>9.3566666666666674</v>
      </c>
      <c r="F4" s="5">
        <v>0.86333333333333329</v>
      </c>
      <c r="G4" s="5">
        <v>2.0933333333333333</v>
      </c>
      <c r="H4" s="5">
        <v>2.8366666666666664</v>
      </c>
      <c r="I4" s="5">
        <v>2.5766666666666667</v>
      </c>
      <c r="J4" s="5">
        <v>1.1299999999999999</v>
      </c>
      <c r="K4" s="5">
        <v>0.31333333333333335</v>
      </c>
      <c r="L4" s="5">
        <v>0.01</v>
      </c>
      <c r="M4" s="6">
        <v>0</v>
      </c>
    </row>
    <row r="5" spans="1:13" x14ac:dyDescent="0.15">
      <c r="A5" s="3" t="s">
        <v>6</v>
      </c>
      <c r="B5" s="14">
        <v>2.8333333333333335E-3</v>
      </c>
      <c r="C5" s="5">
        <v>0</v>
      </c>
      <c r="D5" s="5">
        <v>0</v>
      </c>
      <c r="E5" s="5">
        <v>0.21333333333333335</v>
      </c>
      <c r="F5" s="5">
        <v>0</v>
      </c>
      <c r="G5" s="5">
        <v>1.3333333333333334E-2</v>
      </c>
      <c r="H5" s="5">
        <v>0.01</v>
      </c>
      <c r="I5" s="5">
        <v>6.6666666666666671E-3</v>
      </c>
      <c r="J5" s="5">
        <v>0</v>
      </c>
      <c r="K5" s="5">
        <v>0</v>
      </c>
      <c r="L5" s="5">
        <v>2.6666666666666666E-3</v>
      </c>
      <c r="M5" s="6">
        <v>0</v>
      </c>
    </row>
    <row r="6" spans="1:13" x14ac:dyDescent="0.15">
      <c r="A6" s="3" t="s">
        <v>9</v>
      </c>
      <c r="B6" s="14">
        <v>0</v>
      </c>
      <c r="C6" s="5">
        <v>6.6666666666666671E-3</v>
      </c>
      <c r="D6" s="5">
        <v>5.6666666666666671E-2</v>
      </c>
      <c r="E6" s="5">
        <v>8.1166666666666671</v>
      </c>
      <c r="F6" s="5">
        <v>0.33333333333333331</v>
      </c>
      <c r="G6" s="5">
        <v>19.496666666666666</v>
      </c>
      <c r="H6" s="5">
        <v>20.646666666666665</v>
      </c>
      <c r="I6" s="5">
        <v>26.096666666666664</v>
      </c>
      <c r="J6" s="5">
        <v>13.530000000000001</v>
      </c>
      <c r="K6" s="5">
        <v>4.7333333333333334</v>
      </c>
      <c r="L6" s="5">
        <v>3.02</v>
      </c>
      <c r="M6" s="6">
        <v>0.73333333333333339</v>
      </c>
    </row>
    <row r="7" spans="1:13" x14ac:dyDescent="0.15">
      <c r="A7" s="3" t="s">
        <v>38</v>
      </c>
      <c r="B7" s="14">
        <v>8.3333333333333329E-2</v>
      </c>
      <c r="C7" s="5">
        <v>0.01</v>
      </c>
      <c r="D7" s="5">
        <v>0.02</v>
      </c>
      <c r="E7" s="5">
        <v>0.06</v>
      </c>
      <c r="F7" s="5">
        <v>2.6666666666666668E-2</v>
      </c>
      <c r="G7" s="5">
        <v>4.3333333333333335E-2</v>
      </c>
      <c r="H7" s="5">
        <v>4.9999999999999996E-2</v>
      </c>
      <c r="I7" s="5">
        <v>1.3333333333333334E-2</v>
      </c>
      <c r="J7" s="5">
        <v>0</v>
      </c>
      <c r="K7" s="5">
        <v>0.01</v>
      </c>
      <c r="L7" s="5">
        <v>0</v>
      </c>
      <c r="M7" s="6">
        <v>0</v>
      </c>
    </row>
    <row r="8" spans="1:13" x14ac:dyDescent="0.15">
      <c r="A8" s="3" t="s">
        <v>7</v>
      </c>
      <c r="B8" s="14">
        <v>2.686666666666667</v>
      </c>
      <c r="C8" s="5">
        <v>6.6666666666666666E-2</v>
      </c>
      <c r="D8" s="5">
        <v>2.74</v>
      </c>
      <c r="E8" s="5">
        <v>85.053333333333327</v>
      </c>
      <c r="F8" s="5">
        <v>7.5366666666666662</v>
      </c>
      <c r="G8" s="5">
        <v>129.88999999999999</v>
      </c>
      <c r="H8" s="5">
        <v>127.85666666666668</v>
      </c>
      <c r="I8" s="5">
        <v>98.31</v>
      </c>
      <c r="J8" s="5">
        <v>57.81</v>
      </c>
      <c r="K8" s="5">
        <v>23.099999999999998</v>
      </c>
      <c r="L8" s="5">
        <v>11.756666666666666</v>
      </c>
      <c r="M8" s="6">
        <v>2.94</v>
      </c>
    </row>
    <row r="9" spans="1:13" x14ac:dyDescent="0.15">
      <c r="A9" s="3" t="s">
        <v>39</v>
      </c>
      <c r="B9" s="14">
        <v>4.4333333333333336</v>
      </c>
      <c r="C9" s="5">
        <v>0.03</v>
      </c>
      <c r="D9" s="5">
        <v>0.24</v>
      </c>
      <c r="E9" s="5">
        <v>23.060000000000002</v>
      </c>
      <c r="F9" s="5">
        <v>6.0966666666666667</v>
      </c>
      <c r="G9" s="5">
        <v>4.5933333333333328</v>
      </c>
      <c r="H9" s="5">
        <v>7.4033333333333333</v>
      </c>
      <c r="I9" s="5">
        <v>6.5466666666666669</v>
      </c>
      <c r="J9" s="5">
        <v>3.52</v>
      </c>
      <c r="K9" s="5">
        <v>1.2166666666666666</v>
      </c>
      <c r="L9" s="5">
        <v>0.24</v>
      </c>
      <c r="M9" s="6">
        <v>0.01</v>
      </c>
    </row>
    <row r="10" spans="1:13" x14ac:dyDescent="0.15">
      <c r="A10" s="3" t="s">
        <v>40</v>
      </c>
      <c r="B10" s="14">
        <v>0</v>
      </c>
      <c r="C10" s="5">
        <v>0</v>
      </c>
      <c r="D10" s="5">
        <v>0</v>
      </c>
      <c r="E10" s="5">
        <v>0.33333333333333331</v>
      </c>
      <c r="F10" s="5">
        <v>0</v>
      </c>
      <c r="G10" s="5">
        <v>0.27666666666666667</v>
      </c>
      <c r="H10" s="5">
        <v>0.12333333333333334</v>
      </c>
      <c r="I10" s="5">
        <v>0.22</v>
      </c>
      <c r="J10" s="5">
        <v>0.04</v>
      </c>
      <c r="K10" s="5">
        <v>0</v>
      </c>
      <c r="L10" s="5">
        <v>0</v>
      </c>
      <c r="M10" s="6">
        <v>0</v>
      </c>
    </row>
    <row r="11" spans="1:13" x14ac:dyDescent="0.15">
      <c r="A11" s="19" t="s">
        <v>41</v>
      </c>
      <c r="B11" s="16">
        <f>SUM(B3:B10)</f>
        <v>8.3094999999999999</v>
      </c>
      <c r="C11" s="17">
        <f t="shared" ref="C11:M11" si="0">SUM(C3:C10)</f>
        <v>0.12835333333333332</v>
      </c>
      <c r="D11" s="17">
        <f t="shared" si="0"/>
        <v>3.1466666666666665</v>
      </c>
      <c r="E11" s="17">
        <f t="shared" si="0"/>
        <v>126.25999999999999</v>
      </c>
      <c r="F11" s="17">
        <f t="shared" si="0"/>
        <v>14.856666666666666</v>
      </c>
      <c r="G11" s="17">
        <f t="shared" si="0"/>
        <v>156.89666666666665</v>
      </c>
      <c r="H11" s="17">
        <f t="shared" si="0"/>
        <v>160.23666666666668</v>
      </c>
      <c r="I11" s="17">
        <f t="shared" si="0"/>
        <v>136.34666666666666</v>
      </c>
      <c r="J11" s="17">
        <f t="shared" si="0"/>
        <v>77.92</v>
      </c>
      <c r="K11" s="17">
        <f t="shared" si="0"/>
        <v>29.869999999999994</v>
      </c>
      <c r="L11" s="17">
        <f t="shared" si="0"/>
        <v>15.045999999999999</v>
      </c>
      <c r="M11" s="18">
        <f t="shared" si="0"/>
        <v>3.71</v>
      </c>
    </row>
    <row r="12" spans="1:13" x14ac:dyDescent="0.15">
      <c r="A12" s="3" t="s">
        <v>42</v>
      </c>
      <c r="B12" s="14">
        <v>212.93333333333331</v>
      </c>
      <c r="C12" s="5">
        <v>4.7833333333333341</v>
      </c>
      <c r="D12" s="5">
        <v>9.8533333333333317</v>
      </c>
      <c r="E12" s="5">
        <v>283.2</v>
      </c>
      <c r="F12" s="5">
        <v>27.643333333333334</v>
      </c>
      <c r="G12" s="5">
        <v>338.8</v>
      </c>
      <c r="H12" s="5">
        <v>307.63333333333338</v>
      </c>
      <c r="I12" s="5">
        <v>234.86666666666665</v>
      </c>
      <c r="J12" s="5">
        <v>127.04333333333334</v>
      </c>
      <c r="K12" s="5">
        <v>55.32</v>
      </c>
      <c r="L12" s="5">
        <v>27.5</v>
      </c>
      <c r="M12" s="6">
        <v>8.2766666666666655</v>
      </c>
    </row>
    <row r="13" spans="1:13" x14ac:dyDescent="0.15">
      <c r="A13" s="19" t="s">
        <v>43</v>
      </c>
      <c r="B13" s="16">
        <f>B12+B9</f>
        <v>217.36666666666665</v>
      </c>
      <c r="C13" s="17">
        <f t="shared" ref="C13:M13" si="1">C12+C9</f>
        <v>4.8133333333333344</v>
      </c>
      <c r="D13" s="17">
        <f t="shared" si="1"/>
        <v>10.093333333333332</v>
      </c>
      <c r="E13" s="17">
        <f t="shared" si="1"/>
        <v>306.26</v>
      </c>
      <c r="F13" s="17">
        <f t="shared" si="1"/>
        <v>33.74</v>
      </c>
      <c r="G13" s="17">
        <f t="shared" si="1"/>
        <v>343.39333333333332</v>
      </c>
      <c r="H13" s="17">
        <f t="shared" si="1"/>
        <v>315.03666666666669</v>
      </c>
      <c r="I13" s="17">
        <f t="shared" si="1"/>
        <v>241.4133333333333</v>
      </c>
      <c r="J13" s="17">
        <f t="shared" si="1"/>
        <v>130.56333333333333</v>
      </c>
      <c r="K13" s="17">
        <f t="shared" si="1"/>
        <v>56.536666666666669</v>
      </c>
      <c r="L13" s="17">
        <f t="shared" si="1"/>
        <v>27.74</v>
      </c>
      <c r="M13" s="18">
        <f t="shared" si="1"/>
        <v>8.2866666666666653</v>
      </c>
    </row>
    <row r="14" spans="1:13" x14ac:dyDescent="0.15">
      <c r="A14" s="7" t="s">
        <v>44</v>
      </c>
      <c r="B14" s="38">
        <f>B11/B13</f>
        <v>3.8228032510351173E-2</v>
      </c>
      <c r="C14" s="36">
        <f t="shared" ref="C14:M14" si="2">C11/C13</f>
        <v>2.6666204986149578E-2</v>
      </c>
      <c r="D14" s="36">
        <f t="shared" si="2"/>
        <v>0.31175693527080584</v>
      </c>
      <c r="E14" s="36">
        <f t="shared" si="2"/>
        <v>0.4122640893358584</v>
      </c>
      <c r="F14" s="36">
        <f t="shared" si="2"/>
        <v>0.44032799841928466</v>
      </c>
      <c r="G14" s="36">
        <f t="shared" si="2"/>
        <v>0.45690073579374474</v>
      </c>
      <c r="H14" s="36">
        <f t="shared" si="2"/>
        <v>0.50862862523939012</v>
      </c>
      <c r="I14" s="36">
        <f t="shared" si="2"/>
        <v>0.56478515409256602</v>
      </c>
      <c r="J14" s="36">
        <f t="shared" si="2"/>
        <v>0.59679848860067908</v>
      </c>
      <c r="K14" s="36">
        <f t="shared" si="2"/>
        <v>0.52832969754141845</v>
      </c>
      <c r="L14" s="36">
        <f t="shared" si="2"/>
        <v>0.54239365537130502</v>
      </c>
      <c r="M14" s="37">
        <f t="shared" si="2"/>
        <v>0.44770716009654071</v>
      </c>
    </row>
    <row r="16" spans="1:13" x14ac:dyDescent="0.15">
      <c r="A16" s="4" t="s">
        <v>45</v>
      </c>
    </row>
    <row r="17" spans="1:13" x14ac:dyDescent="0.15">
      <c r="A17" s="20"/>
      <c r="B17" s="20" t="s">
        <v>11</v>
      </c>
      <c r="C17" s="21" t="s">
        <v>12</v>
      </c>
      <c r="D17" s="21" t="s">
        <v>13</v>
      </c>
      <c r="E17" s="21" t="s">
        <v>14</v>
      </c>
      <c r="F17" s="21" t="s">
        <v>15</v>
      </c>
      <c r="G17" s="21" t="s">
        <v>16</v>
      </c>
      <c r="H17" s="21" t="s">
        <v>17</v>
      </c>
      <c r="I17" s="21" t="s">
        <v>18</v>
      </c>
      <c r="J17" s="21" t="s">
        <v>19</v>
      </c>
      <c r="K17" s="21" t="s">
        <v>20</v>
      </c>
      <c r="L17" s="21" t="s">
        <v>21</v>
      </c>
      <c r="M17" s="22" t="s">
        <v>22</v>
      </c>
    </row>
    <row r="18" spans="1:13" x14ac:dyDescent="0.15">
      <c r="A18" s="3" t="s">
        <v>5</v>
      </c>
      <c r="B18" s="14">
        <v>0</v>
      </c>
      <c r="C18" s="5">
        <v>0</v>
      </c>
      <c r="D18" s="5">
        <v>0</v>
      </c>
      <c r="E18" s="5">
        <v>3.3829638550307392E-2</v>
      </c>
      <c r="F18" s="5">
        <v>0</v>
      </c>
      <c r="G18" s="5">
        <v>0.45544849690533978</v>
      </c>
      <c r="H18" s="5">
        <v>0.87191360428274844</v>
      </c>
      <c r="I18" s="5">
        <v>1.799391872581154</v>
      </c>
      <c r="J18" s="5">
        <v>0.89511637977043745</v>
      </c>
      <c r="K18" s="5">
        <v>0.2726617766472676</v>
      </c>
      <c r="L18" s="5">
        <v>1.666666666666667E-2</v>
      </c>
      <c r="M18" s="6">
        <v>2.6666666666666668E-2</v>
      </c>
    </row>
    <row r="19" spans="1:13" x14ac:dyDescent="0.15">
      <c r="A19" s="3" t="s">
        <v>8</v>
      </c>
      <c r="B19" s="14">
        <v>0.44860276910028601</v>
      </c>
      <c r="C19" s="5">
        <v>1.257512359117529E-2</v>
      </c>
      <c r="D19" s="5">
        <v>9.0000000000000011E-2</v>
      </c>
      <c r="E19" s="5">
        <v>1.1314346841265037</v>
      </c>
      <c r="F19" s="5">
        <v>0.2302414191910552</v>
      </c>
      <c r="G19" s="5">
        <v>0.93794693050536959</v>
      </c>
      <c r="H19" s="5">
        <v>0.9216350205537498</v>
      </c>
      <c r="I19" s="5">
        <v>1.3139803820622453</v>
      </c>
      <c r="J19" s="5">
        <v>0.67825757152672728</v>
      </c>
      <c r="K19" s="5">
        <v>0.16333333333333336</v>
      </c>
      <c r="L19" s="5">
        <v>5.773502691896258E-3</v>
      </c>
      <c r="M19" s="6">
        <v>0</v>
      </c>
    </row>
    <row r="20" spans="1:13" x14ac:dyDescent="0.15">
      <c r="A20" s="3" t="s">
        <v>6</v>
      </c>
      <c r="B20" s="14">
        <v>2.8333333333333331E-3</v>
      </c>
      <c r="C20" s="5">
        <v>0</v>
      </c>
      <c r="D20" s="5">
        <v>0</v>
      </c>
      <c r="E20" s="5">
        <v>8.212456663169948E-2</v>
      </c>
      <c r="F20" s="5">
        <v>0</v>
      </c>
      <c r="G20" s="5">
        <v>1.3333333333333334E-2</v>
      </c>
      <c r="H20" s="5">
        <v>0.01</v>
      </c>
      <c r="I20" s="5">
        <v>6.6666666666666671E-3</v>
      </c>
      <c r="J20" s="5">
        <v>0</v>
      </c>
      <c r="K20" s="5">
        <v>0</v>
      </c>
      <c r="L20" s="5">
        <v>2.666666666666667E-3</v>
      </c>
      <c r="M20" s="6">
        <v>0</v>
      </c>
    </row>
    <row r="21" spans="1:13" x14ac:dyDescent="0.15">
      <c r="A21" s="3" t="s">
        <v>9</v>
      </c>
      <c r="B21" s="14">
        <v>0</v>
      </c>
      <c r="C21" s="5">
        <v>6.6666666666666671E-3</v>
      </c>
      <c r="D21" s="5">
        <v>5.6666666666666678E-2</v>
      </c>
      <c r="E21" s="5">
        <v>2.272240695388096</v>
      </c>
      <c r="F21" s="5">
        <v>0.12414149633024046</v>
      </c>
      <c r="G21" s="5">
        <v>5.8601204007350507</v>
      </c>
      <c r="H21" s="5">
        <v>3.5921875105722321</v>
      </c>
      <c r="I21" s="5">
        <v>5.6310873234611201</v>
      </c>
      <c r="J21" s="5">
        <v>3.046331126672432</v>
      </c>
      <c r="K21" s="5">
        <v>0.81035657446446085</v>
      </c>
      <c r="L21" s="5">
        <v>1.0576546380238363</v>
      </c>
      <c r="M21" s="6">
        <v>0.6218878069591367</v>
      </c>
    </row>
    <row r="22" spans="1:13" x14ac:dyDescent="0.15">
      <c r="A22" s="3" t="s">
        <v>38</v>
      </c>
      <c r="B22" s="14">
        <v>4.6308146631499354E-2</v>
      </c>
      <c r="C22" s="5">
        <v>0.01</v>
      </c>
      <c r="D22" s="5">
        <v>0.02</v>
      </c>
      <c r="E22" s="5">
        <v>6.0000000000000005E-2</v>
      </c>
      <c r="F22" s="5">
        <v>2.6666666666666668E-2</v>
      </c>
      <c r="G22" s="5">
        <v>4.3333333333333342E-2</v>
      </c>
      <c r="H22" s="5">
        <v>2.6457513110645904E-2</v>
      </c>
      <c r="I22" s="5">
        <v>1.3333333333333334E-2</v>
      </c>
      <c r="J22" s="5">
        <v>0</v>
      </c>
      <c r="K22" s="5">
        <v>0.01</v>
      </c>
      <c r="L22" s="5">
        <v>0</v>
      </c>
      <c r="M22" s="6">
        <v>0</v>
      </c>
    </row>
    <row r="23" spans="1:13" x14ac:dyDescent="0.15">
      <c r="A23" s="3" t="s">
        <v>7</v>
      </c>
      <c r="B23" s="14">
        <v>0.50041094223758797</v>
      </c>
      <c r="C23" s="5">
        <v>4.8074017006186527E-2</v>
      </c>
      <c r="D23" s="5">
        <v>2.3419934528801174</v>
      </c>
      <c r="E23" s="5">
        <v>22.324778709865054</v>
      </c>
      <c r="F23" s="5">
        <v>2.9117024420622228</v>
      </c>
      <c r="G23" s="5">
        <v>41.411195346186311</v>
      </c>
      <c r="H23" s="5">
        <v>30.61036117250352</v>
      </c>
      <c r="I23" s="5">
        <v>29.670261767185909</v>
      </c>
      <c r="J23" s="5">
        <v>8.3921928004544561</v>
      </c>
      <c r="K23" s="5">
        <v>3.5785332190717458</v>
      </c>
      <c r="L23" s="5">
        <v>3.6607937815603773</v>
      </c>
      <c r="M23" s="6">
        <v>2.1835826829624141</v>
      </c>
    </row>
    <row r="24" spans="1:13" x14ac:dyDescent="0.15">
      <c r="A24" s="3" t="s">
        <v>39</v>
      </c>
      <c r="B24" s="14">
        <v>0.775721886016144</v>
      </c>
      <c r="C24" s="5">
        <v>3.0000000000000002E-2</v>
      </c>
      <c r="D24" s="5">
        <v>0.23007245235649865</v>
      </c>
      <c r="E24" s="5">
        <v>7.6563851348618357</v>
      </c>
      <c r="F24" s="5">
        <v>1.6579639454597459</v>
      </c>
      <c r="G24" s="5">
        <v>0.9328867979437685</v>
      </c>
      <c r="H24" s="5">
        <v>1.4984584671514194</v>
      </c>
      <c r="I24" s="5">
        <v>2.3588438787771531</v>
      </c>
      <c r="J24" s="5">
        <v>1.0822199406774942</v>
      </c>
      <c r="K24" s="5">
        <v>0.62953245437476169</v>
      </c>
      <c r="L24" s="5">
        <v>0.13576941236277534</v>
      </c>
      <c r="M24" s="6">
        <v>0.01</v>
      </c>
    </row>
    <row r="25" spans="1:13" x14ac:dyDescent="0.15">
      <c r="A25" s="3" t="s">
        <v>40</v>
      </c>
      <c r="B25" s="14">
        <v>0</v>
      </c>
      <c r="C25" s="5">
        <v>0</v>
      </c>
      <c r="D25" s="5">
        <v>0</v>
      </c>
      <c r="E25" s="5">
        <v>0.25313588796884923</v>
      </c>
      <c r="F25" s="5">
        <v>0</v>
      </c>
      <c r="G25" s="5">
        <v>0.197849550023356</v>
      </c>
      <c r="H25" s="5">
        <v>9.9387010105837184E-2</v>
      </c>
      <c r="I25" s="5">
        <v>0.20033305601755627</v>
      </c>
      <c r="J25" s="5">
        <v>0.04</v>
      </c>
      <c r="K25" s="5">
        <v>0</v>
      </c>
      <c r="L25" s="5">
        <v>0</v>
      </c>
      <c r="M25" s="6">
        <v>0</v>
      </c>
    </row>
    <row r="26" spans="1:13" x14ac:dyDescent="0.15">
      <c r="A26" s="19" t="s">
        <v>41</v>
      </c>
      <c r="B26" s="16">
        <f>SUM(B18:B25)</f>
        <v>1.7738770773188506</v>
      </c>
      <c r="C26" s="17">
        <f t="shared" ref="C26:M26" si="3">SUM(C18:C25)</f>
        <v>0.10731580726402848</v>
      </c>
      <c r="D26" s="17">
        <f t="shared" si="3"/>
        <v>2.7387325719032827</v>
      </c>
      <c r="E26" s="17">
        <f t="shared" si="3"/>
        <v>33.813929317392351</v>
      </c>
      <c r="F26" s="17">
        <f t="shared" si="3"/>
        <v>4.9507159697099308</v>
      </c>
      <c r="G26" s="17">
        <f t="shared" si="3"/>
        <v>49.852114188965864</v>
      </c>
      <c r="H26" s="17">
        <f t="shared" si="3"/>
        <v>37.630400298280158</v>
      </c>
      <c r="I26" s="17">
        <f t="shared" si="3"/>
        <v>40.993898280085133</v>
      </c>
      <c r="J26" s="17">
        <f t="shared" si="3"/>
        <v>14.134117819101546</v>
      </c>
      <c r="K26" s="17">
        <f t="shared" si="3"/>
        <v>5.4644173578915698</v>
      </c>
      <c r="L26" s="17">
        <f t="shared" si="3"/>
        <v>4.8793246679722193</v>
      </c>
      <c r="M26" s="18">
        <f t="shared" si="3"/>
        <v>2.8421371565882172</v>
      </c>
    </row>
    <row r="27" spans="1:13" x14ac:dyDescent="0.15">
      <c r="A27" s="3" t="s">
        <v>42</v>
      </c>
      <c r="B27" s="14">
        <v>37.679771564928451</v>
      </c>
      <c r="C27" s="5">
        <v>0.44722187715652484</v>
      </c>
      <c r="D27" s="5">
        <v>5.8043361824172921</v>
      </c>
      <c r="E27" s="5">
        <v>50.266688770994293</v>
      </c>
      <c r="F27" s="5">
        <v>6.788854155212106</v>
      </c>
      <c r="G27" s="5">
        <v>85.146970977637693</v>
      </c>
      <c r="H27" s="5">
        <v>64.090636052621718</v>
      </c>
      <c r="I27" s="5">
        <v>59.771273913019378</v>
      </c>
      <c r="J27" s="5">
        <v>16.90369212353934</v>
      </c>
      <c r="K27" s="5">
        <v>10.597327755408697</v>
      </c>
      <c r="L27" s="5">
        <v>7.1549889354678022</v>
      </c>
      <c r="M27" s="6">
        <v>4.830517187247791</v>
      </c>
    </row>
    <row r="28" spans="1:13" x14ac:dyDescent="0.15">
      <c r="A28" s="19" t="s">
        <v>43</v>
      </c>
      <c r="B28" s="16">
        <f>B27+B24</f>
        <v>38.455493450944594</v>
      </c>
      <c r="C28" s="17">
        <f t="shared" ref="C28:M28" si="4">C27+C24</f>
        <v>0.47722187715652487</v>
      </c>
      <c r="D28" s="17">
        <f t="shared" si="4"/>
        <v>6.0344086347737909</v>
      </c>
      <c r="E28" s="17">
        <f t="shared" si="4"/>
        <v>57.923073905856128</v>
      </c>
      <c r="F28" s="17">
        <f t="shared" si="4"/>
        <v>8.4468181006718517</v>
      </c>
      <c r="G28" s="17">
        <f t="shared" si="4"/>
        <v>86.079857775581459</v>
      </c>
      <c r="H28" s="17">
        <f t="shared" si="4"/>
        <v>65.589094519773141</v>
      </c>
      <c r="I28" s="17">
        <f t="shared" si="4"/>
        <v>62.130117791796529</v>
      </c>
      <c r="J28" s="17">
        <f t="shared" si="4"/>
        <v>17.985912064216834</v>
      </c>
      <c r="K28" s="17">
        <f t="shared" si="4"/>
        <v>11.226860209783458</v>
      </c>
      <c r="L28" s="17">
        <f t="shared" si="4"/>
        <v>7.290758347830578</v>
      </c>
      <c r="M28" s="18">
        <f t="shared" si="4"/>
        <v>4.8405171872477908</v>
      </c>
    </row>
    <row r="29" spans="1:13" x14ac:dyDescent="0.15">
      <c r="A29" s="7" t="s">
        <v>44</v>
      </c>
      <c r="B29" s="38">
        <f>B26/B28</f>
        <v>4.6128053969237998E-2</v>
      </c>
      <c r="C29" s="36">
        <f t="shared" ref="C29:M29" si="5">C26/C28</f>
        <v>0.2248761266006038</v>
      </c>
      <c r="D29" s="36">
        <f>D26/D28</f>
        <v>0.45385268676057239</v>
      </c>
      <c r="E29" s="36">
        <f>E26/E28</f>
        <v>0.58377304651253492</v>
      </c>
      <c r="F29" s="36">
        <f t="shared" si="5"/>
        <v>0.58610424786064186</v>
      </c>
      <c r="G29" s="36">
        <f t="shared" si="5"/>
        <v>0.5791379711492457</v>
      </c>
      <c r="H29" s="36">
        <f t="shared" si="5"/>
        <v>0.57372952887672091</v>
      </c>
      <c r="I29" s="36">
        <f t="shared" si="5"/>
        <v>0.65980718751345813</v>
      </c>
      <c r="J29" s="36">
        <f t="shared" si="5"/>
        <v>0.78584381868637765</v>
      </c>
      <c r="K29" s="36">
        <f t="shared" si="5"/>
        <v>0.48672712190089401</v>
      </c>
      <c r="L29" s="36">
        <f t="shared" si="5"/>
        <v>0.66924789372892879</v>
      </c>
      <c r="M29" s="37">
        <f t="shared" si="5"/>
        <v>0.58715567916497624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zoomScale="75" zoomScaleNormal="75" workbookViewId="0">
      <selection activeCell="M61" sqref="M61"/>
    </sheetView>
  </sheetViews>
  <sheetFormatPr defaultRowHeight="13.5" x14ac:dyDescent="0.15"/>
  <cols>
    <col min="2" max="13" width="9" customWidth="1"/>
  </cols>
  <sheetData>
    <row r="1" spans="1:13" x14ac:dyDescent="0.15">
      <c r="A1" s="23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" customFormat="1" x14ac:dyDescent="0.1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15">
      <c r="A3" s="39"/>
      <c r="B3" s="21" t="s">
        <v>11</v>
      </c>
      <c r="C3" s="21" t="s">
        <v>12</v>
      </c>
      <c r="D3" s="21" t="s">
        <v>13</v>
      </c>
      <c r="E3" s="21" t="s">
        <v>14</v>
      </c>
      <c r="F3" s="21" t="s">
        <v>15</v>
      </c>
      <c r="G3" s="21" t="s">
        <v>16</v>
      </c>
      <c r="H3" s="21" t="s">
        <v>17</v>
      </c>
      <c r="I3" s="21" t="s">
        <v>18</v>
      </c>
      <c r="J3" s="21" t="s">
        <v>19</v>
      </c>
      <c r="K3" s="21" t="s">
        <v>20</v>
      </c>
      <c r="L3" s="21" t="s">
        <v>21</v>
      </c>
      <c r="M3" s="22" t="s">
        <v>22</v>
      </c>
    </row>
    <row r="4" spans="1:13" x14ac:dyDescent="0.15">
      <c r="A4" s="9" t="s">
        <v>46</v>
      </c>
      <c r="B4" s="5">
        <v>121.01</v>
      </c>
      <c r="C4" s="5">
        <v>1.6366666666666667</v>
      </c>
      <c r="D4" s="5">
        <v>1.0966666666666667</v>
      </c>
      <c r="E4" s="5">
        <v>65.31</v>
      </c>
      <c r="F4" s="5">
        <v>9.85</v>
      </c>
      <c r="G4" s="5">
        <v>27.653333333333332</v>
      </c>
      <c r="H4" s="5">
        <v>28.913333333333334</v>
      </c>
      <c r="I4" s="5">
        <v>37.313333333333333</v>
      </c>
      <c r="J4" s="5">
        <v>40.553333333333342</v>
      </c>
      <c r="K4" s="5">
        <v>22.57</v>
      </c>
      <c r="L4" s="5">
        <v>18.193333333333332</v>
      </c>
      <c r="M4" s="6">
        <v>8.2633333333333336</v>
      </c>
    </row>
    <row r="5" spans="1:13" x14ac:dyDescent="0.15">
      <c r="A5" s="10" t="s">
        <v>47</v>
      </c>
      <c r="B5" s="11">
        <v>217.36666666666665</v>
      </c>
      <c r="C5" s="11">
        <v>4.8133333333333344</v>
      </c>
      <c r="D5" s="11">
        <v>10.093333333333332</v>
      </c>
      <c r="E5" s="11">
        <v>306.26</v>
      </c>
      <c r="F5" s="11">
        <v>33.74</v>
      </c>
      <c r="G5" s="11">
        <v>343.39333333333332</v>
      </c>
      <c r="H5" s="11">
        <v>315.03666666666669</v>
      </c>
      <c r="I5" s="11">
        <v>241.4133333333333</v>
      </c>
      <c r="J5" s="11">
        <v>130.56333333333333</v>
      </c>
      <c r="K5" s="11">
        <v>56.536666666666669</v>
      </c>
      <c r="L5" s="11">
        <v>27.74</v>
      </c>
      <c r="M5" s="12">
        <v>8.2866666666666653</v>
      </c>
    </row>
    <row r="7" spans="1:13" s="1" customFormat="1" x14ac:dyDescent="0.15">
      <c r="A7" s="4" t="s">
        <v>45</v>
      </c>
    </row>
    <row r="8" spans="1:13" x14ac:dyDescent="0.15">
      <c r="A8" s="15"/>
      <c r="B8" s="21" t="s">
        <v>11</v>
      </c>
      <c r="C8" s="21" t="s">
        <v>12</v>
      </c>
      <c r="D8" s="21" t="s">
        <v>13</v>
      </c>
      <c r="E8" s="21" t="s">
        <v>14</v>
      </c>
      <c r="F8" s="21" t="s">
        <v>15</v>
      </c>
      <c r="G8" s="21" t="s">
        <v>16</v>
      </c>
      <c r="H8" s="21" t="s">
        <v>17</v>
      </c>
      <c r="I8" s="21" t="s">
        <v>18</v>
      </c>
      <c r="J8" s="21" t="s">
        <v>19</v>
      </c>
      <c r="K8" s="21" t="s">
        <v>20</v>
      </c>
      <c r="L8" s="21" t="s">
        <v>21</v>
      </c>
      <c r="M8" s="22" t="s">
        <v>22</v>
      </c>
    </row>
    <row r="9" spans="1:13" x14ac:dyDescent="0.15">
      <c r="A9" s="9" t="s">
        <v>46</v>
      </c>
      <c r="B9" s="5">
        <v>6.6120610604899053</v>
      </c>
      <c r="C9" s="5">
        <v>0.57820664401640531</v>
      </c>
      <c r="D9" s="5">
        <v>0.14493932319218089</v>
      </c>
      <c r="E9" s="5">
        <v>19.498923950019154</v>
      </c>
      <c r="F9" s="5">
        <v>2.7472926733182961</v>
      </c>
      <c r="G9" s="5">
        <v>5.3178251660542166</v>
      </c>
      <c r="H9" s="5">
        <v>6.6154483586043948</v>
      </c>
      <c r="I9" s="5">
        <v>4.1555841286921957</v>
      </c>
      <c r="J9" s="5">
        <v>6.8309603187760004</v>
      </c>
      <c r="K9" s="5">
        <v>2.6693998816956315</v>
      </c>
      <c r="L9" s="5">
        <v>4.3296132411350428</v>
      </c>
      <c r="M9" s="6">
        <v>2.9937586815083219</v>
      </c>
    </row>
    <row r="10" spans="1:13" x14ac:dyDescent="0.15">
      <c r="A10" s="10" t="s">
        <v>47</v>
      </c>
      <c r="B10" s="11">
        <v>38.455493450944594</v>
      </c>
      <c r="C10" s="11">
        <v>0.47722187715652487</v>
      </c>
      <c r="D10" s="11">
        <v>6.0344086347737909</v>
      </c>
      <c r="E10" s="11">
        <v>57.923073905856128</v>
      </c>
      <c r="F10" s="11">
        <v>8.4468181006718517</v>
      </c>
      <c r="G10" s="11">
        <v>86.079857775581459</v>
      </c>
      <c r="H10" s="11">
        <v>65.589094519773141</v>
      </c>
      <c r="I10" s="11">
        <v>62.130117791796529</v>
      </c>
      <c r="J10" s="11">
        <v>17.985912064216834</v>
      </c>
      <c r="K10" s="11">
        <v>11.226860209783458</v>
      </c>
      <c r="L10" s="11">
        <v>7.290758347830578</v>
      </c>
      <c r="M10" s="12">
        <v>4.8405171872477908</v>
      </c>
    </row>
    <row r="11" spans="1:13" x14ac:dyDescent="0.15">
      <c r="A11" s="1"/>
    </row>
    <row r="37" spans="1:13" x14ac:dyDescent="0.15">
      <c r="A37" s="23" t="s">
        <v>0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15">
      <c r="A38" s="4" t="s">
        <v>10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15">
      <c r="A39" s="39"/>
      <c r="B39" s="21" t="s">
        <v>11</v>
      </c>
      <c r="C39" s="21" t="s">
        <v>12</v>
      </c>
      <c r="D39" s="21" t="s">
        <v>13</v>
      </c>
      <c r="E39" s="21" t="s">
        <v>14</v>
      </c>
      <c r="F39" s="21" t="s">
        <v>15</v>
      </c>
      <c r="G39" s="21" t="s">
        <v>16</v>
      </c>
      <c r="H39" s="21" t="s">
        <v>17</v>
      </c>
      <c r="I39" s="21" t="s">
        <v>18</v>
      </c>
      <c r="J39" s="21" t="s">
        <v>19</v>
      </c>
      <c r="K39" s="21" t="s">
        <v>20</v>
      </c>
      <c r="L39" s="21" t="s">
        <v>21</v>
      </c>
      <c r="M39" s="22" t="s">
        <v>22</v>
      </c>
    </row>
    <row r="40" spans="1:13" x14ac:dyDescent="0.15">
      <c r="A40" s="9" t="s">
        <v>46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1.6666666666666666E-2</v>
      </c>
      <c r="H40" s="5">
        <v>0.04</v>
      </c>
      <c r="I40" s="5">
        <v>0.25</v>
      </c>
      <c r="J40" s="5">
        <v>0.29666666666666669</v>
      </c>
      <c r="K40" s="5">
        <v>0.36333333333333334</v>
      </c>
      <c r="L40" s="5">
        <v>2.3333333333333334E-2</v>
      </c>
      <c r="M40" s="6">
        <v>2.6666666666666668E-2</v>
      </c>
    </row>
    <row r="41" spans="1:13" x14ac:dyDescent="0.15">
      <c r="A41" s="10" t="s">
        <v>47</v>
      </c>
      <c r="B41" s="11">
        <v>0</v>
      </c>
      <c r="C41" s="11">
        <v>0</v>
      </c>
      <c r="D41" s="11">
        <v>0</v>
      </c>
      <c r="E41" s="11">
        <v>6.6666666666666666E-2</v>
      </c>
      <c r="F41" s="11">
        <v>0</v>
      </c>
      <c r="G41" s="11">
        <v>0.49</v>
      </c>
      <c r="H41" s="11">
        <v>1.3099999999999998</v>
      </c>
      <c r="I41" s="11">
        <v>2.5766666666666667</v>
      </c>
      <c r="J41" s="11">
        <v>1.89</v>
      </c>
      <c r="K41" s="11">
        <v>0.49666666666666665</v>
      </c>
      <c r="L41" s="11">
        <v>1.6666666666666666E-2</v>
      </c>
      <c r="M41" s="12">
        <v>2.6666666666666668E-2</v>
      </c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15">
      <c r="A43" s="4" t="s">
        <v>45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15">
      <c r="A44" s="15"/>
      <c r="B44" s="21" t="s">
        <v>11</v>
      </c>
      <c r="C44" s="21" t="s">
        <v>12</v>
      </c>
      <c r="D44" s="21" t="s">
        <v>13</v>
      </c>
      <c r="E44" s="21" t="s">
        <v>14</v>
      </c>
      <c r="F44" s="21" t="s">
        <v>15</v>
      </c>
      <c r="G44" s="21" t="s">
        <v>16</v>
      </c>
      <c r="H44" s="21" t="s">
        <v>17</v>
      </c>
      <c r="I44" s="21" t="s">
        <v>18</v>
      </c>
      <c r="J44" s="21" t="s">
        <v>19</v>
      </c>
      <c r="K44" s="21" t="s">
        <v>20</v>
      </c>
      <c r="L44" s="21" t="s">
        <v>21</v>
      </c>
      <c r="M44" s="22" t="s">
        <v>22</v>
      </c>
    </row>
    <row r="45" spans="1:13" x14ac:dyDescent="0.15">
      <c r="A45" s="9" t="s">
        <v>46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1.666666666666667E-2</v>
      </c>
      <c r="H45" s="5">
        <v>0.04</v>
      </c>
      <c r="I45" s="5">
        <v>0.25</v>
      </c>
      <c r="J45" s="5">
        <v>0.29666666666666663</v>
      </c>
      <c r="K45" s="5">
        <v>0.36333333333333334</v>
      </c>
      <c r="L45" s="5">
        <v>2.3333333333333334E-2</v>
      </c>
      <c r="M45" s="6">
        <v>2.6666666666666668E-2</v>
      </c>
    </row>
    <row r="46" spans="1:13" x14ac:dyDescent="0.15">
      <c r="A46" s="10" t="s">
        <v>47</v>
      </c>
      <c r="B46" s="11">
        <v>0</v>
      </c>
      <c r="C46" s="11">
        <v>0</v>
      </c>
      <c r="D46" s="11">
        <v>0</v>
      </c>
      <c r="E46" s="11">
        <v>3.3829638550307392E-2</v>
      </c>
      <c r="F46" s="11">
        <v>0</v>
      </c>
      <c r="G46" s="11">
        <v>0.45544849690533978</v>
      </c>
      <c r="H46" s="11">
        <v>0.87191360428274844</v>
      </c>
      <c r="I46" s="11">
        <v>1.799391872581154</v>
      </c>
      <c r="J46" s="11">
        <v>0.89511637977043745</v>
      </c>
      <c r="K46" s="11">
        <v>0.2726617766472676</v>
      </c>
      <c r="L46" s="11">
        <v>1.666666666666667E-2</v>
      </c>
      <c r="M46" s="12">
        <v>2.6666666666666668E-2</v>
      </c>
    </row>
    <row r="72" spans="1:13" x14ac:dyDescent="0.15">
      <c r="A72" s="23" t="s">
        <v>1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15">
      <c r="A73" s="4" t="s">
        <v>10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15">
      <c r="A74" s="39"/>
      <c r="B74" s="21" t="s">
        <v>11</v>
      </c>
      <c r="C74" s="21" t="s">
        <v>12</v>
      </c>
      <c r="D74" s="21" t="s">
        <v>13</v>
      </c>
      <c r="E74" s="21" t="s">
        <v>14</v>
      </c>
      <c r="F74" s="21" t="s">
        <v>15</v>
      </c>
      <c r="G74" s="21" t="s">
        <v>16</v>
      </c>
      <c r="H74" s="21" t="s">
        <v>17</v>
      </c>
      <c r="I74" s="21" t="s">
        <v>18</v>
      </c>
      <c r="J74" s="21" t="s">
        <v>19</v>
      </c>
      <c r="K74" s="21" t="s">
        <v>20</v>
      </c>
      <c r="L74" s="21" t="s">
        <v>21</v>
      </c>
      <c r="M74" s="22" t="s">
        <v>22</v>
      </c>
    </row>
    <row r="75" spans="1:13" x14ac:dyDescent="0.15">
      <c r="A75" s="9" t="s">
        <v>46</v>
      </c>
      <c r="B75" s="5">
        <v>0.45333333333333331</v>
      </c>
      <c r="C75" s="5">
        <v>0</v>
      </c>
      <c r="D75" s="5">
        <v>0</v>
      </c>
      <c r="E75" s="5">
        <v>3.89</v>
      </c>
      <c r="F75" s="5">
        <v>0.25</v>
      </c>
      <c r="G75" s="5">
        <v>0.69333333333333336</v>
      </c>
      <c r="H75" s="5">
        <v>0.20333333333333337</v>
      </c>
      <c r="I75" s="5">
        <v>0.34333333333333332</v>
      </c>
      <c r="J75" s="5">
        <v>0.17666666666666667</v>
      </c>
      <c r="K75" s="5">
        <v>3.0000000000000002E-2</v>
      </c>
      <c r="L75" s="5">
        <v>6.6666666666666671E-3</v>
      </c>
      <c r="M75" s="6">
        <v>6.6666666666666671E-3</v>
      </c>
    </row>
    <row r="76" spans="1:13" x14ac:dyDescent="0.15">
      <c r="A76" s="10" t="s">
        <v>47</v>
      </c>
      <c r="B76" s="11">
        <v>1.1033333333333333</v>
      </c>
      <c r="C76" s="11">
        <v>1.502E-2</v>
      </c>
      <c r="D76" s="11">
        <v>9.0000000000000011E-2</v>
      </c>
      <c r="E76" s="11">
        <v>9.3566666666666674</v>
      </c>
      <c r="F76" s="11">
        <v>0.86333333333333329</v>
      </c>
      <c r="G76" s="11">
        <v>2.0933333333333333</v>
      </c>
      <c r="H76" s="11">
        <v>2.8366666666666664</v>
      </c>
      <c r="I76" s="11">
        <v>2.5766666666666667</v>
      </c>
      <c r="J76" s="11">
        <v>1.1299999999999999</v>
      </c>
      <c r="K76" s="11">
        <v>0.31333333333333335</v>
      </c>
      <c r="L76" s="11">
        <v>0.01</v>
      </c>
      <c r="M76" s="12">
        <v>0</v>
      </c>
    </row>
    <row r="77" spans="1: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15">
      <c r="A78" s="4" t="s">
        <v>45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15">
      <c r="A79" s="15"/>
      <c r="B79" s="21" t="s">
        <v>11</v>
      </c>
      <c r="C79" s="21" t="s">
        <v>12</v>
      </c>
      <c r="D79" s="21" t="s">
        <v>13</v>
      </c>
      <c r="E79" s="21" t="s">
        <v>14</v>
      </c>
      <c r="F79" s="21" t="s">
        <v>15</v>
      </c>
      <c r="G79" s="21" t="s">
        <v>16</v>
      </c>
      <c r="H79" s="21" t="s">
        <v>17</v>
      </c>
      <c r="I79" s="21" t="s">
        <v>18</v>
      </c>
      <c r="J79" s="21" t="s">
        <v>19</v>
      </c>
      <c r="K79" s="21" t="s">
        <v>20</v>
      </c>
      <c r="L79" s="21" t="s">
        <v>21</v>
      </c>
      <c r="M79" s="22" t="s">
        <v>22</v>
      </c>
    </row>
    <row r="80" spans="1:13" x14ac:dyDescent="0.15">
      <c r="A80" s="9" t="s">
        <v>46</v>
      </c>
      <c r="B80" s="5">
        <v>0.17751369274259138</v>
      </c>
      <c r="C80" s="5">
        <v>0</v>
      </c>
      <c r="D80" s="5">
        <v>0</v>
      </c>
      <c r="E80" s="5">
        <v>0.2615339366124404</v>
      </c>
      <c r="F80" s="5">
        <v>0.10115993936995675</v>
      </c>
      <c r="G80" s="5">
        <v>0.25705598179730765</v>
      </c>
      <c r="H80" s="5">
        <v>0.12836579675979803</v>
      </c>
      <c r="I80" s="5">
        <v>0.13617798810543666</v>
      </c>
      <c r="J80" s="5">
        <v>0.14678025904202663</v>
      </c>
      <c r="K80" s="5">
        <v>2.081665999466133E-2</v>
      </c>
      <c r="L80" s="5">
        <v>6.6666666666666671E-3</v>
      </c>
      <c r="M80" s="6">
        <v>6.6666666666666671E-3</v>
      </c>
    </row>
    <row r="81" spans="1:13" x14ac:dyDescent="0.15">
      <c r="A81" s="10" t="s">
        <v>47</v>
      </c>
      <c r="B81" s="11">
        <v>0.44860276910028601</v>
      </c>
      <c r="C81" s="11">
        <v>1.257512359117529E-2</v>
      </c>
      <c r="D81" s="11">
        <v>9.0000000000000011E-2</v>
      </c>
      <c r="E81" s="11">
        <v>1.1314346841265037</v>
      </c>
      <c r="F81" s="11">
        <v>0.2302414191910552</v>
      </c>
      <c r="G81" s="11">
        <v>0.93794693050536959</v>
      </c>
      <c r="H81" s="11">
        <v>0.9216350205537498</v>
      </c>
      <c r="I81" s="11">
        <v>1.3139803820622453</v>
      </c>
      <c r="J81" s="11">
        <v>0.67825757152672728</v>
      </c>
      <c r="K81" s="11">
        <v>0.16333333333333336</v>
      </c>
      <c r="L81" s="11">
        <v>5.773502691896258E-3</v>
      </c>
      <c r="M81" s="12">
        <v>0</v>
      </c>
    </row>
    <row r="107" spans="1:13" x14ac:dyDescent="0.15">
      <c r="A107" s="23" t="s">
        <v>2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15">
      <c r="A108" s="4" t="s">
        <v>10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15">
      <c r="A109" s="39"/>
      <c r="B109" s="21" t="s">
        <v>11</v>
      </c>
      <c r="C109" s="21" t="s">
        <v>12</v>
      </c>
      <c r="D109" s="21" t="s">
        <v>13</v>
      </c>
      <c r="E109" s="21" t="s">
        <v>14</v>
      </c>
      <c r="F109" s="21" t="s">
        <v>15</v>
      </c>
      <c r="G109" s="21" t="s">
        <v>16</v>
      </c>
      <c r="H109" s="21" t="s">
        <v>17</v>
      </c>
      <c r="I109" s="21" t="s">
        <v>18</v>
      </c>
      <c r="J109" s="21" t="s">
        <v>19</v>
      </c>
      <c r="K109" s="21" t="s">
        <v>20</v>
      </c>
      <c r="L109" s="21" t="s">
        <v>21</v>
      </c>
      <c r="M109" s="22" t="s">
        <v>22</v>
      </c>
    </row>
    <row r="110" spans="1:13" x14ac:dyDescent="0.15">
      <c r="A110" s="9" t="s">
        <v>46</v>
      </c>
      <c r="B110" s="5">
        <v>0</v>
      </c>
      <c r="C110" s="5">
        <v>0</v>
      </c>
      <c r="D110" s="5">
        <v>0</v>
      </c>
      <c r="E110" s="5">
        <v>1.1399999999999999</v>
      </c>
      <c r="F110" s="5">
        <v>6.5000000000000002E-2</v>
      </c>
      <c r="G110" s="5">
        <v>3.2133333333333334</v>
      </c>
      <c r="H110" s="5">
        <v>2.3766666666666665</v>
      </c>
      <c r="I110" s="5">
        <v>5.1733333333333329</v>
      </c>
      <c r="J110" s="5">
        <v>5.2733333333333334</v>
      </c>
      <c r="K110" s="5">
        <v>2.8666666666666667</v>
      </c>
      <c r="L110" s="5">
        <v>2.11</v>
      </c>
      <c r="M110" s="6">
        <v>0.79</v>
      </c>
    </row>
    <row r="111" spans="1:13" x14ac:dyDescent="0.15">
      <c r="A111" s="10" t="s">
        <v>47</v>
      </c>
      <c r="B111" s="11">
        <v>0</v>
      </c>
      <c r="C111" s="11">
        <v>6.6666666666666671E-3</v>
      </c>
      <c r="D111" s="11">
        <v>5.6666666666666671E-2</v>
      </c>
      <c r="E111" s="11">
        <v>8.1166666666666671</v>
      </c>
      <c r="F111" s="11">
        <v>0.33333333333333331</v>
      </c>
      <c r="G111" s="11">
        <v>19.496666666666666</v>
      </c>
      <c r="H111" s="11">
        <v>20.646666666666665</v>
      </c>
      <c r="I111" s="11">
        <v>26.096666666666664</v>
      </c>
      <c r="J111" s="11">
        <v>13.530000000000001</v>
      </c>
      <c r="K111" s="11">
        <v>4.7333333333333334</v>
      </c>
      <c r="L111" s="11">
        <v>3.02</v>
      </c>
      <c r="M111" s="12">
        <v>0.73333333333333339</v>
      </c>
    </row>
    <row r="112" spans="1: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15">
      <c r="A113" s="4" t="s">
        <v>45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15">
      <c r="A114" s="15"/>
      <c r="B114" s="21" t="s">
        <v>11</v>
      </c>
      <c r="C114" s="21" t="s">
        <v>12</v>
      </c>
      <c r="D114" s="21" t="s">
        <v>13</v>
      </c>
      <c r="E114" s="21" t="s">
        <v>14</v>
      </c>
      <c r="F114" s="21" t="s">
        <v>15</v>
      </c>
      <c r="G114" s="21" t="s">
        <v>16</v>
      </c>
      <c r="H114" s="21" t="s">
        <v>17</v>
      </c>
      <c r="I114" s="21" t="s">
        <v>18</v>
      </c>
      <c r="J114" s="21" t="s">
        <v>19</v>
      </c>
      <c r="K114" s="21" t="s">
        <v>20</v>
      </c>
      <c r="L114" s="21" t="s">
        <v>21</v>
      </c>
      <c r="M114" s="22" t="s">
        <v>22</v>
      </c>
    </row>
    <row r="115" spans="1:13" x14ac:dyDescent="0.15">
      <c r="A115" s="9" t="s">
        <v>46</v>
      </c>
      <c r="B115" s="5">
        <v>0</v>
      </c>
      <c r="C115" s="5">
        <v>0</v>
      </c>
      <c r="D115" s="5">
        <v>0</v>
      </c>
      <c r="E115" s="5">
        <v>0.43661577311560007</v>
      </c>
      <c r="F115" s="5">
        <v>3.6742346141747664E-2</v>
      </c>
      <c r="G115" s="5">
        <v>1.2283638621262742</v>
      </c>
      <c r="H115" s="5">
        <v>1.3311690768310049</v>
      </c>
      <c r="I115" s="5">
        <v>2.280572540199306</v>
      </c>
      <c r="J115" s="5">
        <v>1.7736058687819514</v>
      </c>
      <c r="K115" s="5">
        <v>1.0888730157573219</v>
      </c>
      <c r="L115" s="5">
        <v>0.98855112833547132</v>
      </c>
      <c r="M115" s="6">
        <v>0.39526362510776697</v>
      </c>
    </row>
    <row r="116" spans="1:13" x14ac:dyDescent="0.15">
      <c r="A116" s="10" t="s">
        <v>47</v>
      </c>
      <c r="B116" s="11">
        <v>0</v>
      </c>
      <c r="C116" s="11">
        <v>6.6666666666666671E-3</v>
      </c>
      <c r="D116" s="11">
        <v>5.6666666666666678E-2</v>
      </c>
      <c r="E116" s="11">
        <v>2.272240695388096</v>
      </c>
      <c r="F116" s="11">
        <v>0.12414149633024046</v>
      </c>
      <c r="G116" s="11">
        <v>5.8601204007350507</v>
      </c>
      <c r="H116" s="11">
        <v>3.5921875105722321</v>
      </c>
      <c r="I116" s="11">
        <v>5.6310873234611201</v>
      </c>
      <c r="J116" s="11">
        <v>3.046331126672432</v>
      </c>
      <c r="K116" s="11">
        <v>0.81035657446446085</v>
      </c>
      <c r="L116" s="11">
        <v>1.0576546380238363</v>
      </c>
      <c r="M116" s="12">
        <v>0.6218878069591367</v>
      </c>
    </row>
    <row r="143" spans="1:13" x14ac:dyDescent="0.15">
      <c r="A143" s="23" t="s">
        <v>3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15">
      <c r="A144" s="4" t="s">
        <v>10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15">
      <c r="A145" s="39"/>
      <c r="B145" s="21" t="s">
        <v>11</v>
      </c>
      <c r="C145" s="21" t="s">
        <v>12</v>
      </c>
      <c r="D145" s="21" t="s">
        <v>13</v>
      </c>
      <c r="E145" s="21" t="s">
        <v>14</v>
      </c>
      <c r="F145" s="21" t="s">
        <v>15</v>
      </c>
      <c r="G145" s="21" t="s">
        <v>16</v>
      </c>
      <c r="H145" s="21" t="s">
        <v>17</v>
      </c>
      <c r="I145" s="21" t="s">
        <v>18</v>
      </c>
      <c r="J145" s="21" t="s">
        <v>19</v>
      </c>
      <c r="K145" s="21" t="s">
        <v>20</v>
      </c>
      <c r="L145" s="21" t="s">
        <v>21</v>
      </c>
      <c r="M145" s="22" t="s">
        <v>22</v>
      </c>
    </row>
    <row r="146" spans="1:13" x14ac:dyDescent="0.15">
      <c r="A146" s="9" t="s">
        <v>46</v>
      </c>
      <c r="B146" s="28">
        <v>0.52333333333333332</v>
      </c>
      <c r="C146" s="28">
        <v>0</v>
      </c>
      <c r="D146" s="28">
        <v>3.3333333333333335E-3</v>
      </c>
      <c r="E146" s="28">
        <v>10.006666666666666</v>
      </c>
      <c r="F146" s="28">
        <v>0.49333333333333335</v>
      </c>
      <c r="G146" s="28">
        <v>7.6333333333333329</v>
      </c>
      <c r="H146" s="28">
        <v>9.1566666666666663</v>
      </c>
      <c r="I146" s="28">
        <v>14.766666666666667</v>
      </c>
      <c r="J146" s="28">
        <v>16.39</v>
      </c>
      <c r="K146" s="28">
        <v>10.266666666666667</v>
      </c>
      <c r="L146" s="28">
        <v>6.8900000000000006</v>
      </c>
      <c r="M146" s="29">
        <v>3.063333333333333</v>
      </c>
    </row>
    <row r="147" spans="1:13" x14ac:dyDescent="0.15">
      <c r="A147" s="10" t="s">
        <v>47</v>
      </c>
      <c r="B147" s="34">
        <v>2.686666666666667</v>
      </c>
      <c r="C147" s="34">
        <v>6.6666666666666666E-2</v>
      </c>
      <c r="D147" s="34">
        <v>2.74</v>
      </c>
      <c r="E147" s="34">
        <v>85.053333333333327</v>
      </c>
      <c r="F147" s="34">
        <v>7.5366666666666662</v>
      </c>
      <c r="G147" s="34">
        <v>129.88999999999999</v>
      </c>
      <c r="H147" s="34">
        <v>127.85666666666668</v>
      </c>
      <c r="I147" s="34">
        <v>98.31</v>
      </c>
      <c r="J147" s="34">
        <v>57.81</v>
      </c>
      <c r="K147" s="34">
        <v>23.099999999999998</v>
      </c>
      <c r="L147" s="34">
        <v>11.756666666666666</v>
      </c>
      <c r="M147" s="35">
        <v>2.94</v>
      </c>
    </row>
    <row r="148" spans="1: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15">
      <c r="A149" s="4" t="s">
        <v>45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15">
      <c r="A150" s="15"/>
      <c r="B150" s="21" t="s">
        <v>11</v>
      </c>
      <c r="C150" s="21" t="s">
        <v>12</v>
      </c>
      <c r="D150" s="21" t="s">
        <v>13</v>
      </c>
      <c r="E150" s="21" t="s">
        <v>14</v>
      </c>
      <c r="F150" s="21" t="s">
        <v>15</v>
      </c>
      <c r="G150" s="21" t="s">
        <v>16</v>
      </c>
      <c r="H150" s="21" t="s">
        <v>17</v>
      </c>
      <c r="I150" s="21" t="s">
        <v>18</v>
      </c>
      <c r="J150" s="21" t="s">
        <v>19</v>
      </c>
      <c r="K150" s="21" t="s">
        <v>20</v>
      </c>
      <c r="L150" s="21" t="s">
        <v>21</v>
      </c>
      <c r="M150" s="22" t="s">
        <v>22</v>
      </c>
    </row>
    <row r="151" spans="1:13" x14ac:dyDescent="0.15">
      <c r="A151" s="9" t="s">
        <v>46</v>
      </c>
      <c r="B151" s="5">
        <v>0.10088497300281052</v>
      </c>
      <c r="C151" s="5">
        <v>0</v>
      </c>
      <c r="D151" s="5">
        <v>3.3333333333333335E-3</v>
      </c>
      <c r="E151" s="5">
        <v>2.9091827794836909</v>
      </c>
      <c r="F151" s="5">
        <v>0.25300417212194565</v>
      </c>
      <c r="G151" s="5">
        <v>2.0920590601393441</v>
      </c>
      <c r="H151" s="5">
        <v>3.0284557854531147</v>
      </c>
      <c r="I151" s="5">
        <v>2.5659717674033544</v>
      </c>
      <c r="J151" s="5">
        <v>3.5045732027357208</v>
      </c>
      <c r="K151" s="5">
        <v>1.9426814229592826</v>
      </c>
      <c r="L151" s="5">
        <v>1.8124660916368427</v>
      </c>
      <c r="M151" s="6">
        <v>1.4607113944163568</v>
      </c>
    </row>
    <row r="152" spans="1:13" x14ac:dyDescent="0.15">
      <c r="A152" s="10" t="s">
        <v>47</v>
      </c>
      <c r="B152" s="11">
        <v>0.50041094223758797</v>
      </c>
      <c r="C152" s="11">
        <v>4.8074017006186527E-2</v>
      </c>
      <c r="D152" s="11">
        <v>2.3419934528801174</v>
      </c>
      <c r="E152" s="11">
        <v>22.324778709865054</v>
      </c>
      <c r="F152" s="11">
        <v>2.9117024420622228</v>
      </c>
      <c r="G152" s="11">
        <v>41.411195346186311</v>
      </c>
      <c r="H152" s="11">
        <v>30.61036117250352</v>
      </c>
      <c r="I152" s="11">
        <v>29.670261767185909</v>
      </c>
      <c r="J152" s="11">
        <v>8.3921928004544561</v>
      </c>
      <c r="K152" s="11">
        <v>3.5785332190717458</v>
      </c>
      <c r="L152" s="11">
        <v>3.6607937815603773</v>
      </c>
      <c r="M152" s="12">
        <v>2.1835826829624141</v>
      </c>
    </row>
    <row r="178" spans="1:13" x14ac:dyDescent="0.15">
      <c r="A178" s="23" t="s">
        <v>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15">
      <c r="A179" s="4" t="s">
        <v>10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15">
      <c r="A180" s="39"/>
      <c r="B180" s="21" t="s">
        <v>11</v>
      </c>
      <c r="C180" s="21" t="s">
        <v>12</v>
      </c>
      <c r="D180" s="21" t="s">
        <v>13</v>
      </c>
      <c r="E180" s="21" t="s">
        <v>14</v>
      </c>
      <c r="F180" s="21" t="s">
        <v>15</v>
      </c>
      <c r="G180" s="21" t="s">
        <v>16</v>
      </c>
      <c r="H180" s="21" t="s">
        <v>17</v>
      </c>
      <c r="I180" s="21" t="s">
        <v>18</v>
      </c>
      <c r="J180" s="21" t="s">
        <v>19</v>
      </c>
      <c r="K180" s="21" t="s">
        <v>20</v>
      </c>
      <c r="L180" s="21" t="s">
        <v>21</v>
      </c>
      <c r="M180" s="22" t="s">
        <v>22</v>
      </c>
    </row>
    <row r="181" spans="1:13" x14ac:dyDescent="0.15">
      <c r="A181" s="9" t="s">
        <v>46</v>
      </c>
      <c r="B181" s="5">
        <v>2.41</v>
      </c>
      <c r="C181" s="5">
        <v>0.30666666666666664</v>
      </c>
      <c r="D181" s="5">
        <v>0</v>
      </c>
      <c r="E181" s="5">
        <v>13.67</v>
      </c>
      <c r="F181" s="5">
        <v>3.1566666666666667</v>
      </c>
      <c r="G181" s="5">
        <v>1.3833333333333335</v>
      </c>
      <c r="H181" s="5">
        <v>2.0099999999999998</v>
      </c>
      <c r="I181" s="5">
        <v>1.5999999999999999</v>
      </c>
      <c r="J181" s="5">
        <v>1.0366666666666668</v>
      </c>
      <c r="K181" s="5">
        <v>0.20666666666666667</v>
      </c>
      <c r="L181" s="5">
        <v>7.6666666666666675E-2</v>
      </c>
      <c r="M181" s="6">
        <v>3.3333333333333333E-2</v>
      </c>
    </row>
    <row r="182" spans="1:13" x14ac:dyDescent="0.15">
      <c r="A182" s="10" t="s">
        <v>47</v>
      </c>
      <c r="B182" s="11">
        <v>4.4333333333333336</v>
      </c>
      <c r="C182" s="11">
        <v>0.03</v>
      </c>
      <c r="D182" s="11">
        <v>0.24</v>
      </c>
      <c r="E182" s="11">
        <v>23.060000000000002</v>
      </c>
      <c r="F182" s="11">
        <v>6.0966666666666667</v>
      </c>
      <c r="G182" s="11">
        <v>4.5933333333333328</v>
      </c>
      <c r="H182" s="11">
        <v>7.4033333333333333</v>
      </c>
      <c r="I182" s="11">
        <v>6.5466666666666669</v>
      </c>
      <c r="J182" s="11">
        <v>3.52</v>
      </c>
      <c r="K182" s="11">
        <v>1.2166666666666666</v>
      </c>
      <c r="L182" s="11">
        <v>0.24</v>
      </c>
      <c r="M182" s="12">
        <v>0.01</v>
      </c>
    </row>
    <row r="183" spans="1: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15">
      <c r="A184" s="4" t="s">
        <v>45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15">
      <c r="A185" s="15"/>
      <c r="B185" s="21" t="s">
        <v>11</v>
      </c>
      <c r="C185" s="21" t="s">
        <v>12</v>
      </c>
      <c r="D185" s="21" t="s">
        <v>13</v>
      </c>
      <c r="E185" s="21" t="s">
        <v>14</v>
      </c>
      <c r="F185" s="21" t="s">
        <v>15</v>
      </c>
      <c r="G185" s="21" t="s">
        <v>16</v>
      </c>
      <c r="H185" s="21" t="s">
        <v>17</v>
      </c>
      <c r="I185" s="21" t="s">
        <v>18</v>
      </c>
      <c r="J185" s="21" t="s">
        <v>19</v>
      </c>
      <c r="K185" s="21" t="s">
        <v>20</v>
      </c>
      <c r="L185" s="21" t="s">
        <v>21</v>
      </c>
      <c r="M185" s="22" t="s">
        <v>22</v>
      </c>
    </row>
    <row r="186" spans="1:13" x14ac:dyDescent="0.15">
      <c r="A186" s="9" t="s">
        <v>46</v>
      </c>
      <c r="B186" s="5">
        <v>0.27153882472555047</v>
      </c>
      <c r="C186" s="5">
        <v>0.27720830515055722</v>
      </c>
      <c r="D186" s="5">
        <v>0</v>
      </c>
      <c r="E186" s="5">
        <v>5.9481789930476499</v>
      </c>
      <c r="F186" s="5">
        <v>1.0566824394196104</v>
      </c>
      <c r="G186" s="5">
        <v>0.65254203781144315</v>
      </c>
      <c r="H186" s="5">
        <v>0.75738585498630295</v>
      </c>
      <c r="I186" s="5">
        <v>0.47077949544700165</v>
      </c>
      <c r="J186" s="5">
        <v>0.3435274532131472</v>
      </c>
      <c r="K186" s="5">
        <v>0.1201850425154663</v>
      </c>
      <c r="L186" s="5">
        <v>4.096068575814836E-2</v>
      </c>
      <c r="M186" s="6">
        <v>2.0275875100994063E-2</v>
      </c>
    </row>
    <row r="187" spans="1:13" x14ac:dyDescent="0.15">
      <c r="A187" s="10" t="s">
        <v>47</v>
      </c>
      <c r="B187" s="11">
        <v>0.775721886016144</v>
      </c>
      <c r="C187" s="11">
        <v>3.0000000000000002E-2</v>
      </c>
      <c r="D187" s="11">
        <v>0.23007245235649865</v>
      </c>
      <c r="E187" s="11">
        <v>7.6563851348618357</v>
      </c>
      <c r="F187" s="11">
        <v>1.6579639454597459</v>
      </c>
      <c r="G187" s="11">
        <v>0.9328867979437685</v>
      </c>
      <c r="H187" s="11">
        <v>1.4984584671514194</v>
      </c>
      <c r="I187" s="11">
        <v>2.3588438787771531</v>
      </c>
      <c r="J187" s="11">
        <v>1.0822199406774942</v>
      </c>
      <c r="K187" s="11">
        <v>0.62953245437476169</v>
      </c>
      <c r="L187" s="11">
        <v>0.13576941236277534</v>
      </c>
      <c r="M187" s="12">
        <v>0.01</v>
      </c>
    </row>
  </sheetData>
  <phoneticPr fontId="1"/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F21" sqref="F21"/>
    </sheetView>
  </sheetViews>
  <sheetFormatPr defaultRowHeight="13.5" x14ac:dyDescent="0.15"/>
  <sheetData>
    <row r="1" spans="1:2" ht="14.25" x14ac:dyDescent="0.15">
      <c r="A1" s="45" t="s">
        <v>94</v>
      </c>
      <c r="B1" s="46"/>
    </row>
    <row r="2" spans="1:2" ht="14.25" x14ac:dyDescent="0.15">
      <c r="A2" s="43" t="s">
        <v>85</v>
      </c>
      <c r="B2" s="74">
        <v>6.8733333333333331</v>
      </c>
    </row>
    <row r="3" spans="1:2" ht="14.25" x14ac:dyDescent="0.15">
      <c r="A3" s="43" t="s">
        <v>86</v>
      </c>
      <c r="B3" s="74">
        <v>20.388353333333335</v>
      </c>
    </row>
    <row r="4" spans="1:2" ht="14.25" x14ac:dyDescent="0.15">
      <c r="A4" s="43" t="s">
        <v>87</v>
      </c>
      <c r="B4" s="74">
        <v>0.24883333333333335</v>
      </c>
    </row>
    <row r="5" spans="1:2" ht="14.25" x14ac:dyDescent="0.15">
      <c r="A5" s="43" t="s">
        <v>88</v>
      </c>
      <c r="B5" s="74">
        <v>96.77</v>
      </c>
    </row>
    <row r="6" spans="1:2" ht="14.25" x14ac:dyDescent="0.15">
      <c r="A6" s="43" t="s">
        <v>89</v>
      </c>
      <c r="B6" s="74">
        <v>0.31666666666666665</v>
      </c>
    </row>
    <row r="7" spans="1:2" ht="14.25" x14ac:dyDescent="0.15">
      <c r="A7" s="43" t="s">
        <v>90</v>
      </c>
      <c r="B7" s="74">
        <v>549.74666666666667</v>
      </c>
    </row>
    <row r="8" spans="1:2" ht="14.25" x14ac:dyDescent="0.15">
      <c r="A8" s="43" t="s">
        <v>91</v>
      </c>
      <c r="B8" s="74">
        <v>57.390000000000008</v>
      </c>
    </row>
    <row r="9" spans="1:2" ht="14.25" x14ac:dyDescent="0.15">
      <c r="A9" s="43" t="s">
        <v>92</v>
      </c>
      <c r="B9" s="74">
        <v>0.99333333333333329</v>
      </c>
    </row>
    <row r="10" spans="1:2" ht="14.25" x14ac:dyDescent="0.15">
      <c r="A10" s="43" t="s">
        <v>93</v>
      </c>
      <c r="B10" s="74">
        <v>1637.8533333333332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J28" sqref="J28"/>
    </sheetView>
  </sheetViews>
  <sheetFormatPr defaultRowHeight="13.5" x14ac:dyDescent="0.15"/>
  <cols>
    <col min="1" max="8" width="9" style="1"/>
    <col min="9" max="9" width="7" style="1" customWidth="1"/>
    <col min="10" max="10" width="41.75" style="1" customWidth="1"/>
    <col min="11" max="16384" width="9" style="1"/>
  </cols>
  <sheetData>
    <row r="1" spans="1:10" ht="28.5" customHeight="1" x14ac:dyDescent="0.15">
      <c r="A1" s="40" t="s">
        <v>48</v>
      </c>
      <c r="B1" s="40" t="s">
        <v>49</v>
      </c>
      <c r="C1" s="40" t="s">
        <v>50</v>
      </c>
      <c r="D1" s="40" t="s">
        <v>51</v>
      </c>
      <c r="E1" s="40" t="s">
        <v>52</v>
      </c>
      <c r="F1" s="40" t="s">
        <v>53</v>
      </c>
      <c r="G1" s="40" t="s">
        <v>54</v>
      </c>
      <c r="H1" s="40" t="s">
        <v>55</v>
      </c>
      <c r="I1" s="40" t="s">
        <v>56</v>
      </c>
      <c r="J1" s="40" t="s">
        <v>57</v>
      </c>
    </row>
    <row r="2" spans="1:10" ht="20.100000000000001" customHeight="1" x14ac:dyDescent="0.15">
      <c r="A2" s="41">
        <v>416.72969999999998</v>
      </c>
      <c r="B2" s="41"/>
      <c r="C2" s="41"/>
      <c r="D2" s="41"/>
      <c r="E2" s="41">
        <v>2</v>
      </c>
      <c r="F2" s="40" t="s">
        <v>58</v>
      </c>
      <c r="G2" s="41">
        <v>13</v>
      </c>
      <c r="H2" s="41">
        <v>32</v>
      </c>
      <c r="I2" s="42">
        <v>0.28000000000000003</v>
      </c>
      <c r="J2" s="40" t="s">
        <v>59</v>
      </c>
    </row>
    <row r="3" spans="1:10" ht="20.100000000000001" customHeight="1" x14ac:dyDescent="0.15">
      <c r="A3" s="41">
        <v>420.23829999999998</v>
      </c>
      <c r="B3" s="41"/>
      <c r="C3" s="41"/>
      <c r="D3" s="41"/>
      <c r="E3" s="41">
        <v>2</v>
      </c>
      <c r="F3" s="40" t="s">
        <v>58</v>
      </c>
      <c r="G3" s="41">
        <v>13</v>
      </c>
      <c r="H3" s="41">
        <v>32</v>
      </c>
      <c r="I3" s="42">
        <v>0.28000000000000003</v>
      </c>
      <c r="J3" s="40" t="s">
        <v>60</v>
      </c>
    </row>
    <row r="4" spans="1:10" ht="20.100000000000001" customHeight="1" x14ac:dyDescent="0.15">
      <c r="A4" s="41">
        <v>520.26189999999997</v>
      </c>
      <c r="B4" s="41"/>
      <c r="C4" s="41"/>
      <c r="D4" s="41"/>
      <c r="E4" s="41">
        <v>2</v>
      </c>
      <c r="F4" s="40" t="s">
        <v>58</v>
      </c>
      <c r="G4" s="41">
        <v>17</v>
      </c>
      <c r="H4" s="41">
        <v>33</v>
      </c>
      <c r="I4" s="42">
        <v>0.28000000000000003</v>
      </c>
      <c r="J4" s="40" t="s">
        <v>61</v>
      </c>
    </row>
    <row r="5" spans="1:10" ht="20.100000000000001" customHeight="1" x14ac:dyDescent="0.15">
      <c r="A5" s="41">
        <v>523.26880000000006</v>
      </c>
      <c r="B5" s="41"/>
      <c r="C5" s="41"/>
      <c r="D5" s="41"/>
      <c r="E5" s="41">
        <v>2</v>
      </c>
      <c r="F5" s="40" t="s">
        <v>58</v>
      </c>
      <c r="G5" s="41">
        <v>17</v>
      </c>
      <c r="H5" s="41">
        <v>33</v>
      </c>
      <c r="I5" s="42">
        <v>0.28000000000000003</v>
      </c>
      <c r="J5" s="40" t="s">
        <v>62</v>
      </c>
    </row>
    <row r="6" spans="1:10" ht="20.100000000000001" customHeight="1" x14ac:dyDescent="0.15">
      <c r="A6" s="41">
        <v>546.61289999999997</v>
      </c>
      <c r="B6" s="41"/>
      <c r="C6" s="41"/>
      <c r="D6" s="41"/>
      <c r="E6" s="41">
        <v>3</v>
      </c>
      <c r="F6" s="40" t="s">
        <v>58</v>
      </c>
      <c r="G6" s="41">
        <v>21</v>
      </c>
      <c r="H6" s="41">
        <v>37</v>
      </c>
      <c r="I6" s="42">
        <v>0.28000000000000003</v>
      </c>
      <c r="J6" s="40" t="s">
        <v>63</v>
      </c>
    </row>
    <row r="7" spans="1:10" ht="20.100000000000001" customHeight="1" x14ac:dyDescent="0.15">
      <c r="A7" s="41">
        <v>548.61950000000002</v>
      </c>
      <c r="B7" s="41"/>
      <c r="C7" s="41"/>
      <c r="D7" s="41"/>
      <c r="E7" s="41">
        <v>3</v>
      </c>
      <c r="F7" s="40" t="s">
        <v>58</v>
      </c>
      <c r="G7" s="41">
        <v>21</v>
      </c>
      <c r="H7" s="41">
        <v>37</v>
      </c>
      <c r="I7" s="42">
        <v>0.28000000000000003</v>
      </c>
      <c r="J7" s="40" t="s">
        <v>64</v>
      </c>
    </row>
    <row r="8" spans="1:10" ht="20.100000000000001" customHeight="1" x14ac:dyDescent="0.15">
      <c r="A8" s="41">
        <v>391.2174</v>
      </c>
      <c r="B8" s="41"/>
      <c r="C8" s="41"/>
      <c r="D8" s="41"/>
      <c r="E8" s="41">
        <v>2</v>
      </c>
      <c r="F8" s="40" t="s">
        <v>58</v>
      </c>
      <c r="G8" s="41">
        <v>25</v>
      </c>
      <c r="H8" s="41">
        <v>41</v>
      </c>
      <c r="I8" s="42">
        <v>0.28000000000000003</v>
      </c>
      <c r="J8" s="40" t="s">
        <v>65</v>
      </c>
    </row>
    <row r="9" spans="1:10" ht="20.100000000000001" customHeight="1" x14ac:dyDescent="0.15">
      <c r="A9" s="41">
        <v>394.22430000000003</v>
      </c>
      <c r="B9" s="41"/>
      <c r="C9" s="41"/>
      <c r="D9" s="41"/>
      <c r="E9" s="41">
        <v>2</v>
      </c>
      <c r="F9" s="40" t="s">
        <v>58</v>
      </c>
      <c r="G9" s="41">
        <v>25</v>
      </c>
      <c r="H9" s="41">
        <v>41</v>
      </c>
      <c r="I9" s="42">
        <v>0.28000000000000003</v>
      </c>
      <c r="J9" s="40" t="s">
        <v>66</v>
      </c>
    </row>
    <row r="10" spans="1:10" ht="20.100000000000001" customHeight="1" x14ac:dyDescent="0.15">
      <c r="A10" s="41">
        <v>448.2389</v>
      </c>
      <c r="B10" s="41"/>
      <c r="C10" s="41"/>
      <c r="D10" s="41"/>
      <c r="E10" s="41">
        <v>2</v>
      </c>
      <c r="F10" s="40" t="s">
        <v>58</v>
      </c>
      <c r="G10" s="41">
        <v>27</v>
      </c>
      <c r="H10" s="41">
        <v>42</v>
      </c>
      <c r="I10" s="42">
        <v>0.28000000000000003</v>
      </c>
      <c r="J10" s="40" t="s">
        <v>67</v>
      </c>
    </row>
    <row r="11" spans="1:10" ht="20.100000000000001" customHeight="1" x14ac:dyDescent="0.15">
      <c r="A11" s="41">
        <v>451.24579999999997</v>
      </c>
      <c r="B11" s="41"/>
      <c r="C11" s="41"/>
      <c r="D11" s="41"/>
      <c r="E11" s="41">
        <v>2</v>
      </c>
      <c r="F11" s="40" t="s">
        <v>58</v>
      </c>
      <c r="G11" s="41">
        <v>27</v>
      </c>
      <c r="H11" s="41">
        <v>42</v>
      </c>
      <c r="I11" s="42">
        <v>0.28000000000000003</v>
      </c>
      <c r="J11" s="40" t="s">
        <v>68</v>
      </c>
    </row>
    <row r="12" spans="1:10" ht="20.100000000000001" customHeight="1" x14ac:dyDescent="0.15">
      <c r="A12" s="41">
        <v>541.27980000000002</v>
      </c>
      <c r="B12" s="41"/>
      <c r="C12" s="41"/>
      <c r="D12" s="41"/>
      <c r="E12" s="41">
        <v>2</v>
      </c>
      <c r="F12" s="40" t="s">
        <v>58</v>
      </c>
      <c r="G12" s="41">
        <v>26</v>
      </c>
      <c r="H12" s="41">
        <v>40</v>
      </c>
      <c r="I12" s="42">
        <v>0.28000000000000003</v>
      </c>
      <c r="J12" s="40" t="s">
        <v>69</v>
      </c>
    </row>
    <row r="13" spans="1:10" ht="20.100000000000001" customHeight="1" x14ac:dyDescent="0.15">
      <c r="A13" s="41">
        <v>544.78840000000002</v>
      </c>
      <c r="B13" s="41"/>
      <c r="C13" s="41"/>
      <c r="D13" s="41"/>
      <c r="E13" s="41">
        <v>2</v>
      </c>
      <c r="F13" s="40" t="s">
        <v>58</v>
      </c>
      <c r="G13" s="41">
        <v>26</v>
      </c>
      <c r="H13" s="41">
        <v>40</v>
      </c>
      <c r="I13" s="42">
        <v>0.28000000000000003</v>
      </c>
      <c r="J13" s="40" t="s">
        <v>70</v>
      </c>
    </row>
    <row r="14" spans="1:10" ht="20.100000000000001" customHeight="1" x14ac:dyDescent="0.15">
      <c r="A14" s="41">
        <v>465.92700000000002</v>
      </c>
      <c r="B14" s="41"/>
      <c r="C14" s="41"/>
      <c r="D14" s="41"/>
      <c r="E14" s="41">
        <v>3</v>
      </c>
      <c r="F14" s="40" t="s">
        <v>58</v>
      </c>
      <c r="G14" s="41">
        <v>37</v>
      </c>
      <c r="H14" s="41">
        <v>52</v>
      </c>
      <c r="I14" s="42">
        <v>0.28000000000000003</v>
      </c>
      <c r="J14" s="40" t="s">
        <v>71</v>
      </c>
    </row>
    <row r="15" spans="1:10" ht="20.100000000000001" customHeight="1" x14ac:dyDescent="0.15">
      <c r="A15" s="41">
        <v>468.26600000000002</v>
      </c>
      <c r="B15" s="41"/>
      <c r="C15" s="41"/>
      <c r="D15" s="41"/>
      <c r="E15" s="41">
        <v>3</v>
      </c>
      <c r="F15" s="40" t="s">
        <v>58</v>
      </c>
      <c r="G15" s="41">
        <v>37</v>
      </c>
      <c r="H15" s="41">
        <v>52</v>
      </c>
      <c r="I15" s="42">
        <v>0.28000000000000003</v>
      </c>
      <c r="J15" s="40" t="s">
        <v>72</v>
      </c>
    </row>
    <row r="16" spans="1:10" ht="20.100000000000001" customHeight="1" x14ac:dyDescent="0.15">
      <c r="A16" s="41">
        <v>534.31399999999996</v>
      </c>
      <c r="B16" s="41"/>
      <c r="C16" s="41"/>
      <c r="D16" s="41"/>
      <c r="E16" s="41">
        <v>2</v>
      </c>
      <c r="F16" s="40" t="s">
        <v>58</v>
      </c>
      <c r="G16" s="41">
        <v>37</v>
      </c>
      <c r="H16" s="41">
        <v>56</v>
      </c>
      <c r="I16" s="42">
        <v>0.28000000000000003</v>
      </c>
      <c r="J16" s="40" t="s">
        <v>73</v>
      </c>
    </row>
    <row r="17" spans="1:10" ht="20.100000000000001" customHeight="1" x14ac:dyDescent="0.15">
      <c r="A17" s="41">
        <v>537.82259999999997</v>
      </c>
      <c r="B17" s="41"/>
      <c r="C17" s="41"/>
      <c r="D17" s="41"/>
      <c r="E17" s="41">
        <v>2</v>
      </c>
      <c r="F17" s="40" t="s">
        <v>58</v>
      </c>
      <c r="G17" s="41">
        <v>37</v>
      </c>
      <c r="H17" s="41">
        <v>56</v>
      </c>
      <c r="I17" s="42">
        <v>0.28000000000000003</v>
      </c>
      <c r="J17" s="40" t="s">
        <v>74</v>
      </c>
    </row>
    <row r="18" spans="1:10" ht="20.100000000000001" customHeight="1" x14ac:dyDescent="0.15">
      <c r="A18" s="41">
        <v>882.44899999999996</v>
      </c>
      <c r="B18" s="41"/>
      <c r="C18" s="41"/>
      <c r="D18" s="41"/>
      <c r="E18" s="41">
        <v>2</v>
      </c>
      <c r="F18" s="40" t="s">
        <v>58</v>
      </c>
      <c r="G18" s="41">
        <v>49</v>
      </c>
      <c r="H18" s="41">
        <v>66</v>
      </c>
      <c r="I18" s="42">
        <v>0.28000000000000003</v>
      </c>
      <c r="J18" s="40" t="s">
        <v>75</v>
      </c>
    </row>
    <row r="19" spans="1:10" ht="20.100000000000001" customHeight="1" x14ac:dyDescent="0.15">
      <c r="A19" s="41">
        <v>885.45600000000002</v>
      </c>
      <c r="B19" s="41"/>
      <c r="C19" s="41"/>
      <c r="D19" s="41"/>
      <c r="E19" s="41">
        <v>2</v>
      </c>
      <c r="F19" s="40" t="s">
        <v>58</v>
      </c>
      <c r="G19" s="41">
        <v>49</v>
      </c>
      <c r="H19" s="41">
        <v>66</v>
      </c>
      <c r="I19" s="42">
        <v>0.28000000000000003</v>
      </c>
      <c r="J19" s="40" t="s">
        <v>76</v>
      </c>
    </row>
    <row r="20" spans="1:10" ht="20.100000000000001" customHeight="1" x14ac:dyDescent="0.15">
      <c r="A20" s="41">
        <v>487.6</v>
      </c>
      <c r="B20" s="41"/>
      <c r="C20" s="41"/>
      <c r="D20" s="41"/>
      <c r="E20" s="41">
        <v>3</v>
      </c>
      <c r="F20" s="40" t="s">
        <v>58</v>
      </c>
      <c r="G20" s="41">
        <v>37</v>
      </c>
      <c r="H20" s="41">
        <v>56</v>
      </c>
      <c r="I20" s="42">
        <v>0.28000000000000003</v>
      </c>
      <c r="J20" s="40" t="s">
        <v>77</v>
      </c>
    </row>
    <row r="21" spans="1:10" ht="20.100000000000001" customHeight="1" x14ac:dyDescent="0.15">
      <c r="A21" s="41">
        <v>489.93900000000002</v>
      </c>
      <c r="B21" s="41"/>
      <c r="C21" s="41"/>
      <c r="D21" s="41"/>
      <c r="E21" s="41">
        <v>3</v>
      </c>
      <c r="F21" s="40" t="s">
        <v>58</v>
      </c>
      <c r="G21" s="41">
        <v>37</v>
      </c>
      <c r="H21" s="41">
        <v>56</v>
      </c>
      <c r="I21" s="42">
        <v>0.28000000000000003</v>
      </c>
      <c r="J21" s="40" t="s">
        <v>78</v>
      </c>
    </row>
    <row r="22" spans="1:10" ht="20.100000000000001" customHeight="1" x14ac:dyDescent="0.15">
      <c r="A22" s="41">
        <v>698.35839999999996</v>
      </c>
      <c r="B22" s="41"/>
      <c r="C22" s="41"/>
      <c r="D22" s="41"/>
      <c r="E22" s="41">
        <v>3</v>
      </c>
      <c r="F22" s="40" t="s">
        <v>58</v>
      </c>
      <c r="G22" s="41">
        <v>44</v>
      </c>
      <c r="H22" s="41">
        <v>61</v>
      </c>
      <c r="I22" s="42">
        <v>0.28000000000000003</v>
      </c>
      <c r="J22" s="40" t="s">
        <v>79</v>
      </c>
    </row>
    <row r="23" spans="1:10" ht="20.100000000000001" customHeight="1" x14ac:dyDescent="0.15">
      <c r="A23" s="41">
        <v>700.36300000000006</v>
      </c>
      <c r="B23" s="41"/>
      <c r="C23" s="41"/>
      <c r="D23" s="41"/>
      <c r="E23" s="41">
        <v>3</v>
      </c>
      <c r="F23" s="40" t="s">
        <v>58</v>
      </c>
      <c r="G23" s="41">
        <v>44</v>
      </c>
      <c r="H23" s="41">
        <v>61</v>
      </c>
      <c r="I23" s="42">
        <v>0.28000000000000003</v>
      </c>
      <c r="J23" s="40" t="s">
        <v>80</v>
      </c>
    </row>
    <row r="24" spans="1:10" ht="20.100000000000001" customHeight="1" x14ac:dyDescent="0.15">
      <c r="A24" s="41">
        <v>793.74900000000002</v>
      </c>
      <c r="B24" s="41"/>
      <c r="C24" s="41"/>
      <c r="D24" s="41"/>
      <c r="E24" s="41">
        <v>3</v>
      </c>
      <c r="F24" s="40" t="s">
        <v>58</v>
      </c>
      <c r="G24" s="41">
        <v>56</v>
      </c>
      <c r="H24" s="41">
        <v>72</v>
      </c>
      <c r="I24" s="42">
        <v>0.28000000000000003</v>
      </c>
      <c r="J24" s="40" t="s">
        <v>81</v>
      </c>
    </row>
    <row r="25" spans="1:10" ht="20.100000000000001" customHeight="1" x14ac:dyDescent="0.15">
      <c r="A25" s="41">
        <v>795.75400000000002</v>
      </c>
      <c r="B25" s="41"/>
      <c r="C25" s="41"/>
      <c r="D25" s="41"/>
      <c r="E25" s="41">
        <v>3</v>
      </c>
      <c r="F25" s="40" t="s">
        <v>58</v>
      </c>
      <c r="G25" s="41">
        <v>56</v>
      </c>
      <c r="H25" s="41">
        <v>72</v>
      </c>
      <c r="I25" s="42">
        <v>0.28000000000000003</v>
      </c>
      <c r="J25" s="40" t="s">
        <v>82</v>
      </c>
    </row>
    <row r="26" spans="1:10" ht="20.100000000000001" customHeight="1" x14ac:dyDescent="0.15">
      <c r="A26" s="41">
        <v>562.05600000000004</v>
      </c>
      <c r="B26" s="41"/>
      <c r="C26" s="41"/>
      <c r="D26" s="41"/>
      <c r="E26" s="41">
        <v>4</v>
      </c>
      <c r="F26" s="40" t="s">
        <v>58</v>
      </c>
      <c r="G26" s="41">
        <v>56</v>
      </c>
      <c r="H26" s="41">
        <v>72</v>
      </c>
      <c r="I26" s="42">
        <v>0.28000000000000003</v>
      </c>
      <c r="J26" s="40" t="s">
        <v>83</v>
      </c>
    </row>
    <row r="27" spans="1:10" ht="20.100000000000001" customHeight="1" x14ac:dyDescent="0.15">
      <c r="A27" s="41">
        <v>563.80999999999995</v>
      </c>
      <c r="B27" s="41"/>
      <c r="C27" s="41"/>
      <c r="D27" s="41"/>
      <c r="E27" s="41">
        <v>4</v>
      </c>
      <c r="F27" s="40" t="s">
        <v>58</v>
      </c>
      <c r="G27" s="41">
        <v>56</v>
      </c>
      <c r="H27" s="41">
        <v>72</v>
      </c>
      <c r="I27" s="42">
        <v>0.28000000000000003</v>
      </c>
      <c r="J27" s="40" t="s">
        <v>84</v>
      </c>
    </row>
    <row r="28" spans="1:10" ht="20.100000000000001" customHeight="1" x14ac:dyDescent="0.15">
      <c r="A28" s="41">
        <v>749.072</v>
      </c>
      <c r="B28" s="41"/>
      <c r="C28" s="41"/>
      <c r="D28" s="41"/>
      <c r="E28" s="41">
        <v>3</v>
      </c>
      <c r="F28" s="40" t="s">
        <v>58</v>
      </c>
      <c r="G28" s="41">
        <v>56</v>
      </c>
      <c r="H28" s="41">
        <v>72</v>
      </c>
      <c r="I28" s="42">
        <v>0.28000000000000003</v>
      </c>
      <c r="J28" s="40" t="s">
        <v>83</v>
      </c>
    </row>
    <row r="29" spans="1:10" ht="20.100000000000001" customHeight="1" x14ac:dyDescent="0.15">
      <c r="A29" s="41">
        <v>751.41099999999994</v>
      </c>
      <c r="B29" s="41"/>
      <c r="C29" s="41"/>
      <c r="D29" s="41"/>
      <c r="E29" s="41">
        <v>3</v>
      </c>
      <c r="F29" s="40" t="s">
        <v>58</v>
      </c>
      <c r="G29" s="41">
        <v>56</v>
      </c>
      <c r="H29" s="41">
        <v>72</v>
      </c>
      <c r="I29" s="42">
        <v>0.28000000000000003</v>
      </c>
      <c r="J29" s="40" t="s">
        <v>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-MG132 Raw Data</vt:lpstr>
      <vt:lpstr>+MG132 Raw Data</vt:lpstr>
      <vt:lpstr>-MG132 graph</vt:lpstr>
      <vt:lpstr>+MG132 graph</vt:lpstr>
      <vt:lpstr>Comparison -+MG132</vt:lpstr>
      <vt:lpstr>Composition of Ub-ProT sample</vt:lpstr>
      <vt:lpstr>Inclusion list of PRM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tsuchiya</dc:creator>
  <cp:lastModifiedBy>Saeki</cp:lastModifiedBy>
  <cp:lastPrinted>2013-07-01T08:21:15Z</cp:lastPrinted>
  <dcterms:created xsi:type="dcterms:W3CDTF">2013-06-10T00:55:02Z</dcterms:created>
  <dcterms:modified xsi:type="dcterms:W3CDTF">2017-11-21T06:35:15Z</dcterms:modified>
</cp:coreProperties>
</file>